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oseferisgonzalez/Desktop/"/>
    </mc:Choice>
  </mc:AlternateContent>
  <xr:revisionPtr revIDLastSave="0" documentId="8_{E6CA01AB-5527-B447-9A2F-6598A60ED121}" xr6:coauthVersionLast="47" xr6:coauthVersionMax="47" xr10:uidLastSave="{00000000-0000-0000-0000-000000000000}"/>
  <bookViews>
    <workbookView xWindow="0" yWindow="740" windowWidth="34560" windowHeight="21600" tabRatio="882" activeTab="3" xr2:uid="{10B0E313-717A-42A9-B1E9-F26E6E6B1B03}"/>
  </bookViews>
  <sheets>
    <sheet name="Stepulation" sheetId="15" r:id="rId1"/>
    <sheet name="Model" sheetId="3" r:id="rId2"/>
    <sheet name="Solution" sheetId="1" r:id="rId3"/>
    <sheet name="Data" sheetId="4" r:id="rId4"/>
    <sheet name="Sales Line Graph" sheetId="9" r:id="rId5"/>
    <sheet name="Unit Purchase Cost Line Graph" sheetId="10" r:id="rId6"/>
    <sheet name="Fixed Order Cost Line Graph" sheetId="12" r:id="rId7"/>
  </sheets>
  <definedNames>
    <definedName name="solver_adj" localSheetId="1" hidden="1">Model!$C$9</definedName>
    <definedName name="solver_adj" localSheetId="2" hidden="1">Solution!$C$9</definedName>
    <definedName name="solver_adj" localSheetId="0" hidden="1">Stepulation!$C$7,Stepulation!$C$9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Model!$C$9</definedName>
    <definedName name="solver_lhs1" localSheetId="2" hidden="1">Solution!$C$9</definedName>
    <definedName name="solver_lhs1" localSheetId="0" hidden="1">Stepulation!$C$9</definedName>
    <definedName name="solver_lhs2" localSheetId="1" hidden="1">Model!$C$9</definedName>
    <definedName name="solver_lhs2" localSheetId="0" hidden="1">Stepulation!$C$9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2</definedName>
    <definedName name="solver_num" localSheetId="2" hidden="1">1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Model!$C$14</definedName>
    <definedName name="solver_opt" localSheetId="2" hidden="1">Solution!$C$14</definedName>
    <definedName name="solver_opt" localSheetId="0" hidden="1">Stepulation!$C$14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4</definedName>
    <definedName name="solver_rel1" localSheetId="2" hidden="1">3</definedName>
    <definedName name="solver_rel1" localSheetId="0" hidden="1">4</definedName>
    <definedName name="solver_rel2" localSheetId="1" hidden="1">3</definedName>
    <definedName name="solver_rel2" localSheetId="0" hidden="1">3</definedName>
    <definedName name="solver_rhs1" localSheetId="1" hidden="1">"integer"</definedName>
    <definedName name="solver_rhs1" localSheetId="2" hidden="1">1</definedName>
    <definedName name="solver_rhs1" localSheetId="0" hidden="1">"integer"</definedName>
    <definedName name="solver_rhs2" localSheetId="1" hidden="1">1</definedName>
    <definedName name="solver_rhs2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5" l="1"/>
  <c r="C4" i="15"/>
  <c r="C3" i="15"/>
  <c r="C13" i="15"/>
  <c r="C12" i="15"/>
  <c r="C11" i="15"/>
  <c r="S12" i="4"/>
  <c r="S11" i="4"/>
  <c r="S10" i="4"/>
  <c r="S5" i="4"/>
  <c r="S4" i="4"/>
  <c r="S3" i="4"/>
  <c r="P11" i="4"/>
  <c r="P10" i="4"/>
  <c r="P9" i="4"/>
  <c r="O4" i="4"/>
  <c r="O3" i="4"/>
  <c r="O2" i="4"/>
  <c r="Q16" i="4"/>
  <c r="P16" i="4"/>
  <c r="O16" i="4"/>
  <c r="N16" i="4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732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36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2" i="4"/>
  <c r="J6" i="4" s="1"/>
  <c r="N9" i="4"/>
  <c r="N11" i="4"/>
  <c r="N10" i="4"/>
  <c r="C1097" i="12"/>
  <c r="F1097" i="12" s="1"/>
  <c r="C1096" i="12"/>
  <c r="F1096" i="12" s="1"/>
  <c r="C1095" i="12"/>
  <c r="F1095" i="12" s="1"/>
  <c r="C1094" i="12"/>
  <c r="F1094" i="12" s="1"/>
  <c r="C1093" i="12"/>
  <c r="F1093" i="12" s="1"/>
  <c r="C1092" i="12"/>
  <c r="F1092" i="12" s="1"/>
  <c r="C1091" i="12"/>
  <c r="F1091" i="12" s="1"/>
  <c r="C1090" i="12"/>
  <c r="F1090" i="12" s="1"/>
  <c r="C1089" i="12"/>
  <c r="F1089" i="12" s="1"/>
  <c r="C1088" i="12"/>
  <c r="F1088" i="12" s="1"/>
  <c r="C1087" i="12"/>
  <c r="F1087" i="12" s="1"/>
  <c r="C1086" i="12"/>
  <c r="F1086" i="12" s="1"/>
  <c r="C1085" i="12"/>
  <c r="F1085" i="12" s="1"/>
  <c r="C1084" i="12"/>
  <c r="F1084" i="12" s="1"/>
  <c r="C1083" i="12"/>
  <c r="F1083" i="12" s="1"/>
  <c r="C1082" i="12"/>
  <c r="F1082" i="12" s="1"/>
  <c r="C1081" i="12"/>
  <c r="F1081" i="12" s="1"/>
  <c r="C1080" i="12"/>
  <c r="F1080" i="12" s="1"/>
  <c r="C1079" i="12"/>
  <c r="F1079" i="12" s="1"/>
  <c r="C1078" i="12"/>
  <c r="F1078" i="12" s="1"/>
  <c r="C1077" i="12"/>
  <c r="F1077" i="12" s="1"/>
  <c r="C1076" i="12"/>
  <c r="F1076" i="12" s="1"/>
  <c r="C1075" i="12"/>
  <c r="F1075" i="12" s="1"/>
  <c r="C1074" i="12"/>
  <c r="F1074" i="12" s="1"/>
  <c r="C1073" i="12"/>
  <c r="F1073" i="12" s="1"/>
  <c r="C1072" i="12"/>
  <c r="F1072" i="12" s="1"/>
  <c r="C1071" i="12"/>
  <c r="F1071" i="12" s="1"/>
  <c r="C1070" i="12"/>
  <c r="F1070" i="12" s="1"/>
  <c r="C1069" i="12"/>
  <c r="F1069" i="12" s="1"/>
  <c r="C1068" i="12"/>
  <c r="F1068" i="12" s="1"/>
  <c r="C1067" i="12"/>
  <c r="F1067" i="12" s="1"/>
  <c r="C1066" i="12"/>
  <c r="F1066" i="12" s="1"/>
  <c r="C1065" i="12"/>
  <c r="F1065" i="12" s="1"/>
  <c r="C1064" i="12"/>
  <c r="F1064" i="12" s="1"/>
  <c r="C1063" i="12"/>
  <c r="F1063" i="12" s="1"/>
  <c r="C1062" i="12"/>
  <c r="F1062" i="12" s="1"/>
  <c r="C1061" i="12"/>
  <c r="F1061" i="12" s="1"/>
  <c r="C1060" i="12"/>
  <c r="F1060" i="12" s="1"/>
  <c r="C1059" i="12"/>
  <c r="F1059" i="12" s="1"/>
  <c r="C1058" i="12"/>
  <c r="F1058" i="12" s="1"/>
  <c r="C1057" i="12"/>
  <c r="F1057" i="12" s="1"/>
  <c r="C1056" i="12"/>
  <c r="F1056" i="12" s="1"/>
  <c r="C1055" i="12"/>
  <c r="F1055" i="12" s="1"/>
  <c r="C1054" i="12"/>
  <c r="F1054" i="12" s="1"/>
  <c r="C1053" i="12"/>
  <c r="F1053" i="12" s="1"/>
  <c r="C1052" i="12"/>
  <c r="F1052" i="12" s="1"/>
  <c r="C1051" i="12"/>
  <c r="F1051" i="12" s="1"/>
  <c r="C1050" i="12"/>
  <c r="F1050" i="12" s="1"/>
  <c r="C1049" i="12"/>
  <c r="F1049" i="12" s="1"/>
  <c r="C1048" i="12"/>
  <c r="F1048" i="12" s="1"/>
  <c r="C1047" i="12"/>
  <c r="F1047" i="12" s="1"/>
  <c r="C1046" i="12"/>
  <c r="F1046" i="12" s="1"/>
  <c r="C1045" i="12"/>
  <c r="F1045" i="12" s="1"/>
  <c r="C1044" i="12"/>
  <c r="F1044" i="12" s="1"/>
  <c r="C1043" i="12"/>
  <c r="F1043" i="12" s="1"/>
  <c r="C1042" i="12"/>
  <c r="F1042" i="12" s="1"/>
  <c r="C1041" i="12"/>
  <c r="F1041" i="12" s="1"/>
  <c r="C1040" i="12"/>
  <c r="F1040" i="12" s="1"/>
  <c r="C1039" i="12"/>
  <c r="F1039" i="12" s="1"/>
  <c r="C1038" i="12"/>
  <c r="F1038" i="12" s="1"/>
  <c r="C1037" i="12"/>
  <c r="F1037" i="12" s="1"/>
  <c r="C1036" i="12"/>
  <c r="F1036" i="12" s="1"/>
  <c r="C1035" i="12"/>
  <c r="F1035" i="12" s="1"/>
  <c r="C1034" i="12"/>
  <c r="F1034" i="12" s="1"/>
  <c r="C1033" i="12"/>
  <c r="F1033" i="12" s="1"/>
  <c r="C1032" i="12"/>
  <c r="F1032" i="12" s="1"/>
  <c r="C1031" i="12"/>
  <c r="F1031" i="12" s="1"/>
  <c r="C1030" i="12"/>
  <c r="F1030" i="12" s="1"/>
  <c r="C1029" i="12"/>
  <c r="F1029" i="12" s="1"/>
  <c r="C1028" i="12"/>
  <c r="F1028" i="12" s="1"/>
  <c r="C1027" i="12"/>
  <c r="F1027" i="12" s="1"/>
  <c r="C1026" i="12"/>
  <c r="F1026" i="12" s="1"/>
  <c r="C1025" i="12"/>
  <c r="F1025" i="12" s="1"/>
  <c r="C1024" i="12"/>
  <c r="F1024" i="12" s="1"/>
  <c r="C1023" i="12"/>
  <c r="F1023" i="12" s="1"/>
  <c r="C1022" i="12"/>
  <c r="F1022" i="12" s="1"/>
  <c r="C1021" i="12"/>
  <c r="F1021" i="12" s="1"/>
  <c r="C1020" i="12"/>
  <c r="F1020" i="12" s="1"/>
  <c r="C1019" i="12"/>
  <c r="F1019" i="12" s="1"/>
  <c r="C1018" i="12"/>
  <c r="F1018" i="12" s="1"/>
  <c r="C1017" i="12"/>
  <c r="F1017" i="12" s="1"/>
  <c r="C1016" i="12"/>
  <c r="F1016" i="12" s="1"/>
  <c r="C1015" i="12"/>
  <c r="F1015" i="12" s="1"/>
  <c r="C1014" i="12"/>
  <c r="F1014" i="12" s="1"/>
  <c r="C1013" i="12"/>
  <c r="F1013" i="12" s="1"/>
  <c r="C1012" i="12"/>
  <c r="F1012" i="12" s="1"/>
  <c r="C1011" i="12"/>
  <c r="F1011" i="12" s="1"/>
  <c r="C1010" i="12"/>
  <c r="F1010" i="12" s="1"/>
  <c r="C1009" i="12"/>
  <c r="F1009" i="12" s="1"/>
  <c r="C1008" i="12"/>
  <c r="F1008" i="12" s="1"/>
  <c r="C1007" i="12"/>
  <c r="F1007" i="12" s="1"/>
  <c r="C1006" i="12"/>
  <c r="F1006" i="12" s="1"/>
  <c r="C1005" i="12"/>
  <c r="F1005" i="12" s="1"/>
  <c r="C1004" i="12"/>
  <c r="F1004" i="12" s="1"/>
  <c r="C1003" i="12"/>
  <c r="F1003" i="12" s="1"/>
  <c r="C1002" i="12"/>
  <c r="F1002" i="12" s="1"/>
  <c r="C1001" i="12"/>
  <c r="F1001" i="12" s="1"/>
  <c r="C1000" i="12"/>
  <c r="F1000" i="12" s="1"/>
  <c r="C999" i="12"/>
  <c r="F999" i="12" s="1"/>
  <c r="C998" i="12"/>
  <c r="F998" i="12" s="1"/>
  <c r="C997" i="12"/>
  <c r="F997" i="12" s="1"/>
  <c r="C996" i="12"/>
  <c r="F996" i="12" s="1"/>
  <c r="C995" i="12"/>
  <c r="F995" i="12" s="1"/>
  <c r="C994" i="12"/>
  <c r="F994" i="12" s="1"/>
  <c r="C993" i="12"/>
  <c r="F993" i="12" s="1"/>
  <c r="C992" i="12"/>
  <c r="F992" i="12" s="1"/>
  <c r="C991" i="12"/>
  <c r="F991" i="12" s="1"/>
  <c r="C990" i="12"/>
  <c r="F990" i="12" s="1"/>
  <c r="C989" i="12"/>
  <c r="F989" i="12" s="1"/>
  <c r="C988" i="12"/>
  <c r="F988" i="12" s="1"/>
  <c r="C987" i="12"/>
  <c r="F987" i="12" s="1"/>
  <c r="C986" i="12"/>
  <c r="F986" i="12" s="1"/>
  <c r="C985" i="12"/>
  <c r="F985" i="12" s="1"/>
  <c r="C984" i="12"/>
  <c r="F984" i="12" s="1"/>
  <c r="C983" i="12"/>
  <c r="F983" i="12" s="1"/>
  <c r="C982" i="12"/>
  <c r="F982" i="12" s="1"/>
  <c r="C981" i="12"/>
  <c r="F981" i="12" s="1"/>
  <c r="C980" i="12"/>
  <c r="F980" i="12" s="1"/>
  <c r="C979" i="12"/>
  <c r="F979" i="12" s="1"/>
  <c r="C978" i="12"/>
  <c r="F978" i="12" s="1"/>
  <c r="C977" i="12"/>
  <c r="F977" i="12" s="1"/>
  <c r="C976" i="12"/>
  <c r="F976" i="12" s="1"/>
  <c r="C975" i="12"/>
  <c r="F975" i="12" s="1"/>
  <c r="C974" i="12"/>
  <c r="F974" i="12" s="1"/>
  <c r="C973" i="12"/>
  <c r="F973" i="12" s="1"/>
  <c r="C972" i="12"/>
  <c r="F972" i="12" s="1"/>
  <c r="C971" i="12"/>
  <c r="F971" i="12" s="1"/>
  <c r="C970" i="12"/>
  <c r="F970" i="12" s="1"/>
  <c r="C969" i="12"/>
  <c r="F969" i="12" s="1"/>
  <c r="C968" i="12"/>
  <c r="F968" i="12" s="1"/>
  <c r="C967" i="12"/>
  <c r="F967" i="12" s="1"/>
  <c r="C966" i="12"/>
  <c r="F966" i="12" s="1"/>
  <c r="C965" i="12"/>
  <c r="F965" i="12" s="1"/>
  <c r="C964" i="12"/>
  <c r="F964" i="12" s="1"/>
  <c r="C963" i="12"/>
  <c r="F963" i="12" s="1"/>
  <c r="C962" i="12"/>
  <c r="F962" i="12" s="1"/>
  <c r="C961" i="12"/>
  <c r="F961" i="12" s="1"/>
  <c r="C960" i="12"/>
  <c r="F960" i="12" s="1"/>
  <c r="C959" i="12"/>
  <c r="F959" i="12" s="1"/>
  <c r="C958" i="12"/>
  <c r="F958" i="12" s="1"/>
  <c r="C957" i="12"/>
  <c r="F957" i="12" s="1"/>
  <c r="C956" i="12"/>
  <c r="F956" i="12" s="1"/>
  <c r="C955" i="12"/>
  <c r="F955" i="12" s="1"/>
  <c r="C954" i="12"/>
  <c r="F954" i="12" s="1"/>
  <c r="C953" i="12"/>
  <c r="F953" i="12" s="1"/>
  <c r="C952" i="12"/>
  <c r="F952" i="12" s="1"/>
  <c r="C951" i="12"/>
  <c r="F951" i="12" s="1"/>
  <c r="C950" i="12"/>
  <c r="F950" i="12" s="1"/>
  <c r="C949" i="12"/>
  <c r="F949" i="12" s="1"/>
  <c r="C948" i="12"/>
  <c r="F948" i="12" s="1"/>
  <c r="C947" i="12"/>
  <c r="F947" i="12" s="1"/>
  <c r="C946" i="12"/>
  <c r="F946" i="12" s="1"/>
  <c r="C945" i="12"/>
  <c r="F945" i="12" s="1"/>
  <c r="C944" i="12"/>
  <c r="F944" i="12" s="1"/>
  <c r="C943" i="12"/>
  <c r="F943" i="12" s="1"/>
  <c r="C942" i="12"/>
  <c r="F942" i="12" s="1"/>
  <c r="C941" i="12"/>
  <c r="F941" i="12" s="1"/>
  <c r="C940" i="12"/>
  <c r="F940" i="12" s="1"/>
  <c r="C939" i="12"/>
  <c r="F939" i="12" s="1"/>
  <c r="C938" i="12"/>
  <c r="F938" i="12" s="1"/>
  <c r="C937" i="12"/>
  <c r="F937" i="12" s="1"/>
  <c r="C936" i="12"/>
  <c r="F936" i="12" s="1"/>
  <c r="C935" i="12"/>
  <c r="F935" i="12" s="1"/>
  <c r="C934" i="12"/>
  <c r="F934" i="12" s="1"/>
  <c r="C933" i="12"/>
  <c r="F933" i="12" s="1"/>
  <c r="C932" i="12"/>
  <c r="F932" i="12" s="1"/>
  <c r="C931" i="12"/>
  <c r="F931" i="12" s="1"/>
  <c r="C930" i="12"/>
  <c r="F930" i="12" s="1"/>
  <c r="C929" i="12"/>
  <c r="F929" i="12" s="1"/>
  <c r="C928" i="12"/>
  <c r="F928" i="12" s="1"/>
  <c r="C927" i="12"/>
  <c r="F927" i="12" s="1"/>
  <c r="C926" i="12"/>
  <c r="F926" i="12" s="1"/>
  <c r="C925" i="12"/>
  <c r="F925" i="12" s="1"/>
  <c r="C924" i="12"/>
  <c r="F924" i="12" s="1"/>
  <c r="C923" i="12"/>
  <c r="F923" i="12" s="1"/>
  <c r="C922" i="12"/>
  <c r="F922" i="12" s="1"/>
  <c r="C921" i="12"/>
  <c r="F921" i="12" s="1"/>
  <c r="C920" i="12"/>
  <c r="F920" i="12" s="1"/>
  <c r="C919" i="12"/>
  <c r="F919" i="12" s="1"/>
  <c r="C918" i="12"/>
  <c r="F918" i="12" s="1"/>
  <c r="C917" i="12"/>
  <c r="F917" i="12" s="1"/>
  <c r="C916" i="12"/>
  <c r="F916" i="12" s="1"/>
  <c r="C915" i="12"/>
  <c r="F915" i="12" s="1"/>
  <c r="C914" i="12"/>
  <c r="F914" i="12" s="1"/>
  <c r="C913" i="12"/>
  <c r="F913" i="12" s="1"/>
  <c r="C912" i="12"/>
  <c r="F912" i="12" s="1"/>
  <c r="C911" i="12"/>
  <c r="F911" i="12" s="1"/>
  <c r="C910" i="12"/>
  <c r="F910" i="12" s="1"/>
  <c r="C909" i="12"/>
  <c r="F909" i="12" s="1"/>
  <c r="C908" i="12"/>
  <c r="F908" i="12" s="1"/>
  <c r="C907" i="12"/>
  <c r="F907" i="12" s="1"/>
  <c r="C906" i="12"/>
  <c r="F906" i="12" s="1"/>
  <c r="C905" i="12"/>
  <c r="F905" i="12" s="1"/>
  <c r="C904" i="12"/>
  <c r="F904" i="12" s="1"/>
  <c r="C903" i="12"/>
  <c r="F903" i="12" s="1"/>
  <c r="F902" i="12"/>
  <c r="C902" i="12"/>
  <c r="C901" i="12"/>
  <c r="F901" i="12" s="1"/>
  <c r="C900" i="12"/>
  <c r="F900" i="12" s="1"/>
  <c r="C899" i="12"/>
  <c r="F899" i="12" s="1"/>
  <c r="F898" i="12"/>
  <c r="C898" i="12"/>
  <c r="C897" i="12"/>
  <c r="F897" i="12" s="1"/>
  <c r="C896" i="12"/>
  <c r="F896" i="12" s="1"/>
  <c r="C895" i="12"/>
  <c r="F895" i="12" s="1"/>
  <c r="F894" i="12"/>
  <c r="C894" i="12"/>
  <c r="C893" i="12"/>
  <c r="F893" i="12" s="1"/>
  <c r="C892" i="12"/>
  <c r="F892" i="12" s="1"/>
  <c r="C891" i="12"/>
  <c r="F891" i="12" s="1"/>
  <c r="F890" i="12"/>
  <c r="C890" i="12"/>
  <c r="C889" i="12"/>
  <c r="F889" i="12" s="1"/>
  <c r="C888" i="12"/>
  <c r="F888" i="12" s="1"/>
  <c r="C887" i="12"/>
  <c r="F887" i="12" s="1"/>
  <c r="F886" i="12"/>
  <c r="C886" i="12"/>
  <c r="C885" i="12"/>
  <c r="F885" i="12" s="1"/>
  <c r="C884" i="12"/>
  <c r="F884" i="12" s="1"/>
  <c r="C883" i="12"/>
  <c r="F883" i="12" s="1"/>
  <c r="F882" i="12"/>
  <c r="C882" i="12"/>
  <c r="C881" i="12"/>
  <c r="F881" i="12" s="1"/>
  <c r="C880" i="12"/>
  <c r="F880" i="12" s="1"/>
  <c r="C879" i="12"/>
  <c r="F879" i="12" s="1"/>
  <c r="F878" i="12"/>
  <c r="C878" i="12"/>
  <c r="C877" i="12"/>
  <c r="F877" i="12" s="1"/>
  <c r="C876" i="12"/>
  <c r="F876" i="12" s="1"/>
  <c r="C875" i="12"/>
  <c r="F875" i="12" s="1"/>
  <c r="F874" i="12"/>
  <c r="C874" i="12"/>
  <c r="C873" i="12"/>
  <c r="F873" i="12" s="1"/>
  <c r="C872" i="12"/>
  <c r="F872" i="12" s="1"/>
  <c r="C871" i="12"/>
  <c r="F871" i="12" s="1"/>
  <c r="F870" i="12"/>
  <c r="C870" i="12"/>
  <c r="C869" i="12"/>
  <c r="F869" i="12" s="1"/>
  <c r="C868" i="12"/>
  <c r="F868" i="12" s="1"/>
  <c r="C867" i="12"/>
  <c r="F867" i="12" s="1"/>
  <c r="F866" i="12"/>
  <c r="C866" i="12"/>
  <c r="C865" i="12"/>
  <c r="F865" i="12" s="1"/>
  <c r="C864" i="12"/>
  <c r="F864" i="12" s="1"/>
  <c r="C863" i="12"/>
  <c r="F863" i="12" s="1"/>
  <c r="F862" i="12"/>
  <c r="C862" i="12"/>
  <c r="C861" i="12"/>
  <c r="F861" i="12" s="1"/>
  <c r="C860" i="12"/>
  <c r="F860" i="12" s="1"/>
  <c r="C859" i="12"/>
  <c r="F859" i="12" s="1"/>
  <c r="F858" i="12"/>
  <c r="C858" i="12"/>
  <c r="C857" i="12"/>
  <c r="F857" i="12" s="1"/>
  <c r="C856" i="12"/>
  <c r="F856" i="12" s="1"/>
  <c r="C855" i="12"/>
  <c r="F855" i="12" s="1"/>
  <c r="F854" i="12"/>
  <c r="C854" i="12"/>
  <c r="C853" i="12"/>
  <c r="F853" i="12" s="1"/>
  <c r="C852" i="12"/>
  <c r="F852" i="12" s="1"/>
  <c r="C851" i="12"/>
  <c r="F851" i="12" s="1"/>
  <c r="F850" i="12"/>
  <c r="C850" i="12"/>
  <c r="C849" i="12"/>
  <c r="F849" i="12" s="1"/>
  <c r="C848" i="12"/>
  <c r="F848" i="12" s="1"/>
  <c r="C847" i="12"/>
  <c r="F847" i="12" s="1"/>
  <c r="F846" i="12"/>
  <c r="C846" i="12"/>
  <c r="C845" i="12"/>
  <c r="F845" i="12" s="1"/>
  <c r="C844" i="12"/>
  <c r="F844" i="12" s="1"/>
  <c r="C843" i="12"/>
  <c r="F843" i="12" s="1"/>
  <c r="F842" i="12"/>
  <c r="C842" i="12"/>
  <c r="C841" i="12"/>
  <c r="F841" i="12" s="1"/>
  <c r="C840" i="12"/>
  <c r="F840" i="12" s="1"/>
  <c r="C839" i="12"/>
  <c r="F839" i="12" s="1"/>
  <c r="F838" i="12"/>
  <c r="C838" i="12"/>
  <c r="C837" i="12"/>
  <c r="F837" i="12" s="1"/>
  <c r="C836" i="12"/>
  <c r="F836" i="12" s="1"/>
  <c r="C835" i="12"/>
  <c r="F835" i="12" s="1"/>
  <c r="F834" i="12"/>
  <c r="C834" i="12"/>
  <c r="C833" i="12"/>
  <c r="F833" i="12" s="1"/>
  <c r="C832" i="12"/>
  <c r="F832" i="12" s="1"/>
  <c r="C831" i="12"/>
  <c r="F831" i="12" s="1"/>
  <c r="F830" i="12"/>
  <c r="C830" i="12"/>
  <c r="C829" i="12"/>
  <c r="F829" i="12" s="1"/>
  <c r="C828" i="12"/>
  <c r="F828" i="12" s="1"/>
  <c r="C827" i="12"/>
  <c r="F827" i="12" s="1"/>
  <c r="F826" i="12"/>
  <c r="C826" i="12"/>
  <c r="C825" i="12"/>
  <c r="F825" i="12" s="1"/>
  <c r="C824" i="12"/>
  <c r="F824" i="12" s="1"/>
  <c r="C823" i="12"/>
  <c r="F823" i="12" s="1"/>
  <c r="F822" i="12"/>
  <c r="C822" i="12"/>
  <c r="C821" i="12"/>
  <c r="F821" i="12" s="1"/>
  <c r="C820" i="12"/>
  <c r="F820" i="12" s="1"/>
  <c r="C819" i="12"/>
  <c r="F819" i="12" s="1"/>
  <c r="F818" i="12"/>
  <c r="C818" i="12"/>
  <c r="C817" i="12"/>
  <c r="F817" i="12" s="1"/>
  <c r="C816" i="12"/>
  <c r="F816" i="12" s="1"/>
  <c r="C815" i="12"/>
  <c r="F815" i="12" s="1"/>
  <c r="F814" i="12"/>
  <c r="C814" i="12"/>
  <c r="C813" i="12"/>
  <c r="F813" i="12" s="1"/>
  <c r="C812" i="12"/>
  <c r="F812" i="12" s="1"/>
  <c r="C811" i="12"/>
  <c r="F811" i="12" s="1"/>
  <c r="F810" i="12"/>
  <c r="C810" i="12"/>
  <c r="C809" i="12"/>
  <c r="F809" i="12" s="1"/>
  <c r="C808" i="12"/>
  <c r="F808" i="12" s="1"/>
  <c r="C807" i="12"/>
  <c r="F807" i="12" s="1"/>
  <c r="F806" i="12"/>
  <c r="C806" i="12"/>
  <c r="C805" i="12"/>
  <c r="F805" i="12" s="1"/>
  <c r="C804" i="12"/>
  <c r="F804" i="12" s="1"/>
  <c r="C803" i="12"/>
  <c r="F803" i="12" s="1"/>
  <c r="F802" i="12"/>
  <c r="C802" i="12"/>
  <c r="C801" i="12"/>
  <c r="F801" i="12" s="1"/>
  <c r="C800" i="12"/>
  <c r="F800" i="12" s="1"/>
  <c r="C799" i="12"/>
  <c r="F799" i="12" s="1"/>
  <c r="F798" i="12"/>
  <c r="C798" i="12"/>
  <c r="C797" i="12"/>
  <c r="F797" i="12" s="1"/>
  <c r="C796" i="12"/>
  <c r="F796" i="12" s="1"/>
  <c r="C795" i="12"/>
  <c r="F795" i="12" s="1"/>
  <c r="F794" i="12"/>
  <c r="C794" i="12"/>
  <c r="C793" i="12"/>
  <c r="F793" i="12" s="1"/>
  <c r="C792" i="12"/>
  <c r="F792" i="12" s="1"/>
  <c r="C791" i="12"/>
  <c r="F791" i="12" s="1"/>
  <c r="F790" i="12"/>
  <c r="C790" i="12"/>
  <c r="C789" i="12"/>
  <c r="F789" i="12" s="1"/>
  <c r="C788" i="12"/>
  <c r="F788" i="12" s="1"/>
  <c r="C787" i="12"/>
  <c r="F787" i="12" s="1"/>
  <c r="F786" i="12"/>
  <c r="C786" i="12"/>
  <c r="C785" i="12"/>
  <c r="F785" i="12" s="1"/>
  <c r="C784" i="12"/>
  <c r="F784" i="12" s="1"/>
  <c r="C783" i="12"/>
  <c r="F783" i="12" s="1"/>
  <c r="F782" i="12"/>
  <c r="C782" i="12"/>
  <c r="C781" i="12"/>
  <c r="F781" i="12" s="1"/>
  <c r="C780" i="12"/>
  <c r="F780" i="12" s="1"/>
  <c r="C779" i="12"/>
  <c r="F779" i="12" s="1"/>
  <c r="F778" i="12"/>
  <c r="C778" i="12"/>
  <c r="C777" i="12"/>
  <c r="F777" i="12" s="1"/>
  <c r="C776" i="12"/>
  <c r="F776" i="12" s="1"/>
  <c r="C775" i="12"/>
  <c r="F775" i="12" s="1"/>
  <c r="F774" i="12"/>
  <c r="C774" i="12"/>
  <c r="C773" i="12"/>
  <c r="F773" i="12" s="1"/>
  <c r="C772" i="12"/>
  <c r="F772" i="12" s="1"/>
  <c r="C771" i="12"/>
  <c r="F771" i="12" s="1"/>
  <c r="F770" i="12"/>
  <c r="C770" i="12"/>
  <c r="C769" i="12"/>
  <c r="F769" i="12" s="1"/>
  <c r="C768" i="12"/>
  <c r="F768" i="12" s="1"/>
  <c r="C767" i="12"/>
  <c r="F767" i="12" s="1"/>
  <c r="F766" i="12"/>
  <c r="C766" i="12"/>
  <c r="C765" i="12"/>
  <c r="F765" i="12" s="1"/>
  <c r="C764" i="12"/>
  <c r="F764" i="12" s="1"/>
  <c r="C763" i="12"/>
  <c r="F763" i="12" s="1"/>
  <c r="F762" i="12"/>
  <c r="C762" i="12"/>
  <c r="C761" i="12"/>
  <c r="F761" i="12" s="1"/>
  <c r="C760" i="12"/>
  <c r="F760" i="12" s="1"/>
  <c r="C759" i="12"/>
  <c r="F759" i="12" s="1"/>
  <c r="F758" i="12"/>
  <c r="C758" i="12"/>
  <c r="F757" i="12"/>
  <c r="C757" i="12"/>
  <c r="F756" i="12"/>
  <c r="C756" i="12"/>
  <c r="F755" i="12"/>
  <c r="C755" i="12"/>
  <c r="F754" i="12"/>
  <c r="C754" i="12"/>
  <c r="F753" i="12"/>
  <c r="C753" i="12"/>
  <c r="F752" i="12"/>
  <c r="C752" i="12"/>
  <c r="F751" i="12"/>
  <c r="C751" i="12"/>
  <c r="F750" i="12"/>
  <c r="C750" i="12"/>
  <c r="F749" i="12"/>
  <c r="C749" i="12"/>
  <c r="F748" i="12"/>
  <c r="C748" i="12"/>
  <c r="F747" i="12"/>
  <c r="C747" i="12"/>
  <c r="F746" i="12"/>
  <c r="C746" i="12"/>
  <c r="F745" i="12"/>
  <c r="C745" i="12"/>
  <c r="F744" i="12"/>
  <c r="C744" i="12"/>
  <c r="F743" i="12"/>
  <c r="C743" i="12"/>
  <c r="F742" i="12"/>
  <c r="C742" i="12"/>
  <c r="F741" i="12"/>
  <c r="C741" i="12"/>
  <c r="F740" i="12"/>
  <c r="C740" i="12"/>
  <c r="F739" i="12"/>
  <c r="C739" i="12"/>
  <c r="F738" i="12"/>
  <c r="C738" i="12"/>
  <c r="F737" i="12"/>
  <c r="C737" i="12"/>
  <c r="F736" i="12"/>
  <c r="C736" i="12"/>
  <c r="F735" i="12"/>
  <c r="C735" i="12"/>
  <c r="F734" i="12"/>
  <c r="C734" i="12"/>
  <c r="F733" i="12"/>
  <c r="C733" i="12"/>
  <c r="F732" i="12"/>
  <c r="C732" i="12"/>
  <c r="F731" i="12"/>
  <c r="C731" i="12"/>
  <c r="F730" i="12"/>
  <c r="C730" i="12"/>
  <c r="F729" i="12"/>
  <c r="C729" i="12"/>
  <c r="F728" i="12"/>
  <c r="C728" i="12"/>
  <c r="F727" i="12"/>
  <c r="C727" i="12"/>
  <c r="F726" i="12"/>
  <c r="C726" i="12"/>
  <c r="F725" i="12"/>
  <c r="C725" i="12"/>
  <c r="F724" i="12"/>
  <c r="C724" i="12"/>
  <c r="F723" i="12"/>
  <c r="C723" i="12"/>
  <c r="F722" i="12"/>
  <c r="C722" i="12"/>
  <c r="F721" i="12"/>
  <c r="C721" i="12"/>
  <c r="F720" i="12"/>
  <c r="C720" i="12"/>
  <c r="F719" i="12"/>
  <c r="C719" i="12"/>
  <c r="F718" i="12"/>
  <c r="C718" i="12"/>
  <c r="F717" i="12"/>
  <c r="C717" i="12"/>
  <c r="F716" i="12"/>
  <c r="C716" i="12"/>
  <c r="F715" i="12"/>
  <c r="C715" i="12"/>
  <c r="F714" i="12"/>
  <c r="C714" i="12"/>
  <c r="F713" i="12"/>
  <c r="C713" i="12"/>
  <c r="F712" i="12"/>
  <c r="C712" i="12"/>
  <c r="F711" i="12"/>
  <c r="C711" i="12"/>
  <c r="F710" i="12"/>
  <c r="C710" i="12"/>
  <c r="F709" i="12"/>
  <c r="C709" i="12"/>
  <c r="F708" i="12"/>
  <c r="C708" i="12"/>
  <c r="F707" i="12"/>
  <c r="C707" i="12"/>
  <c r="F706" i="12"/>
  <c r="C706" i="12"/>
  <c r="F705" i="12"/>
  <c r="C705" i="12"/>
  <c r="F704" i="12"/>
  <c r="C704" i="12"/>
  <c r="F703" i="12"/>
  <c r="C703" i="12"/>
  <c r="F702" i="12"/>
  <c r="C702" i="12"/>
  <c r="F701" i="12"/>
  <c r="C701" i="12"/>
  <c r="F700" i="12"/>
  <c r="C700" i="12"/>
  <c r="F699" i="12"/>
  <c r="C699" i="12"/>
  <c r="F698" i="12"/>
  <c r="C698" i="12"/>
  <c r="F697" i="12"/>
  <c r="C697" i="12"/>
  <c r="F696" i="12"/>
  <c r="C696" i="12"/>
  <c r="F695" i="12"/>
  <c r="C695" i="12"/>
  <c r="F694" i="12"/>
  <c r="C694" i="12"/>
  <c r="F693" i="12"/>
  <c r="C693" i="12"/>
  <c r="F692" i="12"/>
  <c r="C692" i="12"/>
  <c r="F691" i="12"/>
  <c r="C691" i="12"/>
  <c r="F690" i="12"/>
  <c r="C690" i="12"/>
  <c r="F689" i="12"/>
  <c r="C689" i="12"/>
  <c r="F688" i="12"/>
  <c r="C688" i="12"/>
  <c r="F687" i="12"/>
  <c r="C687" i="12"/>
  <c r="F686" i="12"/>
  <c r="C686" i="12"/>
  <c r="F685" i="12"/>
  <c r="C685" i="12"/>
  <c r="F684" i="12"/>
  <c r="C684" i="12"/>
  <c r="F683" i="12"/>
  <c r="C683" i="12"/>
  <c r="F682" i="12"/>
  <c r="C682" i="12"/>
  <c r="F681" i="12"/>
  <c r="C681" i="12"/>
  <c r="F680" i="12"/>
  <c r="C680" i="12"/>
  <c r="F679" i="12"/>
  <c r="C679" i="12"/>
  <c r="F678" i="12"/>
  <c r="C678" i="12"/>
  <c r="F677" i="12"/>
  <c r="C677" i="12"/>
  <c r="F676" i="12"/>
  <c r="C676" i="12"/>
  <c r="F675" i="12"/>
  <c r="C675" i="12"/>
  <c r="F674" i="12"/>
  <c r="C674" i="12"/>
  <c r="F673" i="12"/>
  <c r="C673" i="12"/>
  <c r="F672" i="12"/>
  <c r="C672" i="12"/>
  <c r="F671" i="12"/>
  <c r="C671" i="12"/>
  <c r="F670" i="12"/>
  <c r="C670" i="12"/>
  <c r="F669" i="12"/>
  <c r="C669" i="12"/>
  <c r="F668" i="12"/>
  <c r="C668" i="12"/>
  <c r="F667" i="12"/>
  <c r="C667" i="12"/>
  <c r="F666" i="12"/>
  <c r="C666" i="12"/>
  <c r="F665" i="12"/>
  <c r="C665" i="12"/>
  <c r="F664" i="12"/>
  <c r="C664" i="12"/>
  <c r="F663" i="12"/>
  <c r="C663" i="12"/>
  <c r="F662" i="12"/>
  <c r="C662" i="12"/>
  <c r="F661" i="12"/>
  <c r="C661" i="12"/>
  <c r="F660" i="12"/>
  <c r="C660" i="12"/>
  <c r="F659" i="12"/>
  <c r="C659" i="12"/>
  <c r="F658" i="12"/>
  <c r="C658" i="12"/>
  <c r="F657" i="12"/>
  <c r="C657" i="12"/>
  <c r="F656" i="12"/>
  <c r="C656" i="12"/>
  <c r="F655" i="12"/>
  <c r="C655" i="12"/>
  <c r="F654" i="12"/>
  <c r="C654" i="12"/>
  <c r="F653" i="12"/>
  <c r="C653" i="12"/>
  <c r="F652" i="12"/>
  <c r="C652" i="12"/>
  <c r="F651" i="12"/>
  <c r="C651" i="12"/>
  <c r="F650" i="12"/>
  <c r="C650" i="12"/>
  <c r="F649" i="12"/>
  <c r="C649" i="12"/>
  <c r="F648" i="12"/>
  <c r="C648" i="12"/>
  <c r="F647" i="12"/>
  <c r="C647" i="12"/>
  <c r="F646" i="12"/>
  <c r="C646" i="12"/>
  <c r="F645" i="12"/>
  <c r="C645" i="12"/>
  <c r="F644" i="12"/>
  <c r="C644" i="12"/>
  <c r="F643" i="12"/>
  <c r="C643" i="12"/>
  <c r="F642" i="12"/>
  <c r="C642" i="12"/>
  <c r="F641" i="12"/>
  <c r="C641" i="12"/>
  <c r="F640" i="12"/>
  <c r="C640" i="12"/>
  <c r="F639" i="12"/>
  <c r="C639" i="12"/>
  <c r="F638" i="12"/>
  <c r="C638" i="12"/>
  <c r="F637" i="12"/>
  <c r="C637" i="12"/>
  <c r="F636" i="12"/>
  <c r="C636" i="12"/>
  <c r="F635" i="12"/>
  <c r="C635" i="12"/>
  <c r="F634" i="12"/>
  <c r="C634" i="12"/>
  <c r="F633" i="12"/>
  <c r="C633" i="12"/>
  <c r="F632" i="12"/>
  <c r="C632" i="12"/>
  <c r="F631" i="12"/>
  <c r="C631" i="12"/>
  <c r="F630" i="12"/>
  <c r="C630" i="12"/>
  <c r="F629" i="12"/>
  <c r="C629" i="12"/>
  <c r="F628" i="12"/>
  <c r="C628" i="12"/>
  <c r="F627" i="12"/>
  <c r="C627" i="12"/>
  <c r="F626" i="12"/>
  <c r="C626" i="12"/>
  <c r="F625" i="12"/>
  <c r="C625" i="12"/>
  <c r="F624" i="12"/>
  <c r="C624" i="12"/>
  <c r="F623" i="12"/>
  <c r="C623" i="12"/>
  <c r="F622" i="12"/>
  <c r="C622" i="12"/>
  <c r="F621" i="12"/>
  <c r="C621" i="12"/>
  <c r="F620" i="12"/>
  <c r="C620" i="12"/>
  <c r="F619" i="12"/>
  <c r="C619" i="12"/>
  <c r="F618" i="12"/>
  <c r="C618" i="12"/>
  <c r="F617" i="12"/>
  <c r="C617" i="12"/>
  <c r="F616" i="12"/>
  <c r="C616" i="12"/>
  <c r="F615" i="12"/>
  <c r="C615" i="12"/>
  <c r="F614" i="12"/>
  <c r="C614" i="12"/>
  <c r="F613" i="12"/>
  <c r="C613" i="12"/>
  <c r="F612" i="12"/>
  <c r="C612" i="12"/>
  <c r="F611" i="12"/>
  <c r="C611" i="12"/>
  <c r="F610" i="12"/>
  <c r="C610" i="12"/>
  <c r="F609" i="12"/>
  <c r="C609" i="12"/>
  <c r="F608" i="12"/>
  <c r="C608" i="12"/>
  <c r="F607" i="12"/>
  <c r="C607" i="12"/>
  <c r="F606" i="12"/>
  <c r="C606" i="12"/>
  <c r="F605" i="12"/>
  <c r="C605" i="12"/>
  <c r="F604" i="12"/>
  <c r="C604" i="12"/>
  <c r="F603" i="12"/>
  <c r="C603" i="12"/>
  <c r="F602" i="12"/>
  <c r="C602" i="12"/>
  <c r="F601" i="12"/>
  <c r="C601" i="12"/>
  <c r="F600" i="12"/>
  <c r="C600" i="12"/>
  <c r="F599" i="12"/>
  <c r="C599" i="12"/>
  <c r="F598" i="12"/>
  <c r="C598" i="12"/>
  <c r="F597" i="12"/>
  <c r="C597" i="12"/>
  <c r="F596" i="12"/>
  <c r="C596" i="12"/>
  <c r="F595" i="12"/>
  <c r="C595" i="12"/>
  <c r="F594" i="12"/>
  <c r="C594" i="12"/>
  <c r="F593" i="12"/>
  <c r="C593" i="12"/>
  <c r="F592" i="12"/>
  <c r="C592" i="12"/>
  <c r="F591" i="12"/>
  <c r="C591" i="12"/>
  <c r="F590" i="12"/>
  <c r="C590" i="12"/>
  <c r="F589" i="12"/>
  <c r="C589" i="12"/>
  <c r="F588" i="12"/>
  <c r="C588" i="12"/>
  <c r="F587" i="12"/>
  <c r="C587" i="12"/>
  <c r="F586" i="12"/>
  <c r="C586" i="12"/>
  <c r="F585" i="12"/>
  <c r="C585" i="12"/>
  <c r="F584" i="12"/>
  <c r="C584" i="12"/>
  <c r="F583" i="12"/>
  <c r="C583" i="12"/>
  <c r="F582" i="12"/>
  <c r="C582" i="12"/>
  <c r="F581" i="12"/>
  <c r="C581" i="12"/>
  <c r="F580" i="12"/>
  <c r="C580" i="12"/>
  <c r="F579" i="12"/>
  <c r="C579" i="12"/>
  <c r="F578" i="12"/>
  <c r="C578" i="12"/>
  <c r="F577" i="12"/>
  <c r="C577" i="12"/>
  <c r="F576" i="12"/>
  <c r="C576" i="12"/>
  <c r="F575" i="12"/>
  <c r="C575" i="12"/>
  <c r="F574" i="12"/>
  <c r="C574" i="12"/>
  <c r="F573" i="12"/>
  <c r="C573" i="12"/>
  <c r="F572" i="12"/>
  <c r="C572" i="12"/>
  <c r="F571" i="12"/>
  <c r="C571" i="12"/>
  <c r="F570" i="12"/>
  <c r="C570" i="12"/>
  <c r="F569" i="12"/>
  <c r="C569" i="12"/>
  <c r="F568" i="12"/>
  <c r="C568" i="12"/>
  <c r="F567" i="12"/>
  <c r="C567" i="12"/>
  <c r="F566" i="12"/>
  <c r="C566" i="12"/>
  <c r="F565" i="12"/>
  <c r="C565" i="12"/>
  <c r="F564" i="12"/>
  <c r="C564" i="12"/>
  <c r="F563" i="12"/>
  <c r="C563" i="12"/>
  <c r="F562" i="12"/>
  <c r="C562" i="12"/>
  <c r="F561" i="12"/>
  <c r="C561" i="12"/>
  <c r="F560" i="12"/>
  <c r="C560" i="12"/>
  <c r="F559" i="12"/>
  <c r="C559" i="12"/>
  <c r="F558" i="12"/>
  <c r="C558" i="12"/>
  <c r="F557" i="12"/>
  <c r="C557" i="12"/>
  <c r="F556" i="12"/>
  <c r="C556" i="12"/>
  <c r="F555" i="12"/>
  <c r="C555" i="12"/>
  <c r="F554" i="12"/>
  <c r="C554" i="12"/>
  <c r="F553" i="12"/>
  <c r="C553" i="12"/>
  <c r="F552" i="12"/>
  <c r="C552" i="12"/>
  <c r="F551" i="12"/>
  <c r="C551" i="12"/>
  <c r="F550" i="12"/>
  <c r="C550" i="12"/>
  <c r="F549" i="12"/>
  <c r="C549" i="12"/>
  <c r="F548" i="12"/>
  <c r="C548" i="12"/>
  <c r="F547" i="12"/>
  <c r="C547" i="12"/>
  <c r="F546" i="12"/>
  <c r="C546" i="12"/>
  <c r="F545" i="12"/>
  <c r="C545" i="12"/>
  <c r="F544" i="12"/>
  <c r="C544" i="12"/>
  <c r="F543" i="12"/>
  <c r="C543" i="12"/>
  <c r="F542" i="12"/>
  <c r="C542" i="12"/>
  <c r="F541" i="12"/>
  <c r="C541" i="12"/>
  <c r="F540" i="12"/>
  <c r="C540" i="12"/>
  <c r="F539" i="12"/>
  <c r="C539" i="12"/>
  <c r="F538" i="12"/>
  <c r="C538" i="12"/>
  <c r="F537" i="12"/>
  <c r="C537" i="12"/>
  <c r="F536" i="12"/>
  <c r="C536" i="12"/>
  <c r="F535" i="12"/>
  <c r="C535" i="12"/>
  <c r="F534" i="12"/>
  <c r="C534" i="12"/>
  <c r="F533" i="12"/>
  <c r="C533" i="12"/>
  <c r="F532" i="12"/>
  <c r="C532" i="12"/>
  <c r="F531" i="12"/>
  <c r="C531" i="12"/>
  <c r="F530" i="12"/>
  <c r="C530" i="12"/>
  <c r="F529" i="12"/>
  <c r="C529" i="12"/>
  <c r="F528" i="12"/>
  <c r="C528" i="12"/>
  <c r="F527" i="12"/>
  <c r="C527" i="12"/>
  <c r="F526" i="12"/>
  <c r="C526" i="12"/>
  <c r="F525" i="12"/>
  <c r="C525" i="12"/>
  <c r="F524" i="12"/>
  <c r="C524" i="12"/>
  <c r="F523" i="12"/>
  <c r="C523" i="12"/>
  <c r="F522" i="12"/>
  <c r="C522" i="12"/>
  <c r="F521" i="12"/>
  <c r="C521" i="12"/>
  <c r="F520" i="12"/>
  <c r="C520" i="12"/>
  <c r="F519" i="12"/>
  <c r="C519" i="12"/>
  <c r="F518" i="12"/>
  <c r="C518" i="12"/>
  <c r="F517" i="12"/>
  <c r="C517" i="12"/>
  <c r="F516" i="12"/>
  <c r="C516" i="12"/>
  <c r="F515" i="12"/>
  <c r="C515" i="12"/>
  <c r="F514" i="12"/>
  <c r="C514" i="12"/>
  <c r="F513" i="12"/>
  <c r="C513" i="12"/>
  <c r="F512" i="12"/>
  <c r="C512" i="12"/>
  <c r="F511" i="12"/>
  <c r="C511" i="12"/>
  <c r="F510" i="12"/>
  <c r="C510" i="12"/>
  <c r="F509" i="12"/>
  <c r="C509" i="12"/>
  <c r="F508" i="12"/>
  <c r="C508" i="12"/>
  <c r="F507" i="12"/>
  <c r="C507" i="12"/>
  <c r="F506" i="12"/>
  <c r="C506" i="12"/>
  <c r="F505" i="12"/>
  <c r="C505" i="12"/>
  <c r="F504" i="12"/>
  <c r="C504" i="12"/>
  <c r="F503" i="12"/>
  <c r="C503" i="12"/>
  <c r="F502" i="12"/>
  <c r="C502" i="12"/>
  <c r="F501" i="12"/>
  <c r="C501" i="12"/>
  <c r="F500" i="12"/>
  <c r="C500" i="12"/>
  <c r="F499" i="12"/>
  <c r="C499" i="12"/>
  <c r="F498" i="12"/>
  <c r="C498" i="12"/>
  <c r="F497" i="12"/>
  <c r="C497" i="12"/>
  <c r="F496" i="12"/>
  <c r="C496" i="12"/>
  <c r="F495" i="12"/>
  <c r="C495" i="12"/>
  <c r="F494" i="12"/>
  <c r="C494" i="12"/>
  <c r="F493" i="12"/>
  <c r="C493" i="12"/>
  <c r="F492" i="12"/>
  <c r="C492" i="12"/>
  <c r="F491" i="12"/>
  <c r="C491" i="12"/>
  <c r="F490" i="12"/>
  <c r="C490" i="12"/>
  <c r="F489" i="12"/>
  <c r="C489" i="12"/>
  <c r="F488" i="12"/>
  <c r="C488" i="12"/>
  <c r="F487" i="12"/>
  <c r="C487" i="12"/>
  <c r="F486" i="12"/>
  <c r="C486" i="12"/>
  <c r="F485" i="12"/>
  <c r="C485" i="12"/>
  <c r="F484" i="12"/>
  <c r="C484" i="12"/>
  <c r="F483" i="12"/>
  <c r="C483" i="12"/>
  <c r="F482" i="12"/>
  <c r="C482" i="12"/>
  <c r="F481" i="12"/>
  <c r="C481" i="12"/>
  <c r="F480" i="12"/>
  <c r="C480" i="12"/>
  <c r="F479" i="12"/>
  <c r="C479" i="12"/>
  <c r="F478" i="12"/>
  <c r="C478" i="12"/>
  <c r="F477" i="12"/>
  <c r="C477" i="12"/>
  <c r="F476" i="12"/>
  <c r="C476" i="12"/>
  <c r="F475" i="12"/>
  <c r="C475" i="12"/>
  <c r="F474" i="12"/>
  <c r="C474" i="12"/>
  <c r="F473" i="12"/>
  <c r="C473" i="12"/>
  <c r="F472" i="12"/>
  <c r="C472" i="12"/>
  <c r="F471" i="12"/>
  <c r="C471" i="12"/>
  <c r="F470" i="12"/>
  <c r="C470" i="12"/>
  <c r="F469" i="12"/>
  <c r="C469" i="12"/>
  <c r="F468" i="12"/>
  <c r="C468" i="12"/>
  <c r="F467" i="12"/>
  <c r="C467" i="12"/>
  <c r="F466" i="12"/>
  <c r="C466" i="12"/>
  <c r="F465" i="12"/>
  <c r="C465" i="12"/>
  <c r="F464" i="12"/>
  <c r="C464" i="12"/>
  <c r="F463" i="12"/>
  <c r="C463" i="12"/>
  <c r="F462" i="12"/>
  <c r="C462" i="12"/>
  <c r="F461" i="12"/>
  <c r="C461" i="12"/>
  <c r="F460" i="12"/>
  <c r="C460" i="12"/>
  <c r="F459" i="12"/>
  <c r="C459" i="12"/>
  <c r="F458" i="12"/>
  <c r="C458" i="12"/>
  <c r="F457" i="12"/>
  <c r="C457" i="12"/>
  <c r="F456" i="12"/>
  <c r="C456" i="12"/>
  <c r="F455" i="12"/>
  <c r="C455" i="12"/>
  <c r="F454" i="12"/>
  <c r="C454" i="12"/>
  <c r="F453" i="12"/>
  <c r="C453" i="12"/>
  <c r="F452" i="12"/>
  <c r="C452" i="12"/>
  <c r="F451" i="12"/>
  <c r="C451" i="12"/>
  <c r="F450" i="12"/>
  <c r="C450" i="12"/>
  <c r="F449" i="12"/>
  <c r="C449" i="12"/>
  <c r="F448" i="12"/>
  <c r="C448" i="12"/>
  <c r="F447" i="12"/>
  <c r="C447" i="12"/>
  <c r="F446" i="12"/>
  <c r="C446" i="12"/>
  <c r="F445" i="12"/>
  <c r="C445" i="12"/>
  <c r="F444" i="12"/>
  <c r="C444" i="12"/>
  <c r="F443" i="12"/>
  <c r="C443" i="12"/>
  <c r="F442" i="12"/>
  <c r="C442" i="12"/>
  <c r="F441" i="12"/>
  <c r="C441" i="12"/>
  <c r="F440" i="12"/>
  <c r="C440" i="12"/>
  <c r="F439" i="12"/>
  <c r="C439" i="12"/>
  <c r="F438" i="12"/>
  <c r="C438" i="12"/>
  <c r="F437" i="12"/>
  <c r="C437" i="12"/>
  <c r="F436" i="12"/>
  <c r="C436" i="12"/>
  <c r="F435" i="12"/>
  <c r="C435" i="12"/>
  <c r="F434" i="12"/>
  <c r="C434" i="12"/>
  <c r="F433" i="12"/>
  <c r="C433" i="12"/>
  <c r="F432" i="12"/>
  <c r="C432" i="12"/>
  <c r="F431" i="12"/>
  <c r="C431" i="12"/>
  <c r="F430" i="12"/>
  <c r="C430" i="12"/>
  <c r="F429" i="12"/>
  <c r="C429" i="12"/>
  <c r="F428" i="12"/>
  <c r="C428" i="12"/>
  <c r="F427" i="12"/>
  <c r="C427" i="12"/>
  <c r="F426" i="12"/>
  <c r="C426" i="12"/>
  <c r="F425" i="12"/>
  <c r="C425" i="12"/>
  <c r="F424" i="12"/>
  <c r="C424" i="12"/>
  <c r="F423" i="12"/>
  <c r="C423" i="12"/>
  <c r="F422" i="12"/>
  <c r="C422" i="12"/>
  <c r="F421" i="12"/>
  <c r="C421" i="12"/>
  <c r="F420" i="12"/>
  <c r="C420" i="12"/>
  <c r="F419" i="12"/>
  <c r="C419" i="12"/>
  <c r="F418" i="12"/>
  <c r="C418" i="12"/>
  <c r="F417" i="12"/>
  <c r="C417" i="12"/>
  <c r="F416" i="12"/>
  <c r="C416" i="12"/>
  <c r="F415" i="12"/>
  <c r="C415" i="12"/>
  <c r="F414" i="12"/>
  <c r="C414" i="12"/>
  <c r="F413" i="12"/>
  <c r="C413" i="12"/>
  <c r="F412" i="12"/>
  <c r="C412" i="12"/>
  <c r="F411" i="12"/>
  <c r="C411" i="12"/>
  <c r="F410" i="12"/>
  <c r="C410" i="12"/>
  <c r="F409" i="12"/>
  <c r="C409" i="12"/>
  <c r="F408" i="12"/>
  <c r="C408" i="12"/>
  <c r="F407" i="12"/>
  <c r="C407" i="12"/>
  <c r="F406" i="12"/>
  <c r="C406" i="12"/>
  <c r="F405" i="12"/>
  <c r="C405" i="12"/>
  <c r="F404" i="12"/>
  <c r="C404" i="12"/>
  <c r="F403" i="12"/>
  <c r="C403" i="12"/>
  <c r="F402" i="12"/>
  <c r="C402" i="12"/>
  <c r="F401" i="12"/>
  <c r="C401" i="12"/>
  <c r="F400" i="12"/>
  <c r="C400" i="12"/>
  <c r="F399" i="12"/>
  <c r="C399" i="12"/>
  <c r="F398" i="12"/>
  <c r="C398" i="12"/>
  <c r="F397" i="12"/>
  <c r="C397" i="12"/>
  <c r="F396" i="12"/>
  <c r="C396" i="12"/>
  <c r="F395" i="12"/>
  <c r="C395" i="12"/>
  <c r="F394" i="12"/>
  <c r="C394" i="12"/>
  <c r="F393" i="12"/>
  <c r="C393" i="12"/>
  <c r="F392" i="12"/>
  <c r="C392" i="12"/>
  <c r="F391" i="12"/>
  <c r="C391" i="12"/>
  <c r="F390" i="12"/>
  <c r="C390" i="12"/>
  <c r="F389" i="12"/>
  <c r="C389" i="12"/>
  <c r="F388" i="12"/>
  <c r="C388" i="12"/>
  <c r="F387" i="12"/>
  <c r="C387" i="12"/>
  <c r="F386" i="12"/>
  <c r="C386" i="12"/>
  <c r="F385" i="12"/>
  <c r="C385" i="12"/>
  <c r="F384" i="12"/>
  <c r="C384" i="12"/>
  <c r="F383" i="12"/>
  <c r="C383" i="12"/>
  <c r="F382" i="12"/>
  <c r="C382" i="12"/>
  <c r="F381" i="12"/>
  <c r="C381" i="12"/>
  <c r="F380" i="12"/>
  <c r="C380" i="12"/>
  <c r="F379" i="12"/>
  <c r="C379" i="12"/>
  <c r="F378" i="12"/>
  <c r="C378" i="12"/>
  <c r="F377" i="12"/>
  <c r="C377" i="12"/>
  <c r="F376" i="12"/>
  <c r="C376" i="12"/>
  <c r="F375" i="12"/>
  <c r="C375" i="12"/>
  <c r="F374" i="12"/>
  <c r="C374" i="12"/>
  <c r="F373" i="12"/>
  <c r="C373" i="12"/>
  <c r="F372" i="12"/>
  <c r="C372" i="12"/>
  <c r="F371" i="12"/>
  <c r="C371" i="12"/>
  <c r="F370" i="12"/>
  <c r="C370" i="12"/>
  <c r="F369" i="12"/>
  <c r="C369" i="12"/>
  <c r="F368" i="12"/>
  <c r="C368" i="12"/>
  <c r="F367" i="12"/>
  <c r="C367" i="12"/>
  <c r="F366" i="12"/>
  <c r="C366" i="12"/>
  <c r="F365" i="12"/>
  <c r="C365" i="12"/>
  <c r="F364" i="12"/>
  <c r="C364" i="12"/>
  <c r="F363" i="12"/>
  <c r="C363" i="12"/>
  <c r="F362" i="12"/>
  <c r="C362" i="12"/>
  <c r="F361" i="12"/>
  <c r="C361" i="12"/>
  <c r="F360" i="12"/>
  <c r="C360" i="12"/>
  <c r="F359" i="12"/>
  <c r="C359" i="12"/>
  <c r="F358" i="12"/>
  <c r="C358" i="12"/>
  <c r="F357" i="12"/>
  <c r="C357" i="12"/>
  <c r="F356" i="12"/>
  <c r="C356" i="12"/>
  <c r="F355" i="12"/>
  <c r="C355" i="12"/>
  <c r="F354" i="12"/>
  <c r="C354" i="12"/>
  <c r="F353" i="12"/>
  <c r="C353" i="12"/>
  <c r="F352" i="12"/>
  <c r="C352" i="12"/>
  <c r="F351" i="12"/>
  <c r="C351" i="12"/>
  <c r="F350" i="12"/>
  <c r="C350" i="12"/>
  <c r="F349" i="12"/>
  <c r="C349" i="12"/>
  <c r="F348" i="12"/>
  <c r="C348" i="12"/>
  <c r="F347" i="12"/>
  <c r="C347" i="12"/>
  <c r="F346" i="12"/>
  <c r="C346" i="12"/>
  <c r="F345" i="12"/>
  <c r="C345" i="12"/>
  <c r="F344" i="12"/>
  <c r="C344" i="12"/>
  <c r="F343" i="12"/>
  <c r="C343" i="12"/>
  <c r="F342" i="12"/>
  <c r="C342" i="12"/>
  <c r="F341" i="12"/>
  <c r="C341" i="12"/>
  <c r="F340" i="12"/>
  <c r="C340" i="12"/>
  <c r="F339" i="12"/>
  <c r="C339" i="12"/>
  <c r="F338" i="12"/>
  <c r="C338" i="12"/>
  <c r="F337" i="12"/>
  <c r="C337" i="12"/>
  <c r="F336" i="12"/>
  <c r="C336" i="12"/>
  <c r="F335" i="12"/>
  <c r="C335" i="12"/>
  <c r="F334" i="12"/>
  <c r="C334" i="12"/>
  <c r="F333" i="12"/>
  <c r="C333" i="12"/>
  <c r="F332" i="12"/>
  <c r="C332" i="12"/>
  <c r="F331" i="12"/>
  <c r="C331" i="12"/>
  <c r="F330" i="12"/>
  <c r="C330" i="12"/>
  <c r="F329" i="12"/>
  <c r="C329" i="12"/>
  <c r="F328" i="12"/>
  <c r="C328" i="12"/>
  <c r="F327" i="12"/>
  <c r="C327" i="12"/>
  <c r="F326" i="12"/>
  <c r="C326" i="12"/>
  <c r="F325" i="12"/>
  <c r="C325" i="12"/>
  <c r="F324" i="12"/>
  <c r="C324" i="12"/>
  <c r="F323" i="12"/>
  <c r="C323" i="12"/>
  <c r="F322" i="12"/>
  <c r="C322" i="12"/>
  <c r="F321" i="12"/>
  <c r="C321" i="12"/>
  <c r="F320" i="12"/>
  <c r="C320" i="12"/>
  <c r="F319" i="12"/>
  <c r="C319" i="12"/>
  <c r="F318" i="12"/>
  <c r="C318" i="12"/>
  <c r="F317" i="12"/>
  <c r="C317" i="12"/>
  <c r="F316" i="12"/>
  <c r="C316" i="12"/>
  <c r="F315" i="12"/>
  <c r="C315" i="12"/>
  <c r="F314" i="12"/>
  <c r="C314" i="12"/>
  <c r="F313" i="12"/>
  <c r="C313" i="12"/>
  <c r="F312" i="12"/>
  <c r="C312" i="12"/>
  <c r="F311" i="12"/>
  <c r="C311" i="12"/>
  <c r="F310" i="12"/>
  <c r="C310" i="12"/>
  <c r="F309" i="12"/>
  <c r="C309" i="12"/>
  <c r="F308" i="12"/>
  <c r="C308" i="12"/>
  <c r="F307" i="12"/>
  <c r="C307" i="12"/>
  <c r="F306" i="12"/>
  <c r="C306" i="12"/>
  <c r="F305" i="12"/>
  <c r="C305" i="12"/>
  <c r="F304" i="12"/>
  <c r="C304" i="12"/>
  <c r="F303" i="12"/>
  <c r="C303" i="12"/>
  <c r="F302" i="12"/>
  <c r="C302" i="12"/>
  <c r="F301" i="12"/>
  <c r="C301" i="12"/>
  <c r="F300" i="12"/>
  <c r="C300" i="12"/>
  <c r="F299" i="12"/>
  <c r="C299" i="12"/>
  <c r="F298" i="12"/>
  <c r="C298" i="12"/>
  <c r="F297" i="12"/>
  <c r="C297" i="12"/>
  <c r="F296" i="12"/>
  <c r="C296" i="12"/>
  <c r="F295" i="12"/>
  <c r="C295" i="12"/>
  <c r="F294" i="12"/>
  <c r="C294" i="12"/>
  <c r="F293" i="12"/>
  <c r="C293" i="12"/>
  <c r="F292" i="12"/>
  <c r="C292" i="12"/>
  <c r="F291" i="12"/>
  <c r="C291" i="12"/>
  <c r="F290" i="12"/>
  <c r="C290" i="12"/>
  <c r="F289" i="12"/>
  <c r="C289" i="12"/>
  <c r="F288" i="12"/>
  <c r="C288" i="12"/>
  <c r="F287" i="12"/>
  <c r="C287" i="12"/>
  <c r="F286" i="12"/>
  <c r="C286" i="12"/>
  <c r="F285" i="12"/>
  <c r="C285" i="12"/>
  <c r="F284" i="12"/>
  <c r="C284" i="12"/>
  <c r="F283" i="12"/>
  <c r="C283" i="12"/>
  <c r="F282" i="12"/>
  <c r="C282" i="12"/>
  <c r="F281" i="12"/>
  <c r="C281" i="12"/>
  <c r="F280" i="12"/>
  <c r="C280" i="12"/>
  <c r="F279" i="12"/>
  <c r="C279" i="12"/>
  <c r="F278" i="12"/>
  <c r="C278" i="12"/>
  <c r="F277" i="12"/>
  <c r="C277" i="12"/>
  <c r="F276" i="12"/>
  <c r="C276" i="12"/>
  <c r="F275" i="12"/>
  <c r="C275" i="12"/>
  <c r="F274" i="12"/>
  <c r="C274" i="12"/>
  <c r="F273" i="12"/>
  <c r="C273" i="12"/>
  <c r="F272" i="12"/>
  <c r="C272" i="12"/>
  <c r="F271" i="12"/>
  <c r="C271" i="12"/>
  <c r="F270" i="12"/>
  <c r="C270" i="12"/>
  <c r="F269" i="12"/>
  <c r="C269" i="12"/>
  <c r="F268" i="12"/>
  <c r="C268" i="12"/>
  <c r="F267" i="12"/>
  <c r="C267" i="12"/>
  <c r="F266" i="12"/>
  <c r="C266" i="12"/>
  <c r="F265" i="12"/>
  <c r="C265" i="12"/>
  <c r="F264" i="12"/>
  <c r="C264" i="12"/>
  <c r="F263" i="12"/>
  <c r="C263" i="12"/>
  <c r="F262" i="12"/>
  <c r="C262" i="12"/>
  <c r="F261" i="12"/>
  <c r="C261" i="12"/>
  <c r="F260" i="12"/>
  <c r="C260" i="12"/>
  <c r="F259" i="12"/>
  <c r="C259" i="12"/>
  <c r="F258" i="12"/>
  <c r="C258" i="12"/>
  <c r="F257" i="12"/>
  <c r="C257" i="12"/>
  <c r="F256" i="12"/>
  <c r="C256" i="12"/>
  <c r="F255" i="12"/>
  <c r="C255" i="12"/>
  <c r="F254" i="12"/>
  <c r="C254" i="12"/>
  <c r="F253" i="12"/>
  <c r="C253" i="12"/>
  <c r="F252" i="12"/>
  <c r="C252" i="12"/>
  <c r="F251" i="12"/>
  <c r="C251" i="12"/>
  <c r="F250" i="12"/>
  <c r="C250" i="12"/>
  <c r="F249" i="12"/>
  <c r="C249" i="12"/>
  <c r="F248" i="12"/>
  <c r="C248" i="12"/>
  <c r="F247" i="12"/>
  <c r="C247" i="12"/>
  <c r="F246" i="12"/>
  <c r="C246" i="12"/>
  <c r="F245" i="12"/>
  <c r="C245" i="12"/>
  <c r="F244" i="12"/>
  <c r="C244" i="12"/>
  <c r="F243" i="12"/>
  <c r="C243" i="12"/>
  <c r="F242" i="12"/>
  <c r="C242" i="12"/>
  <c r="F241" i="12"/>
  <c r="C241" i="12"/>
  <c r="F240" i="12"/>
  <c r="C240" i="12"/>
  <c r="F239" i="12"/>
  <c r="C239" i="12"/>
  <c r="F238" i="12"/>
  <c r="C238" i="12"/>
  <c r="F237" i="12"/>
  <c r="C237" i="12"/>
  <c r="F236" i="12"/>
  <c r="C236" i="12"/>
  <c r="F235" i="12"/>
  <c r="C235" i="12"/>
  <c r="F234" i="12"/>
  <c r="C234" i="12"/>
  <c r="F233" i="12"/>
  <c r="C233" i="12"/>
  <c r="F232" i="12"/>
  <c r="C232" i="12"/>
  <c r="F231" i="12"/>
  <c r="C231" i="12"/>
  <c r="F230" i="12"/>
  <c r="C230" i="12"/>
  <c r="F229" i="12"/>
  <c r="C229" i="12"/>
  <c r="F228" i="12"/>
  <c r="C228" i="12"/>
  <c r="F227" i="12"/>
  <c r="C227" i="12"/>
  <c r="F226" i="12"/>
  <c r="C226" i="12"/>
  <c r="F225" i="12"/>
  <c r="C225" i="12"/>
  <c r="F224" i="12"/>
  <c r="C224" i="12"/>
  <c r="F223" i="12"/>
  <c r="C223" i="12"/>
  <c r="F222" i="12"/>
  <c r="C222" i="12"/>
  <c r="F221" i="12"/>
  <c r="C221" i="12"/>
  <c r="F220" i="12"/>
  <c r="C220" i="12"/>
  <c r="F219" i="12"/>
  <c r="C219" i="12"/>
  <c r="F218" i="12"/>
  <c r="C218" i="12"/>
  <c r="F217" i="12"/>
  <c r="C217" i="12"/>
  <c r="F216" i="12"/>
  <c r="C216" i="12"/>
  <c r="F215" i="12"/>
  <c r="C215" i="12"/>
  <c r="F214" i="12"/>
  <c r="C214" i="12"/>
  <c r="F213" i="12"/>
  <c r="C213" i="12"/>
  <c r="F212" i="12"/>
  <c r="C212" i="12"/>
  <c r="F211" i="12"/>
  <c r="C211" i="12"/>
  <c r="F210" i="12"/>
  <c r="C210" i="12"/>
  <c r="F209" i="12"/>
  <c r="C209" i="12"/>
  <c r="F208" i="12"/>
  <c r="C208" i="12"/>
  <c r="F207" i="12"/>
  <c r="C207" i="12"/>
  <c r="F206" i="12"/>
  <c r="C206" i="12"/>
  <c r="F205" i="12"/>
  <c r="C205" i="12"/>
  <c r="F204" i="12"/>
  <c r="C204" i="12"/>
  <c r="F203" i="12"/>
  <c r="C203" i="12"/>
  <c r="F202" i="12"/>
  <c r="C202" i="12"/>
  <c r="F201" i="12"/>
  <c r="C201" i="12"/>
  <c r="F200" i="12"/>
  <c r="C200" i="12"/>
  <c r="F199" i="12"/>
  <c r="C199" i="12"/>
  <c r="F198" i="12"/>
  <c r="C198" i="12"/>
  <c r="F197" i="12"/>
  <c r="C197" i="12"/>
  <c r="F196" i="12"/>
  <c r="C196" i="12"/>
  <c r="F195" i="12"/>
  <c r="C195" i="12"/>
  <c r="F194" i="12"/>
  <c r="C194" i="12"/>
  <c r="F193" i="12"/>
  <c r="C193" i="12"/>
  <c r="F192" i="12"/>
  <c r="C192" i="12"/>
  <c r="F191" i="12"/>
  <c r="C191" i="12"/>
  <c r="F190" i="12"/>
  <c r="C190" i="12"/>
  <c r="F189" i="12"/>
  <c r="C189" i="12"/>
  <c r="F188" i="12"/>
  <c r="C188" i="12"/>
  <c r="F187" i="12"/>
  <c r="C187" i="12"/>
  <c r="F186" i="12"/>
  <c r="C186" i="12"/>
  <c r="F185" i="12"/>
  <c r="C185" i="12"/>
  <c r="F184" i="12"/>
  <c r="C184" i="12"/>
  <c r="F183" i="12"/>
  <c r="C183" i="12"/>
  <c r="F182" i="12"/>
  <c r="C182" i="12"/>
  <c r="F181" i="12"/>
  <c r="C181" i="12"/>
  <c r="F180" i="12"/>
  <c r="C180" i="12"/>
  <c r="F179" i="12"/>
  <c r="C179" i="12"/>
  <c r="F178" i="12"/>
  <c r="C178" i="12"/>
  <c r="F177" i="12"/>
  <c r="C177" i="12"/>
  <c r="F176" i="12"/>
  <c r="C176" i="12"/>
  <c r="F175" i="12"/>
  <c r="C175" i="12"/>
  <c r="F174" i="12"/>
  <c r="C174" i="12"/>
  <c r="F173" i="12"/>
  <c r="C173" i="12"/>
  <c r="F172" i="12"/>
  <c r="C172" i="12"/>
  <c r="F171" i="12"/>
  <c r="C171" i="12"/>
  <c r="F170" i="12"/>
  <c r="C170" i="12"/>
  <c r="F169" i="12"/>
  <c r="C169" i="12"/>
  <c r="F168" i="12"/>
  <c r="C168" i="12"/>
  <c r="F167" i="12"/>
  <c r="C167" i="12"/>
  <c r="F166" i="12"/>
  <c r="C166" i="12"/>
  <c r="F165" i="12"/>
  <c r="C165" i="12"/>
  <c r="F164" i="12"/>
  <c r="C164" i="12"/>
  <c r="F163" i="12"/>
  <c r="C163" i="12"/>
  <c r="F162" i="12"/>
  <c r="C162" i="12"/>
  <c r="F161" i="12"/>
  <c r="C161" i="12"/>
  <c r="F160" i="12"/>
  <c r="C160" i="12"/>
  <c r="F159" i="12"/>
  <c r="C159" i="12"/>
  <c r="F158" i="12"/>
  <c r="C158" i="12"/>
  <c r="F157" i="12"/>
  <c r="C157" i="12"/>
  <c r="F156" i="12"/>
  <c r="C156" i="12"/>
  <c r="F155" i="12"/>
  <c r="C155" i="12"/>
  <c r="F154" i="12"/>
  <c r="C154" i="12"/>
  <c r="F153" i="12"/>
  <c r="C153" i="12"/>
  <c r="F152" i="12"/>
  <c r="C152" i="12"/>
  <c r="F151" i="12"/>
  <c r="C151" i="12"/>
  <c r="F150" i="12"/>
  <c r="C150" i="12"/>
  <c r="F149" i="12"/>
  <c r="C149" i="12"/>
  <c r="F148" i="12"/>
  <c r="C148" i="12"/>
  <c r="F147" i="12"/>
  <c r="C147" i="12"/>
  <c r="F146" i="12"/>
  <c r="C146" i="12"/>
  <c r="F145" i="12"/>
  <c r="C145" i="12"/>
  <c r="F144" i="12"/>
  <c r="C144" i="12"/>
  <c r="F143" i="12"/>
  <c r="C143" i="12"/>
  <c r="F142" i="12"/>
  <c r="C142" i="12"/>
  <c r="F141" i="12"/>
  <c r="C141" i="12"/>
  <c r="F140" i="12"/>
  <c r="C140" i="12"/>
  <c r="F139" i="12"/>
  <c r="C139" i="12"/>
  <c r="F138" i="12"/>
  <c r="C138" i="12"/>
  <c r="F137" i="12"/>
  <c r="C137" i="12"/>
  <c r="F136" i="12"/>
  <c r="C136" i="12"/>
  <c r="F135" i="12"/>
  <c r="C135" i="12"/>
  <c r="F134" i="12"/>
  <c r="C134" i="12"/>
  <c r="F133" i="12"/>
  <c r="C133" i="12"/>
  <c r="F132" i="12"/>
  <c r="C132" i="12"/>
  <c r="F131" i="12"/>
  <c r="C131" i="12"/>
  <c r="F130" i="12"/>
  <c r="C130" i="12"/>
  <c r="F129" i="12"/>
  <c r="C129" i="12"/>
  <c r="F128" i="12"/>
  <c r="C128" i="12"/>
  <c r="F127" i="12"/>
  <c r="C127" i="12"/>
  <c r="F126" i="12"/>
  <c r="C126" i="12"/>
  <c r="F125" i="12"/>
  <c r="C125" i="12"/>
  <c r="F124" i="12"/>
  <c r="C124" i="12"/>
  <c r="F123" i="12"/>
  <c r="C123" i="12"/>
  <c r="F122" i="12"/>
  <c r="C122" i="12"/>
  <c r="F121" i="12"/>
  <c r="C121" i="12"/>
  <c r="F120" i="12"/>
  <c r="C120" i="12"/>
  <c r="F119" i="12"/>
  <c r="C119" i="12"/>
  <c r="F118" i="12"/>
  <c r="C118" i="12"/>
  <c r="F117" i="12"/>
  <c r="C117" i="12"/>
  <c r="F116" i="12"/>
  <c r="C116" i="12"/>
  <c r="F115" i="12"/>
  <c r="C115" i="12"/>
  <c r="F114" i="12"/>
  <c r="C114" i="12"/>
  <c r="F113" i="12"/>
  <c r="C113" i="12"/>
  <c r="F112" i="12"/>
  <c r="C112" i="12"/>
  <c r="F111" i="12"/>
  <c r="C111" i="12"/>
  <c r="F110" i="12"/>
  <c r="C110" i="12"/>
  <c r="F109" i="12"/>
  <c r="C109" i="12"/>
  <c r="F108" i="12"/>
  <c r="C108" i="12"/>
  <c r="F107" i="12"/>
  <c r="C107" i="12"/>
  <c r="F106" i="12"/>
  <c r="C106" i="12"/>
  <c r="F105" i="12"/>
  <c r="C105" i="12"/>
  <c r="F104" i="12"/>
  <c r="C104" i="12"/>
  <c r="F103" i="12"/>
  <c r="C103" i="12"/>
  <c r="F102" i="12"/>
  <c r="C102" i="12"/>
  <c r="F101" i="12"/>
  <c r="C101" i="12"/>
  <c r="F100" i="12"/>
  <c r="C100" i="12"/>
  <c r="F99" i="12"/>
  <c r="C99" i="12"/>
  <c r="F98" i="12"/>
  <c r="C98" i="12"/>
  <c r="F97" i="12"/>
  <c r="C97" i="12"/>
  <c r="F96" i="12"/>
  <c r="C96" i="12"/>
  <c r="F95" i="12"/>
  <c r="C95" i="12"/>
  <c r="F94" i="12"/>
  <c r="C94" i="12"/>
  <c r="F93" i="12"/>
  <c r="C93" i="12"/>
  <c r="F92" i="12"/>
  <c r="C92" i="12"/>
  <c r="F91" i="12"/>
  <c r="C91" i="12"/>
  <c r="F90" i="12"/>
  <c r="C90" i="12"/>
  <c r="F89" i="12"/>
  <c r="C89" i="12"/>
  <c r="F88" i="12"/>
  <c r="C88" i="12"/>
  <c r="F87" i="12"/>
  <c r="C87" i="12"/>
  <c r="F86" i="12"/>
  <c r="C86" i="12"/>
  <c r="F85" i="12"/>
  <c r="C85" i="12"/>
  <c r="F84" i="12"/>
  <c r="C84" i="12"/>
  <c r="F83" i="12"/>
  <c r="C83" i="12"/>
  <c r="F82" i="12"/>
  <c r="C82" i="12"/>
  <c r="F81" i="12"/>
  <c r="C81" i="12"/>
  <c r="F80" i="12"/>
  <c r="C80" i="12"/>
  <c r="F79" i="12"/>
  <c r="C79" i="12"/>
  <c r="F78" i="12"/>
  <c r="C78" i="12"/>
  <c r="F77" i="12"/>
  <c r="C77" i="12"/>
  <c r="F76" i="12"/>
  <c r="C76" i="12"/>
  <c r="F75" i="12"/>
  <c r="C75" i="12"/>
  <c r="F74" i="12"/>
  <c r="C74" i="12"/>
  <c r="F73" i="12"/>
  <c r="C73" i="12"/>
  <c r="F72" i="12"/>
  <c r="C72" i="12"/>
  <c r="F71" i="12"/>
  <c r="C71" i="12"/>
  <c r="F70" i="12"/>
  <c r="C70" i="12"/>
  <c r="F69" i="12"/>
  <c r="C69" i="12"/>
  <c r="F68" i="12"/>
  <c r="C68" i="12"/>
  <c r="F67" i="12"/>
  <c r="C67" i="12"/>
  <c r="F66" i="12"/>
  <c r="C66" i="12"/>
  <c r="F65" i="12"/>
  <c r="C65" i="12"/>
  <c r="F64" i="12"/>
  <c r="C64" i="12"/>
  <c r="F63" i="12"/>
  <c r="C63" i="12"/>
  <c r="F62" i="12"/>
  <c r="C62" i="12"/>
  <c r="F61" i="12"/>
  <c r="C61" i="12"/>
  <c r="F60" i="12"/>
  <c r="C60" i="12"/>
  <c r="F59" i="12"/>
  <c r="C59" i="12"/>
  <c r="F58" i="12"/>
  <c r="C58" i="12"/>
  <c r="F57" i="12"/>
  <c r="C57" i="12"/>
  <c r="F56" i="12"/>
  <c r="C56" i="12"/>
  <c r="F55" i="12"/>
  <c r="C55" i="12"/>
  <c r="F54" i="12"/>
  <c r="C54" i="12"/>
  <c r="F53" i="12"/>
  <c r="C53" i="12"/>
  <c r="F52" i="12"/>
  <c r="C52" i="12"/>
  <c r="F51" i="12"/>
  <c r="C51" i="12"/>
  <c r="F50" i="12"/>
  <c r="C50" i="12"/>
  <c r="F49" i="12"/>
  <c r="C49" i="12"/>
  <c r="F48" i="12"/>
  <c r="C48" i="12"/>
  <c r="F47" i="12"/>
  <c r="C47" i="12"/>
  <c r="F46" i="12"/>
  <c r="C46" i="12"/>
  <c r="F45" i="12"/>
  <c r="C45" i="12"/>
  <c r="F44" i="12"/>
  <c r="C44" i="12"/>
  <c r="F43" i="12"/>
  <c r="C43" i="12"/>
  <c r="F42" i="12"/>
  <c r="C42" i="12"/>
  <c r="F41" i="12"/>
  <c r="C41" i="12"/>
  <c r="F40" i="12"/>
  <c r="C40" i="12"/>
  <c r="F39" i="12"/>
  <c r="C39" i="12"/>
  <c r="F38" i="12"/>
  <c r="C38" i="12"/>
  <c r="F37" i="12"/>
  <c r="C37" i="12"/>
  <c r="F36" i="12"/>
  <c r="C36" i="12"/>
  <c r="F35" i="12"/>
  <c r="C35" i="12"/>
  <c r="F34" i="12"/>
  <c r="C34" i="12"/>
  <c r="F33" i="12"/>
  <c r="C33" i="12"/>
  <c r="F32" i="12"/>
  <c r="C32" i="12"/>
  <c r="F31" i="12"/>
  <c r="C31" i="12"/>
  <c r="F30" i="12"/>
  <c r="C30" i="12"/>
  <c r="F29" i="12"/>
  <c r="C29" i="12"/>
  <c r="F28" i="12"/>
  <c r="C28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F16" i="12"/>
  <c r="C16" i="12"/>
  <c r="F15" i="12"/>
  <c r="C15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F3" i="12"/>
  <c r="C3" i="12"/>
  <c r="F2" i="12"/>
  <c r="C2" i="12"/>
  <c r="C1097" i="10"/>
  <c r="F1097" i="10" s="1"/>
  <c r="C1096" i="10"/>
  <c r="F1096" i="10" s="1"/>
  <c r="C1095" i="10"/>
  <c r="F1095" i="10" s="1"/>
  <c r="C1094" i="10"/>
  <c r="F1094" i="10" s="1"/>
  <c r="C1093" i="10"/>
  <c r="F1093" i="10" s="1"/>
  <c r="C1092" i="10"/>
  <c r="F1092" i="10" s="1"/>
  <c r="C1091" i="10"/>
  <c r="F1091" i="10" s="1"/>
  <c r="C1090" i="10"/>
  <c r="F1090" i="10" s="1"/>
  <c r="C1089" i="10"/>
  <c r="F1089" i="10" s="1"/>
  <c r="C1088" i="10"/>
  <c r="F1088" i="10" s="1"/>
  <c r="C1087" i="10"/>
  <c r="F1087" i="10" s="1"/>
  <c r="C1086" i="10"/>
  <c r="F1086" i="10" s="1"/>
  <c r="C1085" i="10"/>
  <c r="F1085" i="10" s="1"/>
  <c r="C1084" i="10"/>
  <c r="F1084" i="10" s="1"/>
  <c r="C1083" i="10"/>
  <c r="F1083" i="10" s="1"/>
  <c r="C1082" i="10"/>
  <c r="F1082" i="10" s="1"/>
  <c r="C1081" i="10"/>
  <c r="F1081" i="10" s="1"/>
  <c r="C1080" i="10"/>
  <c r="F1080" i="10" s="1"/>
  <c r="C1079" i="10"/>
  <c r="F1079" i="10" s="1"/>
  <c r="C1078" i="10"/>
  <c r="F1078" i="10" s="1"/>
  <c r="C1077" i="10"/>
  <c r="F1077" i="10" s="1"/>
  <c r="C1076" i="10"/>
  <c r="F1076" i="10" s="1"/>
  <c r="C1075" i="10"/>
  <c r="F1075" i="10" s="1"/>
  <c r="C1074" i="10"/>
  <c r="F1074" i="10" s="1"/>
  <c r="C1073" i="10"/>
  <c r="F1073" i="10" s="1"/>
  <c r="C1072" i="10"/>
  <c r="F1072" i="10" s="1"/>
  <c r="C1071" i="10"/>
  <c r="F1071" i="10" s="1"/>
  <c r="C1070" i="10"/>
  <c r="F1070" i="10" s="1"/>
  <c r="C1069" i="10"/>
  <c r="F1069" i="10" s="1"/>
  <c r="C1068" i="10"/>
  <c r="F1068" i="10" s="1"/>
  <c r="C1067" i="10"/>
  <c r="F1067" i="10" s="1"/>
  <c r="C1066" i="10"/>
  <c r="F1066" i="10" s="1"/>
  <c r="C1065" i="10"/>
  <c r="F1065" i="10" s="1"/>
  <c r="C1064" i="10"/>
  <c r="F1064" i="10" s="1"/>
  <c r="C1063" i="10"/>
  <c r="F1063" i="10" s="1"/>
  <c r="C1062" i="10"/>
  <c r="F1062" i="10" s="1"/>
  <c r="C1061" i="10"/>
  <c r="F1061" i="10" s="1"/>
  <c r="C1060" i="10"/>
  <c r="F1060" i="10" s="1"/>
  <c r="C1059" i="10"/>
  <c r="F1059" i="10" s="1"/>
  <c r="C1058" i="10"/>
  <c r="F1058" i="10" s="1"/>
  <c r="C1057" i="10"/>
  <c r="F1057" i="10" s="1"/>
  <c r="C1056" i="10"/>
  <c r="F1056" i="10" s="1"/>
  <c r="C1055" i="10"/>
  <c r="F1055" i="10" s="1"/>
  <c r="C1054" i="10"/>
  <c r="F1054" i="10" s="1"/>
  <c r="C1053" i="10"/>
  <c r="F1053" i="10" s="1"/>
  <c r="C1052" i="10"/>
  <c r="F1052" i="10" s="1"/>
  <c r="C1051" i="10"/>
  <c r="F1051" i="10" s="1"/>
  <c r="C1050" i="10"/>
  <c r="F1050" i="10" s="1"/>
  <c r="C1049" i="10"/>
  <c r="F1049" i="10" s="1"/>
  <c r="C1048" i="10"/>
  <c r="F1048" i="10" s="1"/>
  <c r="C1047" i="10"/>
  <c r="F1047" i="10" s="1"/>
  <c r="C1046" i="10"/>
  <c r="F1046" i="10" s="1"/>
  <c r="C1045" i="10"/>
  <c r="F1045" i="10" s="1"/>
  <c r="C1044" i="10"/>
  <c r="F1044" i="10" s="1"/>
  <c r="C1043" i="10"/>
  <c r="F1043" i="10" s="1"/>
  <c r="C1042" i="10"/>
  <c r="F1042" i="10" s="1"/>
  <c r="C1041" i="10"/>
  <c r="F1041" i="10" s="1"/>
  <c r="C1040" i="10"/>
  <c r="F1040" i="10" s="1"/>
  <c r="C1039" i="10"/>
  <c r="F1039" i="10" s="1"/>
  <c r="C1038" i="10"/>
  <c r="F1038" i="10" s="1"/>
  <c r="C1037" i="10"/>
  <c r="F1037" i="10" s="1"/>
  <c r="C1036" i="10"/>
  <c r="F1036" i="10" s="1"/>
  <c r="C1035" i="10"/>
  <c r="F1035" i="10" s="1"/>
  <c r="C1034" i="10"/>
  <c r="F1034" i="10" s="1"/>
  <c r="C1033" i="10"/>
  <c r="F1033" i="10" s="1"/>
  <c r="C1032" i="10"/>
  <c r="F1032" i="10" s="1"/>
  <c r="C1031" i="10"/>
  <c r="F1031" i="10" s="1"/>
  <c r="C1030" i="10"/>
  <c r="F1030" i="10" s="1"/>
  <c r="C1029" i="10"/>
  <c r="F1029" i="10" s="1"/>
  <c r="C1028" i="10"/>
  <c r="F1028" i="10" s="1"/>
  <c r="C1027" i="10"/>
  <c r="F1027" i="10" s="1"/>
  <c r="C1026" i="10"/>
  <c r="F1026" i="10" s="1"/>
  <c r="C1025" i="10"/>
  <c r="F1025" i="10" s="1"/>
  <c r="C1024" i="10"/>
  <c r="F1024" i="10" s="1"/>
  <c r="C1023" i="10"/>
  <c r="F1023" i="10" s="1"/>
  <c r="C1022" i="10"/>
  <c r="F1022" i="10" s="1"/>
  <c r="C1021" i="10"/>
  <c r="F1021" i="10" s="1"/>
  <c r="C1020" i="10"/>
  <c r="F1020" i="10" s="1"/>
  <c r="C1019" i="10"/>
  <c r="F1019" i="10" s="1"/>
  <c r="C1018" i="10"/>
  <c r="F1018" i="10" s="1"/>
  <c r="C1017" i="10"/>
  <c r="F1017" i="10" s="1"/>
  <c r="C1016" i="10"/>
  <c r="F1016" i="10" s="1"/>
  <c r="C1015" i="10"/>
  <c r="F1015" i="10" s="1"/>
  <c r="C1014" i="10"/>
  <c r="F1014" i="10" s="1"/>
  <c r="C1013" i="10"/>
  <c r="F1013" i="10" s="1"/>
  <c r="C1012" i="10"/>
  <c r="F1012" i="10" s="1"/>
  <c r="C1011" i="10"/>
  <c r="F1011" i="10" s="1"/>
  <c r="C1010" i="10"/>
  <c r="F1010" i="10" s="1"/>
  <c r="C1009" i="10"/>
  <c r="F1009" i="10" s="1"/>
  <c r="C1008" i="10"/>
  <c r="F1008" i="10" s="1"/>
  <c r="C1007" i="10"/>
  <c r="F1007" i="10" s="1"/>
  <c r="C1006" i="10"/>
  <c r="F1006" i="10" s="1"/>
  <c r="C1005" i="10"/>
  <c r="F1005" i="10" s="1"/>
  <c r="C1004" i="10"/>
  <c r="F1004" i="10" s="1"/>
  <c r="C1003" i="10"/>
  <c r="F1003" i="10" s="1"/>
  <c r="C1002" i="10"/>
  <c r="F1002" i="10" s="1"/>
  <c r="C1001" i="10"/>
  <c r="F1001" i="10" s="1"/>
  <c r="C1000" i="10"/>
  <c r="F1000" i="10" s="1"/>
  <c r="C999" i="10"/>
  <c r="F999" i="10" s="1"/>
  <c r="C998" i="10"/>
  <c r="F998" i="10" s="1"/>
  <c r="C997" i="10"/>
  <c r="F997" i="10" s="1"/>
  <c r="C996" i="10"/>
  <c r="F996" i="10" s="1"/>
  <c r="C995" i="10"/>
  <c r="F995" i="10" s="1"/>
  <c r="C994" i="10"/>
  <c r="F994" i="10" s="1"/>
  <c r="C993" i="10"/>
  <c r="F993" i="10" s="1"/>
  <c r="C992" i="10"/>
  <c r="F992" i="10" s="1"/>
  <c r="C991" i="10"/>
  <c r="F991" i="10" s="1"/>
  <c r="C990" i="10"/>
  <c r="F990" i="10" s="1"/>
  <c r="C989" i="10"/>
  <c r="F989" i="10" s="1"/>
  <c r="C988" i="10"/>
  <c r="F988" i="10" s="1"/>
  <c r="C987" i="10"/>
  <c r="F987" i="10" s="1"/>
  <c r="C986" i="10"/>
  <c r="F986" i="10" s="1"/>
  <c r="C985" i="10"/>
  <c r="F985" i="10" s="1"/>
  <c r="C984" i="10"/>
  <c r="F984" i="10" s="1"/>
  <c r="C983" i="10"/>
  <c r="F983" i="10" s="1"/>
  <c r="C982" i="10"/>
  <c r="F982" i="10" s="1"/>
  <c r="C981" i="10"/>
  <c r="F981" i="10" s="1"/>
  <c r="C980" i="10"/>
  <c r="F980" i="10" s="1"/>
  <c r="C979" i="10"/>
  <c r="F979" i="10" s="1"/>
  <c r="C978" i="10"/>
  <c r="F978" i="10" s="1"/>
  <c r="C977" i="10"/>
  <c r="F977" i="10" s="1"/>
  <c r="C976" i="10"/>
  <c r="F976" i="10" s="1"/>
  <c r="C975" i="10"/>
  <c r="F975" i="10" s="1"/>
  <c r="C974" i="10"/>
  <c r="F974" i="10" s="1"/>
  <c r="C973" i="10"/>
  <c r="F973" i="10" s="1"/>
  <c r="C972" i="10"/>
  <c r="F972" i="10" s="1"/>
  <c r="C971" i="10"/>
  <c r="F971" i="10" s="1"/>
  <c r="C970" i="10"/>
  <c r="F970" i="10" s="1"/>
  <c r="C969" i="10"/>
  <c r="F969" i="10" s="1"/>
  <c r="C968" i="10"/>
  <c r="F968" i="10" s="1"/>
  <c r="C967" i="10"/>
  <c r="F967" i="10" s="1"/>
  <c r="C966" i="10"/>
  <c r="F966" i="10" s="1"/>
  <c r="C965" i="10"/>
  <c r="F965" i="10" s="1"/>
  <c r="C964" i="10"/>
  <c r="F964" i="10" s="1"/>
  <c r="C963" i="10"/>
  <c r="F963" i="10" s="1"/>
  <c r="C962" i="10"/>
  <c r="F962" i="10" s="1"/>
  <c r="C961" i="10"/>
  <c r="F961" i="10" s="1"/>
  <c r="C960" i="10"/>
  <c r="F960" i="10" s="1"/>
  <c r="C959" i="10"/>
  <c r="F959" i="10" s="1"/>
  <c r="C958" i="10"/>
  <c r="F958" i="10" s="1"/>
  <c r="C957" i="10"/>
  <c r="F957" i="10" s="1"/>
  <c r="C956" i="10"/>
  <c r="F956" i="10" s="1"/>
  <c r="C955" i="10"/>
  <c r="F955" i="10" s="1"/>
  <c r="C954" i="10"/>
  <c r="F954" i="10" s="1"/>
  <c r="C953" i="10"/>
  <c r="F953" i="10" s="1"/>
  <c r="C952" i="10"/>
  <c r="F952" i="10" s="1"/>
  <c r="C951" i="10"/>
  <c r="F951" i="10" s="1"/>
  <c r="C950" i="10"/>
  <c r="F950" i="10" s="1"/>
  <c r="C949" i="10"/>
  <c r="F949" i="10" s="1"/>
  <c r="C948" i="10"/>
  <c r="F948" i="10" s="1"/>
  <c r="C947" i="10"/>
  <c r="F947" i="10" s="1"/>
  <c r="C946" i="10"/>
  <c r="F946" i="10" s="1"/>
  <c r="C945" i="10"/>
  <c r="F945" i="10" s="1"/>
  <c r="C944" i="10"/>
  <c r="F944" i="10" s="1"/>
  <c r="C943" i="10"/>
  <c r="F943" i="10" s="1"/>
  <c r="C942" i="10"/>
  <c r="F942" i="10" s="1"/>
  <c r="C941" i="10"/>
  <c r="F941" i="10" s="1"/>
  <c r="C940" i="10"/>
  <c r="F940" i="10" s="1"/>
  <c r="C939" i="10"/>
  <c r="F939" i="10" s="1"/>
  <c r="C938" i="10"/>
  <c r="F938" i="10" s="1"/>
  <c r="C937" i="10"/>
  <c r="F937" i="10" s="1"/>
  <c r="C936" i="10"/>
  <c r="F936" i="10" s="1"/>
  <c r="C935" i="10"/>
  <c r="F935" i="10" s="1"/>
  <c r="C934" i="10"/>
  <c r="F934" i="10" s="1"/>
  <c r="C933" i="10"/>
  <c r="F933" i="10" s="1"/>
  <c r="C932" i="10"/>
  <c r="F932" i="10" s="1"/>
  <c r="C931" i="10"/>
  <c r="F931" i="10" s="1"/>
  <c r="C930" i="10"/>
  <c r="F930" i="10" s="1"/>
  <c r="C929" i="10"/>
  <c r="F929" i="10" s="1"/>
  <c r="C928" i="10"/>
  <c r="F928" i="10" s="1"/>
  <c r="C927" i="10"/>
  <c r="F927" i="10" s="1"/>
  <c r="C926" i="10"/>
  <c r="F926" i="10" s="1"/>
  <c r="C925" i="10"/>
  <c r="F925" i="10" s="1"/>
  <c r="C924" i="10"/>
  <c r="F924" i="10" s="1"/>
  <c r="C923" i="10"/>
  <c r="F923" i="10" s="1"/>
  <c r="C922" i="10"/>
  <c r="F922" i="10" s="1"/>
  <c r="C921" i="10"/>
  <c r="F921" i="10" s="1"/>
  <c r="C920" i="10"/>
  <c r="F920" i="10" s="1"/>
  <c r="C919" i="10"/>
  <c r="F919" i="10" s="1"/>
  <c r="C918" i="10"/>
  <c r="F918" i="10" s="1"/>
  <c r="C917" i="10"/>
  <c r="F917" i="10" s="1"/>
  <c r="C916" i="10"/>
  <c r="F916" i="10" s="1"/>
  <c r="C915" i="10"/>
  <c r="F915" i="10" s="1"/>
  <c r="C914" i="10"/>
  <c r="F914" i="10" s="1"/>
  <c r="C913" i="10"/>
  <c r="F913" i="10" s="1"/>
  <c r="C912" i="10"/>
  <c r="F912" i="10" s="1"/>
  <c r="C911" i="10"/>
  <c r="F911" i="10" s="1"/>
  <c r="C910" i="10"/>
  <c r="F910" i="10" s="1"/>
  <c r="C909" i="10"/>
  <c r="F909" i="10" s="1"/>
  <c r="C908" i="10"/>
  <c r="F908" i="10" s="1"/>
  <c r="C907" i="10"/>
  <c r="F907" i="10" s="1"/>
  <c r="C906" i="10"/>
  <c r="F906" i="10" s="1"/>
  <c r="C905" i="10"/>
  <c r="F905" i="10" s="1"/>
  <c r="C904" i="10"/>
  <c r="F904" i="10" s="1"/>
  <c r="C903" i="10"/>
  <c r="F903" i="10" s="1"/>
  <c r="C902" i="10"/>
  <c r="F902" i="10" s="1"/>
  <c r="C901" i="10"/>
  <c r="F901" i="10" s="1"/>
  <c r="C900" i="10"/>
  <c r="F900" i="10" s="1"/>
  <c r="C899" i="10"/>
  <c r="F899" i="10" s="1"/>
  <c r="C898" i="10"/>
  <c r="F898" i="10" s="1"/>
  <c r="C897" i="10"/>
  <c r="F897" i="10" s="1"/>
  <c r="C896" i="10"/>
  <c r="F896" i="10" s="1"/>
  <c r="C895" i="10"/>
  <c r="F895" i="10" s="1"/>
  <c r="C894" i="10"/>
  <c r="F894" i="10" s="1"/>
  <c r="C893" i="10"/>
  <c r="F893" i="10" s="1"/>
  <c r="C892" i="10"/>
  <c r="F892" i="10" s="1"/>
  <c r="C891" i="10"/>
  <c r="F891" i="10" s="1"/>
  <c r="C890" i="10"/>
  <c r="F890" i="10" s="1"/>
  <c r="C889" i="10"/>
  <c r="F889" i="10" s="1"/>
  <c r="C888" i="10"/>
  <c r="F888" i="10" s="1"/>
  <c r="C887" i="10"/>
  <c r="F887" i="10" s="1"/>
  <c r="C886" i="10"/>
  <c r="F886" i="10" s="1"/>
  <c r="C885" i="10"/>
  <c r="F885" i="10" s="1"/>
  <c r="C884" i="10"/>
  <c r="F884" i="10" s="1"/>
  <c r="C883" i="10"/>
  <c r="F883" i="10" s="1"/>
  <c r="C882" i="10"/>
  <c r="F882" i="10" s="1"/>
  <c r="C881" i="10"/>
  <c r="F881" i="10" s="1"/>
  <c r="C880" i="10"/>
  <c r="F880" i="10" s="1"/>
  <c r="C879" i="10"/>
  <c r="F879" i="10" s="1"/>
  <c r="C878" i="10"/>
  <c r="F878" i="10" s="1"/>
  <c r="C877" i="10"/>
  <c r="F877" i="10" s="1"/>
  <c r="C876" i="10"/>
  <c r="F876" i="10" s="1"/>
  <c r="C875" i="10"/>
  <c r="F875" i="10" s="1"/>
  <c r="C874" i="10"/>
  <c r="F874" i="10" s="1"/>
  <c r="C873" i="10"/>
  <c r="F873" i="10" s="1"/>
  <c r="C872" i="10"/>
  <c r="F872" i="10" s="1"/>
  <c r="C871" i="10"/>
  <c r="F871" i="10" s="1"/>
  <c r="C870" i="10"/>
  <c r="F870" i="10" s="1"/>
  <c r="C869" i="10"/>
  <c r="F869" i="10" s="1"/>
  <c r="C868" i="10"/>
  <c r="F868" i="10" s="1"/>
  <c r="C867" i="10"/>
  <c r="F867" i="10" s="1"/>
  <c r="C866" i="10"/>
  <c r="F866" i="10" s="1"/>
  <c r="C865" i="10"/>
  <c r="F865" i="10" s="1"/>
  <c r="C864" i="10"/>
  <c r="F864" i="10" s="1"/>
  <c r="C863" i="10"/>
  <c r="F863" i="10" s="1"/>
  <c r="C862" i="10"/>
  <c r="F862" i="10" s="1"/>
  <c r="C861" i="10"/>
  <c r="F861" i="10" s="1"/>
  <c r="C860" i="10"/>
  <c r="F860" i="10" s="1"/>
  <c r="C859" i="10"/>
  <c r="F859" i="10" s="1"/>
  <c r="C858" i="10"/>
  <c r="F858" i="10" s="1"/>
  <c r="C857" i="10"/>
  <c r="F857" i="10" s="1"/>
  <c r="C856" i="10"/>
  <c r="F856" i="10" s="1"/>
  <c r="C855" i="10"/>
  <c r="F855" i="10" s="1"/>
  <c r="C854" i="10"/>
  <c r="F854" i="10" s="1"/>
  <c r="C853" i="10"/>
  <c r="F853" i="10" s="1"/>
  <c r="C852" i="10"/>
  <c r="F852" i="10" s="1"/>
  <c r="C851" i="10"/>
  <c r="F851" i="10" s="1"/>
  <c r="C850" i="10"/>
  <c r="F850" i="10" s="1"/>
  <c r="C849" i="10"/>
  <c r="F849" i="10" s="1"/>
  <c r="C848" i="10"/>
  <c r="F848" i="10" s="1"/>
  <c r="C847" i="10"/>
  <c r="F847" i="10" s="1"/>
  <c r="C846" i="10"/>
  <c r="F846" i="10" s="1"/>
  <c r="C845" i="10"/>
  <c r="F845" i="10" s="1"/>
  <c r="C844" i="10"/>
  <c r="F844" i="10" s="1"/>
  <c r="C843" i="10"/>
  <c r="F843" i="10" s="1"/>
  <c r="C842" i="10"/>
  <c r="F842" i="10" s="1"/>
  <c r="C841" i="10"/>
  <c r="F841" i="10" s="1"/>
  <c r="C840" i="10"/>
  <c r="F840" i="10" s="1"/>
  <c r="C839" i="10"/>
  <c r="F839" i="10" s="1"/>
  <c r="C838" i="10"/>
  <c r="F838" i="10" s="1"/>
  <c r="C837" i="10"/>
  <c r="F837" i="10" s="1"/>
  <c r="C836" i="10"/>
  <c r="F836" i="10" s="1"/>
  <c r="C835" i="10"/>
  <c r="F835" i="10" s="1"/>
  <c r="C834" i="10"/>
  <c r="F834" i="10" s="1"/>
  <c r="C833" i="10"/>
  <c r="F833" i="10" s="1"/>
  <c r="C832" i="10"/>
  <c r="F832" i="10" s="1"/>
  <c r="C831" i="10"/>
  <c r="F831" i="10" s="1"/>
  <c r="C830" i="10"/>
  <c r="F830" i="10" s="1"/>
  <c r="C829" i="10"/>
  <c r="F829" i="10" s="1"/>
  <c r="C828" i="10"/>
  <c r="F828" i="10" s="1"/>
  <c r="C827" i="10"/>
  <c r="F827" i="10" s="1"/>
  <c r="C826" i="10"/>
  <c r="F826" i="10" s="1"/>
  <c r="C825" i="10"/>
  <c r="F825" i="10" s="1"/>
  <c r="C824" i="10"/>
  <c r="F824" i="10" s="1"/>
  <c r="C823" i="10"/>
  <c r="F823" i="10" s="1"/>
  <c r="C822" i="10"/>
  <c r="F822" i="10" s="1"/>
  <c r="C821" i="10"/>
  <c r="F821" i="10" s="1"/>
  <c r="C820" i="10"/>
  <c r="F820" i="10" s="1"/>
  <c r="C819" i="10"/>
  <c r="F819" i="10" s="1"/>
  <c r="C818" i="10"/>
  <c r="F818" i="10" s="1"/>
  <c r="C817" i="10"/>
  <c r="F817" i="10" s="1"/>
  <c r="C816" i="10"/>
  <c r="F816" i="10" s="1"/>
  <c r="C815" i="10"/>
  <c r="F815" i="10" s="1"/>
  <c r="C814" i="10"/>
  <c r="F814" i="10" s="1"/>
  <c r="C813" i="10"/>
  <c r="F813" i="10" s="1"/>
  <c r="C812" i="10"/>
  <c r="F812" i="10" s="1"/>
  <c r="C811" i="10"/>
  <c r="F811" i="10" s="1"/>
  <c r="C810" i="10"/>
  <c r="F810" i="10" s="1"/>
  <c r="C809" i="10"/>
  <c r="F809" i="10" s="1"/>
  <c r="C808" i="10"/>
  <c r="F808" i="10" s="1"/>
  <c r="C807" i="10"/>
  <c r="F807" i="10" s="1"/>
  <c r="C806" i="10"/>
  <c r="F806" i="10" s="1"/>
  <c r="C805" i="10"/>
  <c r="F805" i="10" s="1"/>
  <c r="C804" i="10"/>
  <c r="F804" i="10" s="1"/>
  <c r="C803" i="10"/>
  <c r="F803" i="10" s="1"/>
  <c r="C802" i="10"/>
  <c r="F802" i="10" s="1"/>
  <c r="C801" i="10"/>
  <c r="F801" i="10" s="1"/>
  <c r="C800" i="10"/>
  <c r="F800" i="10" s="1"/>
  <c r="C799" i="10"/>
  <c r="F799" i="10" s="1"/>
  <c r="C798" i="10"/>
  <c r="F798" i="10" s="1"/>
  <c r="C797" i="10"/>
  <c r="F797" i="10" s="1"/>
  <c r="C796" i="10"/>
  <c r="F796" i="10" s="1"/>
  <c r="C795" i="10"/>
  <c r="F795" i="10" s="1"/>
  <c r="C794" i="10"/>
  <c r="F794" i="10" s="1"/>
  <c r="C793" i="10"/>
  <c r="F793" i="10" s="1"/>
  <c r="C792" i="10"/>
  <c r="F792" i="10" s="1"/>
  <c r="C791" i="10"/>
  <c r="F791" i="10" s="1"/>
  <c r="C790" i="10"/>
  <c r="F790" i="10" s="1"/>
  <c r="C789" i="10"/>
  <c r="F789" i="10" s="1"/>
  <c r="C788" i="10"/>
  <c r="F788" i="10" s="1"/>
  <c r="C787" i="10"/>
  <c r="F787" i="10" s="1"/>
  <c r="C786" i="10"/>
  <c r="F786" i="10" s="1"/>
  <c r="C785" i="10"/>
  <c r="F785" i="10" s="1"/>
  <c r="C784" i="10"/>
  <c r="F784" i="10" s="1"/>
  <c r="C783" i="10"/>
  <c r="F783" i="10" s="1"/>
  <c r="C782" i="10"/>
  <c r="F782" i="10" s="1"/>
  <c r="C781" i="10"/>
  <c r="F781" i="10" s="1"/>
  <c r="C780" i="10"/>
  <c r="F780" i="10" s="1"/>
  <c r="C779" i="10"/>
  <c r="F779" i="10" s="1"/>
  <c r="C778" i="10"/>
  <c r="F778" i="10" s="1"/>
  <c r="C777" i="10"/>
  <c r="F777" i="10" s="1"/>
  <c r="C776" i="10"/>
  <c r="F776" i="10" s="1"/>
  <c r="C775" i="10"/>
  <c r="F775" i="10" s="1"/>
  <c r="C774" i="10"/>
  <c r="F774" i="10" s="1"/>
  <c r="C773" i="10"/>
  <c r="F773" i="10" s="1"/>
  <c r="C772" i="10"/>
  <c r="F772" i="10" s="1"/>
  <c r="C771" i="10"/>
  <c r="F771" i="10" s="1"/>
  <c r="C770" i="10"/>
  <c r="F770" i="10" s="1"/>
  <c r="C769" i="10"/>
  <c r="F769" i="10" s="1"/>
  <c r="C768" i="10"/>
  <c r="F768" i="10" s="1"/>
  <c r="C767" i="10"/>
  <c r="F767" i="10" s="1"/>
  <c r="C766" i="10"/>
  <c r="F766" i="10" s="1"/>
  <c r="C765" i="10"/>
  <c r="F765" i="10" s="1"/>
  <c r="C764" i="10"/>
  <c r="F764" i="10" s="1"/>
  <c r="C763" i="10"/>
  <c r="F763" i="10" s="1"/>
  <c r="C762" i="10"/>
  <c r="F762" i="10" s="1"/>
  <c r="C761" i="10"/>
  <c r="F761" i="10" s="1"/>
  <c r="C760" i="10"/>
  <c r="F760" i="10" s="1"/>
  <c r="C759" i="10"/>
  <c r="F759" i="10" s="1"/>
  <c r="C758" i="10"/>
  <c r="F758" i="10" s="1"/>
  <c r="C757" i="10"/>
  <c r="F757" i="10" s="1"/>
  <c r="C756" i="10"/>
  <c r="F756" i="10" s="1"/>
  <c r="C755" i="10"/>
  <c r="F755" i="10" s="1"/>
  <c r="C754" i="10"/>
  <c r="F754" i="10" s="1"/>
  <c r="C753" i="10"/>
  <c r="F753" i="10" s="1"/>
  <c r="C752" i="10"/>
  <c r="F752" i="10" s="1"/>
  <c r="C751" i="10"/>
  <c r="F751" i="10" s="1"/>
  <c r="C750" i="10"/>
  <c r="F750" i="10" s="1"/>
  <c r="C749" i="10"/>
  <c r="F749" i="10" s="1"/>
  <c r="C748" i="10"/>
  <c r="F748" i="10" s="1"/>
  <c r="C747" i="10"/>
  <c r="F747" i="10" s="1"/>
  <c r="C746" i="10"/>
  <c r="F746" i="10" s="1"/>
  <c r="C745" i="10"/>
  <c r="F745" i="10" s="1"/>
  <c r="C744" i="10"/>
  <c r="F744" i="10" s="1"/>
  <c r="C743" i="10"/>
  <c r="F743" i="10" s="1"/>
  <c r="C742" i="10"/>
  <c r="F742" i="10" s="1"/>
  <c r="C741" i="10"/>
  <c r="F741" i="10" s="1"/>
  <c r="C740" i="10"/>
  <c r="F740" i="10" s="1"/>
  <c r="C739" i="10"/>
  <c r="F739" i="10" s="1"/>
  <c r="C738" i="10"/>
  <c r="F738" i="10" s="1"/>
  <c r="C737" i="10"/>
  <c r="F737" i="10" s="1"/>
  <c r="C736" i="10"/>
  <c r="F736" i="10" s="1"/>
  <c r="C735" i="10"/>
  <c r="F735" i="10" s="1"/>
  <c r="C734" i="10"/>
  <c r="F734" i="10" s="1"/>
  <c r="C733" i="10"/>
  <c r="F733" i="10" s="1"/>
  <c r="C732" i="10"/>
  <c r="F732" i="10" s="1"/>
  <c r="C731" i="10"/>
  <c r="F731" i="10" s="1"/>
  <c r="C730" i="10"/>
  <c r="F730" i="10" s="1"/>
  <c r="C729" i="10"/>
  <c r="F729" i="10" s="1"/>
  <c r="C728" i="10"/>
  <c r="F728" i="10" s="1"/>
  <c r="C727" i="10"/>
  <c r="F727" i="10" s="1"/>
  <c r="C726" i="10"/>
  <c r="F726" i="10" s="1"/>
  <c r="C725" i="10"/>
  <c r="F725" i="10" s="1"/>
  <c r="C724" i="10"/>
  <c r="F724" i="10" s="1"/>
  <c r="C723" i="10"/>
  <c r="F723" i="10" s="1"/>
  <c r="C722" i="10"/>
  <c r="F722" i="10" s="1"/>
  <c r="C721" i="10"/>
  <c r="F721" i="10" s="1"/>
  <c r="C720" i="10"/>
  <c r="F720" i="10" s="1"/>
  <c r="C719" i="10"/>
  <c r="F719" i="10" s="1"/>
  <c r="C718" i="10"/>
  <c r="F718" i="10" s="1"/>
  <c r="C717" i="10"/>
  <c r="F717" i="10" s="1"/>
  <c r="C716" i="10"/>
  <c r="F716" i="10" s="1"/>
  <c r="C715" i="10"/>
  <c r="F715" i="10" s="1"/>
  <c r="C714" i="10"/>
  <c r="F714" i="10" s="1"/>
  <c r="C713" i="10"/>
  <c r="F713" i="10" s="1"/>
  <c r="C712" i="10"/>
  <c r="F712" i="10" s="1"/>
  <c r="C711" i="10"/>
  <c r="F711" i="10" s="1"/>
  <c r="C710" i="10"/>
  <c r="F710" i="10" s="1"/>
  <c r="C709" i="10"/>
  <c r="F709" i="10" s="1"/>
  <c r="C708" i="10"/>
  <c r="F708" i="10" s="1"/>
  <c r="C707" i="10"/>
  <c r="F707" i="10" s="1"/>
  <c r="C706" i="10"/>
  <c r="F706" i="10" s="1"/>
  <c r="C705" i="10"/>
  <c r="F705" i="10" s="1"/>
  <c r="C704" i="10"/>
  <c r="F704" i="10" s="1"/>
  <c r="C703" i="10"/>
  <c r="F703" i="10" s="1"/>
  <c r="C702" i="10"/>
  <c r="F702" i="10" s="1"/>
  <c r="C701" i="10"/>
  <c r="F701" i="10" s="1"/>
  <c r="C700" i="10"/>
  <c r="F700" i="10" s="1"/>
  <c r="C699" i="10"/>
  <c r="F699" i="10" s="1"/>
  <c r="C698" i="10"/>
  <c r="F698" i="10" s="1"/>
  <c r="C697" i="10"/>
  <c r="F697" i="10" s="1"/>
  <c r="C696" i="10"/>
  <c r="F696" i="10" s="1"/>
  <c r="C695" i="10"/>
  <c r="F695" i="10" s="1"/>
  <c r="C694" i="10"/>
  <c r="F694" i="10" s="1"/>
  <c r="C693" i="10"/>
  <c r="F693" i="10" s="1"/>
  <c r="C692" i="10"/>
  <c r="F692" i="10" s="1"/>
  <c r="C691" i="10"/>
  <c r="F691" i="10" s="1"/>
  <c r="C690" i="10"/>
  <c r="F690" i="10" s="1"/>
  <c r="C689" i="10"/>
  <c r="F689" i="10" s="1"/>
  <c r="C688" i="10"/>
  <c r="F688" i="10" s="1"/>
  <c r="C687" i="10"/>
  <c r="F687" i="10" s="1"/>
  <c r="C686" i="10"/>
  <c r="F686" i="10" s="1"/>
  <c r="C685" i="10"/>
  <c r="F685" i="10" s="1"/>
  <c r="C684" i="10"/>
  <c r="F684" i="10" s="1"/>
  <c r="C683" i="10"/>
  <c r="F683" i="10" s="1"/>
  <c r="C682" i="10"/>
  <c r="F682" i="10" s="1"/>
  <c r="C681" i="10"/>
  <c r="F681" i="10" s="1"/>
  <c r="C680" i="10"/>
  <c r="F680" i="10" s="1"/>
  <c r="C679" i="10"/>
  <c r="F679" i="10" s="1"/>
  <c r="C678" i="10"/>
  <c r="F678" i="10" s="1"/>
  <c r="C677" i="10"/>
  <c r="F677" i="10" s="1"/>
  <c r="C676" i="10"/>
  <c r="F676" i="10" s="1"/>
  <c r="C675" i="10"/>
  <c r="F675" i="10" s="1"/>
  <c r="C674" i="10"/>
  <c r="F674" i="10" s="1"/>
  <c r="C673" i="10"/>
  <c r="F673" i="10" s="1"/>
  <c r="C672" i="10"/>
  <c r="F672" i="10" s="1"/>
  <c r="C671" i="10"/>
  <c r="F671" i="10" s="1"/>
  <c r="C670" i="10"/>
  <c r="F670" i="10" s="1"/>
  <c r="C669" i="10"/>
  <c r="F669" i="10" s="1"/>
  <c r="C668" i="10"/>
  <c r="F668" i="10" s="1"/>
  <c r="C667" i="10"/>
  <c r="F667" i="10" s="1"/>
  <c r="C666" i="10"/>
  <c r="F666" i="10" s="1"/>
  <c r="C665" i="10"/>
  <c r="F665" i="10" s="1"/>
  <c r="C664" i="10"/>
  <c r="F664" i="10" s="1"/>
  <c r="C663" i="10"/>
  <c r="F663" i="10" s="1"/>
  <c r="C662" i="10"/>
  <c r="F662" i="10" s="1"/>
  <c r="C661" i="10"/>
  <c r="F661" i="10" s="1"/>
  <c r="C660" i="10"/>
  <c r="F660" i="10" s="1"/>
  <c r="C659" i="10"/>
  <c r="F659" i="10" s="1"/>
  <c r="C658" i="10"/>
  <c r="F658" i="10" s="1"/>
  <c r="C657" i="10"/>
  <c r="F657" i="10" s="1"/>
  <c r="C656" i="10"/>
  <c r="F656" i="10" s="1"/>
  <c r="C655" i="10"/>
  <c r="F655" i="10" s="1"/>
  <c r="C654" i="10"/>
  <c r="F654" i="10" s="1"/>
  <c r="C653" i="10"/>
  <c r="F653" i="10" s="1"/>
  <c r="C652" i="10"/>
  <c r="F652" i="10" s="1"/>
  <c r="C651" i="10"/>
  <c r="F651" i="10" s="1"/>
  <c r="C650" i="10"/>
  <c r="F650" i="10" s="1"/>
  <c r="C649" i="10"/>
  <c r="F649" i="10" s="1"/>
  <c r="C648" i="10"/>
  <c r="F648" i="10" s="1"/>
  <c r="C647" i="10"/>
  <c r="F647" i="10" s="1"/>
  <c r="C646" i="10"/>
  <c r="F646" i="10" s="1"/>
  <c r="C645" i="10"/>
  <c r="F645" i="10" s="1"/>
  <c r="C644" i="10"/>
  <c r="F644" i="10" s="1"/>
  <c r="C643" i="10"/>
  <c r="F643" i="10" s="1"/>
  <c r="C642" i="10"/>
  <c r="F642" i="10" s="1"/>
  <c r="C641" i="10"/>
  <c r="F641" i="10" s="1"/>
  <c r="C640" i="10"/>
  <c r="F640" i="10" s="1"/>
  <c r="C639" i="10"/>
  <c r="F639" i="10" s="1"/>
  <c r="C638" i="10"/>
  <c r="F638" i="10" s="1"/>
  <c r="C637" i="10"/>
  <c r="F637" i="10" s="1"/>
  <c r="C636" i="10"/>
  <c r="F636" i="10" s="1"/>
  <c r="C635" i="10"/>
  <c r="F635" i="10" s="1"/>
  <c r="C634" i="10"/>
  <c r="F634" i="10" s="1"/>
  <c r="C633" i="10"/>
  <c r="F633" i="10" s="1"/>
  <c r="F632" i="10"/>
  <c r="C632" i="10"/>
  <c r="C631" i="10"/>
  <c r="F631" i="10" s="1"/>
  <c r="C630" i="10"/>
  <c r="F630" i="10" s="1"/>
  <c r="C629" i="10"/>
  <c r="F629" i="10" s="1"/>
  <c r="F628" i="10"/>
  <c r="C628" i="10"/>
  <c r="C627" i="10"/>
  <c r="F627" i="10" s="1"/>
  <c r="C626" i="10"/>
  <c r="F626" i="10" s="1"/>
  <c r="C625" i="10"/>
  <c r="F625" i="10" s="1"/>
  <c r="F624" i="10"/>
  <c r="C624" i="10"/>
  <c r="C623" i="10"/>
  <c r="F623" i="10" s="1"/>
  <c r="C622" i="10"/>
  <c r="F622" i="10" s="1"/>
  <c r="C621" i="10"/>
  <c r="F621" i="10" s="1"/>
  <c r="F620" i="10"/>
  <c r="C620" i="10"/>
  <c r="C619" i="10"/>
  <c r="F619" i="10" s="1"/>
  <c r="C618" i="10"/>
  <c r="F618" i="10" s="1"/>
  <c r="C617" i="10"/>
  <c r="F617" i="10" s="1"/>
  <c r="F616" i="10"/>
  <c r="C616" i="10"/>
  <c r="C615" i="10"/>
  <c r="F615" i="10" s="1"/>
  <c r="C614" i="10"/>
  <c r="F614" i="10" s="1"/>
  <c r="C613" i="10"/>
  <c r="F613" i="10" s="1"/>
  <c r="F612" i="10"/>
  <c r="C612" i="10"/>
  <c r="C611" i="10"/>
  <c r="F611" i="10" s="1"/>
  <c r="C610" i="10"/>
  <c r="F610" i="10" s="1"/>
  <c r="C609" i="10"/>
  <c r="F609" i="10" s="1"/>
  <c r="F608" i="10"/>
  <c r="C608" i="10"/>
  <c r="C607" i="10"/>
  <c r="F607" i="10" s="1"/>
  <c r="C606" i="10"/>
  <c r="F606" i="10" s="1"/>
  <c r="C605" i="10"/>
  <c r="F605" i="10" s="1"/>
  <c r="F604" i="10"/>
  <c r="C604" i="10"/>
  <c r="C603" i="10"/>
  <c r="F603" i="10" s="1"/>
  <c r="C602" i="10"/>
  <c r="F602" i="10" s="1"/>
  <c r="C601" i="10"/>
  <c r="F601" i="10" s="1"/>
  <c r="F600" i="10"/>
  <c r="C600" i="10"/>
  <c r="C599" i="10"/>
  <c r="F599" i="10" s="1"/>
  <c r="C598" i="10"/>
  <c r="F598" i="10" s="1"/>
  <c r="C597" i="10"/>
  <c r="F597" i="10" s="1"/>
  <c r="F596" i="10"/>
  <c r="C596" i="10"/>
  <c r="C595" i="10"/>
  <c r="F595" i="10" s="1"/>
  <c r="C594" i="10"/>
  <c r="F594" i="10" s="1"/>
  <c r="C593" i="10"/>
  <c r="F593" i="10" s="1"/>
  <c r="F592" i="10"/>
  <c r="C592" i="10"/>
  <c r="C591" i="10"/>
  <c r="F591" i="10" s="1"/>
  <c r="C590" i="10"/>
  <c r="F590" i="10" s="1"/>
  <c r="C589" i="10"/>
  <c r="F589" i="10" s="1"/>
  <c r="F588" i="10"/>
  <c r="C588" i="10"/>
  <c r="F587" i="10"/>
  <c r="C587" i="10"/>
  <c r="F586" i="10"/>
  <c r="C586" i="10"/>
  <c r="F585" i="10"/>
  <c r="C585" i="10"/>
  <c r="F584" i="10"/>
  <c r="C584" i="10"/>
  <c r="F583" i="10"/>
  <c r="C583" i="10"/>
  <c r="F582" i="10"/>
  <c r="C582" i="10"/>
  <c r="F581" i="10"/>
  <c r="C581" i="10"/>
  <c r="F580" i="10"/>
  <c r="C580" i="10"/>
  <c r="F579" i="10"/>
  <c r="C579" i="10"/>
  <c r="F578" i="10"/>
  <c r="C578" i="10"/>
  <c r="F577" i="10"/>
  <c r="C577" i="10"/>
  <c r="F576" i="10"/>
  <c r="C576" i="10"/>
  <c r="F575" i="10"/>
  <c r="C575" i="10"/>
  <c r="F574" i="10"/>
  <c r="C574" i="10"/>
  <c r="F573" i="10"/>
  <c r="C573" i="10"/>
  <c r="F572" i="10"/>
  <c r="C572" i="10"/>
  <c r="F571" i="10"/>
  <c r="C571" i="10"/>
  <c r="F570" i="10"/>
  <c r="C570" i="10"/>
  <c r="F569" i="10"/>
  <c r="C569" i="10"/>
  <c r="F568" i="10"/>
  <c r="C568" i="10"/>
  <c r="F567" i="10"/>
  <c r="C567" i="10"/>
  <c r="F566" i="10"/>
  <c r="C566" i="10"/>
  <c r="F565" i="10"/>
  <c r="C565" i="10"/>
  <c r="F564" i="10"/>
  <c r="C564" i="10"/>
  <c r="F563" i="10"/>
  <c r="C563" i="10"/>
  <c r="F562" i="10"/>
  <c r="C562" i="10"/>
  <c r="F561" i="10"/>
  <c r="C561" i="10"/>
  <c r="F560" i="10"/>
  <c r="C560" i="10"/>
  <c r="F559" i="10"/>
  <c r="C559" i="10"/>
  <c r="F558" i="10"/>
  <c r="C558" i="10"/>
  <c r="F557" i="10"/>
  <c r="C557" i="10"/>
  <c r="F556" i="10"/>
  <c r="C556" i="10"/>
  <c r="F555" i="10"/>
  <c r="C555" i="10"/>
  <c r="F554" i="10"/>
  <c r="C554" i="10"/>
  <c r="F553" i="10"/>
  <c r="C553" i="10"/>
  <c r="F552" i="10"/>
  <c r="C552" i="10"/>
  <c r="F551" i="10"/>
  <c r="C551" i="10"/>
  <c r="F550" i="10"/>
  <c r="C550" i="10"/>
  <c r="F549" i="10"/>
  <c r="C549" i="10"/>
  <c r="F548" i="10"/>
  <c r="C548" i="10"/>
  <c r="F547" i="10"/>
  <c r="C547" i="10"/>
  <c r="F546" i="10"/>
  <c r="C546" i="10"/>
  <c r="F545" i="10"/>
  <c r="C545" i="10"/>
  <c r="F544" i="10"/>
  <c r="C544" i="10"/>
  <c r="F543" i="10"/>
  <c r="C543" i="10"/>
  <c r="F542" i="10"/>
  <c r="C542" i="10"/>
  <c r="F541" i="10"/>
  <c r="C541" i="10"/>
  <c r="F540" i="10"/>
  <c r="C540" i="10"/>
  <c r="F539" i="10"/>
  <c r="C539" i="10"/>
  <c r="F538" i="10"/>
  <c r="C538" i="10"/>
  <c r="F537" i="10"/>
  <c r="C537" i="10"/>
  <c r="F536" i="10"/>
  <c r="C536" i="10"/>
  <c r="F535" i="10"/>
  <c r="C535" i="10"/>
  <c r="F534" i="10"/>
  <c r="C534" i="10"/>
  <c r="F533" i="10"/>
  <c r="C533" i="10"/>
  <c r="F532" i="10"/>
  <c r="C532" i="10"/>
  <c r="F531" i="10"/>
  <c r="C531" i="10"/>
  <c r="F530" i="10"/>
  <c r="C530" i="10"/>
  <c r="F529" i="10"/>
  <c r="C529" i="10"/>
  <c r="F528" i="10"/>
  <c r="C528" i="10"/>
  <c r="F527" i="10"/>
  <c r="C527" i="10"/>
  <c r="F526" i="10"/>
  <c r="C526" i="10"/>
  <c r="F525" i="10"/>
  <c r="C525" i="10"/>
  <c r="F524" i="10"/>
  <c r="C524" i="10"/>
  <c r="F523" i="10"/>
  <c r="C523" i="10"/>
  <c r="F522" i="10"/>
  <c r="C522" i="10"/>
  <c r="F521" i="10"/>
  <c r="C521" i="10"/>
  <c r="F520" i="10"/>
  <c r="C520" i="10"/>
  <c r="F519" i="10"/>
  <c r="C519" i="10"/>
  <c r="F518" i="10"/>
  <c r="C518" i="10"/>
  <c r="F517" i="10"/>
  <c r="C517" i="10"/>
  <c r="F516" i="10"/>
  <c r="C516" i="10"/>
  <c r="F515" i="10"/>
  <c r="C515" i="10"/>
  <c r="F514" i="10"/>
  <c r="C514" i="10"/>
  <c r="F513" i="10"/>
  <c r="C513" i="10"/>
  <c r="F512" i="10"/>
  <c r="C512" i="10"/>
  <c r="F511" i="10"/>
  <c r="C511" i="10"/>
  <c r="F510" i="10"/>
  <c r="C510" i="10"/>
  <c r="F509" i="10"/>
  <c r="C509" i="10"/>
  <c r="F508" i="10"/>
  <c r="C508" i="10"/>
  <c r="F507" i="10"/>
  <c r="C507" i="10"/>
  <c r="F506" i="10"/>
  <c r="C506" i="10"/>
  <c r="F505" i="10"/>
  <c r="C505" i="10"/>
  <c r="F504" i="10"/>
  <c r="C504" i="10"/>
  <c r="F503" i="10"/>
  <c r="C503" i="10"/>
  <c r="F502" i="10"/>
  <c r="C502" i="10"/>
  <c r="F501" i="10"/>
  <c r="C501" i="10"/>
  <c r="F500" i="10"/>
  <c r="C500" i="10"/>
  <c r="F499" i="10"/>
  <c r="C499" i="10"/>
  <c r="F498" i="10"/>
  <c r="C498" i="10"/>
  <c r="F497" i="10"/>
  <c r="C497" i="10"/>
  <c r="F496" i="10"/>
  <c r="C496" i="10"/>
  <c r="F495" i="10"/>
  <c r="C495" i="10"/>
  <c r="F494" i="10"/>
  <c r="C494" i="10"/>
  <c r="F493" i="10"/>
  <c r="C493" i="10"/>
  <c r="F492" i="10"/>
  <c r="C492" i="10"/>
  <c r="F491" i="10"/>
  <c r="C491" i="10"/>
  <c r="F490" i="10"/>
  <c r="C490" i="10"/>
  <c r="F489" i="10"/>
  <c r="C489" i="10"/>
  <c r="F488" i="10"/>
  <c r="C488" i="10"/>
  <c r="F487" i="10"/>
  <c r="C487" i="10"/>
  <c r="F486" i="10"/>
  <c r="C486" i="10"/>
  <c r="F485" i="10"/>
  <c r="C485" i="10"/>
  <c r="F484" i="10"/>
  <c r="C484" i="10"/>
  <c r="F483" i="10"/>
  <c r="C483" i="10"/>
  <c r="F482" i="10"/>
  <c r="C482" i="10"/>
  <c r="F481" i="10"/>
  <c r="C481" i="10"/>
  <c r="F480" i="10"/>
  <c r="C480" i="10"/>
  <c r="F479" i="10"/>
  <c r="C479" i="10"/>
  <c r="F478" i="10"/>
  <c r="C478" i="10"/>
  <c r="F477" i="10"/>
  <c r="C477" i="10"/>
  <c r="F476" i="10"/>
  <c r="C476" i="10"/>
  <c r="F475" i="10"/>
  <c r="C475" i="10"/>
  <c r="F474" i="10"/>
  <c r="C474" i="10"/>
  <c r="F473" i="10"/>
  <c r="C473" i="10"/>
  <c r="F472" i="10"/>
  <c r="C472" i="10"/>
  <c r="F471" i="10"/>
  <c r="C471" i="10"/>
  <c r="F470" i="10"/>
  <c r="C470" i="10"/>
  <c r="F469" i="10"/>
  <c r="C469" i="10"/>
  <c r="F468" i="10"/>
  <c r="C468" i="10"/>
  <c r="F467" i="10"/>
  <c r="C467" i="10"/>
  <c r="F466" i="10"/>
  <c r="C466" i="10"/>
  <c r="F465" i="10"/>
  <c r="C465" i="10"/>
  <c r="F464" i="10"/>
  <c r="C464" i="10"/>
  <c r="F463" i="10"/>
  <c r="C463" i="10"/>
  <c r="F462" i="10"/>
  <c r="C462" i="10"/>
  <c r="F461" i="10"/>
  <c r="C461" i="10"/>
  <c r="F460" i="10"/>
  <c r="C460" i="10"/>
  <c r="F459" i="10"/>
  <c r="C459" i="10"/>
  <c r="F458" i="10"/>
  <c r="C458" i="10"/>
  <c r="F457" i="10"/>
  <c r="C457" i="10"/>
  <c r="F456" i="10"/>
  <c r="C456" i="10"/>
  <c r="F455" i="10"/>
  <c r="C455" i="10"/>
  <c r="F454" i="10"/>
  <c r="C454" i="10"/>
  <c r="F453" i="10"/>
  <c r="C453" i="10"/>
  <c r="F452" i="10"/>
  <c r="C452" i="10"/>
  <c r="F451" i="10"/>
  <c r="C451" i="10"/>
  <c r="F450" i="10"/>
  <c r="C450" i="10"/>
  <c r="F449" i="10"/>
  <c r="C449" i="10"/>
  <c r="F448" i="10"/>
  <c r="C448" i="10"/>
  <c r="F447" i="10"/>
  <c r="C447" i="10"/>
  <c r="F446" i="10"/>
  <c r="C446" i="10"/>
  <c r="F445" i="10"/>
  <c r="C445" i="10"/>
  <c r="F444" i="10"/>
  <c r="C444" i="10"/>
  <c r="F443" i="10"/>
  <c r="C443" i="10"/>
  <c r="F442" i="10"/>
  <c r="C442" i="10"/>
  <c r="F441" i="10"/>
  <c r="C441" i="10"/>
  <c r="F440" i="10"/>
  <c r="C440" i="10"/>
  <c r="F439" i="10"/>
  <c r="C439" i="10"/>
  <c r="F438" i="10"/>
  <c r="C438" i="10"/>
  <c r="F437" i="10"/>
  <c r="C437" i="10"/>
  <c r="F436" i="10"/>
  <c r="C436" i="10"/>
  <c r="F435" i="10"/>
  <c r="C435" i="10"/>
  <c r="F434" i="10"/>
  <c r="C434" i="10"/>
  <c r="F433" i="10"/>
  <c r="C433" i="10"/>
  <c r="F432" i="10"/>
  <c r="C432" i="10"/>
  <c r="F431" i="10"/>
  <c r="C431" i="10"/>
  <c r="F430" i="10"/>
  <c r="C430" i="10"/>
  <c r="F429" i="10"/>
  <c r="C429" i="10"/>
  <c r="F428" i="10"/>
  <c r="C428" i="10"/>
  <c r="F427" i="10"/>
  <c r="C427" i="10"/>
  <c r="F426" i="10"/>
  <c r="C426" i="10"/>
  <c r="F425" i="10"/>
  <c r="C425" i="10"/>
  <c r="F424" i="10"/>
  <c r="C424" i="10"/>
  <c r="F423" i="10"/>
  <c r="C423" i="10"/>
  <c r="F422" i="10"/>
  <c r="C422" i="10"/>
  <c r="F421" i="10"/>
  <c r="C421" i="10"/>
  <c r="F420" i="10"/>
  <c r="C420" i="10"/>
  <c r="F419" i="10"/>
  <c r="C419" i="10"/>
  <c r="F418" i="10"/>
  <c r="C418" i="10"/>
  <c r="F417" i="10"/>
  <c r="C417" i="10"/>
  <c r="F416" i="10"/>
  <c r="C416" i="10"/>
  <c r="F415" i="10"/>
  <c r="C415" i="10"/>
  <c r="F414" i="10"/>
  <c r="C414" i="10"/>
  <c r="F413" i="10"/>
  <c r="C413" i="10"/>
  <c r="F412" i="10"/>
  <c r="C412" i="10"/>
  <c r="F411" i="10"/>
  <c r="C411" i="10"/>
  <c r="F410" i="10"/>
  <c r="C410" i="10"/>
  <c r="F409" i="10"/>
  <c r="C409" i="10"/>
  <c r="F408" i="10"/>
  <c r="C408" i="10"/>
  <c r="F407" i="10"/>
  <c r="C407" i="10"/>
  <c r="F406" i="10"/>
  <c r="C406" i="10"/>
  <c r="F405" i="10"/>
  <c r="C405" i="10"/>
  <c r="F404" i="10"/>
  <c r="C404" i="10"/>
  <c r="F403" i="10"/>
  <c r="C403" i="10"/>
  <c r="F402" i="10"/>
  <c r="C402" i="10"/>
  <c r="F401" i="10"/>
  <c r="C401" i="10"/>
  <c r="F400" i="10"/>
  <c r="C400" i="10"/>
  <c r="F399" i="10"/>
  <c r="C399" i="10"/>
  <c r="F398" i="10"/>
  <c r="C398" i="10"/>
  <c r="F397" i="10"/>
  <c r="C397" i="10"/>
  <c r="F396" i="10"/>
  <c r="C396" i="10"/>
  <c r="F395" i="10"/>
  <c r="C395" i="10"/>
  <c r="F394" i="10"/>
  <c r="C394" i="10"/>
  <c r="F393" i="10"/>
  <c r="C393" i="10"/>
  <c r="F392" i="10"/>
  <c r="C392" i="10"/>
  <c r="F391" i="10"/>
  <c r="C391" i="10"/>
  <c r="F390" i="10"/>
  <c r="C390" i="10"/>
  <c r="F389" i="10"/>
  <c r="C389" i="10"/>
  <c r="F388" i="10"/>
  <c r="C388" i="10"/>
  <c r="F387" i="10"/>
  <c r="C387" i="10"/>
  <c r="F386" i="10"/>
  <c r="C386" i="10"/>
  <c r="F385" i="10"/>
  <c r="C385" i="10"/>
  <c r="F384" i="10"/>
  <c r="C384" i="10"/>
  <c r="F383" i="10"/>
  <c r="C383" i="10"/>
  <c r="F382" i="10"/>
  <c r="C382" i="10"/>
  <c r="F381" i="10"/>
  <c r="C381" i="10"/>
  <c r="F380" i="10"/>
  <c r="C380" i="10"/>
  <c r="F379" i="10"/>
  <c r="C379" i="10"/>
  <c r="F378" i="10"/>
  <c r="C378" i="10"/>
  <c r="F377" i="10"/>
  <c r="C377" i="10"/>
  <c r="F376" i="10"/>
  <c r="C376" i="10"/>
  <c r="F375" i="10"/>
  <c r="C375" i="10"/>
  <c r="F374" i="10"/>
  <c r="C374" i="10"/>
  <c r="F373" i="10"/>
  <c r="C373" i="10"/>
  <c r="F372" i="10"/>
  <c r="C372" i="10"/>
  <c r="F371" i="10"/>
  <c r="C371" i="10"/>
  <c r="F370" i="10"/>
  <c r="C370" i="10"/>
  <c r="F369" i="10"/>
  <c r="C369" i="10"/>
  <c r="F368" i="10"/>
  <c r="C368" i="10"/>
  <c r="F367" i="10"/>
  <c r="C367" i="10"/>
  <c r="F366" i="10"/>
  <c r="C366" i="10"/>
  <c r="F365" i="10"/>
  <c r="C365" i="10"/>
  <c r="F364" i="10"/>
  <c r="C364" i="10"/>
  <c r="F363" i="10"/>
  <c r="C363" i="10"/>
  <c r="F362" i="10"/>
  <c r="C362" i="10"/>
  <c r="F361" i="10"/>
  <c r="C361" i="10"/>
  <c r="F360" i="10"/>
  <c r="C360" i="10"/>
  <c r="F359" i="10"/>
  <c r="C359" i="10"/>
  <c r="F358" i="10"/>
  <c r="C358" i="10"/>
  <c r="F357" i="10"/>
  <c r="C357" i="10"/>
  <c r="F356" i="10"/>
  <c r="C356" i="10"/>
  <c r="F355" i="10"/>
  <c r="C355" i="10"/>
  <c r="F354" i="10"/>
  <c r="C354" i="10"/>
  <c r="F353" i="10"/>
  <c r="C353" i="10"/>
  <c r="F352" i="10"/>
  <c r="C352" i="10"/>
  <c r="F351" i="10"/>
  <c r="C351" i="10"/>
  <c r="F350" i="10"/>
  <c r="C350" i="10"/>
  <c r="F349" i="10"/>
  <c r="C349" i="10"/>
  <c r="F348" i="10"/>
  <c r="C348" i="10"/>
  <c r="F347" i="10"/>
  <c r="C347" i="10"/>
  <c r="F346" i="10"/>
  <c r="C346" i="10"/>
  <c r="F345" i="10"/>
  <c r="C345" i="10"/>
  <c r="F344" i="10"/>
  <c r="C344" i="10"/>
  <c r="F343" i="10"/>
  <c r="C343" i="10"/>
  <c r="F342" i="10"/>
  <c r="C342" i="10"/>
  <c r="F341" i="10"/>
  <c r="C341" i="10"/>
  <c r="F340" i="10"/>
  <c r="C340" i="10"/>
  <c r="F339" i="10"/>
  <c r="C339" i="10"/>
  <c r="F338" i="10"/>
  <c r="C338" i="10"/>
  <c r="F337" i="10"/>
  <c r="C337" i="10"/>
  <c r="F336" i="10"/>
  <c r="C336" i="10"/>
  <c r="F335" i="10"/>
  <c r="C335" i="10"/>
  <c r="F334" i="10"/>
  <c r="C334" i="10"/>
  <c r="F333" i="10"/>
  <c r="C333" i="10"/>
  <c r="F332" i="10"/>
  <c r="C332" i="10"/>
  <c r="F331" i="10"/>
  <c r="C331" i="10"/>
  <c r="F330" i="10"/>
  <c r="C330" i="10"/>
  <c r="F329" i="10"/>
  <c r="C329" i="10"/>
  <c r="F328" i="10"/>
  <c r="C328" i="10"/>
  <c r="F327" i="10"/>
  <c r="C327" i="10"/>
  <c r="F326" i="10"/>
  <c r="C326" i="10"/>
  <c r="F325" i="10"/>
  <c r="C325" i="10"/>
  <c r="F324" i="10"/>
  <c r="C324" i="10"/>
  <c r="F323" i="10"/>
  <c r="C323" i="10"/>
  <c r="F322" i="10"/>
  <c r="C322" i="10"/>
  <c r="F321" i="10"/>
  <c r="C321" i="10"/>
  <c r="F320" i="10"/>
  <c r="C320" i="10"/>
  <c r="F319" i="10"/>
  <c r="C319" i="10"/>
  <c r="F318" i="10"/>
  <c r="C318" i="10"/>
  <c r="F317" i="10"/>
  <c r="C317" i="10"/>
  <c r="F316" i="10"/>
  <c r="C316" i="10"/>
  <c r="F315" i="10"/>
  <c r="C315" i="10"/>
  <c r="F314" i="10"/>
  <c r="C314" i="10"/>
  <c r="F313" i="10"/>
  <c r="C313" i="10"/>
  <c r="F312" i="10"/>
  <c r="C312" i="10"/>
  <c r="F311" i="10"/>
  <c r="C311" i="10"/>
  <c r="F310" i="10"/>
  <c r="C310" i="10"/>
  <c r="F309" i="10"/>
  <c r="C309" i="10"/>
  <c r="F308" i="10"/>
  <c r="C308" i="10"/>
  <c r="F307" i="10"/>
  <c r="C307" i="10"/>
  <c r="F306" i="10"/>
  <c r="C306" i="10"/>
  <c r="F305" i="10"/>
  <c r="C305" i="10"/>
  <c r="F304" i="10"/>
  <c r="C304" i="10"/>
  <c r="F303" i="10"/>
  <c r="C303" i="10"/>
  <c r="F302" i="10"/>
  <c r="C302" i="10"/>
  <c r="F301" i="10"/>
  <c r="C301" i="10"/>
  <c r="F300" i="10"/>
  <c r="C300" i="10"/>
  <c r="F299" i="10"/>
  <c r="C299" i="10"/>
  <c r="F298" i="10"/>
  <c r="C298" i="10"/>
  <c r="F297" i="10"/>
  <c r="C297" i="10"/>
  <c r="F296" i="10"/>
  <c r="C296" i="10"/>
  <c r="F295" i="10"/>
  <c r="C295" i="10"/>
  <c r="F294" i="10"/>
  <c r="C294" i="10"/>
  <c r="F293" i="10"/>
  <c r="C293" i="10"/>
  <c r="F292" i="10"/>
  <c r="C292" i="10"/>
  <c r="F291" i="10"/>
  <c r="C291" i="10"/>
  <c r="F290" i="10"/>
  <c r="C290" i="10"/>
  <c r="F289" i="10"/>
  <c r="C289" i="10"/>
  <c r="F288" i="10"/>
  <c r="C288" i="10"/>
  <c r="F287" i="10"/>
  <c r="C287" i="10"/>
  <c r="F286" i="10"/>
  <c r="C286" i="10"/>
  <c r="F285" i="10"/>
  <c r="C285" i="10"/>
  <c r="F284" i="10"/>
  <c r="C284" i="10"/>
  <c r="F283" i="10"/>
  <c r="C283" i="10"/>
  <c r="F282" i="10"/>
  <c r="C282" i="10"/>
  <c r="F281" i="10"/>
  <c r="C281" i="10"/>
  <c r="F280" i="10"/>
  <c r="C280" i="10"/>
  <c r="F279" i="10"/>
  <c r="C279" i="10"/>
  <c r="F278" i="10"/>
  <c r="C278" i="10"/>
  <c r="F277" i="10"/>
  <c r="C277" i="10"/>
  <c r="F276" i="10"/>
  <c r="C276" i="10"/>
  <c r="F275" i="10"/>
  <c r="C275" i="10"/>
  <c r="F274" i="10"/>
  <c r="C274" i="10"/>
  <c r="F273" i="10"/>
  <c r="C273" i="10"/>
  <c r="F272" i="10"/>
  <c r="C272" i="10"/>
  <c r="F271" i="10"/>
  <c r="C271" i="10"/>
  <c r="F270" i="10"/>
  <c r="C270" i="10"/>
  <c r="F269" i="10"/>
  <c r="C269" i="10"/>
  <c r="F268" i="10"/>
  <c r="C268" i="10"/>
  <c r="F267" i="10"/>
  <c r="C267" i="10"/>
  <c r="F266" i="10"/>
  <c r="C266" i="10"/>
  <c r="F265" i="10"/>
  <c r="C265" i="10"/>
  <c r="F264" i="10"/>
  <c r="C264" i="10"/>
  <c r="F263" i="10"/>
  <c r="C263" i="10"/>
  <c r="F262" i="10"/>
  <c r="C262" i="10"/>
  <c r="F261" i="10"/>
  <c r="C261" i="10"/>
  <c r="F260" i="10"/>
  <c r="C260" i="10"/>
  <c r="F259" i="10"/>
  <c r="C259" i="10"/>
  <c r="F258" i="10"/>
  <c r="C258" i="10"/>
  <c r="F257" i="10"/>
  <c r="C257" i="10"/>
  <c r="F256" i="10"/>
  <c r="C256" i="10"/>
  <c r="F255" i="10"/>
  <c r="C255" i="10"/>
  <c r="F254" i="10"/>
  <c r="C254" i="10"/>
  <c r="F253" i="10"/>
  <c r="C253" i="10"/>
  <c r="F252" i="10"/>
  <c r="C252" i="10"/>
  <c r="F251" i="10"/>
  <c r="C251" i="10"/>
  <c r="F250" i="10"/>
  <c r="C250" i="10"/>
  <c r="F249" i="10"/>
  <c r="C249" i="10"/>
  <c r="F248" i="10"/>
  <c r="C248" i="10"/>
  <c r="F247" i="10"/>
  <c r="C247" i="10"/>
  <c r="F246" i="10"/>
  <c r="C246" i="10"/>
  <c r="F245" i="10"/>
  <c r="C245" i="10"/>
  <c r="F244" i="10"/>
  <c r="C244" i="10"/>
  <c r="F243" i="10"/>
  <c r="C243" i="10"/>
  <c r="F242" i="10"/>
  <c r="C242" i="10"/>
  <c r="F241" i="10"/>
  <c r="C241" i="10"/>
  <c r="F240" i="10"/>
  <c r="C240" i="10"/>
  <c r="F239" i="10"/>
  <c r="C239" i="10"/>
  <c r="F238" i="10"/>
  <c r="C238" i="10"/>
  <c r="F237" i="10"/>
  <c r="C237" i="10"/>
  <c r="F236" i="10"/>
  <c r="C236" i="10"/>
  <c r="F235" i="10"/>
  <c r="C235" i="10"/>
  <c r="F234" i="10"/>
  <c r="C234" i="10"/>
  <c r="F233" i="10"/>
  <c r="C233" i="10"/>
  <c r="F232" i="10"/>
  <c r="C232" i="10"/>
  <c r="F231" i="10"/>
  <c r="C231" i="10"/>
  <c r="F230" i="10"/>
  <c r="C230" i="10"/>
  <c r="F229" i="10"/>
  <c r="C229" i="10"/>
  <c r="F228" i="10"/>
  <c r="C228" i="10"/>
  <c r="F227" i="10"/>
  <c r="C227" i="10"/>
  <c r="F226" i="10"/>
  <c r="C226" i="10"/>
  <c r="F225" i="10"/>
  <c r="C225" i="10"/>
  <c r="F224" i="10"/>
  <c r="C224" i="10"/>
  <c r="F223" i="10"/>
  <c r="C223" i="10"/>
  <c r="F222" i="10"/>
  <c r="C222" i="10"/>
  <c r="F221" i="10"/>
  <c r="C221" i="10"/>
  <c r="F220" i="10"/>
  <c r="C220" i="10"/>
  <c r="F219" i="10"/>
  <c r="C219" i="10"/>
  <c r="F218" i="10"/>
  <c r="C218" i="10"/>
  <c r="F217" i="10"/>
  <c r="C217" i="10"/>
  <c r="F216" i="10"/>
  <c r="C216" i="10"/>
  <c r="F215" i="10"/>
  <c r="C215" i="10"/>
  <c r="F214" i="10"/>
  <c r="C214" i="10"/>
  <c r="F213" i="10"/>
  <c r="C213" i="10"/>
  <c r="F212" i="10"/>
  <c r="C212" i="10"/>
  <c r="F211" i="10"/>
  <c r="C211" i="10"/>
  <c r="F210" i="10"/>
  <c r="C210" i="10"/>
  <c r="F209" i="10"/>
  <c r="C209" i="10"/>
  <c r="F208" i="10"/>
  <c r="C208" i="10"/>
  <c r="F207" i="10"/>
  <c r="C207" i="10"/>
  <c r="F206" i="10"/>
  <c r="C206" i="10"/>
  <c r="F205" i="10"/>
  <c r="C205" i="10"/>
  <c r="F204" i="10"/>
  <c r="C204" i="10"/>
  <c r="F203" i="10"/>
  <c r="C203" i="10"/>
  <c r="F202" i="10"/>
  <c r="C202" i="10"/>
  <c r="F201" i="10"/>
  <c r="C201" i="10"/>
  <c r="F200" i="10"/>
  <c r="C200" i="10"/>
  <c r="F199" i="10"/>
  <c r="C199" i="10"/>
  <c r="F198" i="10"/>
  <c r="C198" i="10"/>
  <c r="F197" i="10"/>
  <c r="C197" i="10"/>
  <c r="F196" i="10"/>
  <c r="C196" i="10"/>
  <c r="F195" i="10"/>
  <c r="C195" i="10"/>
  <c r="F194" i="10"/>
  <c r="C194" i="10"/>
  <c r="F193" i="10"/>
  <c r="C193" i="10"/>
  <c r="F192" i="10"/>
  <c r="C192" i="10"/>
  <c r="F191" i="10"/>
  <c r="C191" i="10"/>
  <c r="F190" i="10"/>
  <c r="C190" i="10"/>
  <c r="F189" i="10"/>
  <c r="C189" i="10"/>
  <c r="F188" i="10"/>
  <c r="C188" i="10"/>
  <c r="F187" i="10"/>
  <c r="C187" i="10"/>
  <c r="F186" i="10"/>
  <c r="C186" i="10"/>
  <c r="F185" i="10"/>
  <c r="C185" i="10"/>
  <c r="F184" i="10"/>
  <c r="C184" i="10"/>
  <c r="F183" i="10"/>
  <c r="C183" i="10"/>
  <c r="F182" i="10"/>
  <c r="C182" i="10"/>
  <c r="F181" i="10"/>
  <c r="C181" i="10"/>
  <c r="F180" i="10"/>
  <c r="C180" i="10"/>
  <c r="F179" i="10"/>
  <c r="C179" i="10"/>
  <c r="F178" i="10"/>
  <c r="C178" i="10"/>
  <c r="F177" i="10"/>
  <c r="C177" i="10"/>
  <c r="F176" i="10"/>
  <c r="C176" i="10"/>
  <c r="F175" i="10"/>
  <c r="C175" i="10"/>
  <c r="F174" i="10"/>
  <c r="C174" i="10"/>
  <c r="F173" i="10"/>
  <c r="C173" i="10"/>
  <c r="F172" i="10"/>
  <c r="C172" i="10"/>
  <c r="F171" i="10"/>
  <c r="C171" i="10"/>
  <c r="F170" i="10"/>
  <c r="C170" i="10"/>
  <c r="F169" i="10"/>
  <c r="C169" i="10"/>
  <c r="F168" i="10"/>
  <c r="C168" i="10"/>
  <c r="F167" i="10"/>
  <c r="C167" i="10"/>
  <c r="F166" i="10"/>
  <c r="C166" i="10"/>
  <c r="F165" i="10"/>
  <c r="C165" i="10"/>
  <c r="F164" i="10"/>
  <c r="C164" i="10"/>
  <c r="F163" i="10"/>
  <c r="C163" i="10"/>
  <c r="F162" i="10"/>
  <c r="C162" i="10"/>
  <c r="F161" i="10"/>
  <c r="C161" i="10"/>
  <c r="F160" i="10"/>
  <c r="C160" i="10"/>
  <c r="F159" i="10"/>
  <c r="C159" i="10"/>
  <c r="F158" i="10"/>
  <c r="C158" i="10"/>
  <c r="F157" i="10"/>
  <c r="C157" i="10"/>
  <c r="F156" i="10"/>
  <c r="C156" i="10"/>
  <c r="F155" i="10"/>
  <c r="C155" i="10"/>
  <c r="F154" i="10"/>
  <c r="C154" i="10"/>
  <c r="F153" i="10"/>
  <c r="C153" i="10"/>
  <c r="F152" i="10"/>
  <c r="C152" i="10"/>
  <c r="F151" i="10"/>
  <c r="C151" i="10"/>
  <c r="F150" i="10"/>
  <c r="C150" i="10"/>
  <c r="F149" i="10"/>
  <c r="C149" i="10"/>
  <c r="F148" i="10"/>
  <c r="C148" i="10"/>
  <c r="F147" i="10"/>
  <c r="C147" i="10"/>
  <c r="F146" i="10"/>
  <c r="C146" i="10"/>
  <c r="F145" i="10"/>
  <c r="C145" i="10"/>
  <c r="F144" i="10"/>
  <c r="C144" i="10"/>
  <c r="F143" i="10"/>
  <c r="C143" i="10"/>
  <c r="F142" i="10"/>
  <c r="C142" i="10"/>
  <c r="F141" i="10"/>
  <c r="C141" i="10"/>
  <c r="F140" i="10"/>
  <c r="C140" i="10"/>
  <c r="F139" i="10"/>
  <c r="C139" i="10"/>
  <c r="F138" i="10"/>
  <c r="C138" i="10"/>
  <c r="F137" i="10"/>
  <c r="C137" i="10"/>
  <c r="F136" i="10"/>
  <c r="C136" i="10"/>
  <c r="F135" i="10"/>
  <c r="C135" i="10"/>
  <c r="F134" i="10"/>
  <c r="C134" i="10"/>
  <c r="F133" i="10"/>
  <c r="C133" i="10"/>
  <c r="F132" i="10"/>
  <c r="C132" i="10"/>
  <c r="F131" i="10"/>
  <c r="C131" i="10"/>
  <c r="F130" i="10"/>
  <c r="C130" i="10"/>
  <c r="F129" i="10"/>
  <c r="C129" i="10"/>
  <c r="F128" i="10"/>
  <c r="C128" i="10"/>
  <c r="F127" i="10"/>
  <c r="C127" i="10"/>
  <c r="F126" i="10"/>
  <c r="C126" i="10"/>
  <c r="F125" i="10"/>
  <c r="C125" i="10"/>
  <c r="F124" i="10"/>
  <c r="C124" i="10"/>
  <c r="F123" i="10"/>
  <c r="C123" i="10"/>
  <c r="F122" i="10"/>
  <c r="C122" i="10"/>
  <c r="F121" i="10"/>
  <c r="C121" i="10"/>
  <c r="F120" i="10"/>
  <c r="C120" i="10"/>
  <c r="F119" i="10"/>
  <c r="C119" i="10"/>
  <c r="F118" i="10"/>
  <c r="C118" i="10"/>
  <c r="F117" i="10"/>
  <c r="C117" i="10"/>
  <c r="F116" i="10"/>
  <c r="C116" i="10"/>
  <c r="F115" i="10"/>
  <c r="C115" i="10"/>
  <c r="F114" i="10"/>
  <c r="C114" i="10"/>
  <c r="F113" i="10"/>
  <c r="C113" i="10"/>
  <c r="F112" i="10"/>
  <c r="C112" i="10"/>
  <c r="F111" i="10"/>
  <c r="C111" i="10"/>
  <c r="F110" i="10"/>
  <c r="C110" i="10"/>
  <c r="F109" i="10"/>
  <c r="C109" i="10"/>
  <c r="F108" i="10"/>
  <c r="C108" i="10"/>
  <c r="F107" i="10"/>
  <c r="C107" i="10"/>
  <c r="F106" i="10"/>
  <c r="C106" i="10"/>
  <c r="F105" i="10"/>
  <c r="C105" i="10"/>
  <c r="F104" i="10"/>
  <c r="C104" i="10"/>
  <c r="F103" i="10"/>
  <c r="C103" i="10"/>
  <c r="F102" i="10"/>
  <c r="C102" i="10"/>
  <c r="F101" i="10"/>
  <c r="C101" i="10"/>
  <c r="F100" i="10"/>
  <c r="C100" i="10"/>
  <c r="F99" i="10"/>
  <c r="C99" i="10"/>
  <c r="F98" i="10"/>
  <c r="C98" i="10"/>
  <c r="F97" i="10"/>
  <c r="C97" i="10"/>
  <c r="F96" i="10"/>
  <c r="C96" i="10"/>
  <c r="F95" i="10"/>
  <c r="C95" i="10"/>
  <c r="F94" i="10"/>
  <c r="C94" i="10"/>
  <c r="F93" i="10"/>
  <c r="C93" i="10"/>
  <c r="F92" i="10"/>
  <c r="C92" i="10"/>
  <c r="F91" i="10"/>
  <c r="C91" i="10"/>
  <c r="F90" i="10"/>
  <c r="C90" i="10"/>
  <c r="F89" i="10"/>
  <c r="C89" i="10"/>
  <c r="F88" i="10"/>
  <c r="C88" i="10"/>
  <c r="F87" i="10"/>
  <c r="C87" i="10"/>
  <c r="F86" i="10"/>
  <c r="C86" i="10"/>
  <c r="F85" i="10"/>
  <c r="C85" i="10"/>
  <c r="F84" i="10"/>
  <c r="C84" i="10"/>
  <c r="F83" i="10"/>
  <c r="C83" i="10"/>
  <c r="F82" i="10"/>
  <c r="C82" i="10"/>
  <c r="F81" i="10"/>
  <c r="C81" i="10"/>
  <c r="F80" i="10"/>
  <c r="C80" i="10"/>
  <c r="F79" i="10"/>
  <c r="C79" i="10"/>
  <c r="F78" i="10"/>
  <c r="C78" i="10"/>
  <c r="F77" i="10"/>
  <c r="C77" i="10"/>
  <c r="F76" i="10"/>
  <c r="C76" i="10"/>
  <c r="F75" i="10"/>
  <c r="C75" i="10"/>
  <c r="F74" i="10"/>
  <c r="C74" i="10"/>
  <c r="F73" i="10"/>
  <c r="C73" i="10"/>
  <c r="F72" i="10"/>
  <c r="C72" i="10"/>
  <c r="F71" i="10"/>
  <c r="C71" i="10"/>
  <c r="F70" i="10"/>
  <c r="C70" i="10"/>
  <c r="F69" i="10"/>
  <c r="C69" i="10"/>
  <c r="F68" i="10"/>
  <c r="C68" i="10"/>
  <c r="F67" i="10"/>
  <c r="C67" i="10"/>
  <c r="F66" i="10"/>
  <c r="C66" i="10"/>
  <c r="F65" i="10"/>
  <c r="C65" i="10"/>
  <c r="F64" i="10"/>
  <c r="C64" i="10"/>
  <c r="F63" i="10"/>
  <c r="C63" i="10"/>
  <c r="F62" i="10"/>
  <c r="C62" i="10"/>
  <c r="F61" i="10"/>
  <c r="C61" i="10"/>
  <c r="F60" i="10"/>
  <c r="C60" i="10"/>
  <c r="F59" i="10"/>
  <c r="C59" i="10"/>
  <c r="F58" i="10"/>
  <c r="C58" i="10"/>
  <c r="F57" i="10"/>
  <c r="C57" i="10"/>
  <c r="F56" i="10"/>
  <c r="C56" i="10"/>
  <c r="F55" i="10"/>
  <c r="C55" i="10"/>
  <c r="F54" i="10"/>
  <c r="C54" i="10"/>
  <c r="F53" i="10"/>
  <c r="C53" i="10"/>
  <c r="F52" i="10"/>
  <c r="C52" i="10"/>
  <c r="F51" i="10"/>
  <c r="C51" i="10"/>
  <c r="F50" i="10"/>
  <c r="C50" i="10"/>
  <c r="F49" i="10"/>
  <c r="C49" i="10"/>
  <c r="F48" i="10"/>
  <c r="C48" i="10"/>
  <c r="F47" i="10"/>
  <c r="C47" i="10"/>
  <c r="F46" i="10"/>
  <c r="C46" i="10"/>
  <c r="F45" i="10"/>
  <c r="C45" i="10"/>
  <c r="F44" i="10"/>
  <c r="C44" i="10"/>
  <c r="F43" i="10"/>
  <c r="C43" i="10"/>
  <c r="F42" i="10"/>
  <c r="C42" i="10"/>
  <c r="F41" i="10"/>
  <c r="C41" i="10"/>
  <c r="F40" i="10"/>
  <c r="C40" i="10"/>
  <c r="F39" i="10"/>
  <c r="C39" i="10"/>
  <c r="F38" i="10"/>
  <c r="C38" i="10"/>
  <c r="F37" i="10"/>
  <c r="C37" i="10"/>
  <c r="F36" i="10"/>
  <c r="C36" i="10"/>
  <c r="F35" i="10"/>
  <c r="C35" i="10"/>
  <c r="F34" i="10"/>
  <c r="C34" i="10"/>
  <c r="F33" i="10"/>
  <c r="C33" i="10"/>
  <c r="F32" i="10"/>
  <c r="C32" i="10"/>
  <c r="F31" i="10"/>
  <c r="C31" i="10"/>
  <c r="F30" i="10"/>
  <c r="C30" i="10"/>
  <c r="F29" i="10"/>
  <c r="C29" i="10"/>
  <c r="F28" i="10"/>
  <c r="C28" i="10"/>
  <c r="F27" i="10"/>
  <c r="C27" i="10"/>
  <c r="F26" i="10"/>
  <c r="C26" i="10"/>
  <c r="F25" i="10"/>
  <c r="C25" i="10"/>
  <c r="F24" i="10"/>
  <c r="C24" i="10"/>
  <c r="F23" i="10"/>
  <c r="C23" i="10"/>
  <c r="F22" i="10"/>
  <c r="C22" i="10"/>
  <c r="F21" i="10"/>
  <c r="C21" i="10"/>
  <c r="F20" i="10"/>
  <c r="C20" i="10"/>
  <c r="F19" i="10"/>
  <c r="C19" i="10"/>
  <c r="F18" i="10"/>
  <c r="C18" i="10"/>
  <c r="F17" i="10"/>
  <c r="C17" i="10"/>
  <c r="F16" i="10"/>
  <c r="C16" i="10"/>
  <c r="F15" i="10"/>
  <c r="C15" i="10"/>
  <c r="F14" i="10"/>
  <c r="C14" i="10"/>
  <c r="F13" i="10"/>
  <c r="C13" i="10"/>
  <c r="F12" i="10"/>
  <c r="C12" i="10"/>
  <c r="F11" i="10"/>
  <c r="C11" i="10"/>
  <c r="F10" i="10"/>
  <c r="C10" i="10"/>
  <c r="F9" i="10"/>
  <c r="C9" i="10"/>
  <c r="F8" i="10"/>
  <c r="C8" i="10"/>
  <c r="F7" i="10"/>
  <c r="C7" i="10"/>
  <c r="F6" i="10"/>
  <c r="C6" i="10"/>
  <c r="F5" i="10"/>
  <c r="C5" i="10"/>
  <c r="F4" i="10"/>
  <c r="C4" i="10"/>
  <c r="F3" i="10"/>
  <c r="C3" i="10"/>
  <c r="F2" i="10"/>
  <c r="C2" i="10"/>
  <c r="C1097" i="9"/>
  <c r="F1097" i="9" s="1"/>
  <c r="C1096" i="9"/>
  <c r="F1096" i="9" s="1"/>
  <c r="C1095" i="9"/>
  <c r="F1095" i="9" s="1"/>
  <c r="C1094" i="9"/>
  <c r="F1094" i="9" s="1"/>
  <c r="C1093" i="9"/>
  <c r="F1093" i="9" s="1"/>
  <c r="C1092" i="9"/>
  <c r="F1092" i="9" s="1"/>
  <c r="C1091" i="9"/>
  <c r="F1091" i="9" s="1"/>
  <c r="C1090" i="9"/>
  <c r="F1090" i="9" s="1"/>
  <c r="C1089" i="9"/>
  <c r="F1089" i="9" s="1"/>
  <c r="C1088" i="9"/>
  <c r="F1088" i="9" s="1"/>
  <c r="C1087" i="9"/>
  <c r="F1087" i="9" s="1"/>
  <c r="C1086" i="9"/>
  <c r="F1086" i="9" s="1"/>
  <c r="C1085" i="9"/>
  <c r="F1085" i="9" s="1"/>
  <c r="C1084" i="9"/>
  <c r="F1084" i="9" s="1"/>
  <c r="C1083" i="9"/>
  <c r="F1083" i="9" s="1"/>
  <c r="C1082" i="9"/>
  <c r="F1082" i="9" s="1"/>
  <c r="C1081" i="9"/>
  <c r="F1081" i="9" s="1"/>
  <c r="C1080" i="9"/>
  <c r="F1080" i="9" s="1"/>
  <c r="C1079" i="9"/>
  <c r="F1079" i="9" s="1"/>
  <c r="C1078" i="9"/>
  <c r="F1078" i="9" s="1"/>
  <c r="C1077" i="9"/>
  <c r="F1077" i="9" s="1"/>
  <c r="C1076" i="9"/>
  <c r="F1076" i="9" s="1"/>
  <c r="C1075" i="9"/>
  <c r="F1075" i="9" s="1"/>
  <c r="C1074" i="9"/>
  <c r="F1074" i="9" s="1"/>
  <c r="C1073" i="9"/>
  <c r="F1073" i="9" s="1"/>
  <c r="C1072" i="9"/>
  <c r="F1072" i="9" s="1"/>
  <c r="C1071" i="9"/>
  <c r="F1071" i="9" s="1"/>
  <c r="C1070" i="9"/>
  <c r="F1070" i="9" s="1"/>
  <c r="C1069" i="9"/>
  <c r="F1069" i="9" s="1"/>
  <c r="C1068" i="9"/>
  <c r="F1068" i="9" s="1"/>
  <c r="C1067" i="9"/>
  <c r="F1067" i="9" s="1"/>
  <c r="C1066" i="9"/>
  <c r="F1066" i="9" s="1"/>
  <c r="C1065" i="9"/>
  <c r="F1065" i="9" s="1"/>
  <c r="C1064" i="9"/>
  <c r="F1064" i="9" s="1"/>
  <c r="C1063" i="9"/>
  <c r="F1063" i="9" s="1"/>
  <c r="C1062" i="9"/>
  <c r="F1062" i="9" s="1"/>
  <c r="C1061" i="9"/>
  <c r="F1061" i="9" s="1"/>
  <c r="C1060" i="9"/>
  <c r="F1060" i="9" s="1"/>
  <c r="C1059" i="9"/>
  <c r="F1059" i="9" s="1"/>
  <c r="C1058" i="9"/>
  <c r="F1058" i="9" s="1"/>
  <c r="C1057" i="9"/>
  <c r="F1057" i="9" s="1"/>
  <c r="C1056" i="9"/>
  <c r="F1056" i="9" s="1"/>
  <c r="C1055" i="9"/>
  <c r="F1055" i="9" s="1"/>
  <c r="C1054" i="9"/>
  <c r="F1054" i="9" s="1"/>
  <c r="C1053" i="9"/>
  <c r="F1053" i="9" s="1"/>
  <c r="C1052" i="9"/>
  <c r="F1052" i="9" s="1"/>
  <c r="C1051" i="9"/>
  <c r="F1051" i="9" s="1"/>
  <c r="C1050" i="9"/>
  <c r="F1050" i="9" s="1"/>
  <c r="C1049" i="9"/>
  <c r="F1049" i="9" s="1"/>
  <c r="C1048" i="9"/>
  <c r="F1048" i="9" s="1"/>
  <c r="C1047" i="9"/>
  <c r="F1047" i="9" s="1"/>
  <c r="C1046" i="9"/>
  <c r="F1046" i="9" s="1"/>
  <c r="C1045" i="9"/>
  <c r="F1045" i="9" s="1"/>
  <c r="C1044" i="9"/>
  <c r="F1044" i="9" s="1"/>
  <c r="C1043" i="9"/>
  <c r="F1043" i="9" s="1"/>
  <c r="C1042" i="9"/>
  <c r="F1042" i="9" s="1"/>
  <c r="C1041" i="9"/>
  <c r="F1041" i="9" s="1"/>
  <c r="C1040" i="9"/>
  <c r="F1040" i="9" s="1"/>
  <c r="C1039" i="9"/>
  <c r="F1039" i="9" s="1"/>
  <c r="C1038" i="9"/>
  <c r="F1038" i="9" s="1"/>
  <c r="C1037" i="9"/>
  <c r="F1037" i="9" s="1"/>
  <c r="C1036" i="9"/>
  <c r="F1036" i="9" s="1"/>
  <c r="C1035" i="9"/>
  <c r="F1035" i="9" s="1"/>
  <c r="C1034" i="9"/>
  <c r="F1034" i="9" s="1"/>
  <c r="C1033" i="9"/>
  <c r="F1033" i="9" s="1"/>
  <c r="C1032" i="9"/>
  <c r="F1032" i="9" s="1"/>
  <c r="C1031" i="9"/>
  <c r="F1031" i="9" s="1"/>
  <c r="C1030" i="9"/>
  <c r="F1030" i="9" s="1"/>
  <c r="C1029" i="9"/>
  <c r="F1029" i="9" s="1"/>
  <c r="C1028" i="9"/>
  <c r="F1028" i="9" s="1"/>
  <c r="C1027" i="9"/>
  <c r="F1027" i="9" s="1"/>
  <c r="C1026" i="9"/>
  <c r="F1026" i="9" s="1"/>
  <c r="C1025" i="9"/>
  <c r="F1025" i="9" s="1"/>
  <c r="C1024" i="9"/>
  <c r="F1024" i="9" s="1"/>
  <c r="C1023" i="9"/>
  <c r="F1023" i="9" s="1"/>
  <c r="C1022" i="9"/>
  <c r="F1022" i="9" s="1"/>
  <c r="C1021" i="9"/>
  <c r="F1021" i="9" s="1"/>
  <c r="C1020" i="9"/>
  <c r="F1020" i="9" s="1"/>
  <c r="C1019" i="9"/>
  <c r="F1019" i="9" s="1"/>
  <c r="C1018" i="9"/>
  <c r="F1018" i="9" s="1"/>
  <c r="C1017" i="9"/>
  <c r="F1017" i="9" s="1"/>
  <c r="C1016" i="9"/>
  <c r="F1016" i="9" s="1"/>
  <c r="C1015" i="9"/>
  <c r="F1015" i="9" s="1"/>
  <c r="C1014" i="9"/>
  <c r="F1014" i="9" s="1"/>
  <c r="C1013" i="9"/>
  <c r="F1013" i="9" s="1"/>
  <c r="C1012" i="9"/>
  <c r="F1012" i="9" s="1"/>
  <c r="C1011" i="9"/>
  <c r="F1011" i="9" s="1"/>
  <c r="C1010" i="9"/>
  <c r="F1010" i="9" s="1"/>
  <c r="C1009" i="9"/>
  <c r="F1009" i="9" s="1"/>
  <c r="C1008" i="9"/>
  <c r="F1008" i="9" s="1"/>
  <c r="C1007" i="9"/>
  <c r="F1007" i="9" s="1"/>
  <c r="C1006" i="9"/>
  <c r="F1006" i="9" s="1"/>
  <c r="C1005" i="9"/>
  <c r="F1005" i="9" s="1"/>
  <c r="C1004" i="9"/>
  <c r="F1004" i="9" s="1"/>
  <c r="C1003" i="9"/>
  <c r="F1003" i="9" s="1"/>
  <c r="C1002" i="9"/>
  <c r="F1002" i="9" s="1"/>
  <c r="C1001" i="9"/>
  <c r="F1001" i="9" s="1"/>
  <c r="C1000" i="9"/>
  <c r="F1000" i="9" s="1"/>
  <c r="C999" i="9"/>
  <c r="F999" i="9" s="1"/>
  <c r="C998" i="9"/>
  <c r="F998" i="9" s="1"/>
  <c r="C997" i="9"/>
  <c r="F997" i="9" s="1"/>
  <c r="C996" i="9"/>
  <c r="F996" i="9" s="1"/>
  <c r="C995" i="9"/>
  <c r="F995" i="9" s="1"/>
  <c r="C994" i="9"/>
  <c r="F994" i="9" s="1"/>
  <c r="C993" i="9"/>
  <c r="F993" i="9" s="1"/>
  <c r="C992" i="9"/>
  <c r="F992" i="9" s="1"/>
  <c r="C991" i="9"/>
  <c r="F991" i="9" s="1"/>
  <c r="C990" i="9"/>
  <c r="F990" i="9" s="1"/>
  <c r="C989" i="9"/>
  <c r="F989" i="9" s="1"/>
  <c r="C988" i="9"/>
  <c r="F988" i="9" s="1"/>
  <c r="C987" i="9"/>
  <c r="F987" i="9" s="1"/>
  <c r="C986" i="9"/>
  <c r="F986" i="9" s="1"/>
  <c r="C985" i="9"/>
  <c r="F985" i="9" s="1"/>
  <c r="C984" i="9"/>
  <c r="F984" i="9" s="1"/>
  <c r="C983" i="9"/>
  <c r="F983" i="9" s="1"/>
  <c r="C982" i="9"/>
  <c r="F982" i="9" s="1"/>
  <c r="C981" i="9"/>
  <c r="F981" i="9" s="1"/>
  <c r="C980" i="9"/>
  <c r="F980" i="9" s="1"/>
  <c r="C979" i="9"/>
  <c r="F979" i="9" s="1"/>
  <c r="C978" i="9"/>
  <c r="F978" i="9" s="1"/>
  <c r="C977" i="9"/>
  <c r="F977" i="9" s="1"/>
  <c r="C976" i="9"/>
  <c r="F976" i="9" s="1"/>
  <c r="C975" i="9"/>
  <c r="F975" i="9" s="1"/>
  <c r="C974" i="9"/>
  <c r="F974" i="9" s="1"/>
  <c r="C973" i="9"/>
  <c r="F973" i="9" s="1"/>
  <c r="C972" i="9"/>
  <c r="F972" i="9" s="1"/>
  <c r="C971" i="9"/>
  <c r="F971" i="9" s="1"/>
  <c r="C970" i="9"/>
  <c r="F970" i="9" s="1"/>
  <c r="C969" i="9"/>
  <c r="F969" i="9" s="1"/>
  <c r="C968" i="9"/>
  <c r="F968" i="9" s="1"/>
  <c r="C967" i="9"/>
  <c r="F967" i="9" s="1"/>
  <c r="C966" i="9"/>
  <c r="F966" i="9" s="1"/>
  <c r="C965" i="9"/>
  <c r="F965" i="9" s="1"/>
  <c r="C964" i="9"/>
  <c r="F964" i="9" s="1"/>
  <c r="C963" i="9"/>
  <c r="F963" i="9" s="1"/>
  <c r="C962" i="9"/>
  <c r="F962" i="9" s="1"/>
  <c r="C961" i="9"/>
  <c r="F961" i="9" s="1"/>
  <c r="C960" i="9"/>
  <c r="F960" i="9" s="1"/>
  <c r="C959" i="9"/>
  <c r="F959" i="9" s="1"/>
  <c r="C958" i="9"/>
  <c r="F958" i="9" s="1"/>
  <c r="C957" i="9"/>
  <c r="F957" i="9" s="1"/>
  <c r="C956" i="9"/>
  <c r="F956" i="9" s="1"/>
  <c r="C955" i="9"/>
  <c r="F955" i="9" s="1"/>
  <c r="C954" i="9"/>
  <c r="F954" i="9" s="1"/>
  <c r="C953" i="9"/>
  <c r="F953" i="9" s="1"/>
  <c r="C952" i="9"/>
  <c r="F952" i="9" s="1"/>
  <c r="C951" i="9"/>
  <c r="F951" i="9" s="1"/>
  <c r="C950" i="9"/>
  <c r="F950" i="9" s="1"/>
  <c r="C949" i="9"/>
  <c r="F949" i="9" s="1"/>
  <c r="C948" i="9"/>
  <c r="F948" i="9" s="1"/>
  <c r="C947" i="9"/>
  <c r="F947" i="9" s="1"/>
  <c r="C946" i="9"/>
  <c r="F946" i="9" s="1"/>
  <c r="C945" i="9"/>
  <c r="F945" i="9" s="1"/>
  <c r="C944" i="9"/>
  <c r="F944" i="9" s="1"/>
  <c r="C943" i="9"/>
  <c r="F943" i="9" s="1"/>
  <c r="C942" i="9"/>
  <c r="F942" i="9" s="1"/>
  <c r="C941" i="9"/>
  <c r="F941" i="9" s="1"/>
  <c r="C940" i="9"/>
  <c r="F940" i="9" s="1"/>
  <c r="C939" i="9"/>
  <c r="F939" i="9" s="1"/>
  <c r="C938" i="9"/>
  <c r="F938" i="9" s="1"/>
  <c r="C937" i="9"/>
  <c r="F937" i="9" s="1"/>
  <c r="C936" i="9"/>
  <c r="F936" i="9" s="1"/>
  <c r="C935" i="9"/>
  <c r="F935" i="9" s="1"/>
  <c r="C934" i="9"/>
  <c r="F934" i="9" s="1"/>
  <c r="C933" i="9"/>
  <c r="F933" i="9" s="1"/>
  <c r="C932" i="9"/>
  <c r="F932" i="9" s="1"/>
  <c r="C931" i="9"/>
  <c r="F931" i="9" s="1"/>
  <c r="C930" i="9"/>
  <c r="F930" i="9" s="1"/>
  <c r="C929" i="9"/>
  <c r="F929" i="9" s="1"/>
  <c r="C928" i="9"/>
  <c r="F928" i="9" s="1"/>
  <c r="C927" i="9"/>
  <c r="F927" i="9" s="1"/>
  <c r="F926" i="9"/>
  <c r="C926" i="9"/>
  <c r="C925" i="9"/>
  <c r="F925" i="9" s="1"/>
  <c r="C924" i="9"/>
  <c r="F924" i="9" s="1"/>
  <c r="C923" i="9"/>
  <c r="F923" i="9" s="1"/>
  <c r="F922" i="9"/>
  <c r="C922" i="9"/>
  <c r="C921" i="9"/>
  <c r="F921" i="9" s="1"/>
  <c r="F920" i="9"/>
  <c r="C920" i="9"/>
  <c r="C919" i="9"/>
  <c r="F919" i="9" s="1"/>
  <c r="F918" i="9"/>
  <c r="C918" i="9"/>
  <c r="C917" i="9"/>
  <c r="F917" i="9" s="1"/>
  <c r="C916" i="9"/>
  <c r="F916" i="9" s="1"/>
  <c r="C915" i="9"/>
  <c r="F915" i="9" s="1"/>
  <c r="F914" i="9"/>
  <c r="C914" i="9"/>
  <c r="C913" i="9"/>
  <c r="F913" i="9" s="1"/>
  <c r="F912" i="9"/>
  <c r="C912" i="9"/>
  <c r="C911" i="9"/>
  <c r="F911" i="9" s="1"/>
  <c r="F910" i="9"/>
  <c r="C910" i="9"/>
  <c r="C909" i="9"/>
  <c r="F909" i="9" s="1"/>
  <c r="C908" i="9"/>
  <c r="F908" i="9" s="1"/>
  <c r="C907" i="9"/>
  <c r="F907" i="9" s="1"/>
  <c r="F906" i="9"/>
  <c r="C906" i="9"/>
  <c r="C905" i="9"/>
  <c r="F905" i="9" s="1"/>
  <c r="F904" i="9"/>
  <c r="C904" i="9"/>
  <c r="C903" i="9"/>
  <c r="F903" i="9" s="1"/>
  <c r="F902" i="9"/>
  <c r="C902" i="9"/>
  <c r="C901" i="9"/>
  <c r="F901" i="9" s="1"/>
  <c r="C900" i="9"/>
  <c r="F900" i="9" s="1"/>
  <c r="C899" i="9"/>
  <c r="F899" i="9" s="1"/>
  <c r="F898" i="9"/>
  <c r="C898" i="9"/>
  <c r="C897" i="9"/>
  <c r="F897" i="9" s="1"/>
  <c r="F896" i="9"/>
  <c r="C896" i="9"/>
  <c r="C895" i="9"/>
  <c r="F895" i="9" s="1"/>
  <c r="F894" i="9"/>
  <c r="C894" i="9"/>
  <c r="C893" i="9"/>
  <c r="F893" i="9" s="1"/>
  <c r="C892" i="9"/>
  <c r="F892" i="9" s="1"/>
  <c r="C891" i="9"/>
  <c r="F891" i="9" s="1"/>
  <c r="F890" i="9"/>
  <c r="C890" i="9"/>
  <c r="C889" i="9"/>
  <c r="F889" i="9" s="1"/>
  <c r="F888" i="9"/>
  <c r="C888" i="9"/>
  <c r="C887" i="9"/>
  <c r="F887" i="9" s="1"/>
  <c r="F886" i="9"/>
  <c r="C886" i="9"/>
  <c r="C885" i="9"/>
  <c r="F885" i="9" s="1"/>
  <c r="C884" i="9"/>
  <c r="F884" i="9" s="1"/>
  <c r="C883" i="9"/>
  <c r="F883" i="9" s="1"/>
  <c r="F882" i="9"/>
  <c r="C882" i="9"/>
  <c r="C881" i="9"/>
  <c r="F881" i="9" s="1"/>
  <c r="F880" i="9"/>
  <c r="C880" i="9"/>
  <c r="C879" i="9"/>
  <c r="F879" i="9" s="1"/>
  <c r="F878" i="9"/>
  <c r="C878" i="9"/>
  <c r="C877" i="9"/>
  <c r="F877" i="9" s="1"/>
  <c r="C876" i="9"/>
  <c r="F876" i="9" s="1"/>
  <c r="C875" i="9"/>
  <c r="F875" i="9" s="1"/>
  <c r="F874" i="9"/>
  <c r="C874" i="9"/>
  <c r="C873" i="9"/>
  <c r="F873" i="9" s="1"/>
  <c r="F872" i="9"/>
  <c r="C872" i="9"/>
  <c r="C871" i="9"/>
  <c r="F871" i="9" s="1"/>
  <c r="F870" i="9"/>
  <c r="C870" i="9"/>
  <c r="C869" i="9"/>
  <c r="F869" i="9" s="1"/>
  <c r="C868" i="9"/>
  <c r="F868" i="9" s="1"/>
  <c r="C867" i="9"/>
  <c r="F867" i="9" s="1"/>
  <c r="F866" i="9"/>
  <c r="C866" i="9"/>
  <c r="C865" i="9"/>
  <c r="F865" i="9" s="1"/>
  <c r="F864" i="9"/>
  <c r="C864" i="9"/>
  <c r="C863" i="9"/>
  <c r="F863" i="9" s="1"/>
  <c r="F862" i="9"/>
  <c r="C862" i="9"/>
  <c r="C861" i="9"/>
  <c r="F861" i="9" s="1"/>
  <c r="C860" i="9"/>
  <c r="F860" i="9" s="1"/>
  <c r="C859" i="9"/>
  <c r="F859" i="9" s="1"/>
  <c r="F858" i="9"/>
  <c r="C858" i="9"/>
  <c r="C857" i="9"/>
  <c r="F857" i="9" s="1"/>
  <c r="F856" i="9"/>
  <c r="C856" i="9"/>
  <c r="C855" i="9"/>
  <c r="F855" i="9" s="1"/>
  <c r="F854" i="9"/>
  <c r="C854" i="9"/>
  <c r="C853" i="9"/>
  <c r="F853" i="9" s="1"/>
  <c r="C852" i="9"/>
  <c r="F852" i="9" s="1"/>
  <c r="C851" i="9"/>
  <c r="F851" i="9" s="1"/>
  <c r="F850" i="9"/>
  <c r="C850" i="9"/>
  <c r="C849" i="9"/>
  <c r="F849" i="9" s="1"/>
  <c r="F848" i="9"/>
  <c r="C848" i="9"/>
  <c r="C847" i="9"/>
  <c r="F847" i="9" s="1"/>
  <c r="F846" i="9"/>
  <c r="C846" i="9"/>
  <c r="C845" i="9"/>
  <c r="F845" i="9" s="1"/>
  <c r="C844" i="9"/>
  <c r="F844" i="9" s="1"/>
  <c r="C843" i="9"/>
  <c r="F843" i="9" s="1"/>
  <c r="F842" i="9"/>
  <c r="C842" i="9"/>
  <c r="C841" i="9"/>
  <c r="F841" i="9" s="1"/>
  <c r="F840" i="9"/>
  <c r="C840" i="9"/>
  <c r="C839" i="9"/>
  <c r="F839" i="9" s="1"/>
  <c r="F838" i="9"/>
  <c r="C838" i="9"/>
  <c r="C837" i="9"/>
  <c r="F837" i="9" s="1"/>
  <c r="C836" i="9"/>
  <c r="F836" i="9" s="1"/>
  <c r="C835" i="9"/>
  <c r="F835" i="9" s="1"/>
  <c r="F834" i="9"/>
  <c r="C834" i="9"/>
  <c r="C833" i="9"/>
  <c r="F833" i="9" s="1"/>
  <c r="F832" i="9"/>
  <c r="C832" i="9"/>
  <c r="C831" i="9"/>
  <c r="F831" i="9" s="1"/>
  <c r="F830" i="9"/>
  <c r="C830" i="9"/>
  <c r="C829" i="9"/>
  <c r="F829" i="9" s="1"/>
  <c r="C828" i="9"/>
  <c r="F828" i="9" s="1"/>
  <c r="C827" i="9"/>
  <c r="F827" i="9" s="1"/>
  <c r="F826" i="9"/>
  <c r="C826" i="9"/>
  <c r="C825" i="9"/>
  <c r="F825" i="9" s="1"/>
  <c r="F824" i="9"/>
  <c r="C824" i="9"/>
  <c r="C823" i="9"/>
  <c r="F823" i="9" s="1"/>
  <c r="F822" i="9"/>
  <c r="C822" i="9"/>
  <c r="C821" i="9"/>
  <c r="F821" i="9" s="1"/>
  <c r="C820" i="9"/>
  <c r="F820" i="9" s="1"/>
  <c r="C819" i="9"/>
  <c r="F819" i="9" s="1"/>
  <c r="F818" i="9"/>
  <c r="C818" i="9"/>
  <c r="C817" i="9"/>
  <c r="F817" i="9" s="1"/>
  <c r="F816" i="9"/>
  <c r="C816" i="9"/>
  <c r="C815" i="9"/>
  <c r="F815" i="9" s="1"/>
  <c r="F814" i="9"/>
  <c r="C814" i="9"/>
  <c r="C813" i="9"/>
  <c r="F813" i="9" s="1"/>
  <c r="C812" i="9"/>
  <c r="F812" i="9" s="1"/>
  <c r="C811" i="9"/>
  <c r="F811" i="9" s="1"/>
  <c r="F810" i="9"/>
  <c r="C810" i="9"/>
  <c r="C809" i="9"/>
  <c r="F809" i="9" s="1"/>
  <c r="F808" i="9"/>
  <c r="C808" i="9"/>
  <c r="C807" i="9"/>
  <c r="F807" i="9" s="1"/>
  <c r="F806" i="9"/>
  <c r="C806" i="9"/>
  <c r="C805" i="9"/>
  <c r="F805" i="9" s="1"/>
  <c r="C804" i="9"/>
  <c r="F804" i="9" s="1"/>
  <c r="C803" i="9"/>
  <c r="F803" i="9" s="1"/>
  <c r="F802" i="9"/>
  <c r="C802" i="9"/>
  <c r="C801" i="9"/>
  <c r="F801" i="9" s="1"/>
  <c r="F800" i="9"/>
  <c r="C800" i="9"/>
  <c r="C799" i="9"/>
  <c r="F799" i="9" s="1"/>
  <c r="F798" i="9"/>
  <c r="C798" i="9"/>
  <c r="C797" i="9"/>
  <c r="F797" i="9" s="1"/>
  <c r="C796" i="9"/>
  <c r="F796" i="9" s="1"/>
  <c r="C795" i="9"/>
  <c r="F795" i="9" s="1"/>
  <c r="F794" i="9"/>
  <c r="C794" i="9"/>
  <c r="C793" i="9"/>
  <c r="F793" i="9" s="1"/>
  <c r="F792" i="9"/>
  <c r="C792" i="9"/>
  <c r="C791" i="9"/>
  <c r="F791" i="9" s="1"/>
  <c r="F790" i="9"/>
  <c r="C790" i="9"/>
  <c r="C789" i="9"/>
  <c r="F789" i="9" s="1"/>
  <c r="C788" i="9"/>
  <c r="F788" i="9" s="1"/>
  <c r="C787" i="9"/>
  <c r="F787" i="9" s="1"/>
  <c r="F786" i="9"/>
  <c r="C786" i="9"/>
  <c r="C785" i="9"/>
  <c r="F785" i="9" s="1"/>
  <c r="F784" i="9"/>
  <c r="C784" i="9"/>
  <c r="C783" i="9"/>
  <c r="F783" i="9" s="1"/>
  <c r="F782" i="9"/>
  <c r="C782" i="9"/>
  <c r="C781" i="9"/>
  <c r="F781" i="9" s="1"/>
  <c r="C780" i="9"/>
  <c r="F780" i="9" s="1"/>
  <c r="C779" i="9"/>
  <c r="F779" i="9" s="1"/>
  <c r="F778" i="9"/>
  <c r="C778" i="9"/>
  <c r="C777" i="9"/>
  <c r="F777" i="9" s="1"/>
  <c r="F776" i="9"/>
  <c r="C776" i="9"/>
  <c r="C775" i="9"/>
  <c r="F775" i="9" s="1"/>
  <c r="F774" i="9"/>
  <c r="C774" i="9"/>
  <c r="C773" i="9"/>
  <c r="F773" i="9" s="1"/>
  <c r="C772" i="9"/>
  <c r="F772" i="9" s="1"/>
  <c r="C771" i="9"/>
  <c r="F771" i="9" s="1"/>
  <c r="F770" i="9"/>
  <c r="C770" i="9"/>
  <c r="C769" i="9"/>
  <c r="F769" i="9" s="1"/>
  <c r="F768" i="9"/>
  <c r="C768" i="9"/>
  <c r="C767" i="9"/>
  <c r="F767" i="9" s="1"/>
  <c r="F766" i="9"/>
  <c r="C766" i="9"/>
  <c r="C765" i="9"/>
  <c r="F765" i="9" s="1"/>
  <c r="C764" i="9"/>
  <c r="F764" i="9" s="1"/>
  <c r="C763" i="9"/>
  <c r="F763" i="9" s="1"/>
  <c r="F762" i="9"/>
  <c r="C762" i="9"/>
  <c r="C761" i="9"/>
  <c r="F761" i="9" s="1"/>
  <c r="F760" i="9"/>
  <c r="C760" i="9"/>
  <c r="C759" i="9"/>
  <c r="F759" i="9" s="1"/>
  <c r="F758" i="9"/>
  <c r="C758" i="9"/>
  <c r="C757" i="9"/>
  <c r="F757" i="9" s="1"/>
  <c r="C756" i="9"/>
  <c r="F756" i="9" s="1"/>
  <c r="C755" i="9"/>
  <c r="F755" i="9" s="1"/>
  <c r="F754" i="9"/>
  <c r="C754" i="9"/>
  <c r="C753" i="9"/>
  <c r="F753" i="9" s="1"/>
  <c r="F752" i="9"/>
  <c r="C752" i="9"/>
  <c r="C751" i="9"/>
  <c r="F751" i="9" s="1"/>
  <c r="F750" i="9"/>
  <c r="C750" i="9"/>
  <c r="C749" i="9"/>
  <c r="F749" i="9" s="1"/>
  <c r="C748" i="9"/>
  <c r="F748" i="9" s="1"/>
  <c r="C747" i="9"/>
  <c r="F747" i="9" s="1"/>
  <c r="F746" i="9"/>
  <c r="C746" i="9"/>
  <c r="C745" i="9"/>
  <c r="F745" i="9" s="1"/>
  <c r="F744" i="9"/>
  <c r="C744" i="9"/>
  <c r="C743" i="9"/>
  <c r="F743" i="9" s="1"/>
  <c r="F742" i="9"/>
  <c r="C742" i="9"/>
  <c r="C741" i="9"/>
  <c r="F741" i="9" s="1"/>
  <c r="C740" i="9"/>
  <c r="F740" i="9" s="1"/>
  <c r="C739" i="9"/>
  <c r="F739" i="9" s="1"/>
  <c r="F738" i="9"/>
  <c r="C738" i="9"/>
  <c r="C737" i="9"/>
  <c r="F737" i="9" s="1"/>
  <c r="F736" i="9"/>
  <c r="C736" i="9"/>
  <c r="C735" i="9"/>
  <c r="F735" i="9" s="1"/>
  <c r="F734" i="9"/>
  <c r="C734" i="9"/>
  <c r="C733" i="9"/>
  <c r="F733" i="9" s="1"/>
  <c r="C732" i="9"/>
  <c r="F732" i="9" s="1"/>
  <c r="C731" i="9"/>
  <c r="F731" i="9" s="1"/>
  <c r="F730" i="9"/>
  <c r="C730" i="9"/>
  <c r="C729" i="9"/>
  <c r="F729" i="9" s="1"/>
  <c r="F728" i="9"/>
  <c r="C728" i="9"/>
  <c r="C727" i="9"/>
  <c r="F727" i="9" s="1"/>
  <c r="F726" i="9"/>
  <c r="C726" i="9"/>
  <c r="C725" i="9"/>
  <c r="F725" i="9" s="1"/>
  <c r="C724" i="9"/>
  <c r="F724" i="9" s="1"/>
  <c r="C723" i="9"/>
  <c r="F723" i="9" s="1"/>
  <c r="F722" i="9"/>
  <c r="C722" i="9"/>
  <c r="C721" i="9"/>
  <c r="F721" i="9" s="1"/>
  <c r="F720" i="9"/>
  <c r="C720" i="9"/>
  <c r="C719" i="9"/>
  <c r="F719" i="9" s="1"/>
  <c r="F718" i="9"/>
  <c r="C718" i="9"/>
  <c r="C717" i="9"/>
  <c r="F717" i="9" s="1"/>
  <c r="C716" i="9"/>
  <c r="F716" i="9" s="1"/>
  <c r="C715" i="9"/>
  <c r="F715" i="9" s="1"/>
  <c r="F714" i="9"/>
  <c r="C714" i="9"/>
  <c r="C713" i="9"/>
  <c r="F713" i="9" s="1"/>
  <c r="F712" i="9"/>
  <c r="C712" i="9"/>
  <c r="C711" i="9"/>
  <c r="F711" i="9" s="1"/>
  <c r="F710" i="9"/>
  <c r="C710" i="9"/>
  <c r="C709" i="9"/>
  <c r="F709" i="9" s="1"/>
  <c r="C708" i="9"/>
  <c r="F708" i="9" s="1"/>
  <c r="C707" i="9"/>
  <c r="F707" i="9" s="1"/>
  <c r="F706" i="9"/>
  <c r="C706" i="9"/>
  <c r="C705" i="9"/>
  <c r="F705" i="9" s="1"/>
  <c r="F704" i="9"/>
  <c r="C704" i="9"/>
  <c r="C703" i="9"/>
  <c r="F703" i="9" s="1"/>
  <c r="F702" i="9"/>
  <c r="C702" i="9"/>
  <c r="C701" i="9"/>
  <c r="F701" i="9" s="1"/>
  <c r="C700" i="9"/>
  <c r="F700" i="9" s="1"/>
  <c r="C699" i="9"/>
  <c r="F699" i="9" s="1"/>
  <c r="F698" i="9"/>
  <c r="C698" i="9"/>
  <c r="C697" i="9"/>
  <c r="F697" i="9" s="1"/>
  <c r="F696" i="9"/>
  <c r="C696" i="9"/>
  <c r="C695" i="9"/>
  <c r="F695" i="9" s="1"/>
  <c r="F694" i="9"/>
  <c r="C694" i="9"/>
  <c r="C693" i="9"/>
  <c r="F693" i="9" s="1"/>
  <c r="C692" i="9"/>
  <c r="F692" i="9" s="1"/>
  <c r="C691" i="9"/>
  <c r="F691" i="9" s="1"/>
  <c r="F690" i="9"/>
  <c r="C690" i="9"/>
  <c r="C689" i="9"/>
  <c r="F689" i="9" s="1"/>
  <c r="F688" i="9"/>
  <c r="C688" i="9"/>
  <c r="C687" i="9"/>
  <c r="F687" i="9" s="1"/>
  <c r="F686" i="9"/>
  <c r="C686" i="9"/>
  <c r="C685" i="9"/>
  <c r="F685" i="9" s="1"/>
  <c r="C684" i="9"/>
  <c r="F684" i="9" s="1"/>
  <c r="C683" i="9"/>
  <c r="F683" i="9" s="1"/>
  <c r="F682" i="9"/>
  <c r="C682" i="9"/>
  <c r="C681" i="9"/>
  <c r="F681" i="9" s="1"/>
  <c r="F680" i="9"/>
  <c r="C680" i="9"/>
  <c r="C679" i="9"/>
  <c r="F679" i="9" s="1"/>
  <c r="F678" i="9"/>
  <c r="C678" i="9"/>
  <c r="C677" i="9"/>
  <c r="F677" i="9" s="1"/>
  <c r="C676" i="9"/>
  <c r="F676" i="9" s="1"/>
  <c r="C675" i="9"/>
  <c r="F675" i="9" s="1"/>
  <c r="F674" i="9"/>
  <c r="C674" i="9"/>
  <c r="C673" i="9"/>
  <c r="F673" i="9" s="1"/>
  <c r="F672" i="9"/>
  <c r="C672" i="9"/>
  <c r="C671" i="9"/>
  <c r="F671" i="9" s="1"/>
  <c r="F670" i="9"/>
  <c r="C670" i="9"/>
  <c r="C669" i="9"/>
  <c r="F669" i="9" s="1"/>
  <c r="C668" i="9"/>
  <c r="F668" i="9" s="1"/>
  <c r="C667" i="9"/>
  <c r="F667" i="9" s="1"/>
  <c r="F666" i="9"/>
  <c r="C666" i="9"/>
  <c r="C665" i="9"/>
  <c r="F665" i="9" s="1"/>
  <c r="F664" i="9"/>
  <c r="C664" i="9"/>
  <c r="C663" i="9"/>
  <c r="F663" i="9" s="1"/>
  <c r="F662" i="9"/>
  <c r="C662" i="9"/>
  <c r="C661" i="9"/>
  <c r="F661" i="9" s="1"/>
  <c r="C660" i="9"/>
  <c r="F660" i="9" s="1"/>
  <c r="C659" i="9"/>
  <c r="F659" i="9" s="1"/>
  <c r="F658" i="9"/>
  <c r="C658" i="9"/>
  <c r="C657" i="9"/>
  <c r="F657" i="9" s="1"/>
  <c r="F656" i="9"/>
  <c r="C656" i="9"/>
  <c r="C655" i="9"/>
  <c r="F655" i="9" s="1"/>
  <c r="F654" i="9"/>
  <c r="C654" i="9"/>
  <c r="C653" i="9"/>
  <c r="F653" i="9" s="1"/>
  <c r="C652" i="9"/>
  <c r="F652" i="9" s="1"/>
  <c r="C651" i="9"/>
  <c r="F651" i="9" s="1"/>
  <c r="F650" i="9"/>
  <c r="C650" i="9"/>
  <c r="C649" i="9"/>
  <c r="F649" i="9" s="1"/>
  <c r="F648" i="9"/>
  <c r="C648" i="9"/>
  <c r="C647" i="9"/>
  <c r="F647" i="9" s="1"/>
  <c r="F646" i="9"/>
  <c r="C646" i="9"/>
  <c r="C645" i="9"/>
  <c r="F645" i="9" s="1"/>
  <c r="C644" i="9"/>
  <c r="F644" i="9" s="1"/>
  <c r="C643" i="9"/>
  <c r="F643" i="9" s="1"/>
  <c r="F642" i="9"/>
  <c r="C642" i="9"/>
  <c r="C641" i="9"/>
  <c r="F641" i="9" s="1"/>
  <c r="F640" i="9"/>
  <c r="C640" i="9"/>
  <c r="C639" i="9"/>
  <c r="F639" i="9" s="1"/>
  <c r="F638" i="9"/>
  <c r="C638" i="9"/>
  <c r="C637" i="9"/>
  <c r="F637" i="9" s="1"/>
  <c r="C636" i="9"/>
  <c r="F636" i="9" s="1"/>
  <c r="C635" i="9"/>
  <c r="F635" i="9" s="1"/>
  <c r="F634" i="9"/>
  <c r="C634" i="9"/>
  <c r="C633" i="9"/>
  <c r="F633" i="9" s="1"/>
  <c r="F632" i="9"/>
  <c r="C632" i="9"/>
  <c r="C631" i="9"/>
  <c r="F631" i="9" s="1"/>
  <c r="F630" i="9"/>
  <c r="C630" i="9"/>
  <c r="C629" i="9"/>
  <c r="F629" i="9" s="1"/>
  <c r="C628" i="9"/>
  <c r="F628" i="9" s="1"/>
  <c r="C627" i="9"/>
  <c r="F627" i="9" s="1"/>
  <c r="F626" i="9"/>
  <c r="C626" i="9"/>
  <c r="C625" i="9"/>
  <c r="F625" i="9" s="1"/>
  <c r="F624" i="9"/>
  <c r="C624" i="9"/>
  <c r="C623" i="9"/>
  <c r="F623" i="9" s="1"/>
  <c r="F622" i="9"/>
  <c r="C622" i="9"/>
  <c r="C621" i="9"/>
  <c r="F621" i="9" s="1"/>
  <c r="C620" i="9"/>
  <c r="F620" i="9" s="1"/>
  <c r="C619" i="9"/>
  <c r="F619" i="9" s="1"/>
  <c r="F618" i="9"/>
  <c r="C618" i="9"/>
  <c r="C617" i="9"/>
  <c r="F617" i="9" s="1"/>
  <c r="F616" i="9"/>
  <c r="C616" i="9"/>
  <c r="C615" i="9"/>
  <c r="F615" i="9" s="1"/>
  <c r="F614" i="9"/>
  <c r="C614" i="9"/>
  <c r="C613" i="9"/>
  <c r="F613" i="9" s="1"/>
  <c r="C612" i="9"/>
  <c r="F612" i="9" s="1"/>
  <c r="C611" i="9"/>
  <c r="F611" i="9" s="1"/>
  <c r="F610" i="9"/>
  <c r="C610" i="9"/>
  <c r="C609" i="9"/>
  <c r="F609" i="9" s="1"/>
  <c r="F608" i="9"/>
  <c r="C608" i="9"/>
  <c r="C607" i="9"/>
  <c r="F607" i="9" s="1"/>
  <c r="F606" i="9"/>
  <c r="C606" i="9"/>
  <c r="C605" i="9"/>
  <c r="F605" i="9" s="1"/>
  <c r="C604" i="9"/>
  <c r="F604" i="9" s="1"/>
  <c r="C603" i="9"/>
  <c r="F603" i="9" s="1"/>
  <c r="F602" i="9"/>
  <c r="C602" i="9"/>
  <c r="C601" i="9"/>
  <c r="F601" i="9" s="1"/>
  <c r="F600" i="9"/>
  <c r="C600" i="9"/>
  <c r="C599" i="9"/>
  <c r="F599" i="9" s="1"/>
  <c r="F598" i="9"/>
  <c r="C598" i="9"/>
  <c r="C597" i="9"/>
  <c r="F597" i="9" s="1"/>
  <c r="C596" i="9"/>
  <c r="F596" i="9" s="1"/>
  <c r="C595" i="9"/>
  <c r="F595" i="9" s="1"/>
  <c r="F594" i="9"/>
  <c r="C594" i="9"/>
  <c r="C593" i="9"/>
  <c r="F593" i="9" s="1"/>
  <c r="F592" i="9"/>
  <c r="C592" i="9"/>
  <c r="C591" i="9"/>
  <c r="F591" i="9" s="1"/>
  <c r="F590" i="9"/>
  <c r="C590" i="9"/>
  <c r="C589" i="9"/>
  <c r="F589" i="9" s="1"/>
  <c r="C588" i="9"/>
  <c r="F588" i="9" s="1"/>
  <c r="F587" i="9"/>
  <c r="C587" i="9"/>
  <c r="C586" i="9"/>
  <c r="F586" i="9" s="1"/>
  <c r="F585" i="9"/>
  <c r="C585" i="9"/>
  <c r="C584" i="9"/>
  <c r="F584" i="9" s="1"/>
  <c r="F583" i="9"/>
  <c r="C583" i="9"/>
  <c r="C582" i="9"/>
  <c r="F582" i="9" s="1"/>
  <c r="F581" i="9"/>
  <c r="C581" i="9"/>
  <c r="C580" i="9"/>
  <c r="F580" i="9" s="1"/>
  <c r="F579" i="9"/>
  <c r="C579" i="9"/>
  <c r="C578" i="9"/>
  <c r="F578" i="9" s="1"/>
  <c r="F577" i="9"/>
  <c r="C577" i="9"/>
  <c r="C576" i="9"/>
  <c r="F576" i="9" s="1"/>
  <c r="F575" i="9"/>
  <c r="C575" i="9"/>
  <c r="C574" i="9"/>
  <c r="F574" i="9" s="1"/>
  <c r="F573" i="9"/>
  <c r="C573" i="9"/>
  <c r="C572" i="9"/>
  <c r="F572" i="9" s="1"/>
  <c r="F571" i="9"/>
  <c r="C571" i="9"/>
  <c r="C570" i="9"/>
  <c r="F570" i="9" s="1"/>
  <c r="F569" i="9"/>
  <c r="C569" i="9"/>
  <c r="C568" i="9"/>
  <c r="F568" i="9" s="1"/>
  <c r="F567" i="9"/>
  <c r="C567" i="9"/>
  <c r="C566" i="9"/>
  <c r="F566" i="9" s="1"/>
  <c r="F565" i="9"/>
  <c r="C565" i="9"/>
  <c r="C564" i="9"/>
  <c r="F564" i="9" s="1"/>
  <c r="F563" i="9"/>
  <c r="C563" i="9"/>
  <c r="C562" i="9"/>
  <c r="F562" i="9" s="1"/>
  <c r="F561" i="9"/>
  <c r="C561" i="9"/>
  <c r="C560" i="9"/>
  <c r="F560" i="9" s="1"/>
  <c r="F559" i="9"/>
  <c r="C559" i="9"/>
  <c r="C558" i="9"/>
  <c r="F558" i="9" s="1"/>
  <c r="F557" i="9"/>
  <c r="C557" i="9"/>
  <c r="C556" i="9"/>
  <c r="F556" i="9" s="1"/>
  <c r="F555" i="9"/>
  <c r="C555" i="9"/>
  <c r="C554" i="9"/>
  <c r="F554" i="9" s="1"/>
  <c r="F553" i="9"/>
  <c r="C553" i="9"/>
  <c r="C552" i="9"/>
  <c r="F552" i="9" s="1"/>
  <c r="F551" i="9"/>
  <c r="C551" i="9"/>
  <c r="C550" i="9"/>
  <c r="F550" i="9" s="1"/>
  <c r="F549" i="9"/>
  <c r="C549" i="9"/>
  <c r="C548" i="9"/>
  <c r="F548" i="9" s="1"/>
  <c r="F547" i="9"/>
  <c r="C547" i="9"/>
  <c r="C546" i="9"/>
  <c r="F546" i="9" s="1"/>
  <c r="F545" i="9"/>
  <c r="C545" i="9"/>
  <c r="C544" i="9"/>
  <c r="F544" i="9" s="1"/>
  <c r="F543" i="9"/>
  <c r="C543" i="9"/>
  <c r="C542" i="9"/>
  <c r="F542" i="9" s="1"/>
  <c r="F541" i="9"/>
  <c r="C541" i="9"/>
  <c r="C540" i="9"/>
  <c r="F540" i="9" s="1"/>
  <c r="F539" i="9"/>
  <c r="C539" i="9"/>
  <c r="C538" i="9"/>
  <c r="F538" i="9" s="1"/>
  <c r="F537" i="9"/>
  <c r="C537" i="9"/>
  <c r="C536" i="9"/>
  <c r="F536" i="9" s="1"/>
  <c r="F535" i="9"/>
  <c r="C535" i="9"/>
  <c r="C534" i="9"/>
  <c r="F534" i="9" s="1"/>
  <c r="F533" i="9"/>
  <c r="C533" i="9"/>
  <c r="C532" i="9"/>
  <c r="F532" i="9" s="1"/>
  <c r="F531" i="9"/>
  <c r="C531" i="9"/>
  <c r="C530" i="9"/>
  <c r="F530" i="9" s="1"/>
  <c r="F529" i="9"/>
  <c r="C529" i="9"/>
  <c r="C528" i="9"/>
  <c r="F528" i="9" s="1"/>
  <c r="F527" i="9"/>
  <c r="C527" i="9"/>
  <c r="C526" i="9"/>
  <c r="F526" i="9" s="1"/>
  <c r="F525" i="9"/>
  <c r="C525" i="9"/>
  <c r="C524" i="9"/>
  <c r="F524" i="9" s="1"/>
  <c r="F523" i="9"/>
  <c r="C523" i="9"/>
  <c r="C522" i="9"/>
  <c r="F522" i="9" s="1"/>
  <c r="F521" i="9"/>
  <c r="C521" i="9"/>
  <c r="C520" i="9"/>
  <c r="F520" i="9" s="1"/>
  <c r="F519" i="9"/>
  <c r="C519" i="9"/>
  <c r="C518" i="9"/>
  <c r="F518" i="9" s="1"/>
  <c r="F517" i="9"/>
  <c r="C517" i="9"/>
  <c r="C516" i="9"/>
  <c r="F516" i="9" s="1"/>
  <c r="F515" i="9"/>
  <c r="C515" i="9"/>
  <c r="C514" i="9"/>
  <c r="F514" i="9" s="1"/>
  <c r="F513" i="9"/>
  <c r="C513" i="9"/>
  <c r="C512" i="9"/>
  <c r="F512" i="9" s="1"/>
  <c r="F511" i="9"/>
  <c r="C511" i="9"/>
  <c r="C510" i="9"/>
  <c r="F510" i="9" s="1"/>
  <c r="F509" i="9"/>
  <c r="C509" i="9"/>
  <c r="C508" i="9"/>
  <c r="F508" i="9" s="1"/>
  <c r="F507" i="9"/>
  <c r="C507" i="9"/>
  <c r="C506" i="9"/>
  <c r="F506" i="9" s="1"/>
  <c r="F505" i="9"/>
  <c r="C505" i="9"/>
  <c r="C504" i="9"/>
  <c r="F504" i="9" s="1"/>
  <c r="F503" i="9"/>
  <c r="C503" i="9"/>
  <c r="C502" i="9"/>
  <c r="F502" i="9" s="1"/>
  <c r="F501" i="9"/>
  <c r="C501" i="9"/>
  <c r="C500" i="9"/>
  <c r="F500" i="9" s="1"/>
  <c r="F499" i="9"/>
  <c r="C499" i="9"/>
  <c r="C498" i="9"/>
  <c r="F498" i="9" s="1"/>
  <c r="F497" i="9"/>
  <c r="C497" i="9"/>
  <c r="C496" i="9"/>
  <c r="F496" i="9" s="1"/>
  <c r="F495" i="9"/>
  <c r="C495" i="9"/>
  <c r="C494" i="9"/>
  <c r="F494" i="9" s="1"/>
  <c r="F493" i="9"/>
  <c r="C493" i="9"/>
  <c r="C492" i="9"/>
  <c r="F492" i="9" s="1"/>
  <c r="F491" i="9"/>
  <c r="C491" i="9"/>
  <c r="C490" i="9"/>
  <c r="F490" i="9" s="1"/>
  <c r="F489" i="9"/>
  <c r="C489" i="9"/>
  <c r="C488" i="9"/>
  <c r="F488" i="9" s="1"/>
  <c r="F487" i="9"/>
  <c r="C487" i="9"/>
  <c r="C486" i="9"/>
  <c r="F486" i="9" s="1"/>
  <c r="F485" i="9"/>
  <c r="C485" i="9"/>
  <c r="C484" i="9"/>
  <c r="F484" i="9" s="1"/>
  <c r="F483" i="9"/>
  <c r="C483" i="9"/>
  <c r="C482" i="9"/>
  <c r="F482" i="9" s="1"/>
  <c r="F481" i="9"/>
  <c r="C481" i="9"/>
  <c r="C480" i="9"/>
  <c r="F480" i="9" s="1"/>
  <c r="F479" i="9"/>
  <c r="C479" i="9"/>
  <c r="C478" i="9"/>
  <c r="F478" i="9" s="1"/>
  <c r="F477" i="9"/>
  <c r="C477" i="9"/>
  <c r="C476" i="9"/>
  <c r="F476" i="9" s="1"/>
  <c r="F475" i="9"/>
  <c r="C475" i="9"/>
  <c r="C474" i="9"/>
  <c r="F474" i="9" s="1"/>
  <c r="F473" i="9"/>
  <c r="C473" i="9"/>
  <c r="C472" i="9"/>
  <c r="F472" i="9" s="1"/>
  <c r="F471" i="9"/>
  <c r="C471" i="9"/>
  <c r="C470" i="9"/>
  <c r="F470" i="9" s="1"/>
  <c r="F469" i="9"/>
  <c r="C469" i="9"/>
  <c r="C468" i="9"/>
  <c r="F468" i="9" s="1"/>
  <c r="F467" i="9"/>
  <c r="C467" i="9"/>
  <c r="C466" i="9"/>
  <c r="F466" i="9" s="1"/>
  <c r="F465" i="9"/>
  <c r="C465" i="9"/>
  <c r="C464" i="9"/>
  <c r="F464" i="9" s="1"/>
  <c r="F463" i="9"/>
  <c r="C463" i="9"/>
  <c r="C462" i="9"/>
  <c r="F462" i="9" s="1"/>
  <c r="F461" i="9"/>
  <c r="C461" i="9"/>
  <c r="C460" i="9"/>
  <c r="F460" i="9" s="1"/>
  <c r="F459" i="9"/>
  <c r="C459" i="9"/>
  <c r="C458" i="9"/>
  <c r="F458" i="9" s="1"/>
  <c r="F457" i="9"/>
  <c r="C457" i="9"/>
  <c r="C456" i="9"/>
  <c r="F456" i="9" s="1"/>
  <c r="F455" i="9"/>
  <c r="C455" i="9"/>
  <c r="C454" i="9"/>
  <c r="F454" i="9" s="1"/>
  <c r="F453" i="9"/>
  <c r="C453" i="9"/>
  <c r="C452" i="9"/>
  <c r="F452" i="9" s="1"/>
  <c r="F451" i="9"/>
  <c r="C451" i="9"/>
  <c r="C450" i="9"/>
  <c r="F450" i="9" s="1"/>
  <c r="F449" i="9"/>
  <c r="C449" i="9"/>
  <c r="C448" i="9"/>
  <c r="F448" i="9" s="1"/>
  <c r="F447" i="9"/>
  <c r="C447" i="9"/>
  <c r="C446" i="9"/>
  <c r="F446" i="9" s="1"/>
  <c r="F445" i="9"/>
  <c r="C445" i="9"/>
  <c r="C444" i="9"/>
  <c r="F444" i="9" s="1"/>
  <c r="F443" i="9"/>
  <c r="C443" i="9"/>
  <c r="C442" i="9"/>
  <c r="F442" i="9" s="1"/>
  <c r="F441" i="9"/>
  <c r="C441" i="9"/>
  <c r="C440" i="9"/>
  <c r="F440" i="9" s="1"/>
  <c r="F439" i="9"/>
  <c r="C439" i="9"/>
  <c r="C438" i="9"/>
  <c r="F438" i="9" s="1"/>
  <c r="F437" i="9"/>
  <c r="C437" i="9"/>
  <c r="C436" i="9"/>
  <c r="F436" i="9" s="1"/>
  <c r="F435" i="9"/>
  <c r="C435" i="9"/>
  <c r="C434" i="9"/>
  <c r="F434" i="9" s="1"/>
  <c r="F433" i="9"/>
  <c r="C433" i="9"/>
  <c r="C432" i="9"/>
  <c r="F432" i="9" s="1"/>
  <c r="F431" i="9"/>
  <c r="C431" i="9"/>
  <c r="C430" i="9"/>
  <c r="F430" i="9" s="1"/>
  <c r="F429" i="9"/>
  <c r="C429" i="9"/>
  <c r="C428" i="9"/>
  <c r="F428" i="9" s="1"/>
  <c r="F427" i="9"/>
  <c r="C427" i="9"/>
  <c r="C426" i="9"/>
  <c r="F426" i="9" s="1"/>
  <c r="F425" i="9"/>
  <c r="C425" i="9"/>
  <c r="C424" i="9"/>
  <c r="F424" i="9" s="1"/>
  <c r="F423" i="9"/>
  <c r="C423" i="9"/>
  <c r="C422" i="9"/>
  <c r="F422" i="9" s="1"/>
  <c r="F421" i="9"/>
  <c r="C421" i="9"/>
  <c r="C420" i="9"/>
  <c r="F420" i="9" s="1"/>
  <c r="F419" i="9"/>
  <c r="C419" i="9"/>
  <c r="C418" i="9"/>
  <c r="F418" i="9" s="1"/>
  <c r="F417" i="9"/>
  <c r="C417" i="9"/>
  <c r="C416" i="9"/>
  <c r="F416" i="9" s="1"/>
  <c r="F415" i="9"/>
  <c r="C415" i="9"/>
  <c r="C414" i="9"/>
  <c r="F414" i="9" s="1"/>
  <c r="F413" i="9"/>
  <c r="C413" i="9"/>
  <c r="C412" i="9"/>
  <c r="F412" i="9" s="1"/>
  <c r="F411" i="9"/>
  <c r="C411" i="9"/>
  <c r="C410" i="9"/>
  <c r="F410" i="9" s="1"/>
  <c r="F409" i="9"/>
  <c r="C409" i="9"/>
  <c r="C408" i="9"/>
  <c r="F408" i="9" s="1"/>
  <c r="F407" i="9"/>
  <c r="C407" i="9"/>
  <c r="C406" i="9"/>
  <c r="F406" i="9" s="1"/>
  <c r="F405" i="9"/>
  <c r="C405" i="9"/>
  <c r="C404" i="9"/>
  <c r="F404" i="9" s="1"/>
  <c r="F403" i="9"/>
  <c r="C403" i="9"/>
  <c r="C402" i="9"/>
  <c r="F402" i="9" s="1"/>
  <c r="F401" i="9"/>
  <c r="C401" i="9"/>
  <c r="C400" i="9"/>
  <c r="F400" i="9" s="1"/>
  <c r="F399" i="9"/>
  <c r="C399" i="9"/>
  <c r="C398" i="9"/>
  <c r="F398" i="9" s="1"/>
  <c r="F397" i="9"/>
  <c r="C397" i="9"/>
  <c r="C396" i="9"/>
  <c r="F396" i="9" s="1"/>
  <c r="F395" i="9"/>
  <c r="C395" i="9"/>
  <c r="C394" i="9"/>
  <c r="F394" i="9" s="1"/>
  <c r="F393" i="9"/>
  <c r="C393" i="9"/>
  <c r="C392" i="9"/>
  <c r="F392" i="9" s="1"/>
  <c r="F391" i="9"/>
  <c r="C391" i="9"/>
  <c r="C390" i="9"/>
  <c r="F390" i="9" s="1"/>
  <c r="F389" i="9"/>
  <c r="C389" i="9"/>
  <c r="C388" i="9"/>
  <c r="F388" i="9" s="1"/>
  <c r="F387" i="9"/>
  <c r="C387" i="9"/>
  <c r="C386" i="9"/>
  <c r="F386" i="9" s="1"/>
  <c r="F385" i="9"/>
  <c r="C385" i="9"/>
  <c r="C384" i="9"/>
  <c r="F384" i="9" s="1"/>
  <c r="F383" i="9"/>
  <c r="C383" i="9"/>
  <c r="C382" i="9"/>
  <c r="F382" i="9" s="1"/>
  <c r="F381" i="9"/>
  <c r="C381" i="9"/>
  <c r="C380" i="9"/>
  <c r="F380" i="9" s="1"/>
  <c r="F379" i="9"/>
  <c r="C379" i="9"/>
  <c r="C378" i="9"/>
  <c r="F378" i="9" s="1"/>
  <c r="F377" i="9"/>
  <c r="C377" i="9"/>
  <c r="C376" i="9"/>
  <c r="F376" i="9" s="1"/>
  <c r="F375" i="9"/>
  <c r="C375" i="9"/>
  <c r="C374" i="9"/>
  <c r="F374" i="9" s="1"/>
  <c r="F373" i="9"/>
  <c r="C373" i="9"/>
  <c r="C372" i="9"/>
  <c r="F372" i="9" s="1"/>
  <c r="F371" i="9"/>
  <c r="C371" i="9"/>
  <c r="C370" i="9"/>
  <c r="F370" i="9" s="1"/>
  <c r="F369" i="9"/>
  <c r="C369" i="9"/>
  <c r="C368" i="9"/>
  <c r="F368" i="9" s="1"/>
  <c r="F367" i="9"/>
  <c r="C367" i="9"/>
  <c r="C366" i="9"/>
  <c r="F366" i="9" s="1"/>
  <c r="F365" i="9"/>
  <c r="C365" i="9"/>
  <c r="C364" i="9"/>
  <c r="F364" i="9" s="1"/>
  <c r="F363" i="9"/>
  <c r="C363" i="9"/>
  <c r="C362" i="9"/>
  <c r="F362" i="9" s="1"/>
  <c r="F361" i="9"/>
  <c r="C361" i="9"/>
  <c r="C360" i="9"/>
  <c r="F360" i="9" s="1"/>
  <c r="F359" i="9"/>
  <c r="C359" i="9"/>
  <c r="C358" i="9"/>
  <c r="F358" i="9" s="1"/>
  <c r="F357" i="9"/>
  <c r="C357" i="9"/>
  <c r="C356" i="9"/>
  <c r="F356" i="9" s="1"/>
  <c r="F355" i="9"/>
  <c r="C355" i="9"/>
  <c r="C354" i="9"/>
  <c r="F354" i="9" s="1"/>
  <c r="F353" i="9"/>
  <c r="C353" i="9"/>
  <c r="C352" i="9"/>
  <c r="F352" i="9" s="1"/>
  <c r="F351" i="9"/>
  <c r="C351" i="9"/>
  <c r="C350" i="9"/>
  <c r="F350" i="9" s="1"/>
  <c r="F349" i="9"/>
  <c r="C349" i="9"/>
  <c r="C348" i="9"/>
  <c r="F348" i="9" s="1"/>
  <c r="F347" i="9"/>
  <c r="C347" i="9"/>
  <c r="C346" i="9"/>
  <c r="F346" i="9" s="1"/>
  <c r="F345" i="9"/>
  <c r="C345" i="9"/>
  <c r="C344" i="9"/>
  <c r="F344" i="9" s="1"/>
  <c r="F343" i="9"/>
  <c r="C343" i="9"/>
  <c r="C342" i="9"/>
  <c r="F342" i="9" s="1"/>
  <c r="F341" i="9"/>
  <c r="C341" i="9"/>
  <c r="C340" i="9"/>
  <c r="F340" i="9" s="1"/>
  <c r="F339" i="9"/>
  <c r="C339" i="9"/>
  <c r="C338" i="9"/>
  <c r="F338" i="9" s="1"/>
  <c r="F337" i="9"/>
  <c r="C337" i="9"/>
  <c r="C336" i="9"/>
  <c r="F336" i="9" s="1"/>
  <c r="F335" i="9"/>
  <c r="C335" i="9"/>
  <c r="C334" i="9"/>
  <c r="F334" i="9" s="1"/>
  <c r="F333" i="9"/>
  <c r="C333" i="9"/>
  <c r="C332" i="9"/>
  <c r="F332" i="9" s="1"/>
  <c r="F331" i="9"/>
  <c r="C331" i="9"/>
  <c r="C330" i="9"/>
  <c r="F330" i="9" s="1"/>
  <c r="F329" i="9"/>
  <c r="C329" i="9"/>
  <c r="C328" i="9"/>
  <c r="F328" i="9" s="1"/>
  <c r="F327" i="9"/>
  <c r="C327" i="9"/>
  <c r="C326" i="9"/>
  <c r="F326" i="9" s="1"/>
  <c r="F325" i="9"/>
  <c r="C325" i="9"/>
  <c r="C324" i="9"/>
  <c r="F324" i="9" s="1"/>
  <c r="F323" i="9"/>
  <c r="C323" i="9"/>
  <c r="C322" i="9"/>
  <c r="F322" i="9" s="1"/>
  <c r="F321" i="9"/>
  <c r="C321" i="9"/>
  <c r="C320" i="9"/>
  <c r="F320" i="9" s="1"/>
  <c r="F319" i="9"/>
  <c r="C319" i="9"/>
  <c r="C318" i="9"/>
  <c r="F318" i="9" s="1"/>
  <c r="F317" i="9"/>
  <c r="C317" i="9"/>
  <c r="C316" i="9"/>
  <c r="F316" i="9" s="1"/>
  <c r="F315" i="9"/>
  <c r="C315" i="9"/>
  <c r="C314" i="9"/>
  <c r="F314" i="9" s="1"/>
  <c r="F313" i="9"/>
  <c r="C313" i="9"/>
  <c r="C312" i="9"/>
  <c r="F312" i="9" s="1"/>
  <c r="F311" i="9"/>
  <c r="C311" i="9"/>
  <c r="C310" i="9"/>
  <c r="F310" i="9" s="1"/>
  <c r="F309" i="9"/>
  <c r="C309" i="9"/>
  <c r="C308" i="9"/>
  <c r="F308" i="9" s="1"/>
  <c r="F307" i="9"/>
  <c r="C307" i="9"/>
  <c r="C306" i="9"/>
  <c r="F306" i="9" s="1"/>
  <c r="F305" i="9"/>
  <c r="C305" i="9"/>
  <c r="C304" i="9"/>
  <c r="F304" i="9" s="1"/>
  <c r="F303" i="9"/>
  <c r="C303" i="9"/>
  <c r="C302" i="9"/>
  <c r="F302" i="9" s="1"/>
  <c r="F301" i="9"/>
  <c r="C301" i="9"/>
  <c r="C300" i="9"/>
  <c r="F300" i="9" s="1"/>
  <c r="F299" i="9"/>
  <c r="C299" i="9"/>
  <c r="C298" i="9"/>
  <c r="F298" i="9" s="1"/>
  <c r="F297" i="9"/>
  <c r="C297" i="9"/>
  <c r="C296" i="9"/>
  <c r="F296" i="9" s="1"/>
  <c r="F295" i="9"/>
  <c r="C295" i="9"/>
  <c r="C294" i="9"/>
  <c r="F294" i="9" s="1"/>
  <c r="F293" i="9"/>
  <c r="C293" i="9"/>
  <c r="C292" i="9"/>
  <c r="F292" i="9" s="1"/>
  <c r="F291" i="9"/>
  <c r="C291" i="9"/>
  <c r="C290" i="9"/>
  <c r="F290" i="9" s="1"/>
  <c r="F289" i="9"/>
  <c r="C289" i="9"/>
  <c r="C288" i="9"/>
  <c r="F288" i="9" s="1"/>
  <c r="F287" i="9"/>
  <c r="C287" i="9"/>
  <c r="C286" i="9"/>
  <c r="F286" i="9" s="1"/>
  <c r="F285" i="9"/>
  <c r="C285" i="9"/>
  <c r="C284" i="9"/>
  <c r="F284" i="9" s="1"/>
  <c r="F283" i="9"/>
  <c r="C283" i="9"/>
  <c r="C282" i="9"/>
  <c r="F282" i="9" s="1"/>
  <c r="F281" i="9"/>
  <c r="C281" i="9"/>
  <c r="C280" i="9"/>
  <c r="F280" i="9" s="1"/>
  <c r="F279" i="9"/>
  <c r="C279" i="9"/>
  <c r="C278" i="9"/>
  <c r="F278" i="9" s="1"/>
  <c r="F277" i="9"/>
  <c r="C277" i="9"/>
  <c r="C276" i="9"/>
  <c r="F276" i="9" s="1"/>
  <c r="F275" i="9"/>
  <c r="C275" i="9"/>
  <c r="C274" i="9"/>
  <c r="F274" i="9" s="1"/>
  <c r="F273" i="9"/>
  <c r="C273" i="9"/>
  <c r="C272" i="9"/>
  <c r="F272" i="9" s="1"/>
  <c r="F271" i="9"/>
  <c r="C271" i="9"/>
  <c r="C270" i="9"/>
  <c r="F270" i="9" s="1"/>
  <c r="F269" i="9"/>
  <c r="C269" i="9"/>
  <c r="C268" i="9"/>
  <c r="F268" i="9" s="1"/>
  <c r="F267" i="9"/>
  <c r="C267" i="9"/>
  <c r="C266" i="9"/>
  <c r="F266" i="9" s="1"/>
  <c r="F265" i="9"/>
  <c r="C265" i="9"/>
  <c r="C264" i="9"/>
  <c r="F264" i="9" s="1"/>
  <c r="F263" i="9"/>
  <c r="C263" i="9"/>
  <c r="C262" i="9"/>
  <c r="F262" i="9" s="1"/>
  <c r="F261" i="9"/>
  <c r="C261" i="9"/>
  <c r="C260" i="9"/>
  <c r="F260" i="9" s="1"/>
  <c r="F259" i="9"/>
  <c r="C259" i="9"/>
  <c r="C258" i="9"/>
  <c r="F258" i="9" s="1"/>
  <c r="F257" i="9"/>
  <c r="C257" i="9"/>
  <c r="C256" i="9"/>
  <c r="F256" i="9" s="1"/>
  <c r="F255" i="9"/>
  <c r="C255" i="9"/>
  <c r="C254" i="9"/>
  <c r="F254" i="9" s="1"/>
  <c r="F253" i="9"/>
  <c r="C253" i="9"/>
  <c r="C252" i="9"/>
  <c r="F252" i="9" s="1"/>
  <c r="F251" i="9"/>
  <c r="C251" i="9"/>
  <c r="C250" i="9"/>
  <c r="F250" i="9" s="1"/>
  <c r="F249" i="9"/>
  <c r="C249" i="9"/>
  <c r="C248" i="9"/>
  <c r="F248" i="9" s="1"/>
  <c r="F247" i="9"/>
  <c r="C247" i="9"/>
  <c r="C246" i="9"/>
  <c r="F246" i="9" s="1"/>
  <c r="F245" i="9"/>
  <c r="C245" i="9"/>
  <c r="C244" i="9"/>
  <c r="F244" i="9" s="1"/>
  <c r="F243" i="9"/>
  <c r="C243" i="9"/>
  <c r="C242" i="9"/>
  <c r="F242" i="9" s="1"/>
  <c r="F241" i="9"/>
  <c r="C241" i="9"/>
  <c r="C240" i="9"/>
  <c r="F240" i="9" s="1"/>
  <c r="F239" i="9"/>
  <c r="C239" i="9"/>
  <c r="C238" i="9"/>
  <c r="F238" i="9" s="1"/>
  <c r="F237" i="9"/>
  <c r="C237" i="9"/>
  <c r="C236" i="9"/>
  <c r="F236" i="9" s="1"/>
  <c r="F235" i="9"/>
  <c r="C235" i="9"/>
  <c r="C234" i="9"/>
  <c r="F234" i="9" s="1"/>
  <c r="F233" i="9"/>
  <c r="C233" i="9"/>
  <c r="C232" i="9"/>
  <c r="F232" i="9" s="1"/>
  <c r="F231" i="9"/>
  <c r="C231" i="9"/>
  <c r="C230" i="9"/>
  <c r="F230" i="9" s="1"/>
  <c r="F229" i="9"/>
  <c r="C229" i="9"/>
  <c r="C228" i="9"/>
  <c r="F228" i="9" s="1"/>
  <c r="F227" i="9"/>
  <c r="C227" i="9"/>
  <c r="C226" i="9"/>
  <c r="F226" i="9" s="1"/>
  <c r="F225" i="9"/>
  <c r="C225" i="9"/>
  <c r="C224" i="9"/>
  <c r="F224" i="9" s="1"/>
  <c r="F223" i="9"/>
  <c r="C223" i="9"/>
  <c r="C222" i="9"/>
  <c r="F222" i="9" s="1"/>
  <c r="F221" i="9"/>
  <c r="C221" i="9"/>
  <c r="C220" i="9"/>
  <c r="F220" i="9" s="1"/>
  <c r="F219" i="9"/>
  <c r="C219" i="9"/>
  <c r="C218" i="9"/>
  <c r="F218" i="9" s="1"/>
  <c r="F217" i="9"/>
  <c r="C217" i="9"/>
  <c r="C216" i="9"/>
  <c r="F216" i="9" s="1"/>
  <c r="F215" i="9"/>
  <c r="C215" i="9"/>
  <c r="C214" i="9"/>
  <c r="F214" i="9" s="1"/>
  <c r="F213" i="9"/>
  <c r="C213" i="9"/>
  <c r="C212" i="9"/>
  <c r="F212" i="9" s="1"/>
  <c r="F211" i="9"/>
  <c r="C211" i="9"/>
  <c r="C210" i="9"/>
  <c r="F210" i="9" s="1"/>
  <c r="F209" i="9"/>
  <c r="C209" i="9"/>
  <c r="C208" i="9"/>
  <c r="F208" i="9" s="1"/>
  <c r="F207" i="9"/>
  <c r="C207" i="9"/>
  <c r="C206" i="9"/>
  <c r="F206" i="9" s="1"/>
  <c r="F205" i="9"/>
  <c r="C205" i="9"/>
  <c r="C204" i="9"/>
  <c r="F204" i="9" s="1"/>
  <c r="F203" i="9"/>
  <c r="C203" i="9"/>
  <c r="C202" i="9"/>
  <c r="F202" i="9" s="1"/>
  <c r="F201" i="9"/>
  <c r="C201" i="9"/>
  <c r="C200" i="9"/>
  <c r="F200" i="9" s="1"/>
  <c r="F199" i="9"/>
  <c r="C199" i="9"/>
  <c r="C198" i="9"/>
  <c r="F198" i="9" s="1"/>
  <c r="F197" i="9"/>
  <c r="C197" i="9"/>
  <c r="C196" i="9"/>
  <c r="F196" i="9" s="1"/>
  <c r="F195" i="9"/>
  <c r="C195" i="9"/>
  <c r="C194" i="9"/>
  <c r="F194" i="9" s="1"/>
  <c r="F193" i="9"/>
  <c r="C193" i="9"/>
  <c r="C192" i="9"/>
  <c r="F192" i="9" s="1"/>
  <c r="F191" i="9"/>
  <c r="C191" i="9"/>
  <c r="C190" i="9"/>
  <c r="F190" i="9" s="1"/>
  <c r="F189" i="9"/>
  <c r="C189" i="9"/>
  <c r="C188" i="9"/>
  <c r="F188" i="9" s="1"/>
  <c r="F187" i="9"/>
  <c r="C187" i="9"/>
  <c r="C186" i="9"/>
  <c r="F186" i="9" s="1"/>
  <c r="F185" i="9"/>
  <c r="C185" i="9"/>
  <c r="C184" i="9"/>
  <c r="F184" i="9" s="1"/>
  <c r="F183" i="9"/>
  <c r="C183" i="9"/>
  <c r="C182" i="9"/>
  <c r="F182" i="9" s="1"/>
  <c r="F181" i="9"/>
  <c r="C181" i="9"/>
  <c r="C180" i="9"/>
  <c r="F180" i="9" s="1"/>
  <c r="F179" i="9"/>
  <c r="C179" i="9"/>
  <c r="C178" i="9"/>
  <c r="F178" i="9" s="1"/>
  <c r="F177" i="9"/>
  <c r="C177" i="9"/>
  <c r="C176" i="9"/>
  <c r="F176" i="9" s="1"/>
  <c r="F175" i="9"/>
  <c r="C175" i="9"/>
  <c r="C174" i="9"/>
  <c r="F174" i="9" s="1"/>
  <c r="F173" i="9"/>
  <c r="C173" i="9"/>
  <c r="C172" i="9"/>
  <c r="F172" i="9" s="1"/>
  <c r="F171" i="9"/>
  <c r="C171" i="9"/>
  <c r="C170" i="9"/>
  <c r="F170" i="9" s="1"/>
  <c r="F169" i="9"/>
  <c r="C169" i="9"/>
  <c r="C168" i="9"/>
  <c r="F168" i="9" s="1"/>
  <c r="F167" i="9"/>
  <c r="C167" i="9"/>
  <c r="C166" i="9"/>
  <c r="F166" i="9" s="1"/>
  <c r="F165" i="9"/>
  <c r="C165" i="9"/>
  <c r="C164" i="9"/>
  <c r="F164" i="9" s="1"/>
  <c r="F163" i="9"/>
  <c r="C163" i="9"/>
  <c r="C162" i="9"/>
  <c r="F162" i="9" s="1"/>
  <c r="F161" i="9"/>
  <c r="C161" i="9"/>
  <c r="C160" i="9"/>
  <c r="F160" i="9" s="1"/>
  <c r="F159" i="9"/>
  <c r="C159" i="9"/>
  <c r="C158" i="9"/>
  <c r="F158" i="9" s="1"/>
  <c r="F157" i="9"/>
  <c r="C157" i="9"/>
  <c r="C156" i="9"/>
  <c r="F156" i="9" s="1"/>
  <c r="F155" i="9"/>
  <c r="C155" i="9"/>
  <c r="C154" i="9"/>
  <c r="F154" i="9" s="1"/>
  <c r="F153" i="9"/>
  <c r="C153" i="9"/>
  <c r="C152" i="9"/>
  <c r="F152" i="9" s="1"/>
  <c r="F151" i="9"/>
  <c r="C151" i="9"/>
  <c r="C150" i="9"/>
  <c r="F150" i="9" s="1"/>
  <c r="F149" i="9"/>
  <c r="C149" i="9"/>
  <c r="C148" i="9"/>
  <c r="F148" i="9" s="1"/>
  <c r="F147" i="9"/>
  <c r="C147" i="9"/>
  <c r="C146" i="9"/>
  <c r="F146" i="9" s="1"/>
  <c r="F145" i="9"/>
  <c r="C145" i="9"/>
  <c r="C144" i="9"/>
  <c r="F144" i="9" s="1"/>
  <c r="F143" i="9"/>
  <c r="C143" i="9"/>
  <c r="C142" i="9"/>
  <c r="F142" i="9" s="1"/>
  <c r="F141" i="9"/>
  <c r="C141" i="9"/>
  <c r="C140" i="9"/>
  <c r="F140" i="9" s="1"/>
  <c r="F139" i="9"/>
  <c r="C139" i="9"/>
  <c r="C138" i="9"/>
  <c r="F138" i="9" s="1"/>
  <c r="F137" i="9"/>
  <c r="C137" i="9"/>
  <c r="C136" i="9"/>
  <c r="F136" i="9" s="1"/>
  <c r="F135" i="9"/>
  <c r="C135" i="9"/>
  <c r="C134" i="9"/>
  <c r="F134" i="9" s="1"/>
  <c r="F133" i="9"/>
  <c r="C133" i="9"/>
  <c r="C132" i="9"/>
  <c r="F132" i="9" s="1"/>
  <c r="F131" i="9"/>
  <c r="C131" i="9"/>
  <c r="C130" i="9"/>
  <c r="F130" i="9" s="1"/>
  <c r="F129" i="9"/>
  <c r="C129" i="9"/>
  <c r="C128" i="9"/>
  <c r="F128" i="9" s="1"/>
  <c r="F127" i="9"/>
  <c r="C127" i="9"/>
  <c r="C126" i="9"/>
  <c r="F126" i="9" s="1"/>
  <c r="F125" i="9"/>
  <c r="C125" i="9"/>
  <c r="C124" i="9"/>
  <c r="F124" i="9" s="1"/>
  <c r="F123" i="9"/>
  <c r="C123" i="9"/>
  <c r="C122" i="9"/>
  <c r="F122" i="9" s="1"/>
  <c r="F121" i="9"/>
  <c r="C121" i="9"/>
  <c r="C120" i="9"/>
  <c r="F120" i="9" s="1"/>
  <c r="F119" i="9"/>
  <c r="C119" i="9"/>
  <c r="C118" i="9"/>
  <c r="F118" i="9" s="1"/>
  <c r="F117" i="9"/>
  <c r="C117" i="9"/>
  <c r="C116" i="9"/>
  <c r="F116" i="9" s="1"/>
  <c r="F115" i="9"/>
  <c r="C115" i="9"/>
  <c r="C114" i="9"/>
  <c r="F114" i="9" s="1"/>
  <c r="F113" i="9"/>
  <c r="C113" i="9"/>
  <c r="C112" i="9"/>
  <c r="F112" i="9" s="1"/>
  <c r="F111" i="9"/>
  <c r="C111" i="9"/>
  <c r="C110" i="9"/>
  <c r="F110" i="9" s="1"/>
  <c r="F109" i="9"/>
  <c r="C109" i="9"/>
  <c r="C108" i="9"/>
  <c r="F108" i="9" s="1"/>
  <c r="F107" i="9"/>
  <c r="C107" i="9"/>
  <c r="C106" i="9"/>
  <c r="F106" i="9" s="1"/>
  <c r="F105" i="9"/>
  <c r="C105" i="9"/>
  <c r="C104" i="9"/>
  <c r="F104" i="9" s="1"/>
  <c r="F103" i="9"/>
  <c r="C103" i="9"/>
  <c r="C102" i="9"/>
  <c r="F102" i="9" s="1"/>
  <c r="F101" i="9"/>
  <c r="C101" i="9"/>
  <c r="C100" i="9"/>
  <c r="F100" i="9" s="1"/>
  <c r="F99" i="9"/>
  <c r="C99" i="9"/>
  <c r="C98" i="9"/>
  <c r="F98" i="9" s="1"/>
  <c r="F97" i="9"/>
  <c r="C97" i="9"/>
  <c r="C96" i="9"/>
  <c r="F96" i="9" s="1"/>
  <c r="F95" i="9"/>
  <c r="C95" i="9"/>
  <c r="C94" i="9"/>
  <c r="F94" i="9" s="1"/>
  <c r="F93" i="9"/>
  <c r="C93" i="9"/>
  <c r="C92" i="9"/>
  <c r="F92" i="9" s="1"/>
  <c r="F91" i="9"/>
  <c r="C91" i="9"/>
  <c r="C90" i="9"/>
  <c r="F90" i="9" s="1"/>
  <c r="F89" i="9"/>
  <c r="C89" i="9"/>
  <c r="C88" i="9"/>
  <c r="F88" i="9" s="1"/>
  <c r="F87" i="9"/>
  <c r="C87" i="9"/>
  <c r="C86" i="9"/>
  <c r="F86" i="9" s="1"/>
  <c r="F85" i="9"/>
  <c r="C85" i="9"/>
  <c r="C84" i="9"/>
  <c r="F84" i="9" s="1"/>
  <c r="F83" i="9"/>
  <c r="C83" i="9"/>
  <c r="C82" i="9"/>
  <c r="F82" i="9" s="1"/>
  <c r="F81" i="9"/>
  <c r="C81" i="9"/>
  <c r="C80" i="9"/>
  <c r="F80" i="9" s="1"/>
  <c r="F79" i="9"/>
  <c r="C79" i="9"/>
  <c r="C78" i="9"/>
  <c r="F78" i="9" s="1"/>
  <c r="F77" i="9"/>
  <c r="C77" i="9"/>
  <c r="C76" i="9"/>
  <c r="F76" i="9" s="1"/>
  <c r="F75" i="9"/>
  <c r="C75" i="9"/>
  <c r="C74" i="9"/>
  <c r="F74" i="9" s="1"/>
  <c r="F73" i="9"/>
  <c r="C73" i="9"/>
  <c r="C72" i="9"/>
  <c r="F72" i="9" s="1"/>
  <c r="F71" i="9"/>
  <c r="C71" i="9"/>
  <c r="C70" i="9"/>
  <c r="F70" i="9" s="1"/>
  <c r="F69" i="9"/>
  <c r="C69" i="9"/>
  <c r="C68" i="9"/>
  <c r="F68" i="9" s="1"/>
  <c r="F67" i="9"/>
  <c r="C67" i="9"/>
  <c r="C66" i="9"/>
  <c r="F66" i="9" s="1"/>
  <c r="F65" i="9"/>
  <c r="C65" i="9"/>
  <c r="C64" i="9"/>
  <c r="F64" i="9" s="1"/>
  <c r="F63" i="9"/>
  <c r="C63" i="9"/>
  <c r="C62" i="9"/>
  <c r="F62" i="9" s="1"/>
  <c r="F61" i="9"/>
  <c r="C61" i="9"/>
  <c r="C60" i="9"/>
  <c r="F60" i="9" s="1"/>
  <c r="F59" i="9"/>
  <c r="C59" i="9"/>
  <c r="C58" i="9"/>
  <c r="F58" i="9" s="1"/>
  <c r="F57" i="9"/>
  <c r="C57" i="9"/>
  <c r="C56" i="9"/>
  <c r="F56" i="9" s="1"/>
  <c r="F55" i="9"/>
  <c r="C55" i="9"/>
  <c r="C54" i="9"/>
  <c r="F54" i="9" s="1"/>
  <c r="F53" i="9"/>
  <c r="C53" i="9"/>
  <c r="C52" i="9"/>
  <c r="F52" i="9" s="1"/>
  <c r="F51" i="9"/>
  <c r="C51" i="9"/>
  <c r="C50" i="9"/>
  <c r="F50" i="9" s="1"/>
  <c r="F49" i="9"/>
  <c r="C49" i="9"/>
  <c r="C48" i="9"/>
  <c r="F48" i="9" s="1"/>
  <c r="F47" i="9"/>
  <c r="C47" i="9"/>
  <c r="C46" i="9"/>
  <c r="F46" i="9" s="1"/>
  <c r="F45" i="9"/>
  <c r="C45" i="9"/>
  <c r="C44" i="9"/>
  <c r="F44" i="9" s="1"/>
  <c r="F43" i="9"/>
  <c r="C43" i="9"/>
  <c r="C42" i="9"/>
  <c r="F42" i="9" s="1"/>
  <c r="F41" i="9"/>
  <c r="C41" i="9"/>
  <c r="C40" i="9"/>
  <c r="F40" i="9" s="1"/>
  <c r="F39" i="9"/>
  <c r="C39" i="9"/>
  <c r="C38" i="9"/>
  <c r="F38" i="9" s="1"/>
  <c r="F37" i="9"/>
  <c r="C37" i="9"/>
  <c r="C36" i="9"/>
  <c r="F36" i="9" s="1"/>
  <c r="F35" i="9"/>
  <c r="C35" i="9"/>
  <c r="C34" i="9"/>
  <c r="F34" i="9" s="1"/>
  <c r="F33" i="9"/>
  <c r="C33" i="9"/>
  <c r="C32" i="9"/>
  <c r="F32" i="9" s="1"/>
  <c r="F31" i="9"/>
  <c r="C31" i="9"/>
  <c r="C30" i="9"/>
  <c r="F30" i="9" s="1"/>
  <c r="F29" i="9"/>
  <c r="C29" i="9"/>
  <c r="C28" i="9"/>
  <c r="F28" i="9" s="1"/>
  <c r="F27" i="9"/>
  <c r="C27" i="9"/>
  <c r="C26" i="9"/>
  <c r="F26" i="9" s="1"/>
  <c r="F25" i="9"/>
  <c r="C25" i="9"/>
  <c r="C24" i="9"/>
  <c r="F24" i="9" s="1"/>
  <c r="F23" i="9"/>
  <c r="C23" i="9"/>
  <c r="C22" i="9"/>
  <c r="F22" i="9" s="1"/>
  <c r="F21" i="9"/>
  <c r="C21" i="9"/>
  <c r="C20" i="9"/>
  <c r="F20" i="9" s="1"/>
  <c r="F19" i="9"/>
  <c r="C19" i="9"/>
  <c r="C18" i="9"/>
  <c r="F18" i="9" s="1"/>
  <c r="F17" i="9"/>
  <c r="C17" i="9"/>
  <c r="C16" i="9"/>
  <c r="F16" i="9" s="1"/>
  <c r="F15" i="9"/>
  <c r="C15" i="9"/>
  <c r="C14" i="9"/>
  <c r="F14" i="9" s="1"/>
  <c r="F13" i="9"/>
  <c r="C13" i="9"/>
  <c r="C12" i="9"/>
  <c r="F12" i="9" s="1"/>
  <c r="F11" i="9"/>
  <c r="C11" i="9"/>
  <c r="C10" i="9"/>
  <c r="F10" i="9" s="1"/>
  <c r="F9" i="9"/>
  <c r="C9" i="9"/>
  <c r="C8" i="9"/>
  <c r="F8" i="9" s="1"/>
  <c r="F7" i="9"/>
  <c r="C7" i="9"/>
  <c r="C6" i="9"/>
  <c r="F6" i="9" s="1"/>
  <c r="F5" i="9"/>
  <c r="C5" i="9"/>
  <c r="C4" i="9"/>
  <c r="F4" i="9" s="1"/>
  <c r="F3" i="9"/>
  <c r="C3" i="9"/>
  <c r="C2" i="9"/>
  <c r="F2" i="9" s="1"/>
  <c r="C13" i="3"/>
  <c r="C12" i="3"/>
  <c r="C11" i="3"/>
  <c r="S13" i="4"/>
  <c r="C14" i="15" l="1"/>
  <c r="H6" i="4"/>
  <c r="L5" i="4" s="1"/>
  <c r="L7" i="4" s="1"/>
  <c r="I6" i="4"/>
  <c r="P12" i="4"/>
  <c r="C14" i="3"/>
  <c r="C13" i="1"/>
  <c r="C12" i="1"/>
  <c r="C11" i="1"/>
  <c r="C14" i="1" l="1"/>
  <c r="S6" i="4" l="1"/>
</calcChain>
</file>

<file path=xl/sharedStrings.xml><?xml version="1.0" encoding="utf-8"?>
<sst xmlns="http://schemas.openxmlformats.org/spreadsheetml/2006/main" count="91" uniqueCount="45">
  <si>
    <t>Annual Demand</t>
  </si>
  <si>
    <t>Cost per Unit</t>
  </si>
  <si>
    <t>Cost per Order</t>
  </si>
  <si>
    <t>Holding Cost</t>
  </si>
  <si>
    <t>Order Quantity</t>
  </si>
  <si>
    <t>Purchasing Cost</t>
  </si>
  <si>
    <t>Cost of Ordering</t>
  </si>
  <si>
    <t>Inventory Cost</t>
  </si>
  <si>
    <t>D</t>
  </si>
  <si>
    <t>C</t>
  </si>
  <si>
    <t>i</t>
  </si>
  <si>
    <t>S</t>
  </si>
  <si>
    <t>Q</t>
  </si>
  <si>
    <t>Total Cost</t>
  </si>
  <si>
    <t>date</t>
  </si>
  <si>
    <t>sales</t>
  </si>
  <si>
    <t>unit_purchase_cost</t>
  </si>
  <si>
    <t>fixed_order_cost</t>
  </si>
  <si>
    <t>holding_cost_rate</t>
  </si>
  <si>
    <t>shortage_cost</t>
  </si>
  <si>
    <t xml:space="preserve"> Year / Month</t>
  </si>
  <si>
    <t>Year // Month</t>
  </si>
  <si>
    <t>Weighted Moving Average</t>
  </si>
  <si>
    <t>Year</t>
  </si>
  <si>
    <t>Weights</t>
  </si>
  <si>
    <t>Linear Regression Forecast</t>
  </si>
  <si>
    <t>Exponential Smoothing Forecast</t>
  </si>
  <si>
    <t>weights</t>
  </si>
  <si>
    <t>Dummy</t>
  </si>
  <si>
    <t>2025 Forecasted
 Demand</t>
  </si>
  <si>
    <t>Day</t>
  </si>
  <si>
    <t>Inventory Levels</t>
  </si>
  <si>
    <t>Demand</t>
  </si>
  <si>
    <t xml:space="preserve">Naïve Forecast
</t>
  </si>
  <si>
    <t xml:space="preserve">Annual Demand </t>
  </si>
  <si>
    <t>Cost Per Unit</t>
  </si>
  <si>
    <t>Cost Per Order</t>
  </si>
  <si>
    <t>A</t>
  </si>
  <si>
    <t>Shortage Cost</t>
  </si>
  <si>
    <t>I</t>
  </si>
  <si>
    <t>b</t>
  </si>
  <si>
    <t>Planned Back Orders</t>
  </si>
  <si>
    <t xml:space="preserve">Cost of Ordering </t>
  </si>
  <si>
    <t>Cost of Planned Back Orders</t>
  </si>
  <si>
    <t>Total Relevant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</si>
</sst>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2" applyNumberFormat="0" applyAlignment="0" applyProtection="0"/>
    <xf numFmtId="0" fontId="9" fillId="4" borderId="3" applyNumberFormat="0" applyAlignment="0" applyProtection="0"/>
    <xf numFmtId="0" fontId="10" fillId="4" borderId="2" applyNumberFormat="0" applyAlignment="0" applyProtection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6" fontId="5" fillId="2" borderId="0" xfId="0" applyNumberFormat="1" applyFont="1" applyFill="1" applyAlignment="1">
      <alignment horizontal="center"/>
    </xf>
    <xf numFmtId="37" fontId="2" fillId="0" borderId="0" xfId="1" applyNumberFormat="1" applyFont="1" applyAlignment="1">
      <alignment horizontal="center"/>
    </xf>
    <xf numFmtId="164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6" fillId="0" borderId="0" xfId="0" applyFont="1"/>
    <xf numFmtId="0" fontId="0" fillId="0" borderId="1" xfId="0" applyBorder="1"/>
    <xf numFmtId="0" fontId="2" fillId="5" borderId="4" xfId="0" applyFont="1" applyFill="1" applyBorder="1"/>
    <xf numFmtId="0" fontId="8" fillId="3" borderId="5" xfId="4" applyBorder="1"/>
    <xf numFmtId="0" fontId="2" fillId="5" borderId="6" xfId="0" applyFont="1" applyFill="1" applyBorder="1"/>
    <xf numFmtId="165" fontId="8" fillId="3" borderId="7" xfId="4" applyNumberFormat="1" applyBorder="1"/>
    <xf numFmtId="9" fontId="8" fillId="3" borderId="8" xfId="4" applyNumberFormat="1" applyBorder="1"/>
    <xf numFmtId="0" fontId="2" fillId="5" borderId="7" xfId="0" applyFont="1" applyFill="1" applyBorder="1"/>
    <xf numFmtId="0" fontId="9" fillId="4" borderId="9" xfId="5" applyBorder="1"/>
    <xf numFmtId="165" fontId="10" fillId="4" borderId="5" xfId="6" applyNumberFormat="1" applyBorder="1"/>
    <xf numFmtId="0" fontId="10" fillId="4" borderId="7" xfId="6" applyNumberFormat="1" applyBorder="1"/>
    <xf numFmtId="165" fontId="10" fillId="4" borderId="7" xfId="6" applyNumberFormat="1" applyBorder="1"/>
    <xf numFmtId="0" fontId="2" fillId="5" borderId="10" xfId="0" applyFont="1" applyFill="1" applyBorder="1"/>
    <xf numFmtId="165" fontId="10" fillId="4" borderId="8" xfId="6" applyNumberFormat="1" applyBorder="1"/>
    <xf numFmtId="14" fontId="6" fillId="0" borderId="0" xfId="0" applyNumberFormat="1" applyFont="1"/>
    <xf numFmtId="1" fontId="6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7" fillId="0" borderId="0" xfId="0" applyNumberFormat="1" applyFont="1"/>
    <xf numFmtId="2" fontId="0" fillId="0" borderId="0" xfId="0" applyNumberFormat="1"/>
    <xf numFmtId="166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8" fillId="3" borderId="5" xfId="4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5" fontId="8" fillId="3" borderId="7" xfId="4" applyNumberFormat="1" applyBorder="1" applyAlignment="1">
      <alignment horizontal="center"/>
    </xf>
    <xf numFmtId="165" fontId="8" fillId="3" borderId="7" xfId="3" applyNumberFormat="1" applyFont="1" applyFill="1" applyBorder="1" applyAlignment="1">
      <alignment horizontal="center"/>
    </xf>
    <xf numFmtId="9" fontId="8" fillId="3" borderId="7" xfId="3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8" fillId="3" borderId="8" xfId="3" applyNumberFormat="1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9" fillId="4" borderId="21" xfId="5" applyBorder="1" applyAlignment="1">
      <alignment horizontal="center"/>
    </xf>
    <xf numFmtId="165" fontId="10" fillId="4" borderId="5" xfId="6" applyNumberFormat="1" applyBorder="1" applyAlignment="1">
      <alignment horizontal="center"/>
    </xf>
    <xf numFmtId="165" fontId="10" fillId="4" borderId="7" xfId="6" applyNumberFormat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165" fontId="10" fillId="4" borderId="22" xfId="6" applyNumberFormat="1" applyBorder="1" applyAlignment="1">
      <alignment horizontal="center"/>
    </xf>
    <xf numFmtId="165" fontId="10" fillId="4" borderId="8" xfId="6" applyNumberFormat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7">
    <cellStyle name="Calculation" xfId="6" builtinId="22"/>
    <cellStyle name="Comma" xfId="1" builtinId="3"/>
    <cellStyle name="Currency" xfId="2" builtinId="4"/>
    <cellStyle name="Input" xfId="4" builtinId="20"/>
    <cellStyle name="Normal" xfId="0" builtinId="0"/>
    <cellStyle name="Output" xfId="5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Daily</a:t>
            </a:r>
            <a:r>
              <a:rPr lang="en-US" sz="1800" baseline="0">
                <a:solidFill>
                  <a:schemeClr val="tx1"/>
                </a:solidFill>
              </a:rPr>
              <a:t> Inventory Level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106309323045"/>
          <c:y val="0.13052308891076114"/>
          <c:w val="0.87780473896849176"/>
          <c:h val="0.69599600831146102"/>
        </c:manualLayout>
      </c:layout>
      <c:lineChart>
        <c:grouping val="standard"/>
        <c:varyColors val="0"/>
        <c:ser>
          <c:idx val="0"/>
          <c:order val="0"/>
          <c:tx>
            <c:v>Inventory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Data!$J$10:$J$374</c:f>
              <c:numCache>
                <c:formatCode>General</c:formatCode>
                <c:ptCount val="365"/>
                <c:pt idx="0">
                  <c:v>617</c:v>
                </c:pt>
                <c:pt idx="1">
                  <c:v>571.37260273972606</c:v>
                </c:pt>
                <c:pt idx="2">
                  <c:v>525.74520547945212</c:v>
                </c:pt>
                <c:pt idx="3">
                  <c:v>480.11780821917813</c:v>
                </c:pt>
                <c:pt idx="4">
                  <c:v>434.49041095890414</c:v>
                </c:pt>
                <c:pt idx="5">
                  <c:v>388.86301369863014</c:v>
                </c:pt>
                <c:pt idx="6">
                  <c:v>343.23561643835615</c:v>
                </c:pt>
                <c:pt idx="7">
                  <c:v>297.60821917808215</c:v>
                </c:pt>
                <c:pt idx="8">
                  <c:v>251.98082191780819</c:v>
                </c:pt>
                <c:pt idx="9">
                  <c:v>206.35342465753422</c:v>
                </c:pt>
                <c:pt idx="10">
                  <c:v>160.72602739726025</c:v>
                </c:pt>
                <c:pt idx="11">
                  <c:v>115.09863013698629</c:v>
                </c:pt>
                <c:pt idx="12">
                  <c:v>69.471232876712321</c:v>
                </c:pt>
                <c:pt idx="13">
                  <c:v>23.843835616438348</c:v>
                </c:pt>
                <c:pt idx="14">
                  <c:v>595.21643835616442</c:v>
                </c:pt>
                <c:pt idx="15">
                  <c:v>549.58904109589048</c:v>
                </c:pt>
                <c:pt idx="16">
                  <c:v>503.96164383561648</c:v>
                </c:pt>
                <c:pt idx="17">
                  <c:v>458.33424657534249</c:v>
                </c:pt>
                <c:pt idx="18">
                  <c:v>412.7068493150685</c:v>
                </c:pt>
                <c:pt idx="19">
                  <c:v>367.0794520547945</c:v>
                </c:pt>
                <c:pt idx="20">
                  <c:v>321.45205479452051</c:v>
                </c:pt>
                <c:pt idx="21">
                  <c:v>275.82465753424651</c:v>
                </c:pt>
                <c:pt idx="22">
                  <c:v>230.19726027397255</c:v>
                </c:pt>
                <c:pt idx="23">
                  <c:v>184.56986301369858</c:v>
                </c:pt>
                <c:pt idx="24">
                  <c:v>138.94246575342461</c:v>
                </c:pt>
                <c:pt idx="25">
                  <c:v>93.315068493150648</c:v>
                </c:pt>
                <c:pt idx="26">
                  <c:v>47.687671232876674</c:v>
                </c:pt>
                <c:pt idx="27">
                  <c:v>2.0602739726027011</c:v>
                </c:pt>
                <c:pt idx="28">
                  <c:v>573.43287671232872</c:v>
                </c:pt>
                <c:pt idx="29">
                  <c:v>527.80547945205478</c:v>
                </c:pt>
                <c:pt idx="30">
                  <c:v>482.17808219178079</c:v>
                </c:pt>
                <c:pt idx="31">
                  <c:v>436.55068493150679</c:v>
                </c:pt>
                <c:pt idx="32">
                  <c:v>390.9232876712328</c:v>
                </c:pt>
                <c:pt idx="33">
                  <c:v>345.2958904109588</c:v>
                </c:pt>
                <c:pt idx="34">
                  <c:v>299.66849315068481</c:v>
                </c:pt>
                <c:pt idx="35">
                  <c:v>254.04109589041084</c:v>
                </c:pt>
                <c:pt idx="36">
                  <c:v>208.41369863013688</c:v>
                </c:pt>
                <c:pt idx="37">
                  <c:v>162.78630136986291</c:v>
                </c:pt>
                <c:pt idx="38">
                  <c:v>117.15890410958895</c:v>
                </c:pt>
                <c:pt idx="39">
                  <c:v>71.531506849314979</c:v>
                </c:pt>
                <c:pt idx="40">
                  <c:v>25.904109589041006</c:v>
                </c:pt>
                <c:pt idx="41">
                  <c:v>597.27671232876708</c:v>
                </c:pt>
                <c:pt idx="42">
                  <c:v>551.64931506849314</c:v>
                </c:pt>
                <c:pt idx="43">
                  <c:v>506.02191780821914</c:v>
                </c:pt>
                <c:pt idx="44">
                  <c:v>460.39452054794515</c:v>
                </c:pt>
                <c:pt idx="45">
                  <c:v>414.76712328767115</c:v>
                </c:pt>
                <c:pt idx="46">
                  <c:v>369.13972602739716</c:v>
                </c:pt>
                <c:pt idx="47">
                  <c:v>323.51232876712317</c:v>
                </c:pt>
                <c:pt idx="48">
                  <c:v>277.88493150684917</c:v>
                </c:pt>
                <c:pt idx="49">
                  <c:v>232.2575342465752</c:v>
                </c:pt>
                <c:pt idx="50">
                  <c:v>186.63013698630124</c:v>
                </c:pt>
                <c:pt idx="51">
                  <c:v>141.00273972602727</c:v>
                </c:pt>
                <c:pt idx="52">
                  <c:v>95.375342465753306</c:v>
                </c:pt>
                <c:pt idx="53">
                  <c:v>49.747945205479333</c:v>
                </c:pt>
                <c:pt idx="54">
                  <c:v>4.1205479452053595</c:v>
                </c:pt>
                <c:pt idx="55">
                  <c:v>575.49315068493138</c:v>
                </c:pt>
                <c:pt idx="56">
                  <c:v>529.86575342465744</c:v>
                </c:pt>
                <c:pt idx="57">
                  <c:v>484.23835616438345</c:v>
                </c:pt>
                <c:pt idx="58">
                  <c:v>438.61095890410945</c:v>
                </c:pt>
                <c:pt idx="59">
                  <c:v>392.98356164383546</c:v>
                </c:pt>
                <c:pt idx="60">
                  <c:v>347.35616438356146</c:v>
                </c:pt>
                <c:pt idx="61">
                  <c:v>301.72876712328747</c:v>
                </c:pt>
                <c:pt idx="62">
                  <c:v>256.10136986301347</c:v>
                </c:pt>
                <c:pt idx="63">
                  <c:v>210.47397260273951</c:v>
                </c:pt>
                <c:pt idx="64">
                  <c:v>164.84657534246554</c:v>
                </c:pt>
                <c:pt idx="65">
                  <c:v>119.21917808219158</c:v>
                </c:pt>
                <c:pt idx="66">
                  <c:v>73.59178082191761</c:v>
                </c:pt>
                <c:pt idx="67">
                  <c:v>27.964383561643636</c:v>
                </c:pt>
                <c:pt idx="68">
                  <c:v>599.33698630136973</c:v>
                </c:pt>
                <c:pt idx="69">
                  <c:v>553.7095890410958</c:v>
                </c:pt>
                <c:pt idx="70">
                  <c:v>508.0821917808218</c:v>
                </c:pt>
                <c:pt idx="71">
                  <c:v>462.45479452054781</c:v>
                </c:pt>
                <c:pt idx="72">
                  <c:v>416.82739726027381</c:v>
                </c:pt>
                <c:pt idx="73">
                  <c:v>371.19999999999982</c:v>
                </c:pt>
                <c:pt idx="74">
                  <c:v>325.57260273972582</c:v>
                </c:pt>
                <c:pt idx="75">
                  <c:v>279.94520547945183</c:v>
                </c:pt>
                <c:pt idx="76">
                  <c:v>234.31780821917786</c:v>
                </c:pt>
                <c:pt idx="77">
                  <c:v>188.6904109589039</c:v>
                </c:pt>
                <c:pt idx="78">
                  <c:v>143.06301369862993</c:v>
                </c:pt>
                <c:pt idx="79">
                  <c:v>97.435616438355964</c:v>
                </c:pt>
                <c:pt idx="80">
                  <c:v>51.808219178081991</c:v>
                </c:pt>
                <c:pt idx="81">
                  <c:v>6.1808219178080179</c:v>
                </c:pt>
                <c:pt idx="82">
                  <c:v>577.55342465753404</c:v>
                </c:pt>
                <c:pt idx="83">
                  <c:v>531.9260273972601</c:v>
                </c:pt>
                <c:pt idx="84">
                  <c:v>486.29863013698611</c:v>
                </c:pt>
                <c:pt idx="85">
                  <c:v>440.67123287671211</c:v>
                </c:pt>
                <c:pt idx="86">
                  <c:v>395.04383561643812</c:v>
                </c:pt>
                <c:pt idx="87">
                  <c:v>349.41643835616412</c:v>
                </c:pt>
                <c:pt idx="88">
                  <c:v>303.78904109589013</c:v>
                </c:pt>
                <c:pt idx="89">
                  <c:v>258.16164383561613</c:v>
                </c:pt>
                <c:pt idx="90">
                  <c:v>212.53424657534217</c:v>
                </c:pt>
                <c:pt idx="91">
                  <c:v>166.9068493150682</c:v>
                </c:pt>
                <c:pt idx="92">
                  <c:v>121.27945205479423</c:v>
                </c:pt>
                <c:pt idx="93">
                  <c:v>75.652054794520268</c:v>
                </c:pt>
                <c:pt idx="94">
                  <c:v>30.024657534246295</c:v>
                </c:pt>
                <c:pt idx="95">
                  <c:v>601.39726027397239</c:v>
                </c:pt>
                <c:pt idx="96">
                  <c:v>555.76986301369845</c:v>
                </c:pt>
                <c:pt idx="97">
                  <c:v>510.14246575342446</c:v>
                </c:pt>
                <c:pt idx="98">
                  <c:v>464.51506849315047</c:v>
                </c:pt>
                <c:pt idx="99">
                  <c:v>418.88767123287647</c:v>
                </c:pt>
                <c:pt idx="100">
                  <c:v>373.26027397260248</c:v>
                </c:pt>
                <c:pt idx="101">
                  <c:v>327.63287671232848</c:v>
                </c:pt>
                <c:pt idx="102">
                  <c:v>282.00547945205449</c:v>
                </c:pt>
                <c:pt idx="103">
                  <c:v>236.37808219178052</c:v>
                </c:pt>
                <c:pt idx="104">
                  <c:v>190.75068493150656</c:v>
                </c:pt>
                <c:pt idx="105">
                  <c:v>145.12328767123259</c:v>
                </c:pt>
                <c:pt idx="106">
                  <c:v>99.495890410958623</c:v>
                </c:pt>
                <c:pt idx="107">
                  <c:v>53.86849315068465</c:v>
                </c:pt>
                <c:pt idx="108">
                  <c:v>8.2410958904106764</c:v>
                </c:pt>
                <c:pt idx="109">
                  <c:v>579.6136986301367</c:v>
                </c:pt>
                <c:pt idx="110">
                  <c:v>533.98630136986276</c:v>
                </c:pt>
                <c:pt idx="111">
                  <c:v>488.35890410958876</c:v>
                </c:pt>
                <c:pt idx="112">
                  <c:v>442.73150684931477</c:v>
                </c:pt>
                <c:pt idx="113">
                  <c:v>397.10410958904077</c:v>
                </c:pt>
                <c:pt idx="114">
                  <c:v>351.47671232876678</c:v>
                </c:pt>
                <c:pt idx="115">
                  <c:v>305.84931506849279</c:v>
                </c:pt>
                <c:pt idx="116">
                  <c:v>260.22191780821879</c:v>
                </c:pt>
                <c:pt idx="117">
                  <c:v>214.59452054794482</c:v>
                </c:pt>
                <c:pt idx="118">
                  <c:v>168.96712328767086</c:v>
                </c:pt>
                <c:pt idx="119">
                  <c:v>123.33972602739689</c:v>
                </c:pt>
                <c:pt idx="120">
                  <c:v>77.712328767122926</c:v>
                </c:pt>
                <c:pt idx="121">
                  <c:v>32.084931506848953</c:v>
                </c:pt>
                <c:pt idx="122">
                  <c:v>603.45753424657505</c:v>
                </c:pt>
                <c:pt idx="123">
                  <c:v>557.83013698630111</c:v>
                </c:pt>
                <c:pt idx="124">
                  <c:v>512.20273972602718</c:v>
                </c:pt>
                <c:pt idx="125">
                  <c:v>466.57534246575318</c:v>
                </c:pt>
                <c:pt idx="126">
                  <c:v>420.94794520547919</c:v>
                </c:pt>
                <c:pt idx="127">
                  <c:v>375.32054794520519</c:v>
                </c:pt>
                <c:pt idx="128">
                  <c:v>329.6931506849312</c:v>
                </c:pt>
                <c:pt idx="129">
                  <c:v>284.0657534246572</c:v>
                </c:pt>
                <c:pt idx="130">
                  <c:v>238.43835616438324</c:v>
                </c:pt>
                <c:pt idx="131">
                  <c:v>192.81095890410927</c:v>
                </c:pt>
                <c:pt idx="132">
                  <c:v>147.1835616438353</c:v>
                </c:pt>
                <c:pt idx="133">
                  <c:v>101.55616438356134</c:v>
                </c:pt>
                <c:pt idx="134">
                  <c:v>55.928767123287365</c:v>
                </c:pt>
                <c:pt idx="135">
                  <c:v>10.301369863013392</c:v>
                </c:pt>
                <c:pt idx="136">
                  <c:v>581.67397260273947</c:v>
                </c:pt>
                <c:pt idx="137">
                  <c:v>536.04657534246553</c:v>
                </c:pt>
                <c:pt idx="138">
                  <c:v>490.41917808219154</c:v>
                </c:pt>
                <c:pt idx="139">
                  <c:v>444.79178082191754</c:v>
                </c:pt>
                <c:pt idx="140">
                  <c:v>399.16438356164355</c:v>
                </c:pt>
                <c:pt idx="141">
                  <c:v>353.53698630136955</c:v>
                </c:pt>
                <c:pt idx="142">
                  <c:v>307.90958904109556</c:v>
                </c:pt>
                <c:pt idx="143">
                  <c:v>262.28219178082156</c:v>
                </c:pt>
                <c:pt idx="144">
                  <c:v>216.6547945205476</c:v>
                </c:pt>
                <c:pt idx="145">
                  <c:v>171.02739726027363</c:v>
                </c:pt>
                <c:pt idx="146">
                  <c:v>125.39999999999966</c:v>
                </c:pt>
                <c:pt idx="147">
                  <c:v>79.772602739725698</c:v>
                </c:pt>
                <c:pt idx="148">
                  <c:v>34.145205479451725</c:v>
                </c:pt>
                <c:pt idx="149">
                  <c:v>605.51780821917782</c:v>
                </c:pt>
                <c:pt idx="150">
                  <c:v>559.89041095890389</c:v>
                </c:pt>
                <c:pt idx="151">
                  <c:v>514.26301369862995</c:v>
                </c:pt>
                <c:pt idx="152">
                  <c:v>468.63561643835595</c:v>
                </c:pt>
                <c:pt idx="153">
                  <c:v>423.00821917808196</c:v>
                </c:pt>
                <c:pt idx="154">
                  <c:v>377.38082191780796</c:v>
                </c:pt>
                <c:pt idx="155">
                  <c:v>331.75342465753397</c:v>
                </c:pt>
                <c:pt idx="156">
                  <c:v>286.12602739725997</c:v>
                </c:pt>
                <c:pt idx="157">
                  <c:v>240.49863013698601</c:v>
                </c:pt>
                <c:pt idx="158">
                  <c:v>194.87123287671204</c:v>
                </c:pt>
                <c:pt idx="159">
                  <c:v>149.24383561643808</c:v>
                </c:pt>
                <c:pt idx="160">
                  <c:v>103.61643835616411</c:v>
                </c:pt>
                <c:pt idx="161">
                  <c:v>57.989041095890137</c:v>
                </c:pt>
                <c:pt idx="162">
                  <c:v>12.361643835616164</c:v>
                </c:pt>
                <c:pt idx="163">
                  <c:v>583.73424657534224</c:v>
                </c:pt>
                <c:pt idx="164">
                  <c:v>538.1068493150683</c:v>
                </c:pt>
                <c:pt idx="165">
                  <c:v>492.47945205479431</c:v>
                </c:pt>
                <c:pt idx="166">
                  <c:v>446.85205479452031</c:v>
                </c:pt>
                <c:pt idx="167">
                  <c:v>401.22465753424632</c:v>
                </c:pt>
                <c:pt idx="168">
                  <c:v>355.59726027397232</c:v>
                </c:pt>
                <c:pt idx="169">
                  <c:v>309.96986301369833</c:v>
                </c:pt>
                <c:pt idx="170">
                  <c:v>264.34246575342434</c:v>
                </c:pt>
                <c:pt idx="171">
                  <c:v>218.71506849315037</c:v>
                </c:pt>
                <c:pt idx="172">
                  <c:v>173.0876712328764</c:v>
                </c:pt>
                <c:pt idx="173">
                  <c:v>127.46027397260244</c:v>
                </c:pt>
                <c:pt idx="174">
                  <c:v>81.832876712328471</c:v>
                </c:pt>
                <c:pt idx="175">
                  <c:v>36.205479452054497</c:v>
                </c:pt>
                <c:pt idx="176">
                  <c:v>607.5780821917806</c:v>
                </c:pt>
                <c:pt idx="177">
                  <c:v>561.95068493150666</c:v>
                </c:pt>
                <c:pt idx="178">
                  <c:v>516.32328767123272</c:v>
                </c:pt>
                <c:pt idx="179">
                  <c:v>470.69589041095873</c:v>
                </c:pt>
                <c:pt idx="180">
                  <c:v>425.06849315068473</c:v>
                </c:pt>
                <c:pt idx="181">
                  <c:v>379.44109589041074</c:v>
                </c:pt>
                <c:pt idx="182">
                  <c:v>333.81369863013674</c:v>
                </c:pt>
                <c:pt idx="183">
                  <c:v>288.18630136986275</c:v>
                </c:pt>
                <c:pt idx="184">
                  <c:v>242.55890410958878</c:v>
                </c:pt>
                <c:pt idx="185">
                  <c:v>196.93150684931481</c:v>
                </c:pt>
                <c:pt idx="186">
                  <c:v>151.30410958904085</c:v>
                </c:pt>
                <c:pt idx="187">
                  <c:v>105.67671232876688</c:v>
                </c:pt>
                <c:pt idx="188">
                  <c:v>60.049315068492909</c:v>
                </c:pt>
                <c:pt idx="189">
                  <c:v>14.421917808218936</c:v>
                </c:pt>
                <c:pt idx="190">
                  <c:v>585.79452054794501</c:v>
                </c:pt>
                <c:pt idx="191">
                  <c:v>540.16712328767107</c:v>
                </c:pt>
                <c:pt idx="192">
                  <c:v>494.53972602739708</c:v>
                </c:pt>
                <c:pt idx="193">
                  <c:v>448.91232876712309</c:v>
                </c:pt>
                <c:pt idx="194">
                  <c:v>403.28493150684909</c:v>
                </c:pt>
                <c:pt idx="195">
                  <c:v>357.6575342465751</c:v>
                </c:pt>
                <c:pt idx="196">
                  <c:v>312.0301369863011</c:v>
                </c:pt>
                <c:pt idx="197">
                  <c:v>266.40273972602711</c:v>
                </c:pt>
                <c:pt idx="198">
                  <c:v>220.77534246575314</c:v>
                </c:pt>
                <c:pt idx="199">
                  <c:v>175.14794520547918</c:v>
                </c:pt>
                <c:pt idx="200">
                  <c:v>129.52054794520521</c:v>
                </c:pt>
                <c:pt idx="201">
                  <c:v>83.893150684931243</c:v>
                </c:pt>
                <c:pt idx="202">
                  <c:v>38.265753424657269</c:v>
                </c:pt>
                <c:pt idx="203">
                  <c:v>609.63835616438337</c:v>
                </c:pt>
                <c:pt idx="204">
                  <c:v>564.01095890410943</c:v>
                </c:pt>
                <c:pt idx="205">
                  <c:v>518.38356164383549</c:v>
                </c:pt>
                <c:pt idx="206">
                  <c:v>472.7561643835615</c:v>
                </c:pt>
                <c:pt idx="207">
                  <c:v>427.1287671232875</c:v>
                </c:pt>
                <c:pt idx="208">
                  <c:v>381.50136986301351</c:v>
                </c:pt>
                <c:pt idx="209">
                  <c:v>335.87397260273951</c:v>
                </c:pt>
                <c:pt idx="210">
                  <c:v>290.24657534246552</c:v>
                </c:pt>
                <c:pt idx="211">
                  <c:v>244.61917808219155</c:v>
                </c:pt>
                <c:pt idx="212">
                  <c:v>198.99178082191759</c:v>
                </c:pt>
                <c:pt idx="213">
                  <c:v>153.36438356164362</c:v>
                </c:pt>
                <c:pt idx="214">
                  <c:v>107.73698630136965</c:v>
                </c:pt>
                <c:pt idx="215">
                  <c:v>62.109589041095681</c:v>
                </c:pt>
                <c:pt idx="216">
                  <c:v>16.482191780821708</c:v>
                </c:pt>
                <c:pt idx="217">
                  <c:v>587.85479452054778</c:v>
                </c:pt>
                <c:pt idx="218">
                  <c:v>542.22739726027385</c:v>
                </c:pt>
                <c:pt idx="219">
                  <c:v>496.59999999999985</c:v>
                </c:pt>
                <c:pt idx="220">
                  <c:v>450.97260273972586</c:v>
                </c:pt>
                <c:pt idx="221">
                  <c:v>405.34520547945186</c:v>
                </c:pt>
                <c:pt idx="222">
                  <c:v>359.71780821917787</c:v>
                </c:pt>
                <c:pt idx="223">
                  <c:v>314.09041095890387</c:v>
                </c:pt>
                <c:pt idx="224">
                  <c:v>268.46301369862988</c:v>
                </c:pt>
                <c:pt idx="225">
                  <c:v>222.83561643835591</c:v>
                </c:pt>
                <c:pt idx="226">
                  <c:v>177.20821917808195</c:v>
                </c:pt>
                <c:pt idx="227">
                  <c:v>131.58082191780798</c:v>
                </c:pt>
                <c:pt idx="228">
                  <c:v>85.953424657534015</c:v>
                </c:pt>
                <c:pt idx="229">
                  <c:v>40.326027397260042</c:v>
                </c:pt>
                <c:pt idx="230">
                  <c:v>611.69863013698614</c:v>
                </c:pt>
                <c:pt idx="231">
                  <c:v>566.0712328767122</c:v>
                </c:pt>
                <c:pt idx="232">
                  <c:v>520.44383561643826</c:v>
                </c:pt>
                <c:pt idx="233">
                  <c:v>474.81643835616427</c:v>
                </c:pt>
                <c:pt idx="234">
                  <c:v>429.18904109589027</c:v>
                </c:pt>
                <c:pt idx="235">
                  <c:v>383.56164383561628</c:v>
                </c:pt>
                <c:pt idx="236">
                  <c:v>337.93424657534229</c:v>
                </c:pt>
                <c:pt idx="237">
                  <c:v>292.30684931506829</c:v>
                </c:pt>
                <c:pt idx="238">
                  <c:v>246.67945205479433</c:v>
                </c:pt>
                <c:pt idx="239">
                  <c:v>201.05205479452036</c:v>
                </c:pt>
                <c:pt idx="240">
                  <c:v>155.42465753424639</c:v>
                </c:pt>
                <c:pt idx="241">
                  <c:v>109.79726027397243</c:v>
                </c:pt>
                <c:pt idx="242">
                  <c:v>64.16986301369846</c:v>
                </c:pt>
                <c:pt idx="243">
                  <c:v>18.542465753424487</c:v>
                </c:pt>
                <c:pt idx="244">
                  <c:v>589.91506849315056</c:v>
                </c:pt>
                <c:pt idx="245">
                  <c:v>544.28767123287662</c:v>
                </c:pt>
                <c:pt idx="246">
                  <c:v>498.66027397260262</c:v>
                </c:pt>
                <c:pt idx="247">
                  <c:v>453.03287671232863</c:v>
                </c:pt>
                <c:pt idx="248">
                  <c:v>407.40547945205464</c:v>
                </c:pt>
                <c:pt idx="249">
                  <c:v>361.77808219178064</c:v>
                </c:pt>
                <c:pt idx="250">
                  <c:v>316.15068493150665</c:v>
                </c:pt>
                <c:pt idx="251">
                  <c:v>270.52328767123265</c:v>
                </c:pt>
                <c:pt idx="252">
                  <c:v>224.89589041095869</c:v>
                </c:pt>
                <c:pt idx="253">
                  <c:v>179.26849315068472</c:v>
                </c:pt>
                <c:pt idx="254">
                  <c:v>133.64109589041075</c:v>
                </c:pt>
                <c:pt idx="255">
                  <c:v>88.013698630136787</c:v>
                </c:pt>
                <c:pt idx="256">
                  <c:v>42.386301369862814</c:v>
                </c:pt>
                <c:pt idx="257">
                  <c:v>613.75890410958891</c:v>
                </c:pt>
                <c:pt idx="258">
                  <c:v>568.13150684931497</c:v>
                </c:pt>
                <c:pt idx="259">
                  <c:v>522.50410958904104</c:v>
                </c:pt>
                <c:pt idx="260">
                  <c:v>476.87671232876704</c:v>
                </c:pt>
                <c:pt idx="261">
                  <c:v>431.24931506849305</c:v>
                </c:pt>
                <c:pt idx="262">
                  <c:v>385.62191780821905</c:v>
                </c:pt>
                <c:pt idx="263">
                  <c:v>339.99452054794506</c:v>
                </c:pt>
                <c:pt idx="264">
                  <c:v>294.36712328767106</c:v>
                </c:pt>
                <c:pt idx="265">
                  <c:v>248.7397260273971</c:v>
                </c:pt>
                <c:pt idx="266">
                  <c:v>203.11232876712313</c:v>
                </c:pt>
                <c:pt idx="267">
                  <c:v>157.48493150684916</c:v>
                </c:pt>
                <c:pt idx="268">
                  <c:v>111.8575342465752</c:v>
                </c:pt>
                <c:pt idx="269">
                  <c:v>66.230136986301233</c:v>
                </c:pt>
                <c:pt idx="270">
                  <c:v>20.602739726027259</c:v>
                </c:pt>
                <c:pt idx="271">
                  <c:v>591.97534246575333</c:v>
                </c:pt>
                <c:pt idx="272">
                  <c:v>546.34794520547939</c:v>
                </c:pt>
                <c:pt idx="273">
                  <c:v>500.7205479452054</c:v>
                </c:pt>
                <c:pt idx="274">
                  <c:v>455.0931506849314</c:v>
                </c:pt>
                <c:pt idx="275">
                  <c:v>409.46575342465741</c:v>
                </c:pt>
                <c:pt idx="276">
                  <c:v>363.83835616438341</c:v>
                </c:pt>
                <c:pt idx="277">
                  <c:v>318.21095890410942</c:v>
                </c:pt>
                <c:pt idx="278">
                  <c:v>272.58356164383542</c:v>
                </c:pt>
                <c:pt idx="279">
                  <c:v>226.95616438356146</c:v>
                </c:pt>
                <c:pt idx="280">
                  <c:v>181.32876712328749</c:v>
                </c:pt>
                <c:pt idx="281">
                  <c:v>135.70136986301353</c:v>
                </c:pt>
                <c:pt idx="282">
                  <c:v>90.073972602739559</c:v>
                </c:pt>
                <c:pt idx="283">
                  <c:v>44.446575342465586</c:v>
                </c:pt>
                <c:pt idx="284">
                  <c:v>615.81917808219168</c:v>
                </c:pt>
                <c:pt idx="285">
                  <c:v>570.19178082191775</c:v>
                </c:pt>
                <c:pt idx="286">
                  <c:v>524.56438356164381</c:v>
                </c:pt>
                <c:pt idx="287">
                  <c:v>478.93698630136981</c:v>
                </c:pt>
                <c:pt idx="288">
                  <c:v>433.30958904109582</c:v>
                </c:pt>
                <c:pt idx="289">
                  <c:v>387.68219178082182</c:v>
                </c:pt>
                <c:pt idx="290">
                  <c:v>342.05479452054783</c:v>
                </c:pt>
                <c:pt idx="291">
                  <c:v>296.42739726027384</c:v>
                </c:pt>
                <c:pt idx="292">
                  <c:v>250.79999999999987</c:v>
                </c:pt>
                <c:pt idx="293">
                  <c:v>205.1726027397259</c:v>
                </c:pt>
                <c:pt idx="294">
                  <c:v>159.54520547945194</c:v>
                </c:pt>
                <c:pt idx="295">
                  <c:v>113.91780821917797</c:v>
                </c:pt>
                <c:pt idx="296">
                  <c:v>68.290410958904005</c:v>
                </c:pt>
                <c:pt idx="297">
                  <c:v>22.663013698630031</c:v>
                </c:pt>
                <c:pt idx="298">
                  <c:v>594.0356164383561</c:v>
                </c:pt>
                <c:pt idx="299">
                  <c:v>548.40821917808216</c:v>
                </c:pt>
                <c:pt idx="300">
                  <c:v>502.78082191780817</c:v>
                </c:pt>
                <c:pt idx="301">
                  <c:v>457.15342465753417</c:v>
                </c:pt>
                <c:pt idx="302">
                  <c:v>411.52602739726018</c:v>
                </c:pt>
                <c:pt idx="303">
                  <c:v>365.89863013698618</c:v>
                </c:pt>
                <c:pt idx="304">
                  <c:v>320.27123287671219</c:v>
                </c:pt>
                <c:pt idx="305">
                  <c:v>274.6438356164382</c:v>
                </c:pt>
                <c:pt idx="306">
                  <c:v>229.01643835616423</c:v>
                </c:pt>
                <c:pt idx="307">
                  <c:v>183.38904109589026</c:v>
                </c:pt>
                <c:pt idx="308">
                  <c:v>137.7616438356163</c:v>
                </c:pt>
                <c:pt idx="309">
                  <c:v>92.134246575342331</c:v>
                </c:pt>
                <c:pt idx="310">
                  <c:v>46.506849315068358</c:v>
                </c:pt>
                <c:pt idx="311">
                  <c:v>0.87945205479438471</c:v>
                </c:pt>
                <c:pt idx="312">
                  <c:v>572.2520547945204</c:v>
                </c:pt>
                <c:pt idx="313">
                  <c:v>526.62465753424647</c:v>
                </c:pt>
                <c:pt idx="314">
                  <c:v>480.99726027397247</c:v>
                </c:pt>
                <c:pt idx="315">
                  <c:v>435.36986301369848</c:v>
                </c:pt>
                <c:pt idx="316">
                  <c:v>389.74246575342448</c:v>
                </c:pt>
                <c:pt idx="317">
                  <c:v>344.11506849315049</c:v>
                </c:pt>
                <c:pt idx="318">
                  <c:v>298.48767123287649</c:v>
                </c:pt>
                <c:pt idx="319">
                  <c:v>252.86027397260253</c:v>
                </c:pt>
                <c:pt idx="320">
                  <c:v>207.23287671232856</c:v>
                </c:pt>
                <c:pt idx="321">
                  <c:v>161.6054794520546</c:v>
                </c:pt>
                <c:pt idx="322">
                  <c:v>115.97808219178063</c:v>
                </c:pt>
                <c:pt idx="323">
                  <c:v>70.350684931506663</c:v>
                </c:pt>
                <c:pt idx="324">
                  <c:v>24.72328767123269</c:v>
                </c:pt>
                <c:pt idx="325">
                  <c:v>596.09589041095876</c:v>
                </c:pt>
                <c:pt idx="326">
                  <c:v>550.46849315068482</c:v>
                </c:pt>
                <c:pt idx="327">
                  <c:v>504.84109589041083</c:v>
                </c:pt>
                <c:pt idx="328">
                  <c:v>459.21369863013683</c:v>
                </c:pt>
                <c:pt idx="329">
                  <c:v>413.58630136986284</c:v>
                </c:pt>
                <c:pt idx="330">
                  <c:v>367.95890410958884</c:v>
                </c:pt>
                <c:pt idx="331">
                  <c:v>322.33150684931485</c:v>
                </c:pt>
                <c:pt idx="332">
                  <c:v>276.70410958904085</c:v>
                </c:pt>
                <c:pt idx="333">
                  <c:v>231.07671232876689</c:v>
                </c:pt>
                <c:pt idx="334">
                  <c:v>185.44931506849292</c:v>
                </c:pt>
                <c:pt idx="335">
                  <c:v>139.82191780821896</c:v>
                </c:pt>
                <c:pt idx="336">
                  <c:v>94.19452054794499</c:v>
                </c:pt>
                <c:pt idx="337">
                  <c:v>48.567123287671016</c:v>
                </c:pt>
                <c:pt idx="338">
                  <c:v>2.9397260273970431</c:v>
                </c:pt>
                <c:pt idx="339">
                  <c:v>574.31232876712306</c:v>
                </c:pt>
                <c:pt idx="340">
                  <c:v>528.68493150684913</c:v>
                </c:pt>
                <c:pt idx="341">
                  <c:v>483.05753424657513</c:v>
                </c:pt>
                <c:pt idx="342">
                  <c:v>437.43013698630114</c:v>
                </c:pt>
                <c:pt idx="343">
                  <c:v>391.80273972602714</c:v>
                </c:pt>
                <c:pt idx="344">
                  <c:v>346.17534246575315</c:v>
                </c:pt>
                <c:pt idx="345">
                  <c:v>300.54794520547915</c:v>
                </c:pt>
                <c:pt idx="346">
                  <c:v>254.92054794520519</c:v>
                </c:pt>
                <c:pt idx="347">
                  <c:v>209.29315068493122</c:v>
                </c:pt>
                <c:pt idx="348">
                  <c:v>163.66575342465725</c:v>
                </c:pt>
                <c:pt idx="349">
                  <c:v>118.03835616438329</c:v>
                </c:pt>
                <c:pt idx="350">
                  <c:v>72.410958904109322</c:v>
                </c:pt>
                <c:pt idx="351">
                  <c:v>26.783561643835348</c:v>
                </c:pt>
                <c:pt idx="352">
                  <c:v>598.15616438356142</c:v>
                </c:pt>
                <c:pt idx="353">
                  <c:v>552.52876712328748</c:v>
                </c:pt>
                <c:pt idx="354">
                  <c:v>506.90136986301349</c:v>
                </c:pt>
                <c:pt idx="355">
                  <c:v>461.27397260273949</c:v>
                </c:pt>
                <c:pt idx="356">
                  <c:v>415.6465753424655</c:v>
                </c:pt>
                <c:pt idx="357">
                  <c:v>370.0191780821915</c:v>
                </c:pt>
                <c:pt idx="358">
                  <c:v>324.39178082191751</c:v>
                </c:pt>
                <c:pt idx="359">
                  <c:v>278.76438356164351</c:v>
                </c:pt>
                <c:pt idx="360">
                  <c:v>233.13698630136955</c:v>
                </c:pt>
                <c:pt idx="361">
                  <c:v>187.50958904109558</c:v>
                </c:pt>
                <c:pt idx="362">
                  <c:v>141.88219178082161</c:v>
                </c:pt>
                <c:pt idx="363">
                  <c:v>96.254794520547648</c:v>
                </c:pt>
                <c:pt idx="364">
                  <c:v>50.627397260273675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A-4AD4-AA64-59AB06C8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12896"/>
        <c:axId val="448519136"/>
      </c:lineChart>
      <c:catAx>
        <c:axId val="4485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19136"/>
        <c:crosses val="autoZero"/>
        <c:auto val="1"/>
        <c:lblAlgn val="ctr"/>
        <c:lblOffset val="100"/>
        <c:noMultiLvlLbl val="0"/>
      </c:catAx>
      <c:valAx>
        <c:axId val="4485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3081583215041108"/>
          <c:y val="0.92555295822397199"/>
          <c:w val="0.20965668967804293"/>
          <c:h val="7.324270013123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Line Graph'!$B$1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Line Graph'!$A$2:$A$1097</c:f>
              <c:numCache>
                <c:formatCode>m/d/yy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'Sales Line Graph'!$B$2:$B$1097</c:f>
              <c:numCache>
                <c:formatCode>0</c:formatCode>
                <c:ptCount val="1096"/>
                <c:pt idx="0">
                  <c:v>14</c:v>
                </c:pt>
                <c:pt idx="1">
                  <c:v>25</c:v>
                </c:pt>
                <c:pt idx="2">
                  <c:v>17</c:v>
                </c:pt>
                <c:pt idx="3">
                  <c:v>25</c:v>
                </c:pt>
                <c:pt idx="4">
                  <c:v>24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20</c:v>
                </c:pt>
                <c:pt idx="16">
                  <c:v>26</c:v>
                </c:pt>
                <c:pt idx="17">
                  <c:v>19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25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24</c:v>
                </c:pt>
                <c:pt idx="29">
                  <c:v>22</c:v>
                </c:pt>
                <c:pt idx="30">
                  <c:v>20</c:v>
                </c:pt>
                <c:pt idx="31">
                  <c:v>16</c:v>
                </c:pt>
                <c:pt idx="32">
                  <c:v>26</c:v>
                </c:pt>
                <c:pt idx="33">
                  <c:v>20</c:v>
                </c:pt>
                <c:pt idx="34">
                  <c:v>17</c:v>
                </c:pt>
                <c:pt idx="35">
                  <c:v>22</c:v>
                </c:pt>
                <c:pt idx="36">
                  <c:v>17</c:v>
                </c:pt>
                <c:pt idx="37">
                  <c:v>21</c:v>
                </c:pt>
                <c:pt idx="38">
                  <c:v>21</c:v>
                </c:pt>
                <c:pt idx="39">
                  <c:v>17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25</c:v>
                </c:pt>
                <c:pt idx="45">
                  <c:v>16</c:v>
                </c:pt>
                <c:pt idx="46">
                  <c:v>19</c:v>
                </c:pt>
                <c:pt idx="47">
                  <c:v>24</c:v>
                </c:pt>
                <c:pt idx="48">
                  <c:v>19</c:v>
                </c:pt>
                <c:pt idx="49">
                  <c:v>27</c:v>
                </c:pt>
                <c:pt idx="50">
                  <c:v>23</c:v>
                </c:pt>
                <c:pt idx="51">
                  <c:v>15</c:v>
                </c:pt>
                <c:pt idx="52">
                  <c:v>17</c:v>
                </c:pt>
                <c:pt idx="53">
                  <c:v>20</c:v>
                </c:pt>
                <c:pt idx="54">
                  <c:v>15</c:v>
                </c:pt>
                <c:pt idx="55">
                  <c:v>17</c:v>
                </c:pt>
                <c:pt idx="56">
                  <c:v>17</c:v>
                </c:pt>
                <c:pt idx="57">
                  <c:v>19</c:v>
                </c:pt>
                <c:pt idx="58">
                  <c:v>26</c:v>
                </c:pt>
                <c:pt idx="59">
                  <c:v>25</c:v>
                </c:pt>
                <c:pt idx="60">
                  <c:v>22</c:v>
                </c:pt>
                <c:pt idx="61">
                  <c:v>22</c:v>
                </c:pt>
                <c:pt idx="62">
                  <c:v>15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15</c:v>
                </c:pt>
                <c:pt idx="70">
                  <c:v>16</c:v>
                </c:pt>
                <c:pt idx="71">
                  <c:v>20</c:v>
                </c:pt>
                <c:pt idx="72">
                  <c:v>19</c:v>
                </c:pt>
                <c:pt idx="73">
                  <c:v>21</c:v>
                </c:pt>
                <c:pt idx="74">
                  <c:v>25</c:v>
                </c:pt>
                <c:pt idx="75">
                  <c:v>20</c:v>
                </c:pt>
                <c:pt idx="76">
                  <c:v>19</c:v>
                </c:pt>
                <c:pt idx="77">
                  <c:v>16</c:v>
                </c:pt>
                <c:pt idx="78">
                  <c:v>23</c:v>
                </c:pt>
                <c:pt idx="79">
                  <c:v>19</c:v>
                </c:pt>
                <c:pt idx="80">
                  <c:v>17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16</c:v>
                </c:pt>
                <c:pt idx="85">
                  <c:v>20</c:v>
                </c:pt>
                <c:pt idx="86">
                  <c:v>26</c:v>
                </c:pt>
                <c:pt idx="87">
                  <c:v>26</c:v>
                </c:pt>
                <c:pt idx="88">
                  <c:v>28</c:v>
                </c:pt>
                <c:pt idx="89">
                  <c:v>21</c:v>
                </c:pt>
                <c:pt idx="90">
                  <c:v>23</c:v>
                </c:pt>
                <c:pt idx="91">
                  <c:v>28</c:v>
                </c:pt>
                <c:pt idx="92">
                  <c:v>23</c:v>
                </c:pt>
                <c:pt idx="93">
                  <c:v>20</c:v>
                </c:pt>
                <c:pt idx="94">
                  <c:v>24</c:v>
                </c:pt>
                <c:pt idx="95">
                  <c:v>22</c:v>
                </c:pt>
                <c:pt idx="96">
                  <c:v>27</c:v>
                </c:pt>
                <c:pt idx="97">
                  <c:v>22</c:v>
                </c:pt>
                <c:pt idx="98">
                  <c:v>16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26</c:v>
                </c:pt>
                <c:pt idx="104">
                  <c:v>21</c:v>
                </c:pt>
                <c:pt idx="105">
                  <c:v>19</c:v>
                </c:pt>
                <c:pt idx="106">
                  <c:v>28</c:v>
                </c:pt>
                <c:pt idx="107">
                  <c:v>23</c:v>
                </c:pt>
                <c:pt idx="108">
                  <c:v>18</c:v>
                </c:pt>
                <c:pt idx="109">
                  <c:v>20</c:v>
                </c:pt>
                <c:pt idx="110">
                  <c:v>24</c:v>
                </c:pt>
                <c:pt idx="111">
                  <c:v>21</c:v>
                </c:pt>
                <c:pt idx="112">
                  <c:v>20</c:v>
                </c:pt>
                <c:pt idx="113">
                  <c:v>22</c:v>
                </c:pt>
                <c:pt idx="114">
                  <c:v>29</c:v>
                </c:pt>
                <c:pt idx="115">
                  <c:v>17</c:v>
                </c:pt>
                <c:pt idx="116">
                  <c:v>25</c:v>
                </c:pt>
                <c:pt idx="117">
                  <c:v>18</c:v>
                </c:pt>
                <c:pt idx="118">
                  <c:v>26</c:v>
                </c:pt>
                <c:pt idx="119">
                  <c:v>28</c:v>
                </c:pt>
                <c:pt idx="120">
                  <c:v>28</c:v>
                </c:pt>
                <c:pt idx="121">
                  <c:v>24</c:v>
                </c:pt>
                <c:pt idx="122">
                  <c:v>28</c:v>
                </c:pt>
                <c:pt idx="123">
                  <c:v>28</c:v>
                </c:pt>
                <c:pt idx="124">
                  <c:v>22</c:v>
                </c:pt>
                <c:pt idx="125">
                  <c:v>26</c:v>
                </c:pt>
                <c:pt idx="126">
                  <c:v>19</c:v>
                </c:pt>
                <c:pt idx="127">
                  <c:v>17</c:v>
                </c:pt>
                <c:pt idx="128">
                  <c:v>19</c:v>
                </c:pt>
                <c:pt idx="129">
                  <c:v>21</c:v>
                </c:pt>
                <c:pt idx="130">
                  <c:v>30</c:v>
                </c:pt>
                <c:pt idx="131">
                  <c:v>17</c:v>
                </c:pt>
                <c:pt idx="132">
                  <c:v>19</c:v>
                </c:pt>
                <c:pt idx="133">
                  <c:v>19</c:v>
                </c:pt>
                <c:pt idx="134">
                  <c:v>23</c:v>
                </c:pt>
                <c:pt idx="135">
                  <c:v>29</c:v>
                </c:pt>
                <c:pt idx="136">
                  <c:v>21</c:v>
                </c:pt>
                <c:pt idx="137">
                  <c:v>23</c:v>
                </c:pt>
                <c:pt idx="138">
                  <c:v>18</c:v>
                </c:pt>
                <c:pt idx="139">
                  <c:v>26</c:v>
                </c:pt>
                <c:pt idx="140">
                  <c:v>17</c:v>
                </c:pt>
                <c:pt idx="141">
                  <c:v>30</c:v>
                </c:pt>
                <c:pt idx="142">
                  <c:v>24</c:v>
                </c:pt>
                <c:pt idx="143">
                  <c:v>21</c:v>
                </c:pt>
                <c:pt idx="144">
                  <c:v>19</c:v>
                </c:pt>
                <c:pt idx="145">
                  <c:v>23</c:v>
                </c:pt>
                <c:pt idx="146">
                  <c:v>20</c:v>
                </c:pt>
                <c:pt idx="147">
                  <c:v>29</c:v>
                </c:pt>
                <c:pt idx="148">
                  <c:v>27</c:v>
                </c:pt>
                <c:pt idx="149">
                  <c:v>19</c:v>
                </c:pt>
                <c:pt idx="150">
                  <c:v>21</c:v>
                </c:pt>
                <c:pt idx="151">
                  <c:v>28</c:v>
                </c:pt>
                <c:pt idx="152">
                  <c:v>24</c:v>
                </c:pt>
                <c:pt idx="153">
                  <c:v>20</c:v>
                </c:pt>
                <c:pt idx="154">
                  <c:v>23</c:v>
                </c:pt>
                <c:pt idx="155">
                  <c:v>22</c:v>
                </c:pt>
                <c:pt idx="156">
                  <c:v>20</c:v>
                </c:pt>
                <c:pt idx="157">
                  <c:v>31</c:v>
                </c:pt>
                <c:pt idx="158">
                  <c:v>29</c:v>
                </c:pt>
                <c:pt idx="159">
                  <c:v>22</c:v>
                </c:pt>
                <c:pt idx="160">
                  <c:v>22</c:v>
                </c:pt>
                <c:pt idx="161">
                  <c:v>20</c:v>
                </c:pt>
                <c:pt idx="162">
                  <c:v>30</c:v>
                </c:pt>
                <c:pt idx="163">
                  <c:v>20</c:v>
                </c:pt>
                <c:pt idx="164">
                  <c:v>22</c:v>
                </c:pt>
                <c:pt idx="165">
                  <c:v>29</c:v>
                </c:pt>
                <c:pt idx="166">
                  <c:v>19</c:v>
                </c:pt>
                <c:pt idx="167">
                  <c:v>25</c:v>
                </c:pt>
                <c:pt idx="168">
                  <c:v>20</c:v>
                </c:pt>
                <c:pt idx="169">
                  <c:v>23</c:v>
                </c:pt>
                <c:pt idx="170">
                  <c:v>22</c:v>
                </c:pt>
                <c:pt idx="171">
                  <c:v>23</c:v>
                </c:pt>
                <c:pt idx="172">
                  <c:v>21</c:v>
                </c:pt>
                <c:pt idx="173">
                  <c:v>24</c:v>
                </c:pt>
                <c:pt idx="174">
                  <c:v>25</c:v>
                </c:pt>
                <c:pt idx="175">
                  <c:v>23</c:v>
                </c:pt>
                <c:pt idx="176">
                  <c:v>26</c:v>
                </c:pt>
                <c:pt idx="177">
                  <c:v>25</c:v>
                </c:pt>
                <c:pt idx="178">
                  <c:v>31</c:v>
                </c:pt>
                <c:pt idx="179">
                  <c:v>21</c:v>
                </c:pt>
                <c:pt idx="180">
                  <c:v>25</c:v>
                </c:pt>
                <c:pt idx="181">
                  <c:v>23</c:v>
                </c:pt>
                <c:pt idx="182">
                  <c:v>27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28</c:v>
                </c:pt>
                <c:pt idx="187">
                  <c:v>29</c:v>
                </c:pt>
                <c:pt idx="188">
                  <c:v>31</c:v>
                </c:pt>
                <c:pt idx="189">
                  <c:v>25</c:v>
                </c:pt>
                <c:pt idx="190">
                  <c:v>28</c:v>
                </c:pt>
                <c:pt idx="191">
                  <c:v>29</c:v>
                </c:pt>
                <c:pt idx="192">
                  <c:v>28</c:v>
                </c:pt>
                <c:pt idx="193">
                  <c:v>30</c:v>
                </c:pt>
                <c:pt idx="194">
                  <c:v>21</c:v>
                </c:pt>
                <c:pt idx="195">
                  <c:v>29</c:v>
                </c:pt>
                <c:pt idx="196">
                  <c:v>24</c:v>
                </c:pt>
                <c:pt idx="197">
                  <c:v>23</c:v>
                </c:pt>
                <c:pt idx="198">
                  <c:v>31</c:v>
                </c:pt>
                <c:pt idx="199">
                  <c:v>21</c:v>
                </c:pt>
                <c:pt idx="200">
                  <c:v>22</c:v>
                </c:pt>
                <c:pt idx="201">
                  <c:v>30</c:v>
                </c:pt>
                <c:pt idx="202">
                  <c:v>25</c:v>
                </c:pt>
                <c:pt idx="203">
                  <c:v>31</c:v>
                </c:pt>
                <c:pt idx="204">
                  <c:v>29</c:v>
                </c:pt>
                <c:pt idx="205">
                  <c:v>21</c:v>
                </c:pt>
                <c:pt idx="206">
                  <c:v>26</c:v>
                </c:pt>
                <c:pt idx="207">
                  <c:v>23</c:v>
                </c:pt>
                <c:pt idx="208">
                  <c:v>23</c:v>
                </c:pt>
                <c:pt idx="209">
                  <c:v>26</c:v>
                </c:pt>
                <c:pt idx="210">
                  <c:v>22</c:v>
                </c:pt>
                <c:pt idx="211">
                  <c:v>28</c:v>
                </c:pt>
                <c:pt idx="212">
                  <c:v>22</c:v>
                </c:pt>
                <c:pt idx="213">
                  <c:v>25</c:v>
                </c:pt>
                <c:pt idx="214">
                  <c:v>25</c:v>
                </c:pt>
                <c:pt idx="215">
                  <c:v>21</c:v>
                </c:pt>
                <c:pt idx="216">
                  <c:v>23</c:v>
                </c:pt>
                <c:pt idx="217">
                  <c:v>23</c:v>
                </c:pt>
                <c:pt idx="218">
                  <c:v>28</c:v>
                </c:pt>
                <c:pt idx="219">
                  <c:v>24</c:v>
                </c:pt>
                <c:pt idx="220">
                  <c:v>27</c:v>
                </c:pt>
                <c:pt idx="221">
                  <c:v>31</c:v>
                </c:pt>
                <c:pt idx="222">
                  <c:v>20</c:v>
                </c:pt>
                <c:pt idx="223">
                  <c:v>26</c:v>
                </c:pt>
                <c:pt idx="224">
                  <c:v>21</c:v>
                </c:pt>
                <c:pt idx="225">
                  <c:v>25</c:v>
                </c:pt>
                <c:pt idx="226">
                  <c:v>28</c:v>
                </c:pt>
                <c:pt idx="227">
                  <c:v>23</c:v>
                </c:pt>
                <c:pt idx="228">
                  <c:v>26</c:v>
                </c:pt>
                <c:pt idx="229">
                  <c:v>23</c:v>
                </c:pt>
                <c:pt idx="230">
                  <c:v>33</c:v>
                </c:pt>
                <c:pt idx="231">
                  <c:v>31</c:v>
                </c:pt>
                <c:pt idx="232">
                  <c:v>30</c:v>
                </c:pt>
                <c:pt idx="233">
                  <c:v>29</c:v>
                </c:pt>
                <c:pt idx="234">
                  <c:v>31</c:v>
                </c:pt>
                <c:pt idx="235">
                  <c:v>27</c:v>
                </c:pt>
                <c:pt idx="236">
                  <c:v>31</c:v>
                </c:pt>
                <c:pt idx="237">
                  <c:v>30</c:v>
                </c:pt>
                <c:pt idx="238">
                  <c:v>28</c:v>
                </c:pt>
                <c:pt idx="239">
                  <c:v>26</c:v>
                </c:pt>
                <c:pt idx="240">
                  <c:v>21</c:v>
                </c:pt>
                <c:pt idx="241">
                  <c:v>26</c:v>
                </c:pt>
                <c:pt idx="242">
                  <c:v>33</c:v>
                </c:pt>
                <c:pt idx="243">
                  <c:v>25</c:v>
                </c:pt>
                <c:pt idx="244">
                  <c:v>24</c:v>
                </c:pt>
                <c:pt idx="245">
                  <c:v>26</c:v>
                </c:pt>
                <c:pt idx="246">
                  <c:v>33</c:v>
                </c:pt>
                <c:pt idx="247">
                  <c:v>24</c:v>
                </c:pt>
                <c:pt idx="248">
                  <c:v>33</c:v>
                </c:pt>
                <c:pt idx="249">
                  <c:v>27</c:v>
                </c:pt>
                <c:pt idx="250">
                  <c:v>32</c:v>
                </c:pt>
                <c:pt idx="251">
                  <c:v>24</c:v>
                </c:pt>
                <c:pt idx="252">
                  <c:v>33</c:v>
                </c:pt>
                <c:pt idx="253">
                  <c:v>27</c:v>
                </c:pt>
                <c:pt idx="254">
                  <c:v>33</c:v>
                </c:pt>
                <c:pt idx="255">
                  <c:v>32</c:v>
                </c:pt>
                <c:pt idx="256">
                  <c:v>23</c:v>
                </c:pt>
                <c:pt idx="257">
                  <c:v>27</c:v>
                </c:pt>
                <c:pt idx="258">
                  <c:v>28</c:v>
                </c:pt>
                <c:pt idx="259">
                  <c:v>30</c:v>
                </c:pt>
                <c:pt idx="260">
                  <c:v>32</c:v>
                </c:pt>
                <c:pt idx="261">
                  <c:v>32</c:v>
                </c:pt>
                <c:pt idx="262">
                  <c:v>23</c:v>
                </c:pt>
                <c:pt idx="263">
                  <c:v>23</c:v>
                </c:pt>
                <c:pt idx="264">
                  <c:v>34</c:v>
                </c:pt>
                <c:pt idx="265">
                  <c:v>32</c:v>
                </c:pt>
                <c:pt idx="266">
                  <c:v>22</c:v>
                </c:pt>
                <c:pt idx="267">
                  <c:v>22</c:v>
                </c:pt>
                <c:pt idx="268">
                  <c:v>24</c:v>
                </c:pt>
                <c:pt idx="269">
                  <c:v>26</c:v>
                </c:pt>
                <c:pt idx="270">
                  <c:v>28</c:v>
                </c:pt>
                <c:pt idx="271">
                  <c:v>31</c:v>
                </c:pt>
                <c:pt idx="272">
                  <c:v>24</c:v>
                </c:pt>
                <c:pt idx="273">
                  <c:v>27</c:v>
                </c:pt>
                <c:pt idx="274">
                  <c:v>29</c:v>
                </c:pt>
                <c:pt idx="275">
                  <c:v>31</c:v>
                </c:pt>
                <c:pt idx="276">
                  <c:v>29</c:v>
                </c:pt>
                <c:pt idx="277">
                  <c:v>32</c:v>
                </c:pt>
                <c:pt idx="278">
                  <c:v>28</c:v>
                </c:pt>
                <c:pt idx="279">
                  <c:v>33</c:v>
                </c:pt>
                <c:pt idx="280">
                  <c:v>27</c:v>
                </c:pt>
                <c:pt idx="281">
                  <c:v>29</c:v>
                </c:pt>
                <c:pt idx="282">
                  <c:v>34</c:v>
                </c:pt>
                <c:pt idx="283">
                  <c:v>34</c:v>
                </c:pt>
                <c:pt idx="284">
                  <c:v>35</c:v>
                </c:pt>
                <c:pt idx="285">
                  <c:v>24</c:v>
                </c:pt>
                <c:pt idx="286">
                  <c:v>26</c:v>
                </c:pt>
                <c:pt idx="287">
                  <c:v>23</c:v>
                </c:pt>
                <c:pt idx="288">
                  <c:v>24</c:v>
                </c:pt>
                <c:pt idx="289">
                  <c:v>31</c:v>
                </c:pt>
                <c:pt idx="290">
                  <c:v>25</c:v>
                </c:pt>
                <c:pt idx="291">
                  <c:v>31</c:v>
                </c:pt>
                <c:pt idx="292">
                  <c:v>34</c:v>
                </c:pt>
                <c:pt idx="293">
                  <c:v>33</c:v>
                </c:pt>
                <c:pt idx="294">
                  <c:v>26</c:v>
                </c:pt>
                <c:pt idx="295">
                  <c:v>23</c:v>
                </c:pt>
                <c:pt idx="296">
                  <c:v>35</c:v>
                </c:pt>
                <c:pt idx="297">
                  <c:v>29</c:v>
                </c:pt>
                <c:pt idx="298">
                  <c:v>36</c:v>
                </c:pt>
                <c:pt idx="299">
                  <c:v>23</c:v>
                </c:pt>
                <c:pt idx="300">
                  <c:v>31</c:v>
                </c:pt>
                <c:pt idx="301">
                  <c:v>32</c:v>
                </c:pt>
                <c:pt idx="302">
                  <c:v>28</c:v>
                </c:pt>
                <c:pt idx="303">
                  <c:v>27</c:v>
                </c:pt>
                <c:pt idx="304">
                  <c:v>25</c:v>
                </c:pt>
                <c:pt idx="305">
                  <c:v>29</c:v>
                </c:pt>
                <c:pt idx="306">
                  <c:v>33</c:v>
                </c:pt>
                <c:pt idx="307">
                  <c:v>28</c:v>
                </c:pt>
                <c:pt idx="308">
                  <c:v>26</c:v>
                </c:pt>
                <c:pt idx="309">
                  <c:v>29</c:v>
                </c:pt>
                <c:pt idx="310">
                  <c:v>33</c:v>
                </c:pt>
                <c:pt idx="311">
                  <c:v>33</c:v>
                </c:pt>
                <c:pt idx="312">
                  <c:v>25</c:v>
                </c:pt>
                <c:pt idx="313">
                  <c:v>25</c:v>
                </c:pt>
                <c:pt idx="314">
                  <c:v>32</c:v>
                </c:pt>
                <c:pt idx="315">
                  <c:v>25</c:v>
                </c:pt>
                <c:pt idx="316">
                  <c:v>24</c:v>
                </c:pt>
                <c:pt idx="317">
                  <c:v>31</c:v>
                </c:pt>
                <c:pt idx="318">
                  <c:v>31</c:v>
                </c:pt>
                <c:pt idx="319">
                  <c:v>29</c:v>
                </c:pt>
                <c:pt idx="320">
                  <c:v>24</c:v>
                </c:pt>
                <c:pt idx="321">
                  <c:v>28</c:v>
                </c:pt>
                <c:pt idx="322">
                  <c:v>29</c:v>
                </c:pt>
                <c:pt idx="323">
                  <c:v>30</c:v>
                </c:pt>
                <c:pt idx="324">
                  <c:v>36</c:v>
                </c:pt>
                <c:pt idx="325">
                  <c:v>25</c:v>
                </c:pt>
                <c:pt idx="326">
                  <c:v>26</c:v>
                </c:pt>
                <c:pt idx="327">
                  <c:v>36</c:v>
                </c:pt>
                <c:pt idx="328">
                  <c:v>25</c:v>
                </c:pt>
                <c:pt idx="329">
                  <c:v>35</c:v>
                </c:pt>
                <c:pt idx="330">
                  <c:v>31</c:v>
                </c:pt>
                <c:pt idx="331">
                  <c:v>26</c:v>
                </c:pt>
                <c:pt idx="332">
                  <c:v>32</c:v>
                </c:pt>
                <c:pt idx="333">
                  <c:v>28</c:v>
                </c:pt>
                <c:pt idx="334">
                  <c:v>34</c:v>
                </c:pt>
                <c:pt idx="335">
                  <c:v>30</c:v>
                </c:pt>
                <c:pt idx="336">
                  <c:v>34</c:v>
                </c:pt>
                <c:pt idx="337">
                  <c:v>32</c:v>
                </c:pt>
                <c:pt idx="338">
                  <c:v>34</c:v>
                </c:pt>
                <c:pt idx="339">
                  <c:v>34</c:v>
                </c:pt>
                <c:pt idx="340">
                  <c:v>31</c:v>
                </c:pt>
                <c:pt idx="341">
                  <c:v>28</c:v>
                </c:pt>
                <c:pt idx="342">
                  <c:v>30</c:v>
                </c:pt>
                <c:pt idx="343">
                  <c:v>28</c:v>
                </c:pt>
                <c:pt idx="344">
                  <c:v>29</c:v>
                </c:pt>
                <c:pt idx="345">
                  <c:v>25</c:v>
                </c:pt>
                <c:pt idx="346">
                  <c:v>33</c:v>
                </c:pt>
                <c:pt idx="347">
                  <c:v>37</c:v>
                </c:pt>
                <c:pt idx="348">
                  <c:v>33</c:v>
                </c:pt>
                <c:pt idx="349">
                  <c:v>33</c:v>
                </c:pt>
                <c:pt idx="350">
                  <c:v>28</c:v>
                </c:pt>
                <c:pt idx="351">
                  <c:v>34</c:v>
                </c:pt>
                <c:pt idx="352">
                  <c:v>36</c:v>
                </c:pt>
                <c:pt idx="353">
                  <c:v>31</c:v>
                </c:pt>
                <c:pt idx="354">
                  <c:v>33</c:v>
                </c:pt>
                <c:pt idx="355">
                  <c:v>31</c:v>
                </c:pt>
                <c:pt idx="356">
                  <c:v>37</c:v>
                </c:pt>
                <c:pt idx="357">
                  <c:v>36</c:v>
                </c:pt>
                <c:pt idx="358">
                  <c:v>30</c:v>
                </c:pt>
                <c:pt idx="359">
                  <c:v>27</c:v>
                </c:pt>
                <c:pt idx="360">
                  <c:v>35</c:v>
                </c:pt>
                <c:pt idx="361">
                  <c:v>36</c:v>
                </c:pt>
                <c:pt idx="362">
                  <c:v>36</c:v>
                </c:pt>
                <c:pt idx="363">
                  <c:v>29</c:v>
                </c:pt>
                <c:pt idx="364">
                  <c:v>27</c:v>
                </c:pt>
                <c:pt idx="365">
                  <c:v>32</c:v>
                </c:pt>
                <c:pt idx="366">
                  <c:v>27</c:v>
                </c:pt>
                <c:pt idx="367">
                  <c:v>26</c:v>
                </c:pt>
                <c:pt idx="368">
                  <c:v>30</c:v>
                </c:pt>
                <c:pt idx="369">
                  <c:v>27</c:v>
                </c:pt>
                <c:pt idx="370">
                  <c:v>25</c:v>
                </c:pt>
                <c:pt idx="371">
                  <c:v>29</c:v>
                </c:pt>
                <c:pt idx="372">
                  <c:v>30</c:v>
                </c:pt>
                <c:pt idx="373">
                  <c:v>36</c:v>
                </c:pt>
                <c:pt idx="374">
                  <c:v>27</c:v>
                </c:pt>
                <c:pt idx="375">
                  <c:v>33</c:v>
                </c:pt>
                <c:pt idx="376">
                  <c:v>27</c:v>
                </c:pt>
                <c:pt idx="377">
                  <c:v>29</c:v>
                </c:pt>
                <c:pt idx="378">
                  <c:v>33</c:v>
                </c:pt>
                <c:pt idx="379">
                  <c:v>28</c:v>
                </c:pt>
                <c:pt idx="380">
                  <c:v>30</c:v>
                </c:pt>
                <c:pt idx="381">
                  <c:v>32</c:v>
                </c:pt>
                <c:pt idx="382">
                  <c:v>29</c:v>
                </c:pt>
                <c:pt idx="383">
                  <c:v>27</c:v>
                </c:pt>
                <c:pt idx="384">
                  <c:v>35</c:v>
                </c:pt>
                <c:pt idx="385">
                  <c:v>37</c:v>
                </c:pt>
                <c:pt idx="386">
                  <c:v>37</c:v>
                </c:pt>
                <c:pt idx="387">
                  <c:v>38</c:v>
                </c:pt>
                <c:pt idx="388">
                  <c:v>36</c:v>
                </c:pt>
                <c:pt idx="389">
                  <c:v>32</c:v>
                </c:pt>
                <c:pt idx="390">
                  <c:v>36</c:v>
                </c:pt>
                <c:pt idx="391">
                  <c:v>28</c:v>
                </c:pt>
                <c:pt idx="392">
                  <c:v>28</c:v>
                </c:pt>
                <c:pt idx="393">
                  <c:v>30</c:v>
                </c:pt>
                <c:pt idx="394">
                  <c:v>38</c:v>
                </c:pt>
                <c:pt idx="395">
                  <c:v>35</c:v>
                </c:pt>
                <c:pt idx="396">
                  <c:v>37</c:v>
                </c:pt>
                <c:pt idx="397">
                  <c:v>32</c:v>
                </c:pt>
                <c:pt idx="398">
                  <c:v>32</c:v>
                </c:pt>
                <c:pt idx="399">
                  <c:v>28</c:v>
                </c:pt>
                <c:pt idx="400">
                  <c:v>31</c:v>
                </c:pt>
                <c:pt idx="401">
                  <c:v>32</c:v>
                </c:pt>
                <c:pt idx="402">
                  <c:v>38</c:v>
                </c:pt>
                <c:pt idx="403">
                  <c:v>27</c:v>
                </c:pt>
                <c:pt idx="404">
                  <c:v>39</c:v>
                </c:pt>
                <c:pt idx="405">
                  <c:v>33</c:v>
                </c:pt>
                <c:pt idx="406">
                  <c:v>30</c:v>
                </c:pt>
                <c:pt idx="407">
                  <c:v>33</c:v>
                </c:pt>
                <c:pt idx="408">
                  <c:v>35</c:v>
                </c:pt>
                <c:pt idx="409">
                  <c:v>37</c:v>
                </c:pt>
                <c:pt idx="410">
                  <c:v>28</c:v>
                </c:pt>
                <c:pt idx="411">
                  <c:v>35</c:v>
                </c:pt>
                <c:pt idx="412">
                  <c:v>34</c:v>
                </c:pt>
                <c:pt idx="413">
                  <c:v>36</c:v>
                </c:pt>
                <c:pt idx="414">
                  <c:v>33</c:v>
                </c:pt>
                <c:pt idx="415">
                  <c:v>39</c:v>
                </c:pt>
                <c:pt idx="416">
                  <c:v>38</c:v>
                </c:pt>
                <c:pt idx="417">
                  <c:v>29</c:v>
                </c:pt>
                <c:pt idx="418">
                  <c:v>36</c:v>
                </c:pt>
                <c:pt idx="419">
                  <c:v>36</c:v>
                </c:pt>
                <c:pt idx="420">
                  <c:v>39</c:v>
                </c:pt>
                <c:pt idx="421">
                  <c:v>30</c:v>
                </c:pt>
                <c:pt idx="422">
                  <c:v>40</c:v>
                </c:pt>
                <c:pt idx="423">
                  <c:v>40</c:v>
                </c:pt>
                <c:pt idx="424">
                  <c:v>31</c:v>
                </c:pt>
                <c:pt idx="425">
                  <c:v>40</c:v>
                </c:pt>
                <c:pt idx="426">
                  <c:v>39</c:v>
                </c:pt>
                <c:pt idx="427">
                  <c:v>30</c:v>
                </c:pt>
                <c:pt idx="428">
                  <c:v>38</c:v>
                </c:pt>
                <c:pt idx="429">
                  <c:v>35</c:v>
                </c:pt>
                <c:pt idx="430">
                  <c:v>33</c:v>
                </c:pt>
                <c:pt idx="431">
                  <c:v>40</c:v>
                </c:pt>
                <c:pt idx="432">
                  <c:v>33</c:v>
                </c:pt>
                <c:pt idx="433">
                  <c:v>31</c:v>
                </c:pt>
                <c:pt idx="434">
                  <c:v>32</c:v>
                </c:pt>
                <c:pt idx="435">
                  <c:v>40</c:v>
                </c:pt>
                <c:pt idx="436">
                  <c:v>28</c:v>
                </c:pt>
                <c:pt idx="437">
                  <c:v>28</c:v>
                </c:pt>
                <c:pt idx="438">
                  <c:v>35</c:v>
                </c:pt>
                <c:pt idx="439">
                  <c:v>36</c:v>
                </c:pt>
                <c:pt idx="440">
                  <c:v>34</c:v>
                </c:pt>
                <c:pt idx="441">
                  <c:v>29</c:v>
                </c:pt>
                <c:pt idx="442">
                  <c:v>34</c:v>
                </c:pt>
                <c:pt idx="443">
                  <c:v>36</c:v>
                </c:pt>
                <c:pt idx="444">
                  <c:v>35</c:v>
                </c:pt>
                <c:pt idx="445">
                  <c:v>30</c:v>
                </c:pt>
                <c:pt idx="446">
                  <c:v>30</c:v>
                </c:pt>
                <c:pt idx="447">
                  <c:v>33</c:v>
                </c:pt>
                <c:pt idx="448">
                  <c:v>30</c:v>
                </c:pt>
                <c:pt idx="449">
                  <c:v>40</c:v>
                </c:pt>
                <c:pt idx="450">
                  <c:v>38</c:v>
                </c:pt>
                <c:pt idx="451">
                  <c:v>33</c:v>
                </c:pt>
                <c:pt idx="452">
                  <c:v>39</c:v>
                </c:pt>
                <c:pt idx="453">
                  <c:v>30</c:v>
                </c:pt>
                <c:pt idx="454">
                  <c:v>29</c:v>
                </c:pt>
                <c:pt idx="455">
                  <c:v>36</c:v>
                </c:pt>
                <c:pt idx="456">
                  <c:v>34</c:v>
                </c:pt>
                <c:pt idx="457">
                  <c:v>35</c:v>
                </c:pt>
                <c:pt idx="458">
                  <c:v>31</c:v>
                </c:pt>
                <c:pt idx="459">
                  <c:v>36</c:v>
                </c:pt>
                <c:pt idx="460">
                  <c:v>40</c:v>
                </c:pt>
                <c:pt idx="461">
                  <c:v>34</c:v>
                </c:pt>
                <c:pt idx="462">
                  <c:v>30</c:v>
                </c:pt>
                <c:pt idx="463">
                  <c:v>37</c:v>
                </c:pt>
                <c:pt idx="464">
                  <c:v>38</c:v>
                </c:pt>
                <c:pt idx="465">
                  <c:v>37</c:v>
                </c:pt>
                <c:pt idx="466">
                  <c:v>32</c:v>
                </c:pt>
                <c:pt idx="467">
                  <c:v>38</c:v>
                </c:pt>
                <c:pt idx="468">
                  <c:v>37</c:v>
                </c:pt>
                <c:pt idx="469">
                  <c:v>30</c:v>
                </c:pt>
                <c:pt idx="470">
                  <c:v>31</c:v>
                </c:pt>
                <c:pt idx="471">
                  <c:v>29</c:v>
                </c:pt>
                <c:pt idx="472">
                  <c:v>30</c:v>
                </c:pt>
                <c:pt idx="473">
                  <c:v>32</c:v>
                </c:pt>
                <c:pt idx="474">
                  <c:v>42</c:v>
                </c:pt>
                <c:pt idx="475">
                  <c:v>35</c:v>
                </c:pt>
                <c:pt idx="476">
                  <c:v>40</c:v>
                </c:pt>
                <c:pt idx="477">
                  <c:v>33</c:v>
                </c:pt>
                <c:pt idx="478">
                  <c:v>30</c:v>
                </c:pt>
                <c:pt idx="479">
                  <c:v>30</c:v>
                </c:pt>
                <c:pt idx="480">
                  <c:v>34</c:v>
                </c:pt>
                <c:pt idx="481">
                  <c:v>32</c:v>
                </c:pt>
                <c:pt idx="482">
                  <c:v>41</c:v>
                </c:pt>
                <c:pt idx="483">
                  <c:v>39</c:v>
                </c:pt>
                <c:pt idx="484">
                  <c:v>40</c:v>
                </c:pt>
                <c:pt idx="485">
                  <c:v>36</c:v>
                </c:pt>
                <c:pt idx="486">
                  <c:v>36</c:v>
                </c:pt>
                <c:pt idx="487">
                  <c:v>31</c:v>
                </c:pt>
                <c:pt idx="488">
                  <c:v>34</c:v>
                </c:pt>
                <c:pt idx="489">
                  <c:v>30</c:v>
                </c:pt>
                <c:pt idx="490">
                  <c:v>32</c:v>
                </c:pt>
                <c:pt idx="491">
                  <c:v>30</c:v>
                </c:pt>
                <c:pt idx="492">
                  <c:v>36</c:v>
                </c:pt>
                <c:pt idx="493">
                  <c:v>35</c:v>
                </c:pt>
                <c:pt idx="494">
                  <c:v>39</c:v>
                </c:pt>
                <c:pt idx="495">
                  <c:v>41</c:v>
                </c:pt>
                <c:pt idx="496">
                  <c:v>31</c:v>
                </c:pt>
                <c:pt idx="497">
                  <c:v>35</c:v>
                </c:pt>
                <c:pt idx="498">
                  <c:v>42</c:v>
                </c:pt>
                <c:pt idx="499">
                  <c:v>42</c:v>
                </c:pt>
                <c:pt idx="500">
                  <c:v>39</c:v>
                </c:pt>
                <c:pt idx="501">
                  <c:v>43</c:v>
                </c:pt>
                <c:pt idx="502">
                  <c:v>35</c:v>
                </c:pt>
                <c:pt idx="503">
                  <c:v>37</c:v>
                </c:pt>
                <c:pt idx="504">
                  <c:v>35</c:v>
                </c:pt>
                <c:pt idx="505">
                  <c:v>38</c:v>
                </c:pt>
                <c:pt idx="506">
                  <c:v>42</c:v>
                </c:pt>
                <c:pt idx="507">
                  <c:v>41</c:v>
                </c:pt>
                <c:pt idx="508">
                  <c:v>32</c:v>
                </c:pt>
                <c:pt idx="509">
                  <c:v>30</c:v>
                </c:pt>
                <c:pt idx="510">
                  <c:v>36</c:v>
                </c:pt>
                <c:pt idx="511">
                  <c:v>41</c:v>
                </c:pt>
                <c:pt idx="512">
                  <c:v>35</c:v>
                </c:pt>
                <c:pt idx="513">
                  <c:v>32</c:v>
                </c:pt>
                <c:pt idx="514">
                  <c:v>41</c:v>
                </c:pt>
                <c:pt idx="515">
                  <c:v>36</c:v>
                </c:pt>
                <c:pt idx="516">
                  <c:v>34</c:v>
                </c:pt>
                <c:pt idx="517">
                  <c:v>34</c:v>
                </c:pt>
                <c:pt idx="518">
                  <c:v>38</c:v>
                </c:pt>
                <c:pt idx="519">
                  <c:v>33</c:v>
                </c:pt>
                <c:pt idx="520">
                  <c:v>31</c:v>
                </c:pt>
                <c:pt idx="521">
                  <c:v>37</c:v>
                </c:pt>
                <c:pt idx="522">
                  <c:v>34</c:v>
                </c:pt>
                <c:pt idx="523">
                  <c:v>43</c:v>
                </c:pt>
                <c:pt idx="524">
                  <c:v>32</c:v>
                </c:pt>
                <c:pt idx="525">
                  <c:v>33</c:v>
                </c:pt>
                <c:pt idx="526">
                  <c:v>33</c:v>
                </c:pt>
                <c:pt idx="527">
                  <c:v>39</c:v>
                </c:pt>
                <c:pt idx="528">
                  <c:v>39</c:v>
                </c:pt>
                <c:pt idx="529">
                  <c:v>31</c:v>
                </c:pt>
                <c:pt idx="530">
                  <c:v>39</c:v>
                </c:pt>
                <c:pt idx="531">
                  <c:v>35</c:v>
                </c:pt>
                <c:pt idx="532">
                  <c:v>33</c:v>
                </c:pt>
                <c:pt idx="533">
                  <c:v>38</c:v>
                </c:pt>
                <c:pt idx="534">
                  <c:v>33</c:v>
                </c:pt>
                <c:pt idx="535">
                  <c:v>42</c:v>
                </c:pt>
                <c:pt idx="536">
                  <c:v>35</c:v>
                </c:pt>
                <c:pt idx="537">
                  <c:v>40</c:v>
                </c:pt>
                <c:pt idx="538">
                  <c:v>32</c:v>
                </c:pt>
                <c:pt idx="539">
                  <c:v>37</c:v>
                </c:pt>
                <c:pt idx="540">
                  <c:v>36</c:v>
                </c:pt>
                <c:pt idx="541">
                  <c:v>37</c:v>
                </c:pt>
                <c:pt idx="542">
                  <c:v>40</c:v>
                </c:pt>
                <c:pt idx="543">
                  <c:v>39</c:v>
                </c:pt>
                <c:pt idx="544">
                  <c:v>33</c:v>
                </c:pt>
                <c:pt idx="545">
                  <c:v>40</c:v>
                </c:pt>
                <c:pt idx="546">
                  <c:v>37</c:v>
                </c:pt>
                <c:pt idx="547">
                  <c:v>42</c:v>
                </c:pt>
                <c:pt idx="548">
                  <c:v>33</c:v>
                </c:pt>
                <c:pt idx="549">
                  <c:v>40</c:v>
                </c:pt>
                <c:pt idx="550">
                  <c:v>37</c:v>
                </c:pt>
                <c:pt idx="551">
                  <c:v>33</c:v>
                </c:pt>
                <c:pt idx="552">
                  <c:v>44</c:v>
                </c:pt>
                <c:pt idx="553">
                  <c:v>42</c:v>
                </c:pt>
                <c:pt idx="554">
                  <c:v>45</c:v>
                </c:pt>
                <c:pt idx="555">
                  <c:v>39</c:v>
                </c:pt>
                <c:pt idx="556">
                  <c:v>40</c:v>
                </c:pt>
                <c:pt idx="557">
                  <c:v>33</c:v>
                </c:pt>
                <c:pt idx="558">
                  <c:v>39</c:v>
                </c:pt>
                <c:pt idx="559">
                  <c:v>40</c:v>
                </c:pt>
                <c:pt idx="560">
                  <c:v>34</c:v>
                </c:pt>
                <c:pt idx="561">
                  <c:v>38</c:v>
                </c:pt>
                <c:pt idx="562">
                  <c:v>39</c:v>
                </c:pt>
                <c:pt idx="563">
                  <c:v>37</c:v>
                </c:pt>
                <c:pt idx="564">
                  <c:v>43</c:v>
                </c:pt>
                <c:pt idx="565">
                  <c:v>37</c:v>
                </c:pt>
                <c:pt idx="566">
                  <c:v>38</c:v>
                </c:pt>
                <c:pt idx="567">
                  <c:v>40</c:v>
                </c:pt>
                <c:pt idx="568">
                  <c:v>43</c:v>
                </c:pt>
                <c:pt idx="569">
                  <c:v>35</c:v>
                </c:pt>
                <c:pt idx="570">
                  <c:v>45</c:v>
                </c:pt>
                <c:pt idx="571">
                  <c:v>40</c:v>
                </c:pt>
                <c:pt idx="572">
                  <c:v>36</c:v>
                </c:pt>
                <c:pt idx="573">
                  <c:v>34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40</c:v>
                </c:pt>
                <c:pt idx="578">
                  <c:v>45</c:v>
                </c:pt>
                <c:pt idx="579">
                  <c:v>33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43</c:v>
                </c:pt>
                <c:pt idx="584">
                  <c:v>41</c:v>
                </c:pt>
                <c:pt idx="585">
                  <c:v>35</c:v>
                </c:pt>
                <c:pt idx="586">
                  <c:v>45</c:v>
                </c:pt>
                <c:pt idx="587">
                  <c:v>36</c:v>
                </c:pt>
                <c:pt idx="588">
                  <c:v>44</c:v>
                </c:pt>
                <c:pt idx="589">
                  <c:v>44</c:v>
                </c:pt>
                <c:pt idx="590">
                  <c:v>36</c:v>
                </c:pt>
                <c:pt idx="591">
                  <c:v>41</c:v>
                </c:pt>
                <c:pt idx="592">
                  <c:v>37</c:v>
                </c:pt>
                <c:pt idx="593">
                  <c:v>40</c:v>
                </c:pt>
                <c:pt idx="594">
                  <c:v>45</c:v>
                </c:pt>
                <c:pt idx="595">
                  <c:v>42</c:v>
                </c:pt>
                <c:pt idx="596">
                  <c:v>43</c:v>
                </c:pt>
                <c:pt idx="597">
                  <c:v>44</c:v>
                </c:pt>
                <c:pt idx="598">
                  <c:v>41</c:v>
                </c:pt>
                <c:pt idx="599">
                  <c:v>34</c:v>
                </c:pt>
                <c:pt idx="600">
                  <c:v>41</c:v>
                </c:pt>
                <c:pt idx="601">
                  <c:v>40</c:v>
                </c:pt>
                <c:pt idx="602">
                  <c:v>41</c:v>
                </c:pt>
                <c:pt idx="603">
                  <c:v>41</c:v>
                </c:pt>
                <c:pt idx="604">
                  <c:v>46</c:v>
                </c:pt>
                <c:pt idx="605">
                  <c:v>34</c:v>
                </c:pt>
                <c:pt idx="606">
                  <c:v>45</c:v>
                </c:pt>
                <c:pt idx="607">
                  <c:v>39</c:v>
                </c:pt>
                <c:pt idx="608">
                  <c:v>42</c:v>
                </c:pt>
                <c:pt idx="609">
                  <c:v>36</c:v>
                </c:pt>
                <c:pt idx="610">
                  <c:v>41</c:v>
                </c:pt>
                <c:pt idx="611">
                  <c:v>45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46</c:v>
                </c:pt>
                <c:pt idx="616">
                  <c:v>38</c:v>
                </c:pt>
                <c:pt idx="617">
                  <c:v>38</c:v>
                </c:pt>
                <c:pt idx="618">
                  <c:v>44</c:v>
                </c:pt>
                <c:pt idx="619">
                  <c:v>39</c:v>
                </c:pt>
                <c:pt idx="620">
                  <c:v>38</c:v>
                </c:pt>
                <c:pt idx="621">
                  <c:v>45</c:v>
                </c:pt>
                <c:pt idx="622">
                  <c:v>38</c:v>
                </c:pt>
                <c:pt idx="623">
                  <c:v>37</c:v>
                </c:pt>
                <c:pt idx="624">
                  <c:v>36</c:v>
                </c:pt>
                <c:pt idx="625">
                  <c:v>45</c:v>
                </c:pt>
                <c:pt idx="626">
                  <c:v>35</c:v>
                </c:pt>
                <c:pt idx="627">
                  <c:v>47</c:v>
                </c:pt>
                <c:pt idx="628">
                  <c:v>44</c:v>
                </c:pt>
                <c:pt idx="629">
                  <c:v>40</c:v>
                </c:pt>
                <c:pt idx="630">
                  <c:v>41</c:v>
                </c:pt>
                <c:pt idx="631">
                  <c:v>35</c:v>
                </c:pt>
                <c:pt idx="632">
                  <c:v>38</c:v>
                </c:pt>
                <c:pt idx="633">
                  <c:v>42</c:v>
                </c:pt>
                <c:pt idx="634">
                  <c:v>36</c:v>
                </c:pt>
                <c:pt idx="635">
                  <c:v>41</c:v>
                </c:pt>
                <c:pt idx="636">
                  <c:v>47</c:v>
                </c:pt>
                <c:pt idx="637">
                  <c:v>43</c:v>
                </c:pt>
                <c:pt idx="638">
                  <c:v>35</c:v>
                </c:pt>
                <c:pt idx="639">
                  <c:v>38</c:v>
                </c:pt>
                <c:pt idx="640">
                  <c:v>40</c:v>
                </c:pt>
                <c:pt idx="641">
                  <c:v>45</c:v>
                </c:pt>
                <c:pt idx="642">
                  <c:v>39</c:v>
                </c:pt>
                <c:pt idx="643">
                  <c:v>38</c:v>
                </c:pt>
                <c:pt idx="644">
                  <c:v>47</c:v>
                </c:pt>
                <c:pt idx="645">
                  <c:v>37</c:v>
                </c:pt>
                <c:pt idx="646">
                  <c:v>45</c:v>
                </c:pt>
                <c:pt idx="647">
                  <c:v>36</c:v>
                </c:pt>
                <c:pt idx="648">
                  <c:v>37</c:v>
                </c:pt>
                <c:pt idx="649">
                  <c:v>45</c:v>
                </c:pt>
                <c:pt idx="650">
                  <c:v>43</c:v>
                </c:pt>
                <c:pt idx="651">
                  <c:v>48</c:v>
                </c:pt>
                <c:pt idx="652">
                  <c:v>45</c:v>
                </c:pt>
                <c:pt idx="653">
                  <c:v>42</c:v>
                </c:pt>
                <c:pt idx="654">
                  <c:v>41</c:v>
                </c:pt>
                <c:pt idx="655">
                  <c:v>38</c:v>
                </c:pt>
                <c:pt idx="656">
                  <c:v>40</c:v>
                </c:pt>
                <c:pt idx="657">
                  <c:v>43</c:v>
                </c:pt>
                <c:pt idx="658">
                  <c:v>42</c:v>
                </c:pt>
                <c:pt idx="659">
                  <c:v>48</c:v>
                </c:pt>
                <c:pt idx="660">
                  <c:v>41</c:v>
                </c:pt>
                <c:pt idx="661">
                  <c:v>38</c:v>
                </c:pt>
                <c:pt idx="662">
                  <c:v>46</c:v>
                </c:pt>
                <c:pt idx="663">
                  <c:v>46</c:v>
                </c:pt>
                <c:pt idx="664">
                  <c:v>38</c:v>
                </c:pt>
                <c:pt idx="665">
                  <c:v>38</c:v>
                </c:pt>
                <c:pt idx="666">
                  <c:v>40</c:v>
                </c:pt>
                <c:pt idx="667">
                  <c:v>39</c:v>
                </c:pt>
                <c:pt idx="668">
                  <c:v>43</c:v>
                </c:pt>
                <c:pt idx="669">
                  <c:v>49</c:v>
                </c:pt>
                <c:pt idx="670">
                  <c:v>37</c:v>
                </c:pt>
                <c:pt idx="671">
                  <c:v>47</c:v>
                </c:pt>
                <c:pt idx="672">
                  <c:v>38</c:v>
                </c:pt>
                <c:pt idx="673">
                  <c:v>44</c:v>
                </c:pt>
                <c:pt idx="674">
                  <c:v>39</c:v>
                </c:pt>
                <c:pt idx="675">
                  <c:v>39</c:v>
                </c:pt>
                <c:pt idx="676">
                  <c:v>37</c:v>
                </c:pt>
                <c:pt idx="677">
                  <c:v>47</c:v>
                </c:pt>
                <c:pt idx="678">
                  <c:v>42</c:v>
                </c:pt>
                <c:pt idx="679">
                  <c:v>39</c:v>
                </c:pt>
                <c:pt idx="680">
                  <c:v>42</c:v>
                </c:pt>
                <c:pt idx="681">
                  <c:v>37</c:v>
                </c:pt>
                <c:pt idx="682">
                  <c:v>40</c:v>
                </c:pt>
                <c:pt idx="683">
                  <c:v>45</c:v>
                </c:pt>
                <c:pt idx="684">
                  <c:v>43</c:v>
                </c:pt>
                <c:pt idx="685">
                  <c:v>37</c:v>
                </c:pt>
                <c:pt idx="686">
                  <c:v>45</c:v>
                </c:pt>
                <c:pt idx="687">
                  <c:v>48</c:v>
                </c:pt>
                <c:pt idx="688">
                  <c:v>37</c:v>
                </c:pt>
                <c:pt idx="689">
                  <c:v>44</c:v>
                </c:pt>
                <c:pt idx="690">
                  <c:v>40</c:v>
                </c:pt>
                <c:pt idx="691">
                  <c:v>37</c:v>
                </c:pt>
                <c:pt idx="692">
                  <c:v>40</c:v>
                </c:pt>
                <c:pt idx="693">
                  <c:v>41</c:v>
                </c:pt>
                <c:pt idx="694">
                  <c:v>46</c:v>
                </c:pt>
                <c:pt idx="695">
                  <c:v>44</c:v>
                </c:pt>
                <c:pt idx="696">
                  <c:v>41</c:v>
                </c:pt>
                <c:pt idx="697">
                  <c:v>37</c:v>
                </c:pt>
                <c:pt idx="698">
                  <c:v>40</c:v>
                </c:pt>
                <c:pt idx="699">
                  <c:v>41</c:v>
                </c:pt>
                <c:pt idx="700">
                  <c:v>41</c:v>
                </c:pt>
                <c:pt idx="701">
                  <c:v>39</c:v>
                </c:pt>
                <c:pt idx="702">
                  <c:v>49</c:v>
                </c:pt>
                <c:pt idx="703">
                  <c:v>39</c:v>
                </c:pt>
                <c:pt idx="704">
                  <c:v>46</c:v>
                </c:pt>
                <c:pt idx="705">
                  <c:v>42</c:v>
                </c:pt>
                <c:pt idx="706">
                  <c:v>44</c:v>
                </c:pt>
                <c:pt idx="707">
                  <c:v>49</c:v>
                </c:pt>
                <c:pt idx="708">
                  <c:v>41</c:v>
                </c:pt>
                <c:pt idx="709">
                  <c:v>40</c:v>
                </c:pt>
                <c:pt idx="710">
                  <c:v>48</c:v>
                </c:pt>
                <c:pt idx="711">
                  <c:v>40</c:v>
                </c:pt>
                <c:pt idx="712">
                  <c:v>48</c:v>
                </c:pt>
                <c:pt idx="713">
                  <c:v>42</c:v>
                </c:pt>
                <c:pt idx="714">
                  <c:v>43</c:v>
                </c:pt>
                <c:pt idx="715">
                  <c:v>48</c:v>
                </c:pt>
                <c:pt idx="716">
                  <c:v>41</c:v>
                </c:pt>
                <c:pt idx="717">
                  <c:v>40</c:v>
                </c:pt>
                <c:pt idx="718">
                  <c:v>49</c:v>
                </c:pt>
                <c:pt idx="719">
                  <c:v>39</c:v>
                </c:pt>
                <c:pt idx="720">
                  <c:v>38</c:v>
                </c:pt>
                <c:pt idx="721">
                  <c:v>46</c:v>
                </c:pt>
                <c:pt idx="722">
                  <c:v>40</c:v>
                </c:pt>
                <c:pt idx="723">
                  <c:v>39</c:v>
                </c:pt>
                <c:pt idx="724">
                  <c:v>45</c:v>
                </c:pt>
                <c:pt idx="725">
                  <c:v>44</c:v>
                </c:pt>
                <c:pt idx="726">
                  <c:v>44</c:v>
                </c:pt>
                <c:pt idx="727">
                  <c:v>45</c:v>
                </c:pt>
                <c:pt idx="728">
                  <c:v>43</c:v>
                </c:pt>
                <c:pt idx="729">
                  <c:v>40</c:v>
                </c:pt>
                <c:pt idx="730">
                  <c:v>51</c:v>
                </c:pt>
                <c:pt idx="731">
                  <c:v>42</c:v>
                </c:pt>
                <c:pt idx="732">
                  <c:v>44</c:v>
                </c:pt>
                <c:pt idx="733">
                  <c:v>40</c:v>
                </c:pt>
                <c:pt idx="734">
                  <c:v>43</c:v>
                </c:pt>
                <c:pt idx="735">
                  <c:v>43</c:v>
                </c:pt>
                <c:pt idx="736">
                  <c:v>44</c:v>
                </c:pt>
                <c:pt idx="737">
                  <c:v>44</c:v>
                </c:pt>
                <c:pt idx="738">
                  <c:v>47</c:v>
                </c:pt>
                <c:pt idx="739">
                  <c:v>39</c:v>
                </c:pt>
                <c:pt idx="740">
                  <c:v>39</c:v>
                </c:pt>
                <c:pt idx="741">
                  <c:v>49</c:v>
                </c:pt>
                <c:pt idx="742">
                  <c:v>48</c:v>
                </c:pt>
                <c:pt idx="743">
                  <c:v>40</c:v>
                </c:pt>
                <c:pt idx="744">
                  <c:v>41</c:v>
                </c:pt>
                <c:pt idx="745">
                  <c:v>40</c:v>
                </c:pt>
                <c:pt idx="746">
                  <c:v>46</c:v>
                </c:pt>
                <c:pt idx="747">
                  <c:v>40</c:v>
                </c:pt>
                <c:pt idx="748">
                  <c:v>50</c:v>
                </c:pt>
                <c:pt idx="749">
                  <c:v>41</c:v>
                </c:pt>
                <c:pt idx="750">
                  <c:v>50</c:v>
                </c:pt>
                <c:pt idx="751">
                  <c:v>46</c:v>
                </c:pt>
                <c:pt idx="752">
                  <c:v>46</c:v>
                </c:pt>
                <c:pt idx="753">
                  <c:v>48</c:v>
                </c:pt>
                <c:pt idx="754">
                  <c:v>50</c:v>
                </c:pt>
                <c:pt idx="755">
                  <c:v>40</c:v>
                </c:pt>
                <c:pt idx="756">
                  <c:v>51</c:v>
                </c:pt>
                <c:pt idx="757">
                  <c:v>40</c:v>
                </c:pt>
                <c:pt idx="758">
                  <c:v>42</c:v>
                </c:pt>
                <c:pt idx="759">
                  <c:v>46</c:v>
                </c:pt>
                <c:pt idx="760">
                  <c:v>52</c:v>
                </c:pt>
                <c:pt idx="761">
                  <c:v>45</c:v>
                </c:pt>
                <c:pt idx="762">
                  <c:v>41</c:v>
                </c:pt>
                <c:pt idx="763">
                  <c:v>41</c:v>
                </c:pt>
                <c:pt idx="764">
                  <c:v>39</c:v>
                </c:pt>
                <c:pt idx="765">
                  <c:v>45</c:v>
                </c:pt>
                <c:pt idx="766">
                  <c:v>49</c:v>
                </c:pt>
                <c:pt idx="767">
                  <c:v>41</c:v>
                </c:pt>
                <c:pt idx="768">
                  <c:v>43</c:v>
                </c:pt>
                <c:pt idx="769">
                  <c:v>48</c:v>
                </c:pt>
                <c:pt idx="770">
                  <c:v>43</c:v>
                </c:pt>
                <c:pt idx="771">
                  <c:v>42</c:v>
                </c:pt>
                <c:pt idx="772">
                  <c:v>43</c:v>
                </c:pt>
                <c:pt idx="773">
                  <c:v>50</c:v>
                </c:pt>
                <c:pt idx="774">
                  <c:v>44</c:v>
                </c:pt>
                <c:pt idx="775">
                  <c:v>48</c:v>
                </c:pt>
                <c:pt idx="776">
                  <c:v>50</c:v>
                </c:pt>
                <c:pt idx="777">
                  <c:v>40</c:v>
                </c:pt>
                <c:pt idx="778">
                  <c:v>45</c:v>
                </c:pt>
                <c:pt idx="779">
                  <c:v>41</c:v>
                </c:pt>
                <c:pt idx="780">
                  <c:v>49</c:v>
                </c:pt>
                <c:pt idx="781">
                  <c:v>46</c:v>
                </c:pt>
                <c:pt idx="782">
                  <c:v>40</c:v>
                </c:pt>
                <c:pt idx="783">
                  <c:v>47</c:v>
                </c:pt>
                <c:pt idx="784">
                  <c:v>50</c:v>
                </c:pt>
                <c:pt idx="785">
                  <c:v>52</c:v>
                </c:pt>
                <c:pt idx="786">
                  <c:v>45</c:v>
                </c:pt>
                <c:pt idx="787">
                  <c:v>41</c:v>
                </c:pt>
                <c:pt idx="788">
                  <c:v>47</c:v>
                </c:pt>
                <c:pt idx="789">
                  <c:v>44</c:v>
                </c:pt>
                <c:pt idx="790">
                  <c:v>50</c:v>
                </c:pt>
                <c:pt idx="791">
                  <c:v>48</c:v>
                </c:pt>
                <c:pt idx="792">
                  <c:v>52</c:v>
                </c:pt>
                <c:pt idx="793">
                  <c:v>50</c:v>
                </c:pt>
                <c:pt idx="794">
                  <c:v>45</c:v>
                </c:pt>
                <c:pt idx="795">
                  <c:v>43</c:v>
                </c:pt>
                <c:pt idx="796">
                  <c:v>49</c:v>
                </c:pt>
                <c:pt idx="797">
                  <c:v>47</c:v>
                </c:pt>
                <c:pt idx="798">
                  <c:v>44</c:v>
                </c:pt>
                <c:pt idx="799">
                  <c:v>51</c:v>
                </c:pt>
                <c:pt idx="800">
                  <c:v>43</c:v>
                </c:pt>
                <c:pt idx="801">
                  <c:v>50</c:v>
                </c:pt>
                <c:pt idx="802">
                  <c:v>50</c:v>
                </c:pt>
                <c:pt idx="803">
                  <c:v>52</c:v>
                </c:pt>
                <c:pt idx="804">
                  <c:v>50</c:v>
                </c:pt>
                <c:pt idx="805">
                  <c:v>45</c:v>
                </c:pt>
                <c:pt idx="806">
                  <c:v>45</c:v>
                </c:pt>
                <c:pt idx="807">
                  <c:v>41</c:v>
                </c:pt>
                <c:pt idx="808">
                  <c:v>50</c:v>
                </c:pt>
                <c:pt idx="809">
                  <c:v>52</c:v>
                </c:pt>
                <c:pt idx="810">
                  <c:v>46</c:v>
                </c:pt>
                <c:pt idx="811">
                  <c:v>45</c:v>
                </c:pt>
                <c:pt idx="812">
                  <c:v>49</c:v>
                </c:pt>
                <c:pt idx="813">
                  <c:v>42</c:v>
                </c:pt>
                <c:pt idx="814">
                  <c:v>48</c:v>
                </c:pt>
                <c:pt idx="815">
                  <c:v>49</c:v>
                </c:pt>
                <c:pt idx="816">
                  <c:v>43</c:v>
                </c:pt>
                <c:pt idx="817">
                  <c:v>54</c:v>
                </c:pt>
                <c:pt idx="818">
                  <c:v>54</c:v>
                </c:pt>
                <c:pt idx="819">
                  <c:v>46</c:v>
                </c:pt>
                <c:pt idx="820">
                  <c:v>44</c:v>
                </c:pt>
                <c:pt idx="821">
                  <c:v>44</c:v>
                </c:pt>
                <c:pt idx="822">
                  <c:v>47</c:v>
                </c:pt>
                <c:pt idx="823">
                  <c:v>54</c:v>
                </c:pt>
                <c:pt idx="824">
                  <c:v>51</c:v>
                </c:pt>
                <c:pt idx="825">
                  <c:v>52</c:v>
                </c:pt>
                <c:pt idx="826">
                  <c:v>52</c:v>
                </c:pt>
                <c:pt idx="827">
                  <c:v>47</c:v>
                </c:pt>
                <c:pt idx="828">
                  <c:v>47</c:v>
                </c:pt>
                <c:pt idx="829">
                  <c:v>48</c:v>
                </c:pt>
                <c:pt idx="830">
                  <c:v>43</c:v>
                </c:pt>
                <c:pt idx="831">
                  <c:v>50</c:v>
                </c:pt>
                <c:pt idx="832">
                  <c:v>42</c:v>
                </c:pt>
                <c:pt idx="833">
                  <c:v>47</c:v>
                </c:pt>
                <c:pt idx="834">
                  <c:v>42</c:v>
                </c:pt>
                <c:pt idx="835">
                  <c:v>52</c:v>
                </c:pt>
                <c:pt idx="836">
                  <c:v>55</c:v>
                </c:pt>
                <c:pt idx="837">
                  <c:v>44</c:v>
                </c:pt>
                <c:pt idx="838">
                  <c:v>44</c:v>
                </c:pt>
                <c:pt idx="839">
                  <c:v>48</c:v>
                </c:pt>
                <c:pt idx="840">
                  <c:v>50</c:v>
                </c:pt>
                <c:pt idx="841">
                  <c:v>55</c:v>
                </c:pt>
                <c:pt idx="842">
                  <c:v>51</c:v>
                </c:pt>
                <c:pt idx="843">
                  <c:v>53</c:v>
                </c:pt>
                <c:pt idx="844">
                  <c:v>51</c:v>
                </c:pt>
                <c:pt idx="845">
                  <c:v>46</c:v>
                </c:pt>
                <c:pt idx="846">
                  <c:v>45</c:v>
                </c:pt>
                <c:pt idx="847">
                  <c:v>53</c:v>
                </c:pt>
                <c:pt idx="848">
                  <c:v>55</c:v>
                </c:pt>
                <c:pt idx="849">
                  <c:v>53</c:v>
                </c:pt>
                <c:pt idx="850">
                  <c:v>52</c:v>
                </c:pt>
                <c:pt idx="851">
                  <c:v>43</c:v>
                </c:pt>
                <c:pt idx="852">
                  <c:v>54</c:v>
                </c:pt>
                <c:pt idx="853">
                  <c:v>53</c:v>
                </c:pt>
                <c:pt idx="854">
                  <c:v>50</c:v>
                </c:pt>
                <c:pt idx="855">
                  <c:v>52</c:v>
                </c:pt>
                <c:pt idx="856">
                  <c:v>45</c:v>
                </c:pt>
                <c:pt idx="857">
                  <c:v>52</c:v>
                </c:pt>
                <c:pt idx="858">
                  <c:v>54</c:v>
                </c:pt>
                <c:pt idx="859">
                  <c:v>51</c:v>
                </c:pt>
                <c:pt idx="860">
                  <c:v>52</c:v>
                </c:pt>
                <c:pt idx="861">
                  <c:v>44</c:v>
                </c:pt>
                <c:pt idx="862">
                  <c:v>51</c:v>
                </c:pt>
                <c:pt idx="863">
                  <c:v>52</c:v>
                </c:pt>
                <c:pt idx="864">
                  <c:v>45</c:v>
                </c:pt>
                <c:pt idx="865">
                  <c:v>48</c:v>
                </c:pt>
                <c:pt idx="866">
                  <c:v>48</c:v>
                </c:pt>
                <c:pt idx="867">
                  <c:v>53</c:v>
                </c:pt>
                <c:pt idx="868">
                  <c:v>46</c:v>
                </c:pt>
                <c:pt idx="869">
                  <c:v>46</c:v>
                </c:pt>
                <c:pt idx="870">
                  <c:v>51</c:v>
                </c:pt>
                <c:pt idx="871">
                  <c:v>54</c:v>
                </c:pt>
                <c:pt idx="872">
                  <c:v>55</c:v>
                </c:pt>
                <c:pt idx="873">
                  <c:v>48</c:v>
                </c:pt>
                <c:pt idx="874">
                  <c:v>45</c:v>
                </c:pt>
                <c:pt idx="875">
                  <c:v>52</c:v>
                </c:pt>
                <c:pt idx="876">
                  <c:v>46</c:v>
                </c:pt>
                <c:pt idx="877">
                  <c:v>48</c:v>
                </c:pt>
                <c:pt idx="878">
                  <c:v>53</c:v>
                </c:pt>
                <c:pt idx="879">
                  <c:v>46</c:v>
                </c:pt>
                <c:pt idx="880">
                  <c:v>52</c:v>
                </c:pt>
                <c:pt idx="881">
                  <c:v>54</c:v>
                </c:pt>
                <c:pt idx="882">
                  <c:v>47</c:v>
                </c:pt>
                <c:pt idx="883">
                  <c:v>50</c:v>
                </c:pt>
                <c:pt idx="884">
                  <c:v>47</c:v>
                </c:pt>
                <c:pt idx="885">
                  <c:v>49</c:v>
                </c:pt>
                <c:pt idx="886">
                  <c:v>52</c:v>
                </c:pt>
                <c:pt idx="887">
                  <c:v>50</c:v>
                </c:pt>
                <c:pt idx="888">
                  <c:v>45</c:v>
                </c:pt>
                <c:pt idx="889">
                  <c:v>50</c:v>
                </c:pt>
                <c:pt idx="890">
                  <c:v>55</c:v>
                </c:pt>
                <c:pt idx="891">
                  <c:v>52</c:v>
                </c:pt>
                <c:pt idx="892">
                  <c:v>49</c:v>
                </c:pt>
                <c:pt idx="893">
                  <c:v>46</c:v>
                </c:pt>
                <c:pt idx="894">
                  <c:v>53</c:v>
                </c:pt>
                <c:pt idx="895">
                  <c:v>49</c:v>
                </c:pt>
                <c:pt idx="896">
                  <c:v>54</c:v>
                </c:pt>
                <c:pt idx="897">
                  <c:v>47</c:v>
                </c:pt>
                <c:pt idx="898">
                  <c:v>54</c:v>
                </c:pt>
                <c:pt idx="899">
                  <c:v>49</c:v>
                </c:pt>
                <c:pt idx="900">
                  <c:v>46</c:v>
                </c:pt>
                <c:pt idx="901">
                  <c:v>51</c:v>
                </c:pt>
                <c:pt idx="902">
                  <c:v>56</c:v>
                </c:pt>
                <c:pt idx="903">
                  <c:v>50</c:v>
                </c:pt>
                <c:pt idx="904">
                  <c:v>54</c:v>
                </c:pt>
                <c:pt idx="905">
                  <c:v>56</c:v>
                </c:pt>
                <c:pt idx="906">
                  <c:v>46</c:v>
                </c:pt>
                <c:pt idx="907">
                  <c:v>57</c:v>
                </c:pt>
                <c:pt idx="908">
                  <c:v>55</c:v>
                </c:pt>
                <c:pt idx="909">
                  <c:v>52</c:v>
                </c:pt>
                <c:pt idx="910">
                  <c:v>51</c:v>
                </c:pt>
                <c:pt idx="911">
                  <c:v>48</c:v>
                </c:pt>
                <c:pt idx="912">
                  <c:v>47</c:v>
                </c:pt>
                <c:pt idx="913">
                  <c:v>48</c:v>
                </c:pt>
                <c:pt idx="914">
                  <c:v>52</c:v>
                </c:pt>
                <c:pt idx="915">
                  <c:v>58</c:v>
                </c:pt>
                <c:pt idx="916">
                  <c:v>53</c:v>
                </c:pt>
                <c:pt idx="917">
                  <c:v>48</c:v>
                </c:pt>
                <c:pt idx="918">
                  <c:v>59</c:v>
                </c:pt>
                <c:pt idx="919">
                  <c:v>56</c:v>
                </c:pt>
                <c:pt idx="920">
                  <c:v>49</c:v>
                </c:pt>
                <c:pt idx="921">
                  <c:v>54</c:v>
                </c:pt>
                <c:pt idx="922">
                  <c:v>57</c:v>
                </c:pt>
                <c:pt idx="923">
                  <c:v>51</c:v>
                </c:pt>
                <c:pt idx="924">
                  <c:v>54</c:v>
                </c:pt>
                <c:pt idx="925">
                  <c:v>56</c:v>
                </c:pt>
                <c:pt idx="926">
                  <c:v>52</c:v>
                </c:pt>
                <c:pt idx="927">
                  <c:v>50</c:v>
                </c:pt>
                <c:pt idx="928">
                  <c:v>55</c:v>
                </c:pt>
                <c:pt idx="929">
                  <c:v>53</c:v>
                </c:pt>
                <c:pt idx="930">
                  <c:v>59</c:v>
                </c:pt>
                <c:pt idx="931">
                  <c:v>56</c:v>
                </c:pt>
                <c:pt idx="932">
                  <c:v>53</c:v>
                </c:pt>
                <c:pt idx="933">
                  <c:v>57</c:v>
                </c:pt>
                <c:pt idx="934">
                  <c:v>49</c:v>
                </c:pt>
                <c:pt idx="935">
                  <c:v>55</c:v>
                </c:pt>
                <c:pt idx="936">
                  <c:v>56</c:v>
                </c:pt>
                <c:pt idx="937">
                  <c:v>57</c:v>
                </c:pt>
                <c:pt idx="938">
                  <c:v>58</c:v>
                </c:pt>
                <c:pt idx="939">
                  <c:v>52</c:v>
                </c:pt>
                <c:pt idx="940">
                  <c:v>52</c:v>
                </c:pt>
                <c:pt idx="941">
                  <c:v>59</c:v>
                </c:pt>
                <c:pt idx="942">
                  <c:v>54</c:v>
                </c:pt>
                <c:pt idx="943">
                  <c:v>50</c:v>
                </c:pt>
                <c:pt idx="944">
                  <c:v>53</c:v>
                </c:pt>
                <c:pt idx="945">
                  <c:v>57</c:v>
                </c:pt>
                <c:pt idx="946">
                  <c:v>59</c:v>
                </c:pt>
                <c:pt idx="947">
                  <c:v>51</c:v>
                </c:pt>
                <c:pt idx="948">
                  <c:v>54</c:v>
                </c:pt>
                <c:pt idx="949">
                  <c:v>57</c:v>
                </c:pt>
                <c:pt idx="950">
                  <c:v>53</c:v>
                </c:pt>
                <c:pt idx="951">
                  <c:v>58</c:v>
                </c:pt>
                <c:pt idx="952">
                  <c:v>48</c:v>
                </c:pt>
                <c:pt idx="953">
                  <c:v>55</c:v>
                </c:pt>
                <c:pt idx="954">
                  <c:v>56</c:v>
                </c:pt>
                <c:pt idx="955">
                  <c:v>57</c:v>
                </c:pt>
                <c:pt idx="956">
                  <c:v>58</c:v>
                </c:pt>
                <c:pt idx="957">
                  <c:v>55</c:v>
                </c:pt>
                <c:pt idx="958">
                  <c:v>56</c:v>
                </c:pt>
                <c:pt idx="959">
                  <c:v>49</c:v>
                </c:pt>
                <c:pt idx="960">
                  <c:v>57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58</c:v>
                </c:pt>
                <c:pt idx="965">
                  <c:v>57</c:v>
                </c:pt>
                <c:pt idx="966">
                  <c:v>55</c:v>
                </c:pt>
                <c:pt idx="967">
                  <c:v>59</c:v>
                </c:pt>
                <c:pt idx="968">
                  <c:v>51</c:v>
                </c:pt>
                <c:pt idx="969">
                  <c:v>52</c:v>
                </c:pt>
                <c:pt idx="970">
                  <c:v>54</c:v>
                </c:pt>
                <c:pt idx="971">
                  <c:v>59</c:v>
                </c:pt>
                <c:pt idx="972">
                  <c:v>49</c:v>
                </c:pt>
                <c:pt idx="973">
                  <c:v>49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49</c:v>
                </c:pt>
                <c:pt idx="981">
                  <c:v>51</c:v>
                </c:pt>
                <c:pt idx="982">
                  <c:v>51</c:v>
                </c:pt>
                <c:pt idx="983">
                  <c:v>60</c:v>
                </c:pt>
                <c:pt idx="984">
                  <c:v>52</c:v>
                </c:pt>
                <c:pt idx="985">
                  <c:v>53</c:v>
                </c:pt>
                <c:pt idx="986">
                  <c:v>60</c:v>
                </c:pt>
                <c:pt idx="987">
                  <c:v>52</c:v>
                </c:pt>
                <c:pt idx="988">
                  <c:v>55</c:v>
                </c:pt>
                <c:pt idx="989">
                  <c:v>50</c:v>
                </c:pt>
                <c:pt idx="990">
                  <c:v>54</c:v>
                </c:pt>
                <c:pt idx="991">
                  <c:v>57</c:v>
                </c:pt>
                <c:pt idx="992">
                  <c:v>60</c:v>
                </c:pt>
                <c:pt idx="993">
                  <c:v>56</c:v>
                </c:pt>
                <c:pt idx="994">
                  <c:v>55</c:v>
                </c:pt>
                <c:pt idx="995">
                  <c:v>51</c:v>
                </c:pt>
                <c:pt idx="996">
                  <c:v>61</c:v>
                </c:pt>
                <c:pt idx="997">
                  <c:v>59</c:v>
                </c:pt>
                <c:pt idx="998">
                  <c:v>59</c:v>
                </c:pt>
                <c:pt idx="999">
                  <c:v>57</c:v>
                </c:pt>
                <c:pt idx="1000">
                  <c:v>50</c:v>
                </c:pt>
                <c:pt idx="1001">
                  <c:v>57</c:v>
                </c:pt>
                <c:pt idx="1002">
                  <c:v>56</c:v>
                </c:pt>
                <c:pt idx="1003">
                  <c:v>57</c:v>
                </c:pt>
                <c:pt idx="1004">
                  <c:v>51</c:v>
                </c:pt>
                <c:pt idx="1005">
                  <c:v>51</c:v>
                </c:pt>
                <c:pt idx="1006">
                  <c:v>59</c:v>
                </c:pt>
                <c:pt idx="1007">
                  <c:v>57</c:v>
                </c:pt>
                <c:pt idx="1008">
                  <c:v>59</c:v>
                </c:pt>
                <c:pt idx="1009">
                  <c:v>49</c:v>
                </c:pt>
                <c:pt idx="1010">
                  <c:v>51</c:v>
                </c:pt>
                <c:pt idx="1011">
                  <c:v>50</c:v>
                </c:pt>
                <c:pt idx="1012">
                  <c:v>50</c:v>
                </c:pt>
                <c:pt idx="1013">
                  <c:v>55</c:v>
                </c:pt>
                <c:pt idx="1014">
                  <c:v>55</c:v>
                </c:pt>
                <c:pt idx="1015">
                  <c:v>53</c:v>
                </c:pt>
                <c:pt idx="1016">
                  <c:v>50</c:v>
                </c:pt>
                <c:pt idx="1017">
                  <c:v>51</c:v>
                </c:pt>
                <c:pt idx="1018">
                  <c:v>51</c:v>
                </c:pt>
                <c:pt idx="1019">
                  <c:v>61</c:v>
                </c:pt>
                <c:pt idx="1020">
                  <c:v>58</c:v>
                </c:pt>
                <c:pt idx="1021">
                  <c:v>59</c:v>
                </c:pt>
                <c:pt idx="1022">
                  <c:v>58</c:v>
                </c:pt>
                <c:pt idx="1023">
                  <c:v>59</c:v>
                </c:pt>
                <c:pt idx="1024">
                  <c:v>51</c:v>
                </c:pt>
                <c:pt idx="1025">
                  <c:v>56</c:v>
                </c:pt>
                <c:pt idx="1026">
                  <c:v>54</c:v>
                </c:pt>
                <c:pt idx="1027">
                  <c:v>62</c:v>
                </c:pt>
                <c:pt idx="1028">
                  <c:v>59</c:v>
                </c:pt>
                <c:pt idx="1029">
                  <c:v>59</c:v>
                </c:pt>
                <c:pt idx="1030">
                  <c:v>52</c:v>
                </c:pt>
                <c:pt idx="1031">
                  <c:v>61</c:v>
                </c:pt>
                <c:pt idx="1032">
                  <c:v>58</c:v>
                </c:pt>
                <c:pt idx="1033">
                  <c:v>53</c:v>
                </c:pt>
                <c:pt idx="1034">
                  <c:v>57</c:v>
                </c:pt>
                <c:pt idx="1035">
                  <c:v>59</c:v>
                </c:pt>
                <c:pt idx="1036">
                  <c:v>54</c:v>
                </c:pt>
                <c:pt idx="1037">
                  <c:v>59</c:v>
                </c:pt>
                <c:pt idx="1038">
                  <c:v>58</c:v>
                </c:pt>
                <c:pt idx="1039">
                  <c:v>61</c:v>
                </c:pt>
                <c:pt idx="1040">
                  <c:v>61</c:v>
                </c:pt>
                <c:pt idx="1041">
                  <c:v>58</c:v>
                </c:pt>
                <c:pt idx="1042">
                  <c:v>55</c:v>
                </c:pt>
                <c:pt idx="1043">
                  <c:v>63</c:v>
                </c:pt>
                <c:pt idx="1044">
                  <c:v>63</c:v>
                </c:pt>
                <c:pt idx="1045">
                  <c:v>60</c:v>
                </c:pt>
                <c:pt idx="1046">
                  <c:v>53</c:v>
                </c:pt>
                <c:pt idx="1047">
                  <c:v>55</c:v>
                </c:pt>
                <c:pt idx="1048">
                  <c:v>59</c:v>
                </c:pt>
                <c:pt idx="1049">
                  <c:v>56</c:v>
                </c:pt>
                <c:pt idx="1050">
                  <c:v>62</c:v>
                </c:pt>
                <c:pt idx="1051">
                  <c:v>63</c:v>
                </c:pt>
                <c:pt idx="1052">
                  <c:v>62</c:v>
                </c:pt>
                <c:pt idx="1053">
                  <c:v>51</c:v>
                </c:pt>
                <c:pt idx="1054">
                  <c:v>51</c:v>
                </c:pt>
                <c:pt idx="1055">
                  <c:v>56</c:v>
                </c:pt>
                <c:pt idx="1056">
                  <c:v>58</c:v>
                </c:pt>
                <c:pt idx="1057">
                  <c:v>54</c:v>
                </c:pt>
                <c:pt idx="1058">
                  <c:v>57</c:v>
                </c:pt>
                <c:pt idx="1059">
                  <c:v>61</c:v>
                </c:pt>
                <c:pt idx="1060">
                  <c:v>63</c:v>
                </c:pt>
                <c:pt idx="1061">
                  <c:v>53</c:v>
                </c:pt>
                <c:pt idx="1062">
                  <c:v>59</c:v>
                </c:pt>
                <c:pt idx="1063">
                  <c:v>55</c:v>
                </c:pt>
                <c:pt idx="1064">
                  <c:v>52</c:v>
                </c:pt>
                <c:pt idx="1065">
                  <c:v>56</c:v>
                </c:pt>
                <c:pt idx="1066">
                  <c:v>61</c:v>
                </c:pt>
                <c:pt idx="1067">
                  <c:v>56</c:v>
                </c:pt>
                <c:pt idx="1068">
                  <c:v>55</c:v>
                </c:pt>
                <c:pt idx="1069">
                  <c:v>57</c:v>
                </c:pt>
                <c:pt idx="1070">
                  <c:v>54</c:v>
                </c:pt>
                <c:pt idx="1071">
                  <c:v>57</c:v>
                </c:pt>
                <c:pt idx="1072">
                  <c:v>63</c:v>
                </c:pt>
                <c:pt idx="1073">
                  <c:v>57</c:v>
                </c:pt>
                <c:pt idx="1074">
                  <c:v>58</c:v>
                </c:pt>
                <c:pt idx="1075">
                  <c:v>61</c:v>
                </c:pt>
                <c:pt idx="1076">
                  <c:v>61</c:v>
                </c:pt>
                <c:pt idx="1077">
                  <c:v>60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63</c:v>
                </c:pt>
                <c:pt idx="1083">
                  <c:v>63</c:v>
                </c:pt>
                <c:pt idx="1084">
                  <c:v>57</c:v>
                </c:pt>
                <c:pt idx="1085">
                  <c:v>61</c:v>
                </c:pt>
                <c:pt idx="1086">
                  <c:v>61</c:v>
                </c:pt>
                <c:pt idx="1087">
                  <c:v>55</c:v>
                </c:pt>
                <c:pt idx="1088">
                  <c:v>56</c:v>
                </c:pt>
                <c:pt idx="1089">
                  <c:v>61</c:v>
                </c:pt>
                <c:pt idx="1090">
                  <c:v>57</c:v>
                </c:pt>
                <c:pt idx="1091">
                  <c:v>56</c:v>
                </c:pt>
                <c:pt idx="1092">
                  <c:v>59</c:v>
                </c:pt>
                <c:pt idx="1093">
                  <c:v>63</c:v>
                </c:pt>
                <c:pt idx="1094">
                  <c:v>55</c:v>
                </c:pt>
                <c:pt idx="109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E-4F2F-A372-B46936EC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06112"/>
        <c:axId val="1417118592"/>
      </c:lineChart>
      <c:dateAx>
        <c:axId val="14171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18592"/>
        <c:crosses val="autoZero"/>
        <c:auto val="1"/>
        <c:lblOffset val="100"/>
        <c:baseTimeUnit val="days"/>
      </c:dateAx>
      <c:valAx>
        <c:axId val="1417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Unit</a:t>
            </a:r>
            <a:r>
              <a:rPr lang="en-US" sz="1800" baseline="0">
                <a:solidFill>
                  <a:schemeClr val="tx1"/>
                </a:solidFill>
              </a:rPr>
              <a:t> Purchase Cost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'Unit Purchase Cost Line Graph'!$D$1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 Purchase Cost Line Graph'!$A$2:$A$1097</c:f>
              <c:numCache>
                <c:formatCode>m/d/yy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'Unit Purchase Cost Line Graph'!$D$2:$D$1097</c:f>
              <c:numCache>
                <c:formatCode>General</c:formatCode>
                <c:ptCount val="1096"/>
                <c:pt idx="0">
                  <c:v>48.81</c:v>
                </c:pt>
                <c:pt idx="1">
                  <c:v>55.35</c:v>
                </c:pt>
                <c:pt idx="2">
                  <c:v>44.24</c:v>
                </c:pt>
                <c:pt idx="3">
                  <c:v>51.91</c:v>
                </c:pt>
                <c:pt idx="4">
                  <c:v>47.33</c:v>
                </c:pt>
                <c:pt idx="5">
                  <c:v>49.38</c:v>
                </c:pt>
                <c:pt idx="6">
                  <c:v>40.25</c:v>
                </c:pt>
                <c:pt idx="7">
                  <c:v>40.24</c:v>
                </c:pt>
                <c:pt idx="8">
                  <c:v>49.68</c:v>
                </c:pt>
                <c:pt idx="9">
                  <c:v>46.8</c:v>
                </c:pt>
                <c:pt idx="10">
                  <c:v>40.03</c:v>
                </c:pt>
                <c:pt idx="11">
                  <c:v>53.08</c:v>
                </c:pt>
                <c:pt idx="12">
                  <c:v>42.75</c:v>
                </c:pt>
                <c:pt idx="13">
                  <c:v>46.53</c:v>
                </c:pt>
                <c:pt idx="14">
                  <c:v>39.6</c:v>
                </c:pt>
                <c:pt idx="15">
                  <c:v>51.88</c:v>
                </c:pt>
                <c:pt idx="16">
                  <c:v>43.27</c:v>
                </c:pt>
                <c:pt idx="17">
                  <c:v>53.95</c:v>
                </c:pt>
                <c:pt idx="18">
                  <c:v>42.88</c:v>
                </c:pt>
                <c:pt idx="19">
                  <c:v>40.03</c:v>
                </c:pt>
                <c:pt idx="20">
                  <c:v>58.42</c:v>
                </c:pt>
                <c:pt idx="21">
                  <c:v>48.93</c:v>
                </c:pt>
                <c:pt idx="22">
                  <c:v>57.13</c:v>
                </c:pt>
                <c:pt idx="23">
                  <c:v>39.549999999999997</c:v>
                </c:pt>
                <c:pt idx="24">
                  <c:v>56.64</c:v>
                </c:pt>
                <c:pt idx="25">
                  <c:v>48.42</c:v>
                </c:pt>
                <c:pt idx="26">
                  <c:v>54.15</c:v>
                </c:pt>
                <c:pt idx="27">
                  <c:v>56.29</c:v>
                </c:pt>
                <c:pt idx="28">
                  <c:v>57.8</c:v>
                </c:pt>
                <c:pt idx="29">
                  <c:v>41.08</c:v>
                </c:pt>
                <c:pt idx="30">
                  <c:v>52.68</c:v>
                </c:pt>
                <c:pt idx="31">
                  <c:v>48.91</c:v>
                </c:pt>
                <c:pt idx="32">
                  <c:v>49.83</c:v>
                </c:pt>
                <c:pt idx="33">
                  <c:v>40.97</c:v>
                </c:pt>
                <c:pt idx="34">
                  <c:v>44.45</c:v>
                </c:pt>
                <c:pt idx="35">
                  <c:v>54.82</c:v>
                </c:pt>
                <c:pt idx="36">
                  <c:v>44.14</c:v>
                </c:pt>
                <c:pt idx="37">
                  <c:v>51.6</c:v>
                </c:pt>
                <c:pt idx="38">
                  <c:v>39.17</c:v>
                </c:pt>
                <c:pt idx="39">
                  <c:v>56.6</c:v>
                </c:pt>
                <c:pt idx="40">
                  <c:v>52.24</c:v>
                </c:pt>
                <c:pt idx="41">
                  <c:v>45.67</c:v>
                </c:pt>
                <c:pt idx="42">
                  <c:v>51.49</c:v>
                </c:pt>
                <c:pt idx="43">
                  <c:v>50.77</c:v>
                </c:pt>
                <c:pt idx="44">
                  <c:v>40.270000000000003</c:v>
                </c:pt>
                <c:pt idx="45">
                  <c:v>53.72</c:v>
                </c:pt>
                <c:pt idx="46">
                  <c:v>53.89</c:v>
                </c:pt>
                <c:pt idx="47">
                  <c:v>52.19</c:v>
                </c:pt>
                <c:pt idx="48">
                  <c:v>53.14</c:v>
                </c:pt>
                <c:pt idx="49">
                  <c:v>52.79</c:v>
                </c:pt>
                <c:pt idx="50">
                  <c:v>55.66</c:v>
                </c:pt>
                <c:pt idx="51">
                  <c:v>41.78</c:v>
                </c:pt>
                <c:pt idx="52">
                  <c:v>57.37</c:v>
                </c:pt>
                <c:pt idx="53">
                  <c:v>51.27</c:v>
                </c:pt>
                <c:pt idx="54">
                  <c:v>48.22</c:v>
                </c:pt>
                <c:pt idx="55">
                  <c:v>38.46</c:v>
                </c:pt>
                <c:pt idx="56">
                  <c:v>45.97</c:v>
                </c:pt>
                <c:pt idx="57">
                  <c:v>53.83</c:v>
                </c:pt>
                <c:pt idx="58">
                  <c:v>51.69</c:v>
                </c:pt>
                <c:pt idx="59">
                  <c:v>45.76</c:v>
                </c:pt>
                <c:pt idx="60">
                  <c:v>57.65</c:v>
                </c:pt>
                <c:pt idx="61">
                  <c:v>41.87</c:v>
                </c:pt>
                <c:pt idx="62">
                  <c:v>53.38</c:v>
                </c:pt>
                <c:pt idx="63">
                  <c:v>55.54</c:v>
                </c:pt>
                <c:pt idx="64">
                  <c:v>52.98</c:v>
                </c:pt>
                <c:pt idx="65">
                  <c:v>52.21</c:v>
                </c:pt>
                <c:pt idx="66">
                  <c:v>55.49</c:v>
                </c:pt>
                <c:pt idx="67">
                  <c:v>40.630000000000003</c:v>
                </c:pt>
                <c:pt idx="68">
                  <c:v>41.76</c:v>
                </c:pt>
                <c:pt idx="69">
                  <c:v>43.07</c:v>
                </c:pt>
                <c:pt idx="70">
                  <c:v>56.56</c:v>
                </c:pt>
                <c:pt idx="71">
                  <c:v>53.03</c:v>
                </c:pt>
                <c:pt idx="72">
                  <c:v>39.630000000000003</c:v>
                </c:pt>
                <c:pt idx="73">
                  <c:v>41.63</c:v>
                </c:pt>
                <c:pt idx="74">
                  <c:v>54.16</c:v>
                </c:pt>
                <c:pt idx="75">
                  <c:v>44.62</c:v>
                </c:pt>
                <c:pt idx="76">
                  <c:v>47.5</c:v>
                </c:pt>
                <c:pt idx="77">
                  <c:v>45.21</c:v>
                </c:pt>
                <c:pt idx="78">
                  <c:v>47.74</c:v>
                </c:pt>
                <c:pt idx="79">
                  <c:v>43.4</c:v>
                </c:pt>
                <c:pt idx="80">
                  <c:v>51.51</c:v>
                </c:pt>
                <c:pt idx="81">
                  <c:v>47.28</c:v>
                </c:pt>
                <c:pt idx="82">
                  <c:v>46.43</c:v>
                </c:pt>
                <c:pt idx="83">
                  <c:v>44.1</c:v>
                </c:pt>
                <c:pt idx="84">
                  <c:v>40.06</c:v>
                </c:pt>
                <c:pt idx="85">
                  <c:v>52.23</c:v>
                </c:pt>
                <c:pt idx="86">
                  <c:v>44.8</c:v>
                </c:pt>
                <c:pt idx="87">
                  <c:v>44.3</c:v>
                </c:pt>
                <c:pt idx="88">
                  <c:v>44.81</c:v>
                </c:pt>
                <c:pt idx="89">
                  <c:v>45.86</c:v>
                </c:pt>
                <c:pt idx="90">
                  <c:v>37.96</c:v>
                </c:pt>
                <c:pt idx="91">
                  <c:v>54.2</c:v>
                </c:pt>
                <c:pt idx="92">
                  <c:v>57.41</c:v>
                </c:pt>
                <c:pt idx="93">
                  <c:v>40.79</c:v>
                </c:pt>
                <c:pt idx="94">
                  <c:v>57.09</c:v>
                </c:pt>
                <c:pt idx="95">
                  <c:v>46.86</c:v>
                </c:pt>
                <c:pt idx="96">
                  <c:v>41.58</c:v>
                </c:pt>
                <c:pt idx="97">
                  <c:v>43.78</c:v>
                </c:pt>
                <c:pt idx="98">
                  <c:v>45.48</c:v>
                </c:pt>
                <c:pt idx="99">
                  <c:v>49.21</c:v>
                </c:pt>
                <c:pt idx="100">
                  <c:v>57.3</c:v>
                </c:pt>
                <c:pt idx="101">
                  <c:v>37.89</c:v>
                </c:pt>
                <c:pt idx="102">
                  <c:v>39.049999999999997</c:v>
                </c:pt>
                <c:pt idx="103">
                  <c:v>55.81</c:v>
                </c:pt>
                <c:pt idx="104">
                  <c:v>49.59</c:v>
                </c:pt>
                <c:pt idx="105">
                  <c:v>40.119999999999997</c:v>
                </c:pt>
                <c:pt idx="106">
                  <c:v>45.7</c:v>
                </c:pt>
                <c:pt idx="107">
                  <c:v>39.840000000000003</c:v>
                </c:pt>
                <c:pt idx="108">
                  <c:v>57.18</c:v>
                </c:pt>
                <c:pt idx="109">
                  <c:v>42.9</c:v>
                </c:pt>
                <c:pt idx="110">
                  <c:v>52.47</c:v>
                </c:pt>
                <c:pt idx="111">
                  <c:v>42.88</c:v>
                </c:pt>
                <c:pt idx="112">
                  <c:v>52.04</c:v>
                </c:pt>
                <c:pt idx="113">
                  <c:v>48.3</c:v>
                </c:pt>
                <c:pt idx="114">
                  <c:v>45.74</c:v>
                </c:pt>
                <c:pt idx="115">
                  <c:v>42.16</c:v>
                </c:pt>
                <c:pt idx="116">
                  <c:v>56.11</c:v>
                </c:pt>
                <c:pt idx="117">
                  <c:v>45.57</c:v>
                </c:pt>
                <c:pt idx="118">
                  <c:v>42.84</c:v>
                </c:pt>
                <c:pt idx="119">
                  <c:v>43.88</c:v>
                </c:pt>
                <c:pt idx="120">
                  <c:v>45.88</c:v>
                </c:pt>
                <c:pt idx="121">
                  <c:v>55.05</c:v>
                </c:pt>
                <c:pt idx="122">
                  <c:v>43.72</c:v>
                </c:pt>
                <c:pt idx="123">
                  <c:v>51.12</c:v>
                </c:pt>
                <c:pt idx="124">
                  <c:v>47.31</c:v>
                </c:pt>
                <c:pt idx="125">
                  <c:v>38.61</c:v>
                </c:pt>
                <c:pt idx="126">
                  <c:v>48.75</c:v>
                </c:pt>
                <c:pt idx="127">
                  <c:v>51.55</c:v>
                </c:pt>
                <c:pt idx="128">
                  <c:v>51.91</c:v>
                </c:pt>
                <c:pt idx="129">
                  <c:v>38.81</c:v>
                </c:pt>
                <c:pt idx="130">
                  <c:v>54.86</c:v>
                </c:pt>
                <c:pt idx="131">
                  <c:v>46.51</c:v>
                </c:pt>
                <c:pt idx="132">
                  <c:v>55.5</c:v>
                </c:pt>
                <c:pt idx="133">
                  <c:v>38.46</c:v>
                </c:pt>
                <c:pt idx="134">
                  <c:v>50.23</c:v>
                </c:pt>
                <c:pt idx="135">
                  <c:v>52.02</c:v>
                </c:pt>
                <c:pt idx="136">
                  <c:v>53.27</c:v>
                </c:pt>
                <c:pt idx="137">
                  <c:v>51.55</c:v>
                </c:pt>
                <c:pt idx="138">
                  <c:v>42.06</c:v>
                </c:pt>
                <c:pt idx="139">
                  <c:v>40.840000000000003</c:v>
                </c:pt>
                <c:pt idx="140">
                  <c:v>55.62</c:v>
                </c:pt>
                <c:pt idx="141">
                  <c:v>40.99</c:v>
                </c:pt>
                <c:pt idx="142">
                  <c:v>53.18</c:v>
                </c:pt>
                <c:pt idx="143">
                  <c:v>51.78</c:v>
                </c:pt>
                <c:pt idx="144">
                  <c:v>40.04</c:v>
                </c:pt>
                <c:pt idx="145">
                  <c:v>41.59</c:v>
                </c:pt>
                <c:pt idx="146">
                  <c:v>46.67</c:v>
                </c:pt>
                <c:pt idx="147">
                  <c:v>43.88</c:v>
                </c:pt>
                <c:pt idx="148">
                  <c:v>45.18</c:v>
                </c:pt>
                <c:pt idx="149">
                  <c:v>38.65</c:v>
                </c:pt>
                <c:pt idx="150">
                  <c:v>56.21</c:v>
                </c:pt>
                <c:pt idx="151">
                  <c:v>50.72</c:v>
                </c:pt>
                <c:pt idx="152">
                  <c:v>45.32</c:v>
                </c:pt>
                <c:pt idx="153">
                  <c:v>39.25</c:v>
                </c:pt>
                <c:pt idx="154">
                  <c:v>51.22</c:v>
                </c:pt>
                <c:pt idx="155">
                  <c:v>43.52</c:v>
                </c:pt>
                <c:pt idx="156">
                  <c:v>40.98</c:v>
                </c:pt>
                <c:pt idx="157">
                  <c:v>42.07</c:v>
                </c:pt>
                <c:pt idx="158">
                  <c:v>46.74</c:v>
                </c:pt>
                <c:pt idx="159">
                  <c:v>42.23</c:v>
                </c:pt>
                <c:pt idx="160">
                  <c:v>49.15</c:v>
                </c:pt>
                <c:pt idx="161">
                  <c:v>54.33</c:v>
                </c:pt>
                <c:pt idx="162">
                  <c:v>55.71</c:v>
                </c:pt>
                <c:pt idx="163">
                  <c:v>53.6</c:v>
                </c:pt>
                <c:pt idx="164">
                  <c:v>47.63</c:v>
                </c:pt>
                <c:pt idx="165">
                  <c:v>37.979999999999997</c:v>
                </c:pt>
                <c:pt idx="166">
                  <c:v>42.22</c:v>
                </c:pt>
                <c:pt idx="167">
                  <c:v>54.6</c:v>
                </c:pt>
                <c:pt idx="168">
                  <c:v>42.92</c:v>
                </c:pt>
                <c:pt idx="169">
                  <c:v>46.87</c:v>
                </c:pt>
                <c:pt idx="170">
                  <c:v>51.04</c:v>
                </c:pt>
                <c:pt idx="171">
                  <c:v>47.23</c:v>
                </c:pt>
                <c:pt idx="172">
                  <c:v>37.85</c:v>
                </c:pt>
                <c:pt idx="173">
                  <c:v>39.840000000000003</c:v>
                </c:pt>
                <c:pt idx="174">
                  <c:v>56</c:v>
                </c:pt>
                <c:pt idx="175">
                  <c:v>54.23</c:v>
                </c:pt>
                <c:pt idx="176">
                  <c:v>39.46</c:v>
                </c:pt>
                <c:pt idx="177">
                  <c:v>51.71</c:v>
                </c:pt>
                <c:pt idx="178">
                  <c:v>48.04</c:v>
                </c:pt>
                <c:pt idx="179">
                  <c:v>40.229999999999997</c:v>
                </c:pt>
                <c:pt idx="180">
                  <c:v>41.9</c:v>
                </c:pt>
                <c:pt idx="181">
                  <c:v>41.62</c:v>
                </c:pt>
                <c:pt idx="182">
                  <c:v>46.21</c:v>
                </c:pt>
                <c:pt idx="183">
                  <c:v>54.2</c:v>
                </c:pt>
                <c:pt idx="184">
                  <c:v>51.34</c:v>
                </c:pt>
                <c:pt idx="185">
                  <c:v>41.75</c:v>
                </c:pt>
                <c:pt idx="186">
                  <c:v>43.3</c:v>
                </c:pt>
                <c:pt idx="187">
                  <c:v>49.5</c:v>
                </c:pt>
                <c:pt idx="188">
                  <c:v>52.78</c:v>
                </c:pt>
                <c:pt idx="189">
                  <c:v>48.51</c:v>
                </c:pt>
                <c:pt idx="190">
                  <c:v>54.24</c:v>
                </c:pt>
                <c:pt idx="191">
                  <c:v>38.19</c:v>
                </c:pt>
                <c:pt idx="192">
                  <c:v>38.46</c:v>
                </c:pt>
                <c:pt idx="193">
                  <c:v>50.22</c:v>
                </c:pt>
                <c:pt idx="194">
                  <c:v>43.68</c:v>
                </c:pt>
                <c:pt idx="195">
                  <c:v>54.83</c:v>
                </c:pt>
                <c:pt idx="196">
                  <c:v>39.17</c:v>
                </c:pt>
                <c:pt idx="197">
                  <c:v>36.979999999999997</c:v>
                </c:pt>
                <c:pt idx="198">
                  <c:v>42.77</c:v>
                </c:pt>
                <c:pt idx="199">
                  <c:v>48.17</c:v>
                </c:pt>
                <c:pt idx="200">
                  <c:v>44.52</c:v>
                </c:pt>
                <c:pt idx="201">
                  <c:v>46.81</c:v>
                </c:pt>
                <c:pt idx="202">
                  <c:v>50.86</c:v>
                </c:pt>
                <c:pt idx="203">
                  <c:v>45.35</c:v>
                </c:pt>
                <c:pt idx="204">
                  <c:v>54.61</c:v>
                </c:pt>
                <c:pt idx="205">
                  <c:v>42.4</c:v>
                </c:pt>
                <c:pt idx="206">
                  <c:v>39.549999999999997</c:v>
                </c:pt>
                <c:pt idx="207">
                  <c:v>38.56</c:v>
                </c:pt>
                <c:pt idx="208">
                  <c:v>56.62</c:v>
                </c:pt>
                <c:pt idx="209">
                  <c:v>49.9</c:v>
                </c:pt>
                <c:pt idx="210">
                  <c:v>43.44</c:v>
                </c:pt>
                <c:pt idx="211">
                  <c:v>48.43</c:v>
                </c:pt>
                <c:pt idx="212">
                  <c:v>53.86</c:v>
                </c:pt>
                <c:pt idx="213">
                  <c:v>50.34</c:v>
                </c:pt>
                <c:pt idx="214">
                  <c:v>47.7</c:v>
                </c:pt>
                <c:pt idx="215">
                  <c:v>41.59</c:v>
                </c:pt>
                <c:pt idx="216">
                  <c:v>52.47</c:v>
                </c:pt>
                <c:pt idx="217">
                  <c:v>45.65</c:v>
                </c:pt>
                <c:pt idx="218">
                  <c:v>52.9</c:v>
                </c:pt>
                <c:pt idx="219">
                  <c:v>44.76</c:v>
                </c:pt>
                <c:pt idx="220">
                  <c:v>52.56</c:v>
                </c:pt>
                <c:pt idx="221">
                  <c:v>46.66</c:v>
                </c:pt>
                <c:pt idx="222">
                  <c:v>40.1</c:v>
                </c:pt>
                <c:pt idx="223">
                  <c:v>44.59</c:v>
                </c:pt>
                <c:pt idx="224">
                  <c:v>54.84</c:v>
                </c:pt>
                <c:pt idx="225">
                  <c:v>48.94</c:v>
                </c:pt>
                <c:pt idx="226">
                  <c:v>39.42</c:v>
                </c:pt>
                <c:pt idx="227">
                  <c:v>50.75</c:v>
                </c:pt>
                <c:pt idx="228">
                  <c:v>37.14</c:v>
                </c:pt>
                <c:pt idx="229">
                  <c:v>40.93</c:v>
                </c:pt>
                <c:pt idx="230">
                  <c:v>41.28</c:v>
                </c:pt>
                <c:pt idx="231">
                  <c:v>40.67</c:v>
                </c:pt>
                <c:pt idx="232">
                  <c:v>38.74</c:v>
                </c:pt>
                <c:pt idx="233">
                  <c:v>45.25</c:v>
                </c:pt>
                <c:pt idx="234">
                  <c:v>44.78</c:v>
                </c:pt>
                <c:pt idx="235">
                  <c:v>40.58</c:v>
                </c:pt>
                <c:pt idx="236">
                  <c:v>51.02</c:v>
                </c:pt>
                <c:pt idx="237">
                  <c:v>39.07</c:v>
                </c:pt>
                <c:pt idx="238">
                  <c:v>47.18</c:v>
                </c:pt>
                <c:pt idx="239">
                  <c:v>49.5</c:v>
                </c:pt>
                <c:pt idx="240">
                  <c:v>42.63</c:v>
                </c:pt>
                <c:pt idx="241">
                  <c:v>56.07</c:v>
                </c:pt>
                <c:pt idx="242">
                  <c:v>52.14</c:v>
                </c:pt>
                <c:pt idx="243">
                  <c:v>45.81</c:v>
                </c:pt>
                <c:pt idx="244">
                  <c:v>38.54</c:v>
                </c:pt>
                <c:pt idx="245">
                  <c:v>45.65</c:v>
                </c:pt>
                <c:pt idx="246">
                  <c:v>39.979999999999997</c:v>
                </c:pt>
                <c:pt idx="247">
                  <c:v>48.41</c:v>
                </c:pt>
                <c:pt idx="248">
                  <c:v>53.66</c:v>
                </c:pt>
                <c:pt idx="249">
                  <c:v>49.87</c:v>
                </c:pt>
                <c:pt idx="250">
                  <c:v>40.67</c:v>
                </c:pt>
                <c:pt idx="251">
                  <c:v>55.64</c:v>
                </c:pt>
                <c:pt idx="252">
                  <c:v>53.34</c:v>
                </c:pt>
                <c:pt idx="253">
                  <c:v>40.520000000000003</c:v>
                </c:pt>
                <c:pt idx="254">
                  <c:v>49.3</c:v>
                </c:pt>
                <c:pt idx="255">
                  <c:v>48.13</c:v>
                </c:pt>
                <c:pt idx="256">
                  <c:v>50.81</c:v>
                </c:pt>
                <c:pt idx="257">
                  <c:v>41.15</c:v>
                </c:pt>
                <c:pt idx="258">
                  <c:v>48.67</c:v>
                </c:pt>
                <c:pt idx="259">
                  <c:v>36.75</c:v>
                </c:pt>
                <c:pt idx="260">
                  <c:v>42.61</c:v>
                </c:pt>
                <c:pt idx="261">
                  <c:v>44.72</c:v>
                </c:pt>
                <c:pt idx="262">
                  <c:v>40.299999999999997</c:v>
                </c:pt>
                <c:pt idx="263">
                  <c:v>41.97</c:v>
                </c:pt>
                <c:pt idx="264">
                  <c:v>41.16</c:v>
                </c:pt>
                <c:pt idx="265">
                  <c:v>52.04</c:v>
                </c:pt>
                <c:pt idx="266">
                  <c:v>43.39</c:v>
                </c:pt>
                <c:pt idx="267">
                  <c:v>49.75</c:v>
                </c:pt>
                <c:pt idx="268">
                  <c:v>42.52</c:v>
                </c:pt>
                <c:pt idx="269">
                  <c:v>55.47</c:v>
                </c:pt>
                <c:pt idx="270">
                  <c:v>54.67</c:v>
                </c:pt>
                <c:pt idx="271">
                  <c:v>43.96</c:v>
                </c:pt>
                <c:pt idx="272">
                  <c:v>44.68</c:v>
                </c:pt>
                <c:pt idx="273">
                  <c:v>38.25</c:v>
                </c:pt>
                <c:pt idx="274">
                  <c:v>45.05</c:v>
                </c:pt>
                <c:pt idx="275">
                  <c:v>43.18</c:v>
                </c:pt>
                <c:pt idx="276">
                  <c:v>42.87</c:v>
                </c:pt>
                <c:pt idx="277">
                  <c:v>36.36</c:v>
                </c:pt>
                <c:pt idx="278">
                  <c:v>36.409999999999997</c:v>
                </c:pt>
                <c:pt idx="279">
                  <c:v>38.44</c:v>
                </c:pt>
                <c:pt idx="280">
                  <c:v>37.14</c:v>
                </c:pt>
                <c:pt idx="281">
                  <c:v>41.24</c:v>
                </c:pt>
                <c:pt idx="282">
                  <c:v>43.93</c:v>
                </c:pt>
                <c:pt idx="283">
                  <c:v>53.8</c:v>
                </c:pt>
                <c:pt idx="284">
                  <c:v>53.55</c:v>
                </c:pt>
                <c:pt idx="285">
                  <c:v>41.43</c:v>
                </c:pt>
                <c:pt idx="286">
                  <c:v>52.9</c:v>
                </c:pt>
                <c:pt idx="287">
                  <c:v>55.41</c:v>
                </c:pt>
                <c:pt idx="288">
                  <c:v>48.73</c:v>
                </c:pt>
                <c:pt idx="289">
                  <c:v>39.56</c:v>
                </c:pt>
                <c:pt idx="290">
                  <c:v>43.74</c:v>
                </c:pt>
                <c:pt idx="291">
                  <c:v>40.85</c:v>
                </c:pt>
                <c:pt idx="292">
                  <c:v>45.02</c:v>
                </c:pt>
                <c:pt idx="293">
                  <c:v>55.28</c:v>
                </c:pt>
                <c:pt idx="294">
                  <c:v>53.26</c:v>
                </c:pt>
                <c:pt idx="295">
                  <c:v>53.6</c:v>
                </c:pt>
                <c:pt idx="296">
                  <c:v>51.76</c:v>
                </c:pt>
                <c:pt idx="297">
                  <c:v>47.86</c:v>
                </c:pt>
                <c:pt idx="298">
                  <c:v>45.09</c:v>
                </c:pt>
                <c:pt idx="299">
                  <c:v>49.21</c:v>
                </c:pt>
                <c:pt idx="300">
                  <c:v>50.86</c:v>
                </c:pt>
                <c:pt idx="301">
                  <c:v>46.38</c:v>
                </c:pt>
                <c:pt idx="302">
                  <c:v>53.03</c:v>
                </c:pt>
                <c:pt idx="303">
                  <c:v>47.35</c:v>
                </c:pt>
                <c:pt idx="304">
                  <c:v>50.25</c:v>
                </c:pt>
                <c:pt idx="305">
                  <c:v>51.6</c:v>
                </c:pt>
                <c:pt idx="306">
                  <c:v>46.7</c:v>
                </c:pt>
                <c:pt idx="307">
                  <c:v>37.36</c:v>
                </c:pt>
                <c:pt idx="308">
                  <c:v>36.15</c:v>
                </c:pt>
                <c:pt idx="309">
                  <c:v>51.45</c:v>
                </c:pt>
                <c:pt idx="310">
                  <c:v>47.66</c:v>
                </c:pt>
                <c:pt idx="311">
                  <c:v>36.520000000000003</c:v>
                </c:pt>
                <c:pt idx="312">
                  <c:v>38.44</c:v>
                </c:pt>
                <c:pt idx="313">
                  <c:v>48.71</c:v>
                </c:pt>
                <c:pt idx="314">
                  <c:v>39.270000000000003</c:v>
                </c:pt>
                <c:pt idx="315">
                  <c:v>38.119999999999997</c:v>
                </c:pt>
                <c:pt idx="316">
                  <c:v>49.46</c:v>
                </c:pt>
                <c:pt idx="317">
                  <c:v>47.16</c:v>
                </c:pt>
                <c:pt idx="318">
                  <c:v>50.48</c:v>
                </c:pt>
                <c:pt idx="319">
                  <c:v>43.78</c:v>
                </c:pt>
                <c:pt idx="320">
                  <c:v>44.02</c:v>
                </c:pt>
                <c:pt idx="321">
                  <c:v>38.369999999999997</c:v>
                </c:pt>
                <c:pt idx="322">
                  <c:v>48.49</c:v>
                </c:pt>
                <c:pt idx="323">
                  <c:v>53.41</c:v>
                </c:pt>
                <c:pt idx="324">
                  <c:v>44.51</c:v>
                </c:pt>
                <c:pt idx="325">
                  <c:v>45.27</c:v>
                </c:pt>
                <c:pt idx="326">
                  <c:v>53.45</c:v>
                </c:pt>
                <c:pt idx="327">
                  <c:v>45.37</c:v>
                </c:pt>
                <c:pt idx="328">
                  <c:v>39.520000000000003</c:v>
                </c:pt>
                <c:pt idx="329">
                  <c:v>51.21</c:v>
                </c:pt>
                <c:pt idx="330">
                  <c:v>44.92</c:v>
                </c:pt>
                <c:pt idx="331">
                  <c:v>48.63</c:v>
                </c:pt>
                <c:pt idx="332">
                  <c:v>46.56</c:v>
                </c:pt>
                <c:pt idx="333">
                  <c:v>37.53</c:v>
                </c:pt>
                <c:pt idx="334">
                  <c:v>41.27</c:v>
                </c:pt>
                <c:pt idx="335">
                  <c:v>38.94</c:v>
                </c:pt>
                <c:pt idx="336">
                  <c:v>43.21</c:v>
                </c:pt>
                <c:pt idx="337">
                  <c:v>38.06</c:v>
                </c:pt>
                <c:pt idx="338">
                  <c:v>53.26</c:v>
                </c:pt>
                <c:pt idx="339">
                  <c:v>53.35</c:v>
                </c:pt>
                <c:pt idx="340">
                  <c:v>47.82</c:v>
                </c:pt>
                <c:pt idx="341">
                  <c:v>46.8</c:v>
                </c:pt>
                <c:pt idx="342">
                  <c:v>43.99</c:v>
                </c:pt>
                <c:pt idx="343">
                  <c:v>44.46</c:v>
                </c:pt>
                <c:pt idx="344">
                  <c:v>47.48</c:v>
                </c:pt>
                <c:pt idx="345">
                  <c:v>54.13</c:v>
                </c:pt>
                <c:pt idx="346">
                  <c:v>53.43</c:v>
                </c:pt>
                <c:pt idx="347">
                  <c:v>51.3</c:v>
                </c:pt>
                <c:pt idx="348">
                  <c:v>43.32</c:v>
                </c:pt>
                <c:pt idx="349">
                  <c:v>53.51</c:v>
                </c:pt>
                <c:pt idx="350">
                  <c:v>55.42</c:v>
                </c:pt>
                <c:pt idx="351">
                  <c:v>50.83</c:v>
                </c:pt>
                <c:pt idx="352">
                  <c:v>41.55</c:v>
                </c:pt>
                <c:pt idx="353">
                  <c:v>40.47</c:v>
                </c:pt>
                <c:pt idx="354">
                  <c:v>53.67</c:v>
                </c:pt>
                <c:pt idx="355">
                  <c:v>48.2</c:v>
                </c:pt>
                <c:pt idx="356">
                  <c:v>53.2</c:v>
                </c:pt>
                <c:pt idx="357">
                  <c:v>42.14</c:v>
                </c:pt>
                <c:pt idx="358">
                  <c:v>50.13</c:v>
                </c:pt>
                <c:pt idx="359">
                  <c:v>54.22</c:v>
                </c:pt>
                <c:pt idx="360">
                  <c:v>50.55</c:v>
                </c:pt>
                <c:pt idx="361">
                  <c:v>50.2</c:v>
                </c:pt>
                <c:pt idx="362">
                  <c:v>39.619999999999997</c:v>
                </c:pt>
                <c:pt idx="363">
                  <c:v>46.02</c:v>
                </c:pt>
                <c:pt idx="364">
                  <c:v>47.72</c:v>
                </c:pt>
                <c:pt idx="365">
                  <c:v>37.72</c:v>
                </c:pt>
                <c:pt idx="366">
                  <c:v>53.21</c:v>
                </c:pt>
                <c:pt idx="367">
                  <c:v>38.83</c:v>
                </c:pt>
                <c:pt idx="368">
                  <c:v>44.45</c:v>
                </c:pt>
                <c:pt idx="369">
                  <c:v>39.92</c:v>
                </c:pt>
                <c:pt idx="370">
                  <c:v>52.24</c:v>
                </c:pt>
                <c:pt idx="371">
                  <c:v>50.74</c:v>
                </c:pt>
                <c:pt idx="372">
                  <c:v>49.64</c:v>
                </c:pt>
                <c:pt idx="373">
                  <c:v>50.69</c:v>
                </c:pt>
                <c:pt idx="374">
                  <c:v>53.43</c:v>
                </c:pt>
                <c:pt idx="375">
                  <c:v>48.03</c:v>
                </c:pt>
                <c:pt idx="376">
                  <c:v>36.33</c:v>
                </c:pt>
                <c:pt idx="377">
                  <c:v>45.25</c:v>
                </c:pt>
                <c:pt idx="378">
                  <c:v>54.01</c:v>
                </c:pt>
                <c:pt idx="379">
                  <c:v>38.840000000000003</c:v>
                </c:pt>
                <c:pt idx="380">
                  <c:v>51.45</c:v>
                </c:pt>
                <c:pt idx="381">
                  <c:v>49.87</c:v>
                </c:pt>
                <c:pt idx="382">
                  <c:v>49.31</c:v>
                </c:pt>
                <c:pt idx="383">
                  <c:v>48.3</c:v>
                </c:pt>
                <c:pt idx="384">
                  <c:v>40.61</c:v>
                </c:pt>
                <c:pt idx="385">
                  <c:v>49.58</c:v>
                </c:pt>
                <c:pt idx="386">
                  <c:v>38.270000000000003</c:v>
                </c:pt>
                <c:pt idx="387">
                  <c:v>50.14</c:v>
                </c:pt>
                <c:pt idx="388">
                  <c:v>50.47</c:v>
                </c:pt>
                <c:pt idx="389">
                  <c:v>44.11</c:v>
                </c:pt>
                <c:pt idx="390">
                  <c:v>52.54</c:v>
                </c:pt>
                <c:pt idx="391">
                  <c:v>37.67</c:v>
                </c:pt>
                <c:pt idx="392">
                  <c:v>50.05</c:v>
                </c:pt>
                <c:pt idx="393">
                  <c:v>50.34</c:v>
                </c:pt>
                <c:pt idx="394">
                  <c:v>46.25</c:v>
                </c:pt>
                <c:pt idx="395">
                  <c:v>40.18</c:v>
                </c:pt>
                <c:pt idx="396">
                  <c:v>48.12</c:v>
                </c:pt>
                <c:pt idx="397">
                  <c:v>39.92</c:v>
                </c:pt>
                <c:pt idx="398">
                  <c:v>47.45</c:v>
                </c:pt>
                <c:pt idx="399">
                  <c:v>44.84</c:v>
                </c:pt>
                <c:pt idx="400">
                  <c:v>49.51</c:v>
                </c:pt>
                <c:pt idx="401">
                  <c:v>54.85</c:v>
                </c:pt>
                <c:pt idx="402">
                  <c:v>35.729999999999997</c:v>
                </c:pt>
                <c:pt idx="403">
                  <c:v>37.880000000000003</c:v>
                </c:pt>
                <c:pt idx="404">
                  <c:v>35.29</c:v>
                </c:pt>
                <c:pt idx="405">
                  <c:v>37.200000000000003</c:v>
                </c:pt>
                <c:pt idx="406">
                  <c:v>40.520000000000003</c:v>
                </c:pt>
                <c:pt idx="407">
                  <c:v>48.99</c:v>
                </c:pt>
                <c:pt idx="408">
                  <c:v>45.74</c:v>
                </c:pt>
                <c:pt idx="409">
                  <c:v>38.28</c:v>
                </c:pt>
                <c:pt idx="410">
                  <c:v>43.75</c:v>
                </c:pt>
                <c:pt idx="411">
                  <c:v>44.23</c:v>
                </c:pt>
                <c:pt idx="412">
                  <c:v>36.619999999999997</c:v>
                </c:pt>
                <c:pt idx="413">
                  <c:v>50.82</c:v>
                </c:pt>
                <c:pt idx="414">
                  <c:v>49.92</c:v>
                </c:pt>
                <c:pt idx="415">
                  <c:v>43.72</c:v>
                </c:pt>
                <c:pt idx="416">
                  <c:v>49.39</c:v>
                </c:pt>
                <c:pt idx="417">
                  <c:v>50.47</c:v>
                </c:pt>
                <c:pt idx="418">
                  <c:v>37.65</c:v>
                </c:pt>
                <c:pt idx="419">
                  <c:v>45.89</c:v>
                </c:pt>
                <c:pt idx="420">
                  <c:v>45.41</c:v>
                </c:pt>
                <c:pt idx="421">
                  <c:v>53.32</c:v>
                </c:pt>
                <c:pt idx="422">
                  <c:v>43.36</c:v>
                </c:pt>
                <c:pt idx="423">
                  <c:v>52.1</c:v>
                </c:pt>
                <c:pt idx="424">
                  <c:v>35.24</c:v>
                </c:pt>
                <c:pt idx="425">
                  <c:v>44.69</c:v>
                </c:pt>
                <c:pt idx="426">
                  <c:v>40.25</c:v>
                </c:pt>
                <c:pt idx="427">
                  <c:v>39.64</c:v>
                </c:pt>
                <c:pt idx="428">
                  <c:v>44.16</c:v>
                </c:pt>
                <c:pt idx="429">
                  <c:v>48.24</c:v>
                </c:pt>
                <c:pt idx="430">
                  <c:v>49.81</c:v>
                </c:pt>
                <c:pt idx="431">
                  <c:v>45.07</c:v>
                </c:pt>
                <c:pt idx="432">
                  <c:v>48.57</c:v>
                </c:pt>
                <c:pt idx="433">
                  <c:v>48.83</c:v>
                </c:pt>
                <c:pt idx="434">
                  <c:v>37.200000000000003</c:v>
                </c:pt>
                <c:pt idx="435">
                  <c:v>34.9</c:v>
                </c:pt>
                <c:pt idx="436">
                  <c:v>49.58</c:v>
                </c:pt>
                <c:pt idx="437">
                  <c:v>42.92</c:v>
                </c:pt>
                <c:pt idx="438">
                  <c:v>53.39</c:v>
                </c:pt>
                <c:pt idx="439">
                  <c:v>44.9</c:v>
                </c:pt>
                <c:pt idx="440">
                  <c:v>52.22</c:v>
                </c:pt>
                <c:pt idx="441">
                  <c:v>35</c:v>
                </c:pt>
                <c:pt idx="442">
                  <c:v>43.5</c:v>
                </c:pt>
                <c:pt idx="443">
                  <c:v>42.66</c:v>
                </c:pt>
                <c:pt idx="444">
                  <c:v>44.52</c:v>
                </c:pt>
                <c:pt idx="445">
                  <c:v>54.28</c:v>
                </c:pt>
                <c:pt idx="446">
                  <c:v>35.450000000000003</c:v>
                </c:pt>
                <c:pt idx="447">
                  <c:v>39.229999999999997</c:v>
                </c:pt>
                <c:pt idx="448">
                  <c:v>47.05</c:v>
                </c:pt>
                <c:pt idx="449">
                  <c:v>36.1</c:v>
                </c:pt>
                <c:pt idx="450">
                  <c:v>42.23</c:v>
                </c:pt>
                <c:pt idx="451">
                  <c:v>42</c:v>
                </c:pt>
                <c:pt idx="452">
                  <c:v>46.64</c:v>
                </c:pt>
                <c:pt idx="453">
                  <c:v>46.99</c:v>
                </c:pt>
                <c:pt idx="454">
                  <c:v>37.67</c:v>
                </c:pt>
                <c:pt idx="455">
                  <c:v>52.36</c:v>
                </c:pt>
                <c:pt idx="456">
                  <c:v>50.29</c:v>
                </c:pt>
                <c:pt idx="457">
                  <c:v>49.9</c:v>
                </c:pt>
                <c:pt idx="458">
                  <c:v>51.39</c:v>
                </c:pt>
                <c:pt idx="459">
                  <c:v>46.61</c:v>
                </c:pt>
                <c:pt idx="460">
                  <c:v>40.65</c:v>
                </c:pt>
                <c:pt idx="461">
                  <c:v>41.82</c:v>
                </c:pt>
                <c:pt idx="462">
                  <c:v>36.840000000000003</c:v>
                </c:pt>
                <c:pt idx="463">
                  <c:v>47.16</c:v>
                </c:pt>
                <c:pt idx="464">
                  <c:v>43.01</c:v>
                </c:pt>
                <c:pt idx="465">
                  <c:v>40.42</c:v>
                </c:pt>
                <c:pt idx="466">
                  <c:v>51.74</c:v>
                </c:pt>
                <c:pt idx="467">
                  <c:v>50.53</c:v>
                </c:pt>
                <c:pt idx="468">
                  <c:v>47.76</c:v>
                </c:pt>
                <c:pt idx="469">
                  <c:v>39.86</c:v>
                </c:pt>
                <c:pt idx="470">
                  <c:v>45.78</c:v>
                </c:pt>
                <c:pt idx="471">
                  <c:v>36.5</c:v>
                </c:pt>
                <c:pt idx="472">
                  <c:v>47.43</c:v>
                </c:pt>
                <c:pt idx="473">
                  <c:v>43.9</c:v>
                </c:pt>
                <c:pt idx="474">
                  <c:v>48.84</c:v>
                </c:pt>
                <c:pt idx="475">
                  <c:v>39.68</c:v>
                </c:pt>
                <c:pt idx="476">
                  <c:v>35.86</c:v>
                </c:pt>
                <c:pt idx="477">
                  <c:v>47.26</c:v>
                </c:pt>
                <c:pt idx="478">
                  <c:v>40.880000000000003</c:v>
                </c:pt>
                <c:pt idx="479">
                  <c:v>49.95</c:v>
                </c:pt>
                <c:pt idx="480">
                  <c:v>38.49</c:v>
                </c:pt>
                <c:pt idx="481">
                  <c:v>46.47</c:v>
                </c:pt>
                <c:pt idx="482">
                  <c:v>35.299999999999997</c:v>
                </c:pt>
                <c:pt idx="483">
                  <c:v>51.37</c:v>
                </c:pt>
                <c:pt idx="484">
                  <c:v>41.17</c:v>
                </c:pt>
                <c:pt idx="485">
                  <c:v>38.85</c:v>
                </c:pt>
                <c:pt idx="486">
                  <c:v>34.86</c:v>
                </c:pt>
                <c:pt idx="487">
                  <c:v>35.520000000000003</c:v>
                </c:pt>
                <c:pt idx="488">
                  <c:v>53.09</c:v>
                </c:pt>
                <c:pt idx="489">
                  <c:v>51.27</c:v>
                </c:pt>
                <c:pt idx="490">
                  <c:v>38.659999999999997</c:v>
                </c:pt>
                <c:pt idx="491">
                  <c:v>38.799999999999997</c:v>
                </c:pt>
                <c:pt idx="492">
                  <c:v>47.03</c:v>
                </c:pt>
                <c:pt idx="493">
                  <c:v>51.73</c:v>
                </c:pt>
                <c:pt idx="494">
                  <c:v>40.450000000000003</c:v>
                </c:pt>
                <c:pt idx="495">
                  <c:v>45.31</c:v>
                </c:pt>
                <c:pt idx="496">
                  <c:v>46.75</c:v>
                </c:pt>
                <c:pt idx="497">
                  <c:v>49.22</c:v>
                </c:pt>
                <c:pt idx="498">
                  <c:v>47.8</c:v>
                </c:pt>
                <c:pt idx="499">
                  <c:v>38.67</c:v>
                </c:pt>
                <c:pt idx="500">
                  <c:v>49.53</c:v>
                </c:pt>
                <c:pt idx="501">
                  <c:v>37.49</c:v>
                </c:pt>
                <c:pt idx="502">
                  <c:v>45.84</c:v>
                </c:pt>
                <c:pt idx="503">
                  <c:v>52.38</c:v>
                </c:pt>
                <c:pt idx="504">
                  <c:v>35.799999999999997</c:v>
                </c:pt>
                <c:pt idx="505">
                  <c:v>45.25</c:v>
                </c:pt>
                <c:pt idx="506">
                  <c:v>34.729999999999997</c:v>
                </c:pt>
                <c:pt idx="507">
                  <c:v>35.08</c:v>
                </c:pt>
                <c:pt idx="508">
                  <c:v>53.57</c:v>
                </c:pt>
                <c:pt idx="509">
                  <c:v>45.67</c:v>
                </c:pt>
                <c:pt idx="510">
                  <c:v>42.42</c:v>
                </c:pt>
                <c:pt idx="511">
                  <c:v>47.69</c:v>
                </c:pt>
                <c:pt idx="512">
                  <c:v>40.6</c:v>
                </c:pt>
                <c:pt idx="513">
                  <c:v>47.07</c:v>
                </c:pt>
                <c:pt idx="514">
                  <c:v>34.75</c:v>
                </c:pt>
                <c:pt idx="515">
                  <c:v>37.72</c:v>
                </c:pt>
                <c:pt idx="516">
                  <c:v>48.79</c:v>
                </c:pt>
                <c:pt idx="517">
                  <c:v>51.05</c:v>
                </c:pt>
                <c:pt idx="518">
                  <c:v>36.590000000000003</c:v>
                </c:pt>
                <c:pt idx="519">
                  <c:v>34.54</c:v>
                </c:pt>
                <c:pt idx="520">
                  <c:v>38.19</c:v>
                </c:pt>
                <c:pt idx="521">
                  <c:v>48.13</c:v>
                </c:pt>
                <c:pt idx="522">
                  <c:v>51.8</c:v>
                </c:pt>
                <c:pt idx="523">
                  <c:v>44.74</c:v>
                </c:pt>
                <c:pt idx="524">
                  <c:v>44.61</c:v>
                </c:pt>
                <c:pt idx="525">
                  <c:v>36.090000000000003</c:v>
                </c:pt>
                <c:pt idx="526">
                  <c:v>37.96</c:v>
                </c:pt>
                <c:pt idx="527">
                  <c:v>48.95</c:v>
                </c:pt>
                <c:pt idx="528">
                  <c:v>48.8</c:v>
                </c:pt>
                <c:pt idx="529">
                  <c:v>42.08</c:v>
                </c:pt>
                <c:pt idx="530">
                  <c:v>37.159999999999997</c:v>
                </c:pt>
                <c:pt idx="531">
                  <c:v>53.57</c:v>
                </c:pt>
                <c:pt idx="532">
                  <c:v>48.39</c:v>
                </c:pt>
                <c:pt idx="533">
                  <c:v>41.67</c:v>
                </c:pt>
                <c:pt idx="534">
                  <c:v>36.08</c:v>
                </c:pt>
                <c:pt idx="535">
                  <c:v>47.88</c:v>
                </c:pt>
                <c:pt idx="536">
                  <c:v>38.58</c:v>
                </c:pt>
                <c:pt idx="537">
                  <c:v>42.57</c:v>
                </c:pt>
                <c:pt idx="538">
                  <c:v>44.33</c:v>
                </c:pt>
                <c:pt idx="539">
                  <c:v>34.229999999999997</c:v>
                </c:pt>
                <c:pt idx="540">
                  <c:v>39.950000000000003</c:v>
                </c:pt>
                <c:pt idx="541">
                  <c:v>41.35</c:v>
                </c:pt>
                <c:pt idx="542">
                  <c:v>43.95</c:v>
                </c:pt>
                <c:pt idx="543">
                  <c:v>49.65</c:v>
                </c:pt>
                <c:pt idx="544">
                  <c:v>38.54</c:v>
                </c:pt>
                <c:pt idx="545">
                  <c:v>45.89</c:v>
                </c:pt>
                <c:pt idx="546">
                  <c:v>51.06</c:v>
                </c:pt>
                <c:pt idx="547">
                  <c:v>45.44</c:v>
                </c:pt>
                <c:pt idx="548">
                  <c:v>47.09</c:v>
                </c:pt>
                <c:pt idx="549">
                  <c:v>46.76</c:v>
                </c:pt>
                <c:pt idx="550">
                  <c:v>45.85</c:v>
                </c:pt>
                <c:pt idx="551">
                  <c:v>51.89</c:v>
                </c:pt>
                <c:pt idx="552">
                  <c:v>53</c:v>
                </c:pt>
                <c:pt idx="553">
                  <c:v>45.2</c:v>
                </c:pt>
                <c:pt idx="554">
                  <c:v>45.59</c:v>
                </c:pt>
                <c:pt idx="555">
                  <c:v>44.11</c:v>
                </c:pt>
                <c:pt idx="556">
                  <c:v>43.52</c:v>
                </c:pt>
                <c:pt idx="557">
                  <c:v>41.25</c:v>
                </c:pt>
                <c:pt idx="558">
                  <c:v>49.1</c:v>
                </c:pt>
                <c:pt idx="559">
                  <c:v>46.93</c:v>
                </c:pt>
                <c:pt idx="560">
                  <c:v>36.86</c:v>
                </c:pt>
                <c:pt idx="561">
                  <c:v>43.27</c:v>
                </c:pt>
                <c:pt idx="562">
                  <c:v>38.270000000000003</c:v>
                </c:pt>
                <c:pt idx="563">
                  <c:v>41.61</c:v>
                </c:pt>
                <c:pt idx="564">
                  <c:v>49.06</c:v>
                </c:pt>
                <c:pt idx="565">
                  <c:v>40.159999999999997</c:v>
                </c:pt>
                <c:pt idx="566">
                  <c:v>33.729999999999997</c:v>
                </c:pt>
                <c:pt idx="567">
                  <c:v>51.35</c:v>
                </c:pt>
                <c:pt idx="568">
                  <c:v>40.69</c:v>
                </c:pt>
                <c:pt idx="569">
                  <c:v>43.82</c:v>
                </c:pt>
                <c:pt idx="570">
                  <c:v>37.950000000000003</c:v>
                </c:pt>
                <c:pt idx="571">
                  <c:v>49.62</c:v>
                </c:pt>
                <c:pt idx="572">
                  <c:v>38.65</c:v>
                </c:pt>
                <c:pt idx="573">
                  <c:v>50.89</c:v>
                </c:pt>
                <c:pt idx="574">
                  <c:v>48.45</c:v>
                </c:pt>
                <c:pt idx="575">
                  <c:v>53.33</c:v>
                </c:pt>
                <c:pt idx="576">
                  <c:v>33.479999999999997</c:v>
                </c:pt>
                <c:pt idx="577">
                  <c:v>35.39</c:v>
                </c:pt>
                <c:pt idx="578">
                  <c:v>43.64</c:v>
                </c:pt>
                <c:pt idx="579">
                  <c:v>42.1</c:v>
                </c:pt>
                <c:pt idx="580">
                  <c:v>46.59</c:v>
                </c:pt>
                <c:pt idx="581">
                  <c:v>39.36</c:v>
                </c:pt>
                <c:pt idx="582">
                  <c:v>38.21</c:v>
                </c:pt>
                <c:pt idx="583">
                  <c:v>51.68</c:v>
                </c:pt>
                <c:pt idx="584">
                  <c:v>49.88</c:v>
                </c:pt>
                <c:pt idx="585">
                  <c:v>43.34</c:v>
                </c:pt>
                <c:pt idx="586">
                  <c:v>41.81</c:v>
                </c:pt>
                <c:pt idx="587">
                  <c:v>42.76</c:v>
                </c:pt>
                <c:pt idx="588">
                  <c:v>49.35</c:v>
                </c:pt>
                <c:pt idx="589">
                  <c:v>40.36</c:v>
                </c:pt>
                <c:pt idx="590">
                  <c:v>49.64</c:v>
                </c:pt>
                <c:pt idx="591">
                  <c:v>34.15</c:v>
                </c:pt>
                <c:pt idx="592">
                  <c:v>51.14</c:v>
                </c:pt>
                <c:pt idx="593">
                  <c:v>36.51</c:v>
                </c:pt>
                <c:pt idx="594">
                  <c:v>49.69</c:v>
                </c:pt>
                <c:pt idx="595">
                  <c:v>38.14</c:v>
                </c:pt>
                <c:pt idx="596">
                  <c:v>49.74</c:v>
                </c:pt>
                <c:pt idx="597">
                  <c:v>46.6</c:v>
                </c:pt>
                <c:pt idx="598">
                  <c:v>45.88</c:v>
                </c:pt>
                <c:pt idx="599">
                  <c:v>50.53</c:v>
                </c:pt>
                <c:pt idx="600">
                  <c:v>40.15</c:v>
                </c:pt>
                <c:pt idx="601">
                  <c:v>35.950000000000003</c:v>
                </c:pt>
                <c:pt idx="602">
                  <c:v>39.07</c:v>
                </c:pt>
                <c:pt idx="603">
                  <c:v>51.4</c:v>
                </c:pt>
                <c:pt idx="604">
                  <c:v>49.35</c:v>
                </c:pt>
                <c:pt idx="605">
                  <c:v>38.799999999999997</c:v>
                </c:pt>
                <c:pt idx="606">
                  <c:v>46.35</c:v>
                </c:pt>
                <c:pt idx="607">
                  <c:v>42.82</c:v>
                </c:pt>
                <c:pt idx="608">
                  <c:v>38.31</c:v>
                </c:pt>
                <c:pt idx="609">
                  <c:v>38.33</c:v>
                </c:pt>
                <c:pt idx="610">
                  <c:v>52.97</c:v>
                </c:pt>
                <c:pt idx="611">
                  <c:v>39.33</c:v>
                </c:pt>
                <c:pt idx="612">
                  <c:v>43.28</c:v>
                </c:pt>
                <c:pt idx="613">
                  <c:v>51.63</c:v>
                </c:pt>
                <c:pt idx="614">
                  <c:v>50.17</c:v>
                </c:pt>
                <c:pt idx="615">
                  <c:v>52.41</c:v>
                </c:pt>
                <c:pt idx="616">
                  <c:v>40.270000000000003</c:v>
                </c:pt>
                <c:pt idx="617">
                  <c:v>33.31</c:v>
                </c:pt>
                <c:pt idx="618">
                  <c:v>36.72</c:v>
                </c:pt>
                <c:pt idx="619">
                  <c:v>42.88</c:v>
                </c:pt>
                <c:pt idx="620">
                  <c:v>48.24</c:v>
                </c:pt>
                <c:pt idx="621">
                  <c:v>50.7</c:v>
                </c:pt>
                <c:pt idx="622">
                  <c:v>46.27</c:v>
                </c:pt>
                <c:pt idx="623">
                  <c:v>47.86</c:v>
                </c:pt>
                <c:pt idx="624">
                  <c:v>52.51</c:v>
                </c:pt>
                <c:pt idx="625">
                  <c:v>45.85</c:v>
                </c:pt>
                <c:pt idx="626">
                  <c:v>33.69</c:v>
                </c:pt>
                <c:pt idx="627">
                  <c:v>35.29</c:v>
                </c:pt>
                <c:pt idx="628">
                  <c:v>45.8</c:v>
                </c:pt>
                <c:pt idx="629">
                  <c:v>47.71</c:v>
                </c:pt>
                <c:pt idx="630">
                  <c:v>33.14</c:v>
                </c:pt>
                <c:pt idx="631">
                  <c:v>37.25</c:v>
                </c:pt>
                <c:pt idx="632">
                  <c:v>46.22</c:v>
                </c:pt>
                <c:pt idx="633">
                  <c:v>47.81</c:v>
                </c:pt>
                <c:pt idx="634">
                  <c:v>48.17</c:v>
                </c:pt>
                <c:pt idx="635">
                  <c:v>33.74</c:v>
                </c:pt>
                <c:pt idx="636">
                  <c:v>38.71</c:v>
                </c:pt>
                <c:pt idx="637">
                  <c:v>50.44</c:v>
                </c:pt>
                <c:pt idx="638">
                  <c:v>40.56</c:v>
                </c:pt>
                <c:pt idx="639">
                  <c:v>37.47</c:v>
                </c:pt>
                <c:pt idx="640">
                  <c:v>41.08</c:v>
                </c:pt>
                <c:pt idx="641">
                  <c:v>37.1</c:v>
                </c:pt>
                <c:pt idx="642">
                  <c:v>36.43</c:v>
                </c:pt>
                <c:pt idx="643">
                  <c:v>48.82</c:v>
                </c:pt>
                <c:pt idx="644">
                  <c:v>41.43</c:v>
                </c:pt>
                <c:pt idx="645">
                  <c:v>39.17</c:v>
                </c:pt>
                <c:pt idx="646">
                  <c:v>36.6</c:v>
                </c:pt>
                <c:pt idx="647">
                  <c:v>41.15</c:v>
                </c:pt>
                <c:pt idx="648">
                  <c:v>43.28</c:v>
                </c:pt>
                <c:pt idx="649">
                  <c:v>51.72</c:v>
                </c:pt>
                <c:pt idx="650">
                  <c:v>32.840000000000003</c:v>
                </c:pt>
                <c:pt idx="651">
                  <c:v>37.770000000000003</c:v>
                </c:pt>
                <c:pt idx="652">
                  <c:v>35.49</c:v>
                </c:pt>
                <c:pt idx="653">
                  <c:v>44.01</c:v>
                </c:pt>
                <c:pt idx="654">
                  <c:v>36.39</c:v>
                </c:pt>
                <c:pt idx="655">
                  <c:v>34.1</c:v>
                </c:pt>
                <c:pt idx="656">
                  <c:v>33.04</c:v>
                </c:pt>
                <c:pt idx="657">
                  <c:v>48.24</c:v>
                </c:pt>
                <c:pt idx="658">
                  <c:v>37.78</c:v>
                </c:pt>
                <c:pt idx="659">
                  <c:v>52.57</c:v>
                </c:pt>
                <c:pt idx="660">
                  <c:v>48.99</c:v>
                </c:pt>
                <c:pt idx="661">
                  <c:v>35.96</c:v>
                </c:pt>
                <c:pt idx="662">
                  <c:v>46.25</c:v>
                </c:pt>
                <c:pt idx="663">
                  <c:v>45.2</c:v>
                </c:pt>
                <c:pt idx="664">
                  <c:v>34.24</c:v>
                </c:pt>
                <c:pt idx="665">
                  <c:v>52.04</c:v>
                </c:pt>
                <c:pt idx="666">
                  <c:v>44.71</c:v>
                </c:pt>
                <c:pt idx="667">
                  <c:v>48.84</c:v>
                </c:pt>
                <c:pt idx="668">
                  <c:v>51.07</c:v>
                </c:pt>
                <c:pt idx="669">
                  <c:v>41.74</c:v>
                </c:pt>
                <c:pt idx="670">
                  <c:v>40.71</c:v>
                </c:pt>
                <c:pt idx="671">
                  <c:v>43.94</c:v>
                </c:pt>
                <c:pt idx="672">
                  <c:v>38.43</c:v>
                </c:pt>
                <c:pt idx="673">
                  <c:v>48.34</c:v>
                </c:pt>
                <c:pt idx="674">
                  <c:v>46.8</c:v>
                </c:pt>
                <c:pt idx="675">
                  <c:v>47.92</c:v>
                </c:pt>
                <c:pt idx="676">
                  <c:v>43.17</c:v>
                </c:pt>
                <c:pt idx="677">
                  <c:v>46.26</c:v>
                </c:pt>
                <c:pt idx="678">
                  <c:v>52.08</c:v>
                </c:pt>
                <c:pt idx="679">
                  <c:v>52.16</c:v>
                </c:pt>
                <c:pt idx="680">
                  <c:v>47.11</c:v>
                </c:pt>
                <c:pt idx="681">
                  <c:v>36.700000000000003</c:v>
                </c:pt>
                <c:pt idx="682">
                  <c:v>39.700000000000003</c:v>
                </c:pt>
                <c:pt idx="683">
                  <c:v>44.56</c:v>
                </c:pt>
                <c:pt idx="684">
                  <c:v>50.52</c:v>
                </c:pt>
                <c:pt idx="685">
                  <c:v>38.17</c:v>
                </c:pt>
                <c:pt idx="686">
                  <c:v>52.33</c:v>
                </c:pt>
                <c:pt idx="687">
                  <c:v>42.65</c:v>
                </c:pt>
                <c:pt idx="688">
                  <c:v>44.08</c:v>
                </c:pt>
                <c:pt idx="689">
                  <c:v>42.56</c:v>
                </c:pt>
                <c:pt idx="690">
                  <c:v>52.03</c:v>
                </c:pt>
                <c:pt idx="691">
                  <c:v>50.07</c:v>
                </c:pt>
                <c:pt idx="692">
                  <c:v>43.64</c:v>
                </c:pt>
                <c:pt idx="693">
                  <c:v>34.450000000000003</c:v>
                </c:pt>
                <c:pt idx="694">
                  <c:v>39.43</c:v>
                </c:pt>
                <c:pt idx="695">
                  <c:v>46.78</c:v>
                </c:pt>
                <c:pt idx="696">
                  <c:v>50.38</c:v>
                </c:pt>
                <c:pt idx="697">
                  <c:v>38.53</c:v>
                </c:pt>
                <c:pt idx="698">
                  <c:v>34.81</c:v>
                </c:pt>
                <c:pt idx="699">
                  <c:v>43.23</c:v>
                </c:pt>
                <c:pt idx="700">
                  <c:v>37.25</c:v>
                </c:pt>
                <c:pt idx="701">
                  <c:v>35.94</c:v>
                </c:pt>
                <c:pt idx="702">
                  <c:v>40.04</c:v>
                </c:pt>
                <c:pt idx="703">
                  <c:v>46.11</c:v>
                </c:pt>
                <c:pt idx="704">
                  <c:v>51.43</c:v>
                </c:pt>
                <c:pt idx="705">
                  <c:v>44.08</c:v>
                </c:pt>
                <c:pt idx="706">
                  <c:v>47.45</c:v>
                </c:pt>
                <c:pt idx="707">
                  <c:v>47.81</c:v>
                </c:pt>
                <c:pt idx="708">
                  <c:v>46.1</c:v>
                </c:pt>
                <c:pt idx="709">
                  <c:v>34.76</c:v>
                </c:pt>
                <c:pt idx="710">
                  <c:v>39.630000000000003</c:v>
                </c:pt>
                <c:pt idx="711">
                  <c:v>38.68</c:v>
                </c:pt>
                <c:pt idx="712">
                  <c:v>33.450000000000003</c:v>
                </c:pt>
                <c:pt idx="713">
                  <c:v>37.79</c:v>
                </c:pt>
                <c:pt idx="714">
                  <c:v>43.26</c:v>
                </c:pt>
                <c:pt idx="715">
                  <c:v>32.380000000000003</c:v>
                </c:pt>
                <c:pt idx="716">
                  <c:v>34.1</c:v>
                </c:pt>
                <c:pt idx="717">
                  <c:v>43.41</c:v>
                </c:pt>
                <c:pt idx="718">
                  <c:v>37.54</c:v>
                </c:pt>
                <c:pt idx="719">
                  <c:v>39.25</c:v>
                </c:pt>
                <c:pt idx="720">
                  <c:v>50.91</c:v>
                </c:pt>
                <c:pt idx="721">
                  <c:v>37.909999999999997</c:v>
                </c:pt>
                <c:pt idx="722">
                  <c:v>35.61</c:v>
                </c:pt>
                <c:pt idx="723">
                  <c:v>46.02</c:v>
                </c:pt>
                <c:pt idx="724">
                  <c:v>43.22</c:v>
                </c:pt>
                <c:pt idx="725">
                  <c:v>41.17</c:v>
                </c:pt>
                <c:pt idx="726">
                  <c:v>40.51</c:v>
                </c:pt>
                <c:pt idx="727">
                  <c:v>32.86</c:v>
                </c:pt>
                <c:pt idx="728">
                  <c:v>45.18</c:v>
                </c:pt>
                <c:pt idx="729">
                  <c:v>51.37</c:v>
                </c:pt>
                <c:pt idx="730">
                  <c:v>45.81</c:v>
                </c:pt>
                <c:pt idx="731">
                  <c:v>47.6</c:v>
                </c:pt>
                <c:pt idx="732">
                  <c:v>35.51</c:v>
                </c:pt>
                <c:pt idx="733">
                  <c:v>42.61</c:v>
                </c:pt>
                <c:pt idx="734">
                  <c:v>33.28</c:v>
                </c:pt>
                <c:pt idx="735">
                  <c:v>42.52</c:v>
                </c:pt>
                <c:pt idx="736">
                  <c:v>45.46</c:v>
                </c:pt>
                <c:pt idx="737">
                  <c:v>35.47</c:v>
                </c:pt>
                <c:pt idx="738">
                  <c:v>47.64</c:v>
                </c:pt>
                <c:pt idx="739">
                  <c:v>40.28</c:v>
                </c:pt>
                <c:pt idx="740">
                  <c:v>50.69</c:v>
                </c:pt>
                <c:pt idx="741">
                  <c:v>35.01</c:v>
                </c:pt>
                <c:pt idx="742">
                  <c:v>39.36</c:v>
                </c:pt>
                <c:pt idx="743">
                  <c:v>50.45</c:v>
                </c:pt>
                <c:pt idx="744">
                  <c:v>49.85</c:v>
                </c:pt>
                <c:pt idx="745">
                  <c:v>47.54</c:v>
                </c:pt>
                <c:pt idx="746">
                  <c:v>43.37</c:v>
                </c:pt>
                <c:pt idx="747">
                  <c:v>46.86</c:v>
                </c:pt>
                <c:pt idx="748">
                  <c:v>39.630000000000003</c:v>
                </c:pt>
                <c:pt idx="749">
                  <c:v>37.49</c:v>
                </c:pt>
                <c:pt idx="750">
                  <c:v>38.549999999999997</c:v>
                </c:pt>
                <c:pt idx="751">
                  <c:v>35.28</c:v>
                </c:pt>
                <c:pt idx="752">
                  <c:v>46.87</c:v>
                </c:pt>
                <c:pt idx="753">
                  <c:v>33.799999999999997</c:v>
                </c:pt>
                <c:pt idx="754">
                  <c:v>35.14</c:v>
                </c:pt>
                <c:pt idx="755">
                  <c:v>32.090000000000003</c:v>
                </c:pt>
                <c:pt idx="756">
                  <c:v>37.39</c:v>
                </c:pt>
                <c:pt idx="757">
                  <c:v>48.99</c:v>
                </c:pt>
                <c:pt idx="758">
                  <c:v>42.32</c:v>
                </c:pt>
                <c:pt idx="759">
                  <c:v>43.76</c:v>
                </c:pt>
                <c:pt idx="760">
                  <c:v>50.79</c:v>
                </c:pt>
                <c:pt idx="761">
                  <c:v>50.95</c:v>
                </c:pt>
                <c:pt idx="762">
                  <c:v>39.58</c:v>
                </c:pt>
                <c:pt idx="763">
                  <c:v>36.909999999999997</c:v>
                </c:pt>
                <c:pt idx="764">
                  <c:v>51.15</c:v>
                </c:pt>
                <c:pt idx="765">
                  <c:v>42.65</c:v>
                </c:pt>
                <c:pt idx="766">
                  <c:v>44.32</c:v>
                </c:pt>
                <c:pt idx="767">
                  <c:v>42.51</c:v>
                </c:pt>
                <c:pt idx="768">
                  <c:v>44.47</c:v>
                </c:pt>
                <c:pt idx="769">
                  <c:v>35.07</c:v>
                </c:pt>
                <c:pt idx="770">
                  <c:v>32.78</c:v>
                </c:pt>
                <c:pt idx="771">
                  <c:v>38.799999999999997</c:v>
                </c:pt>
                <c:pt idx="772">
                  <c:v>48.66</c:v>
                </c:pt>
                <c:pt idx="773">
                  <c:v>37.94</c:v>
                </c:pt>
                <c:pt idx="774">
                  <c:v>45.72</c:v>
                </c:pt>
                <c:pt idx="775">
                  <c:v>46.18</c:v>
                </c:pt>
                <c:pt idx="776">
                  <c:v>32.86</c:v>
                </c:pt>
                <c:pt idx="777">
                  <c:v>32.93</c:v>
                </c:pt>
                <c:pt idx="778">
                  <c:v>41.31</c:v>
                </c:pt>
                <c:pt idx="779">
                  <c:v>44.51</c:v>
                </c:pt>
                <c:pt idx="780">
                  <c:v>36.71</c:v>
                </c:pt>
                <c:pt idx="781">
                  <c:v>37.950000000000003</c:v>
                </c:pt>
                <c:pt idx="782">
                  <c:v>45.96</c:v>
                </c:pt>
                <c:pt idx="783">
                  <c:v>44.69</c:v>
                </c:pt>
                <c:pt idx="784">
                  <c:v>35.46</c:v>
                </c:pt>
                <c:pt idx="785">
                  <c:v>34.36</c:v>
                </c:pt>
                <c:pt idx="786">
                  <c:v>48.37</c:v>
                </c:pt>
                <c:pt idx="787">
                  <c:v>38.57</c:v>
                </c:pt>
                <c:pt idx="788">
                  <c:v>46.97</c:v>
                </c:pt>
                <c:pt idx="789">
                  <c:v>50.38</c:v>
                </c:pt>
                <c:pt idx="790">
                  <c:v>47.7</c:v>
                </c:pt>
                <c:pt idx="791">
                  <c:v>44.61</c:v>
                </c:pt>
                <c:pt idx="792">
                  <c:v>50.09</c:v>
                </c:pt>
                <c:pt idx="793">
                  <c:v>42.28</c:v>
                </c:pt>
                <c:pt idx="794">
                  <c:v>46.35</c:v>
                </c:pt>
                <c:pt idx="795">
                  <c:v>46.03</c:v>
                </c:pt>
                <c:pt idx="796">
                  <c:v>47.45</c:v>
                </c:pt>
                <c:pt idx="797">
                  <c:v>48.4</c:v>
                </c:pt>
                <c:pt idx="798">
                  <c:v>35.74</c:v>
                </c:pt>
                <c:pt idx="799">
                  <c:v>39.96</c:v>
                </c:pt>
                <c:pt idx="800">
                  <c:v>43.89</c:v>
                </c:pt>
                <c:pt idx="801">
                  <c:v>38.340000000000003</c:v>
                </c:pt>
                <c:pt idx="802">
                  <c:v>46.33</c:v>
                </c:pt>
                <c:pt idx="803">
                  <c:v>36.92</c:v>
                </c:pt>
                <c:pt idx="804">
                  <c:v>38.81</c:v>
                </c:pt>
                <c:pt idx="805">
                  <c:v>41.57</c:v>
                </c:pt>
                <c:pt idx="806">
                  <c:v>32.96</c:v>
                </c:pt>
                <c:pt idx="807">
                  <c:v>33.020000000000003</c:v>
                </c:pt>
                <c:pt idx="808">
                  <c:v>32.979999999999997</c:v>
                </c:pt>
                <c:pt idx="809">
                  <c:v>48.34</c:v>
                </c:pt>
                <c:pt idx="810">
                  <c:v>40.200000000000003</c:v>
                </c:pt>
                <c:pt idx="811">
                  <c:v>33.92</c:v>
                </c:pt>
                <c:pt idx="812">
                  <c:v>34.97</c:v>
                </c:pt>
                <c:pt idx="813">
                  <c:v>32.19</c:v>
                </c:pt>
                <c:pt idx="814">
                  <c:v>51.13</c:v>
                </c:pt>
                <c:pt idx="815">
                  <c:v>45.87</c:v>
                </c:pt>
                <c:pt idx="816">
                  <c:v>46.27</c:v>
                </c:pt>
                <c:pt idx="817">
                  <c:v>47.19</c:v>
                </c:pt>
                <c:pt idx="818">
                  <c:v>47.8</c:v>
                </c:pt>
                <c:pt idx="819">
                  <c:v>44.11</c:v>
                </c:pt>
                <c:pt idx="820">
                  <c:v>34.619999999999997</c:v>
                </c:pt>
                <c:pt idx="821">
                  <c:v>40.11</c:v>
                </c:pt>
                <c:pt idx="822">
                  <c:v>47.18</c:v>
                </c:pt>
                <c:pt idx="823">
                  <c:v>42.38</c:v>
                </c:pt>
                <c:pt idx="824">
                  <c:v>39.14</c:v>
                </c:pt>
                <c:pt idx="825">
                  <c:v>37.049999999999997</c:v>
                </c:pt>
                <c:pt idx="826">
                  <c:v>41.84</c:v>
                </c:pt>
                <c:pt idx="827">
                  <c:v>48.29</c:v>
                </c:pt>
                <c:pt idx="828">
                  <c:v>45.18</c:v>
                </c:pt>
                <c:pt idx="829">
                  <c:v>40.880000000000003</c:v>
                </c:pt>
                <c:pt idx="830">
                  <c:v>41.45</c:v>
                </c:pt>
                <c:pt idx="831">
                  <c:v>42.72</c:v>
                </c:pt>
                <c:pt idx="832">
                  <c:v>35.200000000000003</c:v>
                </c:pt>
                <c:pt idx="833">
                  <c:v>43.68</c:v>
                </c:pt>
                <c:pt idx="834">
                  <c:v>44.85</c:v>
                </c:pt>
                <c:pt idx="835">
                  <c:v>49.14</c:v>
                </c:pt>
                <c:pt idx="836">
                  <c:v>41.11</c:v>
                </c:pt>
                <c:pt idx="837">
                  <c:v>46.47</c:v>
                </c:pt>
                <c:pt idx="838">
                  <c:v>45.69</c:v>
                </c:pt>
                <c:pt idx="839">
                  <c:v>46.77</c:v>
                </c:pt>
                <c:pt idx="840">
                  <c:v>37.409999999999997</c:v>
                </c:pt>
                <c:pt idx="841">
                  <c:v>33.25</c:v>
                </c:pt>
                <c:pt idx="842">
                  <c:v>45.08</c:v>
                </c:pt>
                <c:pt idx="843">
                  <c:v>32.979999999999997</c:v>
                </c:pt>
                <c:pt idx="844">
                  <c:v>36.14</c:v>
                </c:pt>
                <c:pt idx="845">
                  <c:v>34.42</c:v>
                </c:pt>
                <c:pt idx="846">
                  <c:v>35.659999999999997</c:v>
                </c:pt>
                <c:pt idx="847">
                  <c:v>45.07</c:v>
                </c:pt>
                <c:pt idx="848">
                  <c:v>37.28</c:v>
                </c:pt>
                <c:pt idx="849">
                  <c:v>35.450000000000003</c:v>
                </c:pt>
                <c:pt idx="850">
                  <c:v>32.630000000000003</c:v>
                </c:pt>
                <c:pt idx="851">
                  <c:v>38</c:v>
                </c:pt>
                <c:pt idx="852">
                  <c:v>32.479999999999997</c:v>
                </c:pt>
                <c:pt idx="853">
                  <c:v>34</c:v>
                </c:pt>
                <c:pt idx="854">
                  <c:v>35.89</c:v>
                </c:pt>
                <c:pt idx="855">
                  <c:v>36</c:v>
                </c:pt>
                <c:pt idx="856">
                  <c:v>42.61</c:v>
                </c:pt>
                <c:pt idx="857">
                  <c:v>39.880000000000003</c:v>
                </c:pt>
                <c:pt idx="858">
                  <c:v>40.78</c:v>
                </c:pt>
                <c:pt idx="859">
                  <c:v>38.06</c:v>
                </c:pt>
                <c:pt idx="860">
                  <c:v>30.8</c:v>
                </c:pt>
                <c:pt idx="861">
                  <c:v>44.32</c:v>
                </c:pt>
                <c:pt idx="862">
                  <c:v>35.6</c:v>
                </c:pt>
                <c:pt idx="863">
                  <c:v>33.700000000000003</c:v>
                </c:pt>
                <c:pt idx="864">
                  <c:v>40.130000000000003</c:v>
                </c:pt>
                <c:pt idx="865">
                  <c:v>37.700000000000003</c:v>
                </c:pt>
                <c:pt idx="866">
                  <c:v>32.58</c:v>
                </c:pt>
                <c:pt idx="867">
                  <c:v>42.54</c:v>
                </c:pt>
                <c:pt idx="868">
                  <c:v>45.35</c:v>
                </c:pt>
                <c:pt idx="869">
                  <c:v>34.770000000000003</c:v>
                </c:pt>
                <c:pt idx="870">
                  <c:v>41.75</c:v>
                </c:pt>
                <c:pt idx="871">
                  <c:v>44.63</c:v>
                </c:pt>
                <c:pt idx="872">
                  <c:v>49.02</c:v>
                </c:pt>
                <c:pt idx="873">
                  <c:v>45.69</c:v>
                </c:pt>
                <c:pt idx="874">
                  <c:v>32.01</c:v>
                </c:pt>
                <c:pt idx="875">
                  <c:v>32.56</c:v>
                </c:pt>
                <c:pt idx="876">
                  <c:v>32.4</c:v>
                </c:pt>
                <c:pt idx="877">
                  <c:v>32</c:v>
                </c:pt>
                <c:pt idx="878">
                  <c:v>46.22</c:v>
                </c:pt>
                <c:pt idx="879">
                  <c:v>49.4</c:v>
                </c:pt>
                <c:pt idx="880">
                  <c:v>32.43</c:v>
                </c:pt>
                <c:pt idx="881">
                  <c:v>43.24</c:v>
                </c:pt>
                <c:pt idx="882">
                  <c:v>48.75</c:v>
                </c:pt>
                <c:pt idx="883">
                  <c:v>48.08</c:v>
                </c:pt>
                <c:pt idx="884">
                  <c:v>46.5</c:v>
                </c:pt>
                <c:pt idx="885">
                  <c:v>47.78</c:v>
                </c:pt>
                <c:pt idx="886">
                  <c:v>34.26</c:v>
                </c:pt>
                <c:pt idx="887">
                  <c:v>40.44</c:v>
                </c:pt>
                <c:pt idx="888">
                  <c:v>38.31</c:v>
                </c:pt>
                <c:pt idx="889">
                  <c:v>49.98</c:v>
                </c:pt>
                <c:pt idx="890">
                  <c:v>31.09</c:v>
                </c:pt>
                <c:pt idx="891">
                  <c:v>44.07</c:v>
                </c:pt>
                <c:pt idx="892">
                  <c:v>38.659999999999997</c:v>
                </c:pt>
                <c:pt idx="893">
                  <c:v>42.56</c:v>
                </c:pt>
                <c:pt idx="894">
                  <c:v>32.21</c:v>
                </c:pt>
                <c:pt idx="895">
                  <c:v>31.38</c:v>
                </c:pt>
                <c:pt idx="896">
                  <c:v>49.57</c:v>
                </c:pt>
                <c:pt idx="897">
                  <c:v>30.57</c:v>
                </c:pt>
                <c:pt idx="898">
                  <c:v>49.47</c:v>
                </c:pt>
                <c:pt idx="899">
                  <c:v>41.9</c:v>
                </c:pt>
                <c:pt idx="900">
                  <c:v>44.27</c:v>
                </c:pt>
                <c:pt idx="901">
                  <c:v>30.68</c:v>
                </c:pt>
                <c:pt idx="902">
                  <c:v>40.81</c:v>
                </c:pt>
                <c:pt idx="903">
                  <c:v>45.99</c:v>
                </c:pt>
                <c:pt idx="904">
                  <c:v>41.91</c:v>
                </c:pt>
                <c:pt idx="905">
                  <c:v>41.3</c:v>
                </c:pt>
                <c:pt idx="906">
                  <c:v>31.62</c:v>
                </c:pt>
                <c:pt idx="907">
                  <c:v>44.72</c:v>
                </c:pt>
                <c:pt idx="908">
                  <c:v>48.62</c:v>
                </c:pt>
                <c:pt idx="909">
                  <c:v>36.18</c:v>
                </c:pt>
                <c:pt idx="910">
                  <c:v>40.76</c:v>
                </c:pt>
                <c:pt idx="911">
                  <c:v>50.12</c:v>
                </c:pt>
                <c:pt idx="912">
                  <c:v>47.06</c:v>
                </c:pt>
                <c:pt idx="913">
                  <c:v>41.7</c:v>
                </c:pt>
                <c:pt idx="914">
                  <c:v>32.46</c:v>
                </c:pt>
                <c:pt idx="915">
                  <c:v>35.630000000000003</c:v>
                </c:pt>
                <c:pt idx="916">
                  <c:v>34.090000000000003</c:v>
                </c:pt>
                <c:pt idx="917">
                  <c:v>44.16</c:v>
                </c:pt>
                <c:pt idx="918">
                  <c:v>43.69</c:v>
                </c:pt>
                <c:pt idx="919">
                  <c:v>35.03</c:v>
                </c:pt>
                <c:pt idx="920">
                  <c:v>33.049999999999997</c:v>
                </c:pt>
                <c:pt idx="921">
                  <c:v>31.1</c:v>
                </c:pt>
                <c:pt idx="922">
                  <c:v>32.36</c:v>
                </c:pt>
                <c:pt idx="923">
                  <c:v>37.94</c:v>
                </c:pt>
                <c:pt idx="924">
                  <c:v>31.14</c:v>
                </c:pt>
                <c:pt idx="925">
                  <c:v>41.62</c:v>
                </c:pt>
                <c:pt idx="926">
                  <c:v>34.9</c:v>
                </c:pt>
                <c:pt idx="927">
                  <c:v>30.56</c:v>
                </c:pt>
                <c:pt idx="928">
                  <c:v>39.81</c:v>
                </c:pt>
                <c:pt idx="929">
                  <c:v>32.69</c:v>
                </c:pt>
                <c:pt idx="930">
                  <c:v>33.700000000000003</c:v>
                </c:pt>
                <c:pt idx="931">
                  <c:v>38.83</c:v>
                </c:pt>
                <c:pt idx="932">
                  <c:v>39.159999999999997</c:v>
                </c:pt>
                <c:pt idx="933">
                  <c:v>48.74</c:v>
                </c:pt>
                <c:pt idx="934">
                  <c:v>42.35</c:v>
                </c:pt>
                <c:pt idx="935">
                  <c:v>35.880000000000003</c:v>
                </c:pt>
                <c:pt idx="936">
                  <c:v>31.36</c:v>
                </c:pt>
                <c:pt idx="937">
                  <c:v>43.24</c:v>
                </c:pt>
                <c:pt idx="938">
                  <c:v>41.01</c:v>
                </c:pt>
                <c:pt idx="939">
                  <c:v>49.35</c:v>
                </c:pt>
                <c:pt idx="940">
                  <c:v>48.62</c:v>
                </c:pt>
                <c:pt idx="941">
                  <c:v>38.5</c:v>
                </c:pt>
                <c:pt idx="942">
                  <c:v>41.09</c:v>
                </c:pt>
                <c:pt idx="943">
                  <c:v>39.82</c:v>
                </c:pt>
                <c:pt idx="944">
                  <c:v>49.9</c:v>
                </c:pt>
                <c:pt idx="945">
                  <c:v>43.44</c:v>
                </c:pt>
                <c:pt idx="946">
                  <c:v>37.07</c:v>
                </c:pt>
                <c:pt idx="947">
                  <c:v>36.17</c:v>
                </c:pt>
                <c:pt idx="948">
                  <c:v>37.49</c:v>
                </c:pt>
                <c:pt idx="949">
                  <c:v>33.28</c:v>
                </c:pt>
                <c:pt idx="950">
                  <c:v>36.71</c:v>
                </c:pt>
                <c:pt idx="951">
                  <c:v>35.950000000000003</c:v>
                </c:pt>
                <c:pt idx="952">
                  <c:v>33.159999999999997</c:v>
                </c:pt>
                <c:pt idx="953">
                  <c:v>36.46</c:v>
                </c:pt>
                <c:pt idx="954">
                  <c:v>46.81</c:v>
                </c:pt>
                <c:pt idx="955">
                  <c:v>38.53</c:v>
                </c:pt>
                <c:pt idx="956">
                  <c:v>34.83</c:v>
                </c:pt>
                <c:pt idx="957">
                  <c:v>32.590000000000003</c:v>
                </c:pt>
                <c:pt idx="958">
                  <c:v>36.049999999999997</c:v>
                </c:pt>
                <c:pt idx="959">
                  <c:v>35.01</c:v>
                </c:pt>
                <c:pt idx="960">
                  <c:v>42.23</c:v>
                </c:pt>
                <c:pt idx="961">
                  <c:v>37.549999999999997</c:v>
                </c:pt>
                <c:pt idx="962">
                  <c:v>31.88</c:v>
                </c:pt>
                <c:pt idx="963">
                  <c:v>37.729999999999997</c:v>
                </c:pt>
                <c:pt idx="964">
                  <c:v>38.28</c:v>
                </c:pt>
                <c:pt idx="965">
                  <c:v>41.61</c:v>
                </c:pt>
                <c:pt idx="966">
                  <c:v>49.18</c:v>
                </c:pt>
                <c:pt idx="967">
                  <c:v>35.380000000000003</c:v>
                </c:pt>
                <c:pt idx="968">
                  <c:v>39.909999999999997</c:v>
                </c:pt>
                <c:pt idx="969">
                  <c:v>31.16</c:v>
                </c:pt>
                <c:pt idx="970">
                  <c:v>33.89</c:v>
                </c:pt>
                <c:pt idx="971">
                  <c:v>44.61</c:v>
                </c:pt>
                <c:pt idx="972">
                  <c:v>44.26</c:v>
                </c:pt>
                <c:pt idx="973">
                  <c:v>47.58</c:v>
                </c:pt>
                <c:pt idx="974">
                  <c:v>39.520000000000003</c:v>
                </c:pt>
                <c:pt idx="975">
                  <c:v>42.08</c:v>
                </c:pt>
                <c:pt idx="976">
                  <c:v>40.56</c:v>
                </c:pt>
                <c:pt idx="977">
                  <c:v>48.01</c:v>
                </c:pt>
                <c:pt idx="978">
                  <c:v>38.159999999999997</c:v>
                </c:pt>
                <c:pt idx="979">
                  <c:v>37.549999999999997</c:v>
                </c:pt>
                <c:pt idx="980">
                  <c:v>44.08</c:v>
                </c:pt>
                <c:pt idx="981">
                  <c:v>43.03</c:v>
                </c:pt>
                <c:pt idx="982">
                  <c:v>34.909999999999997</c:v>
                </c:pt>
                <c:pt idx="983">
                  <c:v>39.950000000000003</c:v>
                </c:pt>
                <c:pt idx="984">
                  <c:v>38.590000000000003</c:v>
                </c:pt>
                <c:pt idx="985">
                  <c:v>47.21</c:v>
                </c:pt>
                <c:pt idx="986">
                  <c:v>48</c:v>
                </c:pt>
                <c:pt idx="987">
                  <c:v>36.19</c:v>
                </c:pt>
                <c:pt idx="988">
                  <c:v>33.01</c:v>
                </c:pt>
                <c:pt idx="989">
                  <c:v>37.18</c:v>
                </c:pt>
                <c:pt idx="990">
                  <c:v>33.46</c:v>
                </c:pt>
                <c:pt idx="991">
                  <c:v>48.31</c:v>
                </c:pt>
                <c:pt idx="992">
                  <c:v>33.380000000000003</c:v>
                </c:pt>
                <c:pt idx="993">
                  <c:v>47.24</c:v>
                </c:pt>
                <c:pt idx="994">
                  <c:v>38.99</c:v>
                </c:pt>
                <c:pt idx="995">
                  <c:v>44.2</c:v>
                </c:pt>
                <c:pt idx="996">
                  <c:v>34.39</c:v>
                </c:pt>
                <c:pt idx="997">
                  <c:v>38.78</c:v>
                </c:pt>
                <c:pt idx="998">
                  <c:v>45.93</c:v>
                </c:pt>
                <c:pt idx="999">
                  <c:v>30.54</c:v>
                </c:pt>
                <c:pt idx="1000">
                  <c:v>33.18</c:v>
                </c:pt>
                <c:pt idx="1001">
                  <c:v>30.61</c:v>
                </c:pt>
                <c:pt idx="1002">
                  <c:v>39.65</c:v>
                </c:pt>
                <c:pt idx="1003">
                  <c:v>30.62</c:v>
                </c:pt>
                <c:pt idx="1004">
                  <c:v>31.32</c:v>
                </c:pt>
                <c:pt idx="1005">
                  <c:v>29.98</c:v>
                </c:pt>
                <c:pt idx="1006">
                  <c:v>45.76</c:v>
                </c:pt>
                <c:pt idx="1007">
                  <c:v>33.67</c:v>
                </c:pt>
                <c:pt idx="1008">
                  <c:v>36.840000000000003</c:v>
                </c:pt>
                <c:pt idx="1009">
                  <c:v>34.51</c:v>
                </c:pt>
                <c:pt idx="1010">
                  <c:v>39.979999999999997</c:v>
                </c:pt>
                <c:pt idx="1011">
                  <c:v>46.84</c:v>
                </c:pt>
                <c:pt idx="1012">
                  <c:v>33.979999999999997</c:v>
                </c:pt>
                <c:pt idx="1013">
                  <c:v>43.5</c:v>
                </c:pt>
                <c:pt idx="1014">
                  <c:v>42.69</c:v>
                </c:pt>
                <c:pt idx="1015">
                  <c:v>31.89</c:v>
                </c:pt>
                <c:pt idx="1016">
                  <c:v>36.08</c:v>
                </c:pt>
                <c:pt idx="1017">
                  <c:v>33.35</c:v>
                </c:pt>
                <c:pt idx="1018">
                  <c:v>48.21</c:v>
                </c:pt>
                <c:pt idx="1019">
                  <c:v>36.47</c:v>
                </c:pt>
                <c:pt idx="1020">
                  <c:v>30.94</c:v>
                </c:pt>
                <c:pt idx="1021">
                  <c:v>46.14</c:v>
                </c:pt>
                <c:pt idx="1022">
                  <c:v>43.15</c:v>
                </c:pt>
                <c:pt idx="1023">
                  <c:v>41.75</c:v>
                </c:pt>
                <c:pt idx="1024">
                  <c:v>49.18</c:v>
                </c:pt>
                <c:pt idx="1025">
                  <c:v>40.79</c:v>
                </c:pt>
                <c:pt idx="1026">
                  <c:v>47.62</c:v>
                </c:pt>
                <c:pt idx="1027">
                  <c:v>38.020000000000003</c:v>
                </c:pt>
                <c:pt idx="1028">
                  <c:v>40.78</c:v>
                </c:pt>
                <c:pt idx="1029">
                  <c:v>36.049999999999997</c:v>
                </c:pt>
                <c:pt idx="1030">
                  <c:v>44.96</c:v>
                </c:pt>
                <c:pt idx="1031">
                  <c:v>32.549999999999997</c:v>
                </c:pt>
                <c:pt idx="1032">
                  <c:v>43.69</c:v>
                </c:pt>
                <c:pt idx="1033">
                  <c:v>48.97</c:v>
                </c:pt>
                <c:pt idx="1034">
                  <c:v>37.229999999999997</c:v>
                </c:pt>
                <c:pt idx="1035">
                  <c:v>37.020000000000003</c:v>
                </c:pt>
                <c:pt idx="1036">
                  <c:v>45.71</c:v>
                </c:pt>
                <c:pt idx="1037">
                  <c:v>33.549999999999997</c:v>
                </c:pt>
                <c:pt idx="1038">
                  <c:v>32.65</c:v>
                </c:pt>
                <c:pt idx="1039">
                  <c:v>41.38</c:v>
                </c:pt>
                <c:pt idx="1040">
                  <c:v>34.86</c:v>
                </c:pt>
                <c:pt idx="1041">
                  <c:v>38.86</c:v>
                </c:pt>
                <c:pt idx="1042">
                  <c:v>46.86</c:v>
                </c:pt>
                <c:pt idx="1043">
                  <c:v>31.33</c:v>
                </c:pt>
                <c:pt idx="1044">
                  <c:v>45.68</c:v>
                </c:pt>
                <c:pt idx="1045">
                  <c:v>34.590000000000003</c:v>
                </c:pt>
                <c:pt idx="1046">
                  <c:v>48.81</c:v>
                </c:pt>
                <c:pt idx="1047">
                  <c:v>45.51</c:v>
                </c:pt>
                <c:pt idx="1048">
                  <c:v>30.57</c:v>
                </c:pt>
                <c:pt idx="1049">
                  <c:v>46.79</c:v>
                </c:pt>
                <c:pt idx="1050">
                  <c:v>34.44</c:v>
                </c:pt>
                <c:pt idx="1051">
                  <c:v>45.62</c:v>
                </c:pt>
                <c:pt idx="1052">
                  <c:v>35.93</c:v>
                </c:pt>
                <c:pt idx="1053">
                  <c:v>44.23</c:v>
                </c:pt>
                <c:pt idx="1054">
                  <c:v>29.28</c:v>
                </c:pt>
                <c:pt idx="1055">
                  <c:v>31.34</c:v>
                </c:pt>
                <c:pt idx="1056">
                  <c:v>43.81</c:v>
                </c:pt>
                <c:pt idx="1057">
                  <c:v>36.799999999999997</c:v>
                </c:pt>
                <c:pt idx="1058">
                  <c:v>32.97</c:v>
                </c:pt>
                <c:pt idx="1059">
                  <c:v>44.3</c:v>
                </c:pt>
                <c:pt idx="1060">
                  <c:v>40.299999999999997</c:v>
                </c:pt>
                <c:pt idx="1061">
                  <c:v>32.950000000000003</c:v>
                </c:pt>
                <c:pt idx="1062">
                  <c:v>29.39</c:v>
                </c:pt>
                <c:pt idx="1063">
                  <c:v>31.72</c:v>
                </c:pt>
                <c:pt idx="1064">
                  <c:v>47.01</c:v>
                </c:pt>
                <c:pt idx="1065">
                  <c:v>31.55</c:v>
                </c:pt>
                <c:pt idx="1066">
                  <c:v>42.75</c:v>
                </c:pt>
                <c:pt idx="1067">
                  <c:v>32.56</c:v>
                </c:pt>
                <c:pt idx="1068">
                  <c:v>32.700000000000003</c:v>
                </c:pt>
                <c:pt idx="1069">
                  <c:v>30.38</c:v>
                </c:pt>
                <c:pt idx="1070">
                  <c:v>47.24</c:v>
                </c:pt>
                <c:pt idx="1071">
                  <c:v>34.119999999999997</c:v>
                </c:pt>
                <c:pt idx="1072">
                  <c:v>39.119999999999997</c:v>
                </c:pt>
                <c:pt idx="1073">
                  <c:v>29.25</c:v>
                </c:pt>
                <c:pt idx="1074">
                  <c:v>31.18</c:v>
                </c:pt>
                <c:pt idx="1075">
                  <c:v>48.73</c:v>
                </c:pt>
                <c:pt idx="1076">
                  <c:v>33.83</c:v>
                </c:pt>
                <c:pt idx="1077">
                  <c:v>37.18</c:v>
                </c:pt>
                <c:pt idx="1078">
                  <c:v>39.1</c:v>
                </c:pt>
                <c:pt idx="1079">
                  <c:v>39.4</c:v>
                </c:pt>
                <c:pt idx="1080">
                  <c:v>45.06</c:v>
                </c:pt>
                <c:pt idx="1081">
                  <c:v>36.44</c:v>
                </c:pt>
                <c:pt idx="1082">
                  <c:v>39.82</c:v>
                </c:pt>
                <c:pt idx="1083">
                  <c:v>44.21</c:v>
                </c:pt>
                <c:pt idx="1084">
                  <c:v>35.46</c:v>
                </c:pt>
                <c:pt idx="1085">
                  <c:v>32.68</c:v>
                </c:pt>
                <c:pt idx="1086">
                  <c:v>39.4</c:v>
                </c:pt>
                <c:pt idx="1087">
                  <c:v>45.51</c:v>
                </c:pt>
                <c:pt idx="1088">
                  <c:v>45.83</c:v>
                </c:pt>
                <c:pt idx="1089">
                  <c:v>32.01</c:v>
                </c:pt>
                <c:pt idx="1090">
                  <c:v>38.08</c:v>
                </c:pt>
                <c:pt idx="1091">
                  <c:v>38.18</c:v>
                </c:pt>
                <c:pt idx="1092">
                  <c:v>41.54</c:v>
                </c:pt>
                <c:pt idx="1093">
                  <c:v>33.47</c:v>
                </c:pt>
                <c:pt idx="1094">
                  <c:v>44.31</c:v>
                </c:pt>
                <c:pt idx="1095">
                  <c:v>40.89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2-48A5-9ACD-2FC787DB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18704"/>
        <c:axId val="1532019184"/>
      </c:lineChart>
      <c:dateAx>
        <c:axId val="153201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19184"/>
        <c:crosses val="autoZero"/>
        <c:auto val="1"/>
        <c:lblOffset val="100"/>
        <c:baseTimeUnit val="days"/>
      </c:dateAx>
      <c:valAx>
        <c:axId val="15320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Unit Purchase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Costs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1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Fixed</a:t>
            </a:r>
            <a:r>
              <a:rPr lang="en-US" sz="1800" baseline="0">
                <a:solidFill>
                  <a:schemeClr val="tx1"/>
                </a:solidFill>
              </a:rPr>
              <a:t> Order Cost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Order Cost Line Graph'!$E$1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'Fixed Order Cost Line Graph'!$A$2:$A$1097</c:f>
              <c:numCache>
                <c:formatCode>m/d/yy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'Fixed Order Cost Line Graph'!$E$2:$E$1097</c:f>
              <c:numCache>
                <c:formatCode>General</c:formatCode>
                <c:ptCount val="1096"/>
                <c:pt idx="0">
                  <c:v>217.91</c:v>
                </c:pt>
                <c:pt idx="1">
                  <c:v>140.91999999999999</c:v>
                </c:pt>
                <c:pt idx="2">
                  <c:v>177.68</c:v>
                </c:pt>
                <c:pt idx="3">
                  <c:v>157.94999999999999</c:v>
                </c:pt>
                <c:pt idx="4">
                  <c:v>182.96</c:v>
                </c:pt>
                <c:pt idx="5">
                  <c:v>197.39</c:v>
                </c:pt>
                <c:pt idx="6">
                  <c:v>197.96</c:v>
                </c:pt>
                <c:pt idx="7">
                  <c:v>178.19</c:v>
                </c:pt>
                <c:pt idx="8">
                  <c:v>220.97</c:v>
                </c:pt>
                <c:pt idx="9">
                  <c:v>156.49</c:v>
                </c:pt>
                <c:pt idx="10">
                  <c:v>205.61</c:v>
                </c:pt>
                <c:pt idx="11">
                  <c:v>219.7</c:v>
                </c:pt>
                <c:pt idx="12">
                  <c:v>171.88</c:v>
                </c:pt>
                <c:pt idx="13">
                  <c:v>162.16</c:v>
                </c:pt>
                <c:pt idx="14">
                  <c:v>171.91</c:v>
                </c:pt>
                <c:pt idx="15">
                  <c:v>194.1</c:v>
                </c:pt>
                <c:pt idx="16">
                  <c:v>204.87</c:v>
                </c:pt>
                <c:pt idx="17">
                  <c:v>164.81</c:v>
                </c:pt>
                <c:pt idx="18">
                  <c:v>199.52</c:v>
                </c:pt>
                <c:pt idx="19">
                  <c:v>220.59</c:v>
                </c:pt>
                <c:pt idx="20">
                  <c:v>199.48</c:v>
                </c:pt>
                <c:pt idx="21">
                  <c:v>157.79</c:v>
                </c:pt>
                <c:pt idx="22">
                  <c:v>195.92</c:v>
                </c:pt>
                <c:pt idx="23">
                  <c:v>232.53</c:v>
                </c:pt>
                <c:pt idx="24">
                  <c:v>185.03</c:v>
                </c:pt>
                <c:pt idx="25">
                  <c:v>151.56</c:v>
                </c:pt>
                <c:pt idx="26">
                  <c:v>204.05</c:v>
                </c:pt>
                <c:pt idx="27">
                  <c:v>211.62</c:v>
                </c:pt>
                <c:pt idx="28">
                  <c:v>139.18</c:v>
                </c:pt>
                <c:pt idx="29">
                  <c:v>204.95</c:v>
                </c:pt>
                <c:pt idx="30">
                  <c:v>138.08000000000001</c:v>
                </c:pt>
                <c:pt idx="31">
                  <c:v>139.61000000000001</c:v>
                </c:pt>
                <c:pt idx="32">
                  <c:v>195.74</c:v>
                </c:pt>
                <c:pt idx="33">
                  <c:v>140.99</c:v>
                </c:pt>
                <c:pt idx="34">
                  <c:v>192.84</c:v>
                </c:pt>
                <c:pt idx="35">
                  <c:v>218.2</c:v>
                </c:pt>
                <c:pt idx="36">
                  <c:v>176.61</c:v>
                </c:pt>
                <c:pt idx="37">
                  <c:v>175.67</c:v>
                </c:pt>
                <c:pt idx="38">
                  <c:v>209.71</c:v>
                </c:pt>
                <c:pt idx="39">
                  <c:v>194.3</c:v>
                </c:pt>
                <c:pt idx="40">
                  <c:v>176.23</c:v>
                </c:pt>
                <c:pt idx="41">
                  <c:v>231.09</c:v>
                </c:pt>
                <c:pt idx="42">
                  <c:v>226.63</c:v>
                </c:pt>
                <c:pt idx="43">
                  <c:v>219.85</c:v>
                </c:pt>
                <c:pt idx="44">
                  <c:v>165.25</c:v>
                </c:pt>
                <c:pt idx="45">
                  <c:v>185.89</c:v>
                </c:pt>
                <c:pt idx="46">
                  <c:v>158.5</c:v>
                </c:pt>
                <c:pt idx="47">
                  <c:v>147.11000000000001</c:v>
                </c:pt>
                <c:pt idx="48">
                  <c:v>196.24</c:v>
                </c:pt>
                <c:pt idx="49">
                  <c:v>171.32</c:v>
                </c:pt>
                <c:pt idx="50">
                  <c:v>153.99</c:v>
                </c:pt>
                <c:pt idx="51">
                  <c:v>144.66</c:v>
                </c:pt>
                <c:pt idx="52">
                  <c:v>172.13</c:v>
                </c:pt>
                <c:pt idx="53">
                  <c:v>147.55000000000001</c:v>
                </c:pt>
                <c:pt idx="54">
                  <c:v>230.46</c:v>
                </c:pt>
                <c:pt idx="55">
                  <c:v>223.04</c:v>
                </c:pt>
                <c:pt idx="56">
                  <c:v>141.82</c:v>
                </c:pt>
                <c:pt idx="57">
                  <c:v>198.4</c:v>
                </c:pt>
                <c:pt idx="58">
                  <c:v>144.38</c:v>
                </c:pt>
                <c:pt idx="59">
                  <c:v>148.03</c:v>
                </c:pt>
                <c:pt idx="60">
                  <c:v>215.93</c:v>
                </c:pt>
                <c:pt idx="61">
                  <c:v>154.47</c:v>
                </c:pt>
                <c:pt idx="62">
                  <c:v>142.81</c:v>
                </c:pt>
                <c:pt idx="63">
                  <c:v>142.68</c:v>
                </c:pt>
                <c:pt idx="64">
                  <c:v>172.65</c:v>
                </c:pt>
                <c:pt idx="65">
                  <c:v>188.08</c:v>
                </c:pt>
                <c:pt idx="66">
                  <c:v>233.69</c:v>
                </c:pt>
                <c:pt idx="67">
                  <c:v>149.57</c:v>
                </c:pt>
                <c:pt idx="68">
                  <c:v>154.81</c:v>
                </c:pt>
                <c:pt idx="69">
                  <c:v>161.97</c:v>
                </c:pt>
                <c:pt idx="70">
                  <c:v>224.61</c:v>
                </c:pt>
                <c:pt idx="71">
                  <c:v>229.45</c:v>
                </c:pt>
                <c:pt idx="72">
                  <c:v>170.52</c:v>
                </c:pt>
                <c:pt idx="73">
                  <c:v>176.54</c:v>
                </c:pt>
                <c:pt idx="74">
                  <c:v>219.95</c:v>
                </c:pt>
                <c:pt idx="75">
                  <c:v>169.26</c:v>
                </c:pt>
                <c:pt idx="76">
                  <c:v>200.36</c:v>
                </c:pt>
                <c:pt idx="77">
                  <c:v>194.87</c:v>
                </c:pt>
                <c:pt idx="78">
                  <c:v>219.86</c:v>
                </c:pt>
                <c:pt idx="79">
                  <c:v>201.92</c:v>
                </c:pt>
                <c:pt idx="80">
                  <c:v>155.79</c:v>
                </c:pt>
                <c:pt idx="81">
                  <c:v>208.1</c:v>
                </c:pt>
                <c:pt idx="82">
                  <c:v>188.4</c:v>
                </c:pt>
                <c:pt idx="83">
                  <c:v>162.56</c:v>
                </c:pt>
                <c:pt idx="84">
                  <c:v>232.17</c:v>
                </c:pt>
                <c:pt idx="85">
                  <c:v>211.22</c:v>
                </c:pt>
                <c:pt idx="86">
                  <c:v>186.14</c:v>
                </c:pt>
                <c:pt idx="87">
                  <c:v>197.27</c:v>
                </c:pt>
                <c:pt idx="88">
                  <c:v>181.57</c:v>
                </c:pt>
                <c:pt idx="89">
                  <c:v>141.24</c:v>
                </c:pt>
                <c:pt idx="90">
                  <c:v>213.46</c:v>
                </c:pt>
                <c:pt idx="91">
                  <c:v>139.25</c:v>
                </c:pt>
                <c:pt idx="92">
                  <c:v>155.58000000000001</c:v>
                </c:pt>
                <c:pt idx="93">
                  <c:v>214.89</c:v>
                </c:pt>
                <c:pt idx="94">
                  <c:v>235.39</c:v>
                </c:pt>
                <c:pt idx="95">
                  <c:v>194.79</c:v>
                </c:pt>
                <c:pt idx="96">
                  <c:v>222.5</c:v>
                </c:pt>
                <c:pt idx="97">
                  <c:v>142.37</c:v>
                </c:pt>
                <c:pt idx="98">
                  <c:v>206.31</c:v>
                </c:pt>
                <c:pt idx="99">
                  <c:v>210.03</c:v>
                </c:pt>
                <c:pt idx="100">
                  <c:v>200.23</c:v>
                </c:pt>
                <c:pt idx="101">
                  <c:v>147</c:v>
                </c:pt>
                <c:pt idx="102">
                  <c:v>170.81</c:v>
                </c:pt>
                <c:pt idx="103">
                  <c:v>157</c:v>
                </c:pt>
                <c:pt idx="104">
                  <c:v>202.95</c:v>
                </c:pt>
                <c:pt idx="105">
                  <c:v>182.31</c:v>
                </c:pt>
                <c:pt idx="106">
                  <c:v>195.05</c:v>
                </c:pt>
                <c:pt idx="107">
                  <c:v>194.37</c:v>
                </c:pt>
                <c:pt idx="108">
                  <c:v>163.13999999999999</c:v>
                </c:pt>
                <c:pt idx="109">
                  <c:v>218.09</c:v>
                </c:pt>
                <c:pt idx="110">
                  <c:v>147.86000000000001</c:v>
                </c:pt>
                <c:pt idx="111">
                  <c:v>198.15</c:v>
                </c:pt>
                <c:pt idx="112">
                  <c:v>208.22</c:v>
                </c:pt>
                <c:pt idx="113">
                  <c:v>216.28</c:v>
                </c:pt>
                <c:pt idx="114">
                  <c:v>150.19</c:v>
                </c:pt>
                <c:pt idx="115">
                  <c:v>214.24</c:v>
                </c:pt>
                <c:pt idx="116">
                  <c:v>226.18</c:v>
                </c:pt>
                <c:pt idx="117">
                  <c:v>179.24</c:v>
                </c:pt>
                <c:pt idx="118">
                  <c:v>191</c:v>
                </c:pt>
                <c:pt idx="119">
                  <c:v>192.97</c:v>
                </c:pt>
                <c:pt idx="120">
                  <c:v>152.30000000000001</c:v>
                </c:pt>
                <c:pt idx="121">
                  <c:v>229.33</c:v>
                </c:pt>
                <c:pt idx="122">
                  <c:v>147.35</c:v>
                </c:pt>
                <c:pt idx="123">
                  <c:v>234.71</c:v>
                </c:pt>
                <c:pt idx="124">
                  <c:v>144.04</c:v>
                </c:pt>
                <c:pt idx="125">
                  <c:v>168.56</c:v>
                </c:pt>
                <c:pt idx="126">
                  <c:v>230.17</c:v>
                </c:pt>
                <c:pt idx="127">
                  <c:v>161.61000000000001</c:v>
                </c:pt>
                <c:pt idx="128">
                  <c:v>189.65</c:v>
                </c:pt>
                <c:pt idx="129">
                  <c:v>193.88</c:v>
                </c:pt>
                <c:pt idx="130">
                  <c:v>148.68</c:v>
                </c:pt>
                <c:pt idx="131">
                  <c:v>143.19</c:v>
                </c:pt>
                <c:pt idx="132">
                  <c:v>159.82</c:v>
                </c:pt>
                <c:pt idx="133">
                  <c:v>178.88</c:v>
                </c:pt>
                <c:pt idx="134">
                  <c:v>164.35</c:v>
                </c:pt>
                <c:pt idx="135">
                  <c:v>229.06</c:v>
                </c:pt>
                <c:pt idx="136">
                  <c:v>200.85</c:v>
                </c:pt>
                <c:pt idx="137">
                  <c:v>205.48</c:v>
                </c:pt>
                <c:pt idx="138">
                  <c:v>200</c:v>
                </c:pt>
                <c:pt idx="139">
                  <c:v>192.25</c:v>
                </c:pt>
                <c:pt idx="140">
                  <c:v>148.91999999999999</c:v>
                </c:pt>
                <c:pt idx="141">
                  <c:v>158.94999999999999</c:v>
                </c:pt>
                <c:pt idx="142">
                  <c:v>185.25</c:v>
                </c:pt>
                <c:pt idx="143">
                  <c:v>146.82</c:v>
                </c:pt>
                <c:pt idx="144">
                  <c:v>195.49</c:v>
                </c:pt>
                <c:pt idx="145">
                  <c:v>140.61000000000001</c:v>
                </c:pt>
                <c:pt idx="146">
                  <c:v>172.18</c:v>
                </c:pt>
                <c:pt idx="147">
                  <c:v>217.3</c:v>
                </c:pt>
                <c:pt idx="148">
                  <c:v>139.22</c:v>
                </c:pt>
                <c:pt idx="149">
                  <c:v>152.43</c:v>
                </c:pt>
                <c:pt idx="150">
                  <c:v>230.67</c:v>
                </c:pt>
                <c:pt idx="151">
                  <c:v>233.61</c:v>
                </c:pt>
                <c:pt idx="152">
                  <c:v>226.66</c:v>
                </c:pt>
                <c:pt idx="153">
                  <c:v>193.27</c:v>
                </c:pt>
                <c:pt idx="154">
                  <c:v>150.4</c:v>
                </c:pt>
                <c:pt idx="155">
                  <c:v>205.38</c:v>
                </c:pt>
                <c:pt idx="156">
                  <c:v>160.4</c:v>
                </c:pt>
                <c:pt idx="157">
                  <c:v>168.05</c:v>
                </c:pt>
                <c:pt idx="158">
                  <c:v>180.1</c:v>
                </c:pt>
                <c:pt idx="159">
                  <c:v>175.94</c:v>
                </c:pt>
                <c:pt idx="160">
                  <c:v>157.32</c:v>
                </c:pt>
                <c:pt idx="161">
                  <c:v>212.26</c:v>
                </c:pt>
                <c:pt idx="162">
                  <c:v>201.87</c:v>
                </c:pt>
                <c:pt idx="163">
                  <c:v>218.51</c:v>
                </c:pt>
                <c:pt idx="164">
                  <c:v>161.47999999999999</c:v>
                </c:pt>
                <c:pt idx="165">
                  <c:v>157.79</c:v>
                </c:pt>
                <c:pt idx="166">
                  <c:v>142.1</c:v>
                </c:pt>
                <c:pt idx="167">
                  <c:v>178.01</c:v>
                </c:pt>
                <c:pt idx="168">
                  <c:v>217.6</c:v>
                </c:pt>
                <c:pt idx="169">
                  <c:v>152.46</c:v>
                </c:pt>
                <c:pt idx="170">
                  <c:v>137.78</c:v>
                </c:pt>
                <c:pt idx="171">
                  <c:v>229.34</c:v>
                </c:pt>
                <c:pt idx="172">
                  <c:v>153.86000000000001</c:v>
                </c:pt>
                <c:pt idx="173">
                  <c:v>144.01</c:v>
                </c:pt>
                <c:pt idx="174">
                  <c:v>219.09</c:v>
                </c:pt>
                <c:pt idx="175">
                  <c:v>172.44</c:v>
                </c:pt>
                <c:pt idx="176">
                  <c:v>180.25</c:v>
                </c:pt>
                <c:pt idx="177">
                  <c:v>212.25</c:v>
                </c:pt>
                <c:pt idx="178">
                  <c:v>169.1</c:v>
                </c:pt>
                <c:pt idx="179">
                  <c:v>219.82</c:v>
                </c:pt>
                <c:pt idx="180">
                  <c:v>159.43</c:v>
                </c:pt>
                <c:pt idx="181">
                  <c:v>142.82</c:v>
                </c:pt>
                <c:pt idx="182">
                  <c:v>148.18</c:v>
                </c:pt>
                <c:pt idx="183">
                  <c:v>195.58</c:v>
                </c:pt>
                <c:pt idx="184">
                  <c:v>168.69</c:v>
                </c:pt>
                <c:pt idx="185">
                  <c:v>185.99</c:v>
                </c:pt>
                <c:pt idx="186">
                  <c:v>140.44</c:v>
                </c:pt>
                <c:pt idx="187">
                  <c:v>228.63</c:v>
                </c:pt>
                <c:pt idx="188">
                  <c:v>171.56</c:v>
                </c:pt>
                <c:pt idx="189">
                  <c:v>138.54</c:v>
                </c:pt>
                <c:pt idx="190">
                  <c:v>218.19</c:v>
                </c:pt>
                <c:pt idx="191">
                  <c:v>156.36000000000001</c:v>
                </c:pt>
                <c:pt idx="192">
                  <c:v>174.04</c:v>
                </c:pt>
                <c:pt idx="193">
                  <c:v>181.94</c:v>
                </c:pt>
                <c:pt idx="194">
                  <c:v>172.55</c:v>
                </c:pt>
                <c:pt idx="195">
                  <c:v>179.96</c:v>
                </c:pt>
                <c:pt idx="196">
                  <c:v>231.62</c:v>
                </c:pt>
                <c:pt idx="197">
                  <c:v>138.16</c:v>
                </c:pt>
                <c:pt idx="198">
                  <c:v>163.31</c:v>
                </c:pt>
                <c:pt idx="199">
                  <c:v>145.72999999999999</c:v>
                </c:pt>
                <c:pt idx="200">
                  <c:v>197.32</c:v>
                </c:pt>
                <c:pt idx="201">
                  <c:v>229.33</c:v>
                </c:pt>
                <c:pt idx="202">
                  <c:v>230.74</c:v>
                </c:pt>
                <c:pt idx="203">
                  <c:v>153.69999999999999</c:v>
                </c:pt>
                <c:pt idx="204">
                  <c:v>158.47</c:v>
                </c:pt>
                <c:pt idx="205">
                  <c:v>196.06</c:v>
                </c:pt>
                <c:pt idx="206">
                  <c:v>213.89</c:v>
                </c:pt>
                <c:pt idx="207">
                  <c:v>150.37</c:v>
                </c:pt>
                <c:pt idx="208">
                  <c:v>192.16</c:v>
                </c:pt>
                <c:pt idx="209">
                  <c:v>204.19</c:v>
                </c:pt>
                <c:pt idx="210">
                  <c:v>151.86000000000001</c:v>
                </c:pt>
                <c:pt idx="211">
                  <c:v>169.53</c:v>
                </c:pt>
                <c:pt idx="212">
                  <c:v>166.44</c:v>
                </c:pt>
                <c:pt idx="213">
                  <c:v>196.77</c:v>
                </c:pt>
                <c:pt idx="214">
                  <c:v>179.71</c:v>
                </c:pt>
                <c:pt idx="215">
                  <c:v>220.42</c:v>
                </c:pt>
                <c:pt idx="216">
                  <c:v>183.33</c:v>
                </c:pt>
                <c:pt idx="217">
                  <c:v>203.36</c:v>
                </c:pt>
                <c:pt idx="218">
                  <c:v>233.26</c:v>
                </c:pt>
                <c:pt idx="219">
                  <c:v>213.55</c:v>
                </c:pt>
                <c:pt idx="220">
                  <c:v>146.71</c:v>
                </c:pt>
                <c:pt idx="221">
                  <c:v>142.4</c:v>
                </c:pt>
                <c:pt idx="222">
                  <c:v>163.1</c:v>
                </c:pt>
                <c:pt idx="223">
                  <c:v>223.4</c:v>
                </c:pt>
                <c:pt idx="224">
                  <c:v>179.39</c:v>
                </c:pt>
                <c:pt idx="225">
                  <c:v>142.44</c:v>
                </c:pt>
                <c:pt idx="226">
                  <c:v>149.69</c:v>
                </c:pt>
                <c:pt idx="227">
                  <c:v>206.73</c:v>
                </c:pt>
                <c:pt idx="228">
                  <c:v>145.34</c:v>
                </c:pt>
                <c:pt idx="229">
                  <c:v>230.07</c:v>
                </c:pt>
                <c:pt idx="230">
                  <c:v>159.69999999999999</c:v>
                </c:pt>
                <c:pt idx="231">
                  <c:v>233.08</c:v>
                </c:pt>
                <c:pt idx="232">
                  <c:v>231.76</c:v>
                </c:pt>
                <c:pt idx="233">
                  <c:v>143.85</c:v>
                </c:pt>
                <c:pt idx="234">
                  <c:v>228.86</c:v>
                </c:pt>
                <c:pt idx="235">
                  <c:v>174.11</c:v>
                </c:pt>
                <c:pt idx="236">
                  <c:v>219.94</c:v>
                </c:pt>
                <c:pt idx="237">
                  <c:v>215.45</c:v>
                </c:pt>
                <c:pt idx="238">
                  <c:v>171.83</c:v>
                </c:pt>
                <c:pt idx="239">
                  <c:v>218.7</c:v>
                </c:pt>
                <c:pt idx="240">
                  <c:v>221.02</c:v>
                </c:pt>
                <c:pt idx="241">
                  <c:v>192.41</c:v>
                </c:pt>
                <c:pt idx="242">
                  <c:v>208.78</c:v>
                </c:pt>
                <c:pt idx="243">
                  <c:v>214.25</c:v>
                </c:pt>
                <c:pt idx="244">
                  <c:v>221.05</c:v>
                </c:pt>
                <c:pt idx="245">
                  <c:v>198.73</c:v>
                </c:pt>
                <c:pt idx="246">
                  <c:v>144.11000000000001</c:v>
                </c:pt>
                <c:pt idx="247">
                  <c:v>228.19</c:v>
                </c:pt>
                <c:pt idx="248">
                  <c:v>174.78</c:v>
                </c:pt>
                <c:pt idx="249">
                  <c:v>157.54</c:v>
                </c:pt>
                <c:pt idx="250">
                  <c:v>206.92</c:v>
                </c:pt>
                <c:pt idx="251">
                  <c:v>213.47</c:v>
                </c:pt>
                <c:pt idx="252">
                  <c:v>139.21</c:v>
                </c:pt>
                <c:pt idx="253">
                  <c:v>168.02</c:v>
                </c:pt>
                <c:pt idx="254">
                  <c:v>194.58</c:v>
                </c:pt>
                <c:pt idx="255">
                  <c:v>180.39</c:v>
                </c:pt>
                <c:pt idx="256">
                  <c:v>160.13</c:v>
                </c:pt>
                <c:pt idx="257">
                  <c:v>146.01</c:v>
                </c:pt>
                <c:pt idx="258">
                  <c:v>164.58</c:v>
                </c:pt>
                <c:pt idx="259">
                  <c:v>148.11000000000001</c:v>
                </c:pt>
                <c:pt idx="260">
                  <c:v>160.81</c:v>
                </c:pt>
                <c:pt idx="261">
                  <c:v>158.54</c:v>
                </c:pt>
                <c:pt idx="262">
                  <c:v>203.59</c:v>
                </c:pt>
                <c:pt idx="263">
                  <c:v>164.94</c:v>
                </c:pt>
                <c:pt idx="264">
                  <c:v>148.46</c:v>
                </c:pt>
                <c:pt idx="265">
                  <c:v>194.41</c:v>
                </c:pt>
                <c:pt idx="266">
                  <c:v>204.52</c:v>
                </c:pt>
                <c:pt idx="267">
                  <c:v>144.09</c:v>
                </c:pt>
                <c:pt idx="268">
                  <c:v>143.01</c:v>
                </c:pt>
                <c:pt idx="269">
                  <c:v>199.56</c:v>
                </c:pt>
                <c:pt idx="270">
                  <c:v>152.19</c:v>
                </c:pt>
                <c:pt idx="271">
                  <c:v>173.67</c:v>
                </c:pt>
                <c:pt idx="272">
                  <c:v>182.51</c:v>
                </c:pt>
                <c:pt idx="273">
                  <c:v>148.68</c:v>
                </c:pt>
                <c:pt idx="274">
                  <c:v>207.06</c:v>
                </c:pt>
                <c:pt idx="275">
                  <c:v>230.18</c:v>
                </c:pt>
                <c:pt idx="276">
                  <c:v>152.05000000000001</c:v>
                </c:pt>
                <c:pt idx="277">
                  <c:v>190.17</c:v>
                </c:pt>
                <c:pt idx="278">
                  <c:v>227.93</c:v>
                </c:pt>
                <c:pt idx="279">
                  <c:v>207.7</c:v>
                </c:pt>
                <c:pt idx="280">
                  <c:v>178.16</c:v>
                </c:pt>
                <c:pt idx="281">
                  <c:v>160.02000000000001</c:v>
                </c:pt>
                <c:pt idx="282">
                  <c:v>174.76</c:v>
                </c:pt>
                <c:pt idx="283">
                  <c:v>228.79</c:v>
                </c:pt>
                <c:pt idx="284">
                  <c:v>214.7</c:v>
                </c:pt>
                <c:pt idx="285">
                  <c:v>190.66</c:v>
                </c:pt>
                <c:pt idx="286">
                  <c:v>142.79</c:v>
                </c:pt>
                <c:pt idx="287">
                  <c:v>219.91</c:v>
                </c:pt>
                <c:pt idx="288">
                  <c:v>181.37</c:v>
                </c:pt>
                <c:pt idx="289">
                  <c:v>201.13</c:v>
                </c:pt>
                <c:pt idx="290">
                  <c:v>235.65</c:v>
                </c:pt>
                <c:pt idx="291">
                  <c:v>197.77</c:v>
                </c:pt>
                <c:pt idx="292">
                  <c:v>197.52</c:v>
                </c:pt>
                <c:pt idx="293">
                  <c:v>158.49</c:v>
                </c:pt>
                <c:pt idx="294">
                  <c:v>158.65</c:v>
                </c:pt>
                <c:pt idx="295">
                  <c:v>148.36000000000001</c:v>
                </c:pt>
                <c:pt idx="296">
                  <c:v>194.76</c:v>
                </c:pt>
                <c:pt idx="297">
                  <c:v>148.84</c:v>
                </c:pt>
                <c:pt idx="298">
                  <c:v>220.74</c:v>
                </c:pt>
                <c:pt idx="299">
                  <c:v>197.42</c:v>
                </c:pt>
                <c:pt idx="300">
                  <c:v>218.11</c:v>
                </c:pt>
                <c:pt idx="301">
                  <c:v>139.4</c:v>
                </c:pt>
                <c:pt idx="302">
                  <c:v>176.39</c:v>
                </c:pt>
                <c:pt idx="303">
                  <c:v>214.17</c:v>
                </c:pt>
                <c:pt idx="304">
                  <c:v>214.75</c:v>
                </c:pt>
                <c:pt idx="305">
                  <c:v>171.03</c:v>
                </c:pt>
                <c:pt idx="306">
                  <c:v>140.18</c:v>
                </c:pt>
                <c:pt idx="307">
                  <c:v>158.58000000000001</c:v>
                </c:pt>
                <c:pt idx="308">
                  <c:v>148.27000000000001</c:v>
                </c:pt>
                <c:pt idx="309">
                  <c:v>160.03</c:v>
                </c:pt>
                <c:pt idx="310">
                  <c:v>168.65</c:v>
                </c:pt>
                <c:pt idx="311">
                  <c:v>207.87</c:v>
                </c:pt>
                <c:pt idx="312">
                  <c:v>199.64</c:v>
                </c:pt>
                <c:pt idx="313">
                  <c:v>166.6</c:v>
                </c:pt>
                <c:pt idx="314">
                  <c:v>187.12</c:v>
                </c:pt>
                <c:pt idx="315">
                  <c:v>229.39</c:v>
                </c:pt>
                <c:pt idx="316">
                  <c:v>222.4</c:v>
                </c:pt>
                <c:pt idx="317">
                  <c:v>219.19</c:v>
                </c:pt>
                <c:pt idx="318">
                  <c:v>234.3</c:v>
                </c:pt>
                <c:pt idx="319">
                  <c:v>221.32</c:v>
                </c:pt>
                <c:pt idx="320">
                  <c:v>155.63999999999999</c:v>
                </c:pt>
                <c:pt idx="321">
                  <c:v>180.22</c:v>
                </c:pt>
                <c:pt idx="322">
                  <c:v>225.35</c:v>
                </c:pt>
                <c:pt idx="323">
                  <c:v>142.53</c:v>
                </c:pt>
                <c:pt idx="324">
                  <c:v>140.19</c:v>
                </c:pt>
                <c:pt idx="325">
                  <c:v>198.56</c:v>
                </c:pt>
                <c:pt idx="326">
                  <c:v>194.76</c:v>
                </c:pt>
                <c:pt idx="327">
                  <c:v>189.59</c:v>
                </c:pt>
                <c:pt idx="328">
                  <c:v>190.7</c:v>
                </c:pt>
                <c:pt idx="329">
                  <c:v>138.71</c:v>
                </c:pt>
                <c:pt idx="330">
                  <c:v>153.43</c:v>
                </c:pt>
                <c:pt idx="331">
                  <c:v>179.24</c:v>
                </c:pt>
                <c:pt idx="332">
                  <c:v>234.6</c:v>
                </c:pt>
                <c:pt idx="333">
                  <c:v>200.39</c:v>
                </c:pt>
                <c:pt idx="334">
                  <c:v>232.73</c:v>
                </c:pt>
                <c:pt idx="335">
                  <c:v>150.29</c:v>
                </c:pt>
                <c:pt idx="336">
                  <c:v>207.55</c:v>
                </c:pt>
                <c:pt idx="337">
                  <c:v>215.34</c:v>
                </c:pt>
                <c:pt idx="338">
                  <c:v>158</c:v>
                </c:pt>
                <c:pt idx="339">
                  <c:v>218.46</c:v>
                </c:pt>
                <c:pt idx="340">
                  <c:v>156.16999999999999</c:v>
                </c:pt>
                <c:pt idx="341">
                  <c:v>185.66</c:v>
                </c:pt>
                <c:pt idx="342">
                  <c:v>219.52</c:v>
                </c:pt>
                <c:pt idx="343">
                  <c:v>217.78</c:v>
                </c:pt>
                <c:pt idx="344">
                  <c:v>211.92</c:v>
                </c:pt>
                <c:pt idx="345">
                  <c:v>145.4</c:v>
                </c:pt>
                <c:pt idx="346">
                  <c:v>164.96</c:v>
                </c:pt>
                <c:pt idx="347">
                  <c:v>197.69</c:v>
                </c:pt>
                <c:pt idx="348">
                  <c:v>137.29</c:v>
                </c:pt>
                <c:pt idx="349">
                  <c:v>227.51</c:v>
                </c:pt>
                <c:pt idx="350">
                  <c:v>166.45</c:v>
                </c:pt>
                <c:pt idx="351">
                  <c:v>182.3</c:v>
                </c:pt>
                <c:pt idx="352">
                  <c:v>209.9</c:v>
                </c:pt>
                <c:pt idx="353">
                  <c:v>195.51</c:v>
                </c:pt>
                <c:pt idx="354">
                  <c:v>233.32</c:v>
                </c:pt>
                <c:pt idx="355">
                  <c:v>171.75</c:v>
                </c:pt>
                <c:pt idx="356">
                  <c:v>194.3</c:v>
                </c:pt>
                <c:pt idx="357">
                  <c:v>150.12</c:v>
                </c:pt>
                <c:pt idx="358">
                  <c:v>191.94</c:v>
                </c:pt>
                <c:pt idx="359">
                  <c:v>199.47</c:v>
                </c:pt>
                <c:pt idx="360">
                  <c:v>224.54</c:v>
                </c:pt>
                <c:pt idx="361">
                  <c:v>220.98</c:v>
                </c:pt>
                <c:pt idx="362">
                  <c:v>218.11</c:v>
                </c:pt>
                <c:pt idx="363">
                  <c:v>159.78</c:v>
                </c:pt>
                <c:pt idx="364">
                  <c:v>182.04</c:v>
                </c:pt>
                <c:pt idx="365">
                  <c:v>136.94</c:v>
                </c:pt>
                <c:pt idx="366">
                  <c:v>144.61000000000001</c:v>
                </c:pt>
                <c:pt idx="367">
                  <c:v>210.1</c:v>
                </c:pt>
                <c:pt idx="368">
                  <c:v>223.73</c:v>
                </c:pt>
                <c:pt idx="369">
                  <c:v>165.89</c:v>
                </c:pt>
                <c:pt idx="370">
                  <c:v>207.84</c:v>
                </c:pt>
                <c:pt idx="371">
                  <c:v>181</c:v>
                </c:pt>
                <c:pt idx="372">
                  <c:v>217.46</c:v>
                </c:pt>
                <c:pt idx="373">
                  <c:v>198.89</c:v>
                </c:pt>
                <c:pt idx="374">
                  <c:v>204.77</c:v>
                </c:pt>
                <c:pt idx="375">
                  <c:v>180.95</c:v>
                </c:pt>
                <c:pt idx="376">
                  <c:v>155.94999999999999</c:v>
                </c:pt>
                <c:pt idx="377">
                  <c:v>161.84</c:v>
                </c:pt>
                <c:pt idx="378">
                  <c:v>227.5</c:v>
                </c:pt>
                <c:pt idx="379">
                  <c:v>205.84</c:v>
                </c:pt>
                <c:pt idx="380">
                  <c:v>136.54</c:v>
                </c:pt>
                <c:pt idx="381">
                  <c:v>205.96</c:v>
                </c:pt>
                <c:pt idx="382">
                  <c:v>192.47</c:v>
                </c:pt>
                <c:pt idx="383">
                  <c:v>153.69</c:v>
                </c:pt>
                <c:pt idx="384">
                  <c:v>234.22</c:v>
                </c:pt>
                <c:pt idx="385">
                  <c:v>197.71</c:v>
                </c:pt>
                <c:pt idx="386">
                  <c:v>138.63999999999999</c:v>
                </c:pt>
                <c:pt idx="387">
                  <c:v>160.58000000000001</c:v>
                </c:pt>
                <c:pt idx="388">
                  <c:v>194.07</c:v>
                </c:pt>
                <c:pt idx="389">
                  <c:v>149.16999999999999</c:v>
                </c:pt>
                <c:pt idx="390">
                  <c:v>202.51</c:v>
                </c:pt>
                <c:pt idx="391">
                  <c:v>189.86</c:v>
                </c:pt>
                <c:pt idx="392">
                  <c:v>137.53</c:v>
                </c:pt>
                <c:pt idx="393">
                  <c:v>202</c:v>
                </c:pt>
                <c:pt idx="394">
                  <c:v>161.41999999999999</c:v>
                </c:pt>
                <c:pt idx="395">
                  <c:v>136.72</c:v>
                </c:pt>
                <c:pt idx="396">
                  <c:v>178.08</c:v>
                </c:pt>
                <c:pt idx="397">
                  <c:v>233.07</c:v>
                </c:pt>
                <c:pt idx="398">
                  <c:v>203.37</c:v>
                </c:pt>
                <c:pt idx="399">
                  <c:v>147.80000000000001</c:v>
                </c:pt>
                <c:pt idx="400">
                  <c:v>142.19</c:v>
                </c:pt>
                <c:pt idx="401">
                  <c:v>136.69999999999999</c:v>
                </c:pt>
                <c:pt idx="402">
                  <c:v>144.63</c:v>
                </c:pt>
                <c:pt idx="403">
                  <c:v>189.54</c:v>
                </c:pt>
                <c:pt idx="404">
                  <c:v>205.32</c:v>
                </c:pt>
                <c:pt idx="405">
                  <c:v>201.41</c:v>
                </c:pt>
                <c:pt idx="406">
                  <c:v>152.62</c:v>
                </c:pt>
                <c:pt idx="407">
                  <c:v>229.74</c:v>
                </c:pt>
                <c:pt idx="408">
                  <c:v>148.88</c:v>
                </c:pt>
                <c:pt idx="409">
                  <c:v>163.49</c:v>
                </c:pt>
                <c:pt idx="410">
                  <c:v>170.48</c:v>
                </c:pt>
                <c:pt idx="411">
                  <c:v>215.58</c:v>
                </c:pt>
                <c:pt idx="412">
                  <c:v>189.39</c:v>
                </c:pt>
                <c:pt idx="413">
                  <c:v>193.73</c:v>
                </c:pt>
                <c:pt idx="414">
                  <c:v>225.55</c:v>
                </c:pt>
                <c:pt idx="415">
                  <c:v>174.01</c:v>
                </c:pt>
                <c:pt idx="416">
                  <c:v>189.52</c:v>
                </c:pt>
                <c:pt idx="417">
                  <c:v>217.86</c:v>
                </c:pt>
                <c:pt idx="418">
                  <c:v>153.01</c:v>
                </c:pt>
                <c:pt idx="419">
                  <c:v>155.34</c:v>
                </c:pt>
                <c:pt idx="420">
                  <c:v>191.42</c:v>
                </c:pt>
                <c:pt idx="421">
                  <c:v>159.53</c:v>
                </c:pt>
                <c:pt idx="422">
                  <c:v>157.05000000000001</c:v>
                </c:pt>
                <c:pt idx="423">
                  <c:v>198.51</c:v>
                </c:pt>
                <c:pt idx="424">
                  <c:v>181.62</c:v>
                </c:pt>
                <c:pt idx="425">
                  <c:v>136.56</c:v>
                </c:pt>
                <c:pt idx="426">
                  <c:v>165.38</c:v>
                </c:pt>
                <c:pt idx="427">
                  <c:v>164.43</c:v>
                </c:pt>
                <c:pt idx="428">
                  <c:v>165.62</c:v>
                </c:pt>
                <c:pt idx="429">
                  <c:v>180.19</c:v>
                </c:pt>
                <c:pt idx="430">
                  <c:v>168.24</c:v>
                </c:pt>
                <c:pt idx="431">
                  <c:v>178.38</c:v>
                </c:pt>
                <c:pt idx="432">
                  <c:v>178.86</c:v>
                </c:pt>
                <c:pt idx="433">
                  <c:v>197.02</c:v>
                </c:pt>
                <c:pt idx="434">
                  <c:v>215.31</c:v>
                </c:pt>
                <c:pt idx="435">
                  <c:v>199.31</c:v>
                </c:pt>
                <c:pt idx="436">
                  <c:v>228.57</c:v>
                </c:pt>
                <c:pt idx="437">
                  <c:v>152.71</c:v>
                </c:pt>
                <c:pt idx="438">
                  <c:v>195.2</c:v>
                </c:pt>
                <c:pt idx="439">
                  <c:v>189.9</c:v>
                </c:pt>
                <c:pt idx="440">
                  <c:v>233.95</c:v>
                </c:pt>
                <c:pt idx="441">
                  <c:v>146.16</c:v>
                </c:pt>
                <c:pt idx="442">
                  <c:v>204.85</c:v>
                </c:pt>
                <c:pt idx="443">
                  <c:v>218.96</c:v>
                </c:pt>
                <c:pt idx="444">
                  <c:v>222.07</c:v>
                </c:pt>
                <c:pt idx="445">
                  <c:v>173.01</c:v>
                </c:pt>
                <c:pt idx="446">
                  <c:v>186.89</c:v>
                </c:pt>
                <c:pt idx="447">
                  <c:v>138.34</c:v>
                </c:pt>
                <c:pt idx="448">
                  <c:v>192.82</c:v>
                </c:pt>
                <c:pt idx="449">
                  <c:v>224.71</c:v>
                </c:pt>
                <c:pt idx="450">
                  <c:v>149.4</c:v>
                </c:pt>
                <c:pt idx="451">
                  <c:v>232.45</c:v>
                </c:pt>
                <c:pt idx="452">
                  <c:v>159.97999999999999</c:v>
                </c:pt>
                <c:pt idx="453">
                  <c:v>146.78</c:v>
                </c:pt>
                <c:pt idx="454">
                  <c:v>161.28</c:v>
                </c:pt>
                <c:pt idx="455">
                  <c:v>205.52</c:v>
                </c:pt>
                <c:pt idx="456">
                  <c:v>166.94</c:v>
                </c:pt>
                <c:pt idx="457">
                  <c:v>194.87</c:v>
                </c:pt>
                <c:pt idx="458">
                  <c:v>184.31</c:v>
                </c:pt>
                <c:pt idx="459">
                  <c:v>139.57</c:v>
                </c:pt>
                <c:pt idx="460">
                  <c:v>176.11</c:v>
                </c:pt>
                <c:pt idx="461">
                  <c:v>216.97</c:v>
                </c:pt>
                <c:pt idx="462">
                  <c:v>136.99</c:v>
                </c:pt>
                <c:pt idx="463">
                  <c:v>229.21</c:v>
                </c:pt>
                <c:pt idx="464">
                  <c:v>217.14</c:v>
                </c:pt>
                <c:pt idx="465">
                  <c:v>189.04</c:v>
                </c:pt>
                <c:pt idx="466">
                  <c:v>141.55000000000001</c:v>
                </c:pt>
                <c:pt idx="467">
                  <c:v>157.63</c:v>
                </c:pt>
                <c:pt idx="468">
                  <c:v>207.31</c:v>
                </c:pt>
                <c:pt idx="469">
                  <c:v>232.31</c:v>
                </c:pt>
                <c:pt idx="470">
                  <c:v>196.74</c:v>
                </c:pt>
                <c:pt idx="471">
                  <c:v>230.79</c:v>
                </c:pt>
                <c:pt idx="472">
                  <c:v>209.1</c:v>
                </c:pt>
                <c:pt idx="473">
                  <c:v>234.55</c:v>
                </c:pt>
                <c:pt idx="474">
                  <c:v>195.21</c:v>
                </c:pt>
                <c:pt idx="475">
                  <c:v>159.35</c:v>
                </c:pt>
                <c:pt idx="476">
                  <c:v>185.09</c:v>
                </c:pt>
                <c:pt idx="477">
                  <c:v>200.38</c:v>
                </c:pt>
                <c:pt idx="478">
                  <c:v>227.38</c:v>
                </c:pt>
                <c:pt idx="479">
                  <c:v>150.91999999999999</c:v>
                </c:pt>
                <c:pt idx="480">
                  <c:v>205.79</c:v>
                </c:pt>
                <c:pt idx="481">
                  <c:v>153.69</c:v>
                </c:pt>
                <c:pt idx="482">
                  <c:v>140.06</c:v>
                </c:pt>
                <c:pt idx="483">
                  <c:v>195.68</c:v>
                </c:pt>
                <c:pt idx="484">
                  <c:v>235.53</c:v>
                </c:pt>
                <c:pt idx="485">
                  <c:v>137.33000000000001</c:v>
                </c:pt>
                <c:pt idx="486">
                  <c:v>206.12</c:v>
                </c:pt>
                <c:pt idx="487">
                  <c:v>224.26</c:v>
                </c:pt>
                <c:pt idx="488">
                  <c:v>186.57</c:v>
                </c:pt>
                <c:pt idx="489">
                  <c:v>136.35</c:v>
                </c:pt>
                <c:pt idx="490">
                  <c:v>151.86000000000001</c:v>
                </c:pt>
                <c:pt idx="491">
                  <c:v>156.78</c:v>
                </c:pt>
                <c:pt idx="492">
                  <c:v>185.82</c:v>
                </c:pt>
                <c:pt idx="493">
                  <c:v>157.37</c:v>
                </c:pt>
                <c:pt idx="494">
                  <c:v>230.92</c:v>
                </c:pt>
                <c:pt idx="495">
                  <c:v>186.55</c:v>
                </c:pt>
                <c:pt idx="496">
                  <c:v>180.22</c:v>
                </c:pt>
                <c:pt idx="497">
                  <c:v>230.41</c:v>
                </c:pt>
                <c:pt idx="498">
                  <c:v>161.88</c:v>
                </c:pt>
                <c:pt idx="499">
                  <c:v>147.24</c:v>
                </c:pt>
                <c:pt idx="500">
                  <c:v>214.07</c:v>
                </c:pt>
                <c:pt idx="501">
                  <c:v>201.89</c:v>
                </c:pt>
                <c:pt idx="502">
                  <c:v>221.42</c:v>
                </c:pt>
                <c:pt idx="503">
                  <c:v>226.58</c:v>
                </c:pt>
                <c:pt idx="504">
                  <c:v>213.14</c:v>
                </c:pt>
                <c:pt idx="505">
                  <c:v>139.33000000000001</c:v>
                </c:pt>
                <c:pt idx="506">
                  <c:v>235.08</c:v>
                </c:pt>
                <c:pt idx="507">
                  <c:v>139.08000000000001</c:v>
                </c:pt>
                <c:pt idx="508">
                  <c:v>216.69</c:v>
                </c:pt>
                <c:pt idx="509">
                  <c:v>228.33</c:v>
                </c:pt>
                <c:pt idx="510">
                  <c:v>162.47</c:v>
                </c:pt>
                <c:pt idx="511">
                  <c:v>175.1</c:v>
                </c:pt>
                <c:pt idx="512">
                  <c:v>201.15</c:v>
                </c:pt>
                <c:pt idx="513">
                  <c:v>180.92</c:v>
                </c:pt>
                <c:pt idx="514">
                  <c:v>164.95</c:v>
                </c:pt>
                <c:pt idx="515">
                  <c:v>208.07</c:v>
                </c:pt>
                <c:pt idx="516">
                  <c:v>188.2</c:v>
                </c:pt>
                <c:pt idx="517">
                  <c:v>146.51</c:v>
                </c:pt>
                <c:pt idx="518">
                  <c:v>223.43</c:v>
                </c:pt>
                <c:pt idx="519">
                  <c:v>148.83000000000001</c:v>
                </c:pt>
                <c:pt idx="520">
                  <c:v>201.85</c:v>
                </c:pt>
                <c:pt idx="521">
                  <c:v>172.36</c:v>
                </c:pt>
                <c:pt idx="522">
                  <c:v>202.25</c:v>
                </c:pt>
                <c:pt idx="523">
                  <c:v>178.84</c:v>
                </c:pt>
                <c:pt idx="524">
                  <c:v>196.9</c:v>
                </c:pt>
                <c:pt idx="525">
                  <c:v>196.95</c:v>
                </c:pt>
                <c:pt idx="526">
                  <c:v>206.06</c:v>
                </c:pt>
                <c:pt idx="527">
                  <c:v>218.18</c:v>
                </c:pt>
                <c:pt idx="528">
                  <c:v>184.41</c:v>
                </c:pt>
                <c:pt idx="529">
                  <c:v>178.65</c:v>
                </c:pt>
                <c:pt idx="530">
                  <c:v>185.25</c:v>
                </c:pt>
                <c:pt idx="531">
                  <c:v>199.52</c:v>
                </c:pt>
                <c:pt idx="532">
                  <c:v>190.71</c:v>
                </c:pt>
                <c:pt idx="533">
                  <c:v>228.17</c:v>
                </c:pt>
                <c:pt idx="534">
                  <c:v>186.27</c:v>
                </c:pt>
                <c:pt idx="535">
                  <c:v>219.66</c:v>
                </c:pt>
                <c:pt idx="536">
                  <c:v>222.22</c:v>
                </c:pt>
                <c:pt idx="537">
                  <c:v>212.7</c:v>
                </c:pt>
                <c:pt idx="538">
                  <c:v>226.26</c:v>
                </c:pt>
                <c:pt idx="539">
                  <c:v>210.17</c:v>
                </c:pt>
                <c:pt idx="540">
                  <c:v>138.33000000000001</c:v>
                </c:pt>
                <c:pt idx="541">
                  <c:v>159.96</c:v>
                </c:pt>
                <c:pt idx="542">
                  <c:v>137.36000000000001</c:v>
                </c:pt>
                <c:pt idx="543">
                  <c:v>182.65</c:v>
                </c:pt>
                <c:pt idx="544">
                  <c:v>218.59</c:v>
                </c:pt>
                <c:pt idx="545">
                  <c:v>197.39</c:v>
                </c:pt>
                <c:pt idx="546">
                  <c:v>214.23</c:v>
                </c:pt>
                <c:pt idx="547">
                  <c:v>221.92</c:v>
                </c:pt>
                <c:pt idx="548">
                  <c:v>159.19999999999999</c:v>
                </c:pt>
                <c:pt idx="549">
                  <c:v>165.95</c:v>
                </c:pt>
                <c:pt idx="550">
                  <c:v>203.94</c:v>
                </c:pt>
                <c:pt idx="551">
                  <c:v>172.12</c:v>
                </c:pt>
                <c:pt idx="552">
                  <c:v>144.97999999999999</c:v>
                </c:pt>
                <c:pt idx="553">
                  <c:v>163.53</c:v>
                </c:pt>
                <c:pt idx="554">
                  <c:v>215.21</c:v>
                </c:pt>
                <c:pt idx="555">
                  <c:v>139.63</c:v>
                </c:pt>
                <c:pt idx="556">
                  <c:v>152.02000000000001</c:v>
                </c:pt>
                <c:pt idx="557">
                  <c:v>154.41</c:v>
                </c:pt>
                <c:pt idx="558">
                  <c:v>166.51</c:v>
                </c:pt>
                <c:pt idx="559">
                  <c:v>165.36</c:v>
                </c:pt>
                <c:pt idx="560">
                  <c:v>232.98</c:v>
                </c:pt>
                <c:pt idx="561">
                  <c:v>137.01</c:v>
                </c:pt>
                <c:pt idx="562">
                  <c:v>150.85</c:v>
                </c:pt>
                <c:pt idx="563">
                  <c:v>168.04</c:v>
                </c:pt>
                <c:pt idx="564">
                  <c:v>142.1</c:v>
                </c:pt>
                <c:pt idx="565">
                  <c:v>233.39</c:v>
                </c:pt>
                <c:pt idx="566">
                  <c:v>205.46</c:v>
                </c:pt>
                <c:pt idx="567">
                  <c:v>148.68</c:v>
                </c:pt>
                <c:pt idx="568">
                  <c:v>158.44</c:v>
                </c:pt>
                <c:pt idx="569">
                  <c:v>212.11</c:v>
                </c:pt>
                <c:pt idx="570">
                  <c:v>227</c:v>
                </c:pt>
                <c:pt idx="571">
                  <c:v>211.05</c:v>
                </c:pt>
                <c:pt idx="572">
                  <c:v>218.64</c:v>
                </c:pt>
                <c:pt idx="573">
                  <c:v>183.56</c:v>
                </c:pt>
                <c:pt idx="574">
                  <c:v>196.07</c:v>
                </c:pt>
                <c:pt idx="575">
                  <c:v>175.22</c:v>
                </c:pt>
                <c:pt idx="576">
                  <c:v>140.77000000000001</c:v>
                </c:pt>
                <c:pt idx="577">
                  <c:v>161.32</c:v>
                </c:pt>
                <c:pt idx="578">
                  <c:v>143.91999999999999</c:v>
                </c:pt>
                <c:pt idx="579">
                  <c:v>189.45</c:v>
                </c:pt>
                <c:pt idx="580">
                  <c:v>210.79</c:v>
                </c:pt>
                <c:pt idx="581">
                  <c:v>141.27000000000001</c:v>
                </c:pt>
                <c:pt idx="582">
                  <c:v>169.85</c:v>
                </c:pt>
                <c:pt idx="583">
                  <c:v>187.1</c:v>
                </c:pt>
                <c:pt idx="584">
                  <c:v>159.49</c:v>
                </c:pt>
                <c:pt idx="585">
                  <c:v>165.22</c:v>
                </c:pt>
                <c:pt idx="586">
                  <c:v>189.83</c:v>
                </c:pt>
                <c:pt idx="587">
                  <c:v>219.3</c:v>
                </c:pt>
                <c:pt idx="588">
                  <c:v>210.39</c:v>
                </c:pt>
                <c:pt idx="589">
                  <c:v>214.02</c:v>
                </c:pt>
                <c:pt idx="590">
                  <c:v>163.38</c:v>
                </c:pt>
                <c:pt idx="591">
                  <c:v>207.33</c:v>
                </c:pt>
                <c:pt idx="592">
                  <c:v>205.96</c:v>
                </c:pt>
                <c:pt idx="593">
                  <c:v>183.75</c:v>
                </c:pt>
                <c:pt idx="594">
                  <c:v>229.68</c:v>
                </c:pt>
                <c:pt idx="595">
                  <c:v>198.36</c:v>
                </c:pt>
                <c:pt idx="596">
                  <c:v>196.12</c:v>
                </c:pt>
                <c:pt idx="597">
                  <c:v>215.97</c:v>
                </c:pt>
                <c:pt idx="598">
                  <c:v>139.99</c:v>
                </c:pt>
                <c:pt idx="599">
                  <c:v>226.15</c:v>
                </c:pt>
                <c:pt idx="600">
                  <c:v>194.09</c:v>
                </c:pt>
                <c:pt idx="601">
                  <c:v>152</c:v>
                </c:pt>
                <c:pt idx="602">
                  <c:v>151.43</c:v>
                </c:pt>
                <c:pt idx="603">
                  <c:v>153.24</c:v>
                </c:pt>
                <c:pt idx="604">
                  <c:v>143.66</c:v>
                </c:pt>
                <c:pt idx="605">
                  <c:v>219.23</c:v>
                </c:pt>
                <c:pt idx="606">
                  <c:v>188.01</c:v>
                </c:pt>
                <c:pt idx="607">
                  <c:v>190.4</c:v>
                </c:pt>
                <c:pt idx="608">
                  <c:v>173.77</c:v>
                </c:pt>
                <c:pt idx="609">
                  <c:v>137.33000000000001</c:v>
                </c:pt>
                <c:pt idx="610">
                  <c:v>209.38</c:v>
                </c:pt>
                <c:pt idx="611">
                  <c:v>144.15</c:v>
                </c:pt>
                <c:pt idx="612">
                  <c:v>164.57</c:v>
                </c:pt>
                <c:pt idx="613">
                  <c:v>233.38</c:v>
                </c:pt>
                <c:pt idx="614">
                  <c:v>139.26</c:v>
                </c:pt>
                <c:pt idx="615">
                  <c:v>151.25</c:v>
                </c:pt>
                <c:pt idx="616">
                  <c:v>219.69</c:v>
                </c:pt>
                <c:pt idx="617">
                  <c:v>228.22</c:v>
                </c:pt>
                <c:pt idx="618">
                  <c:v>221.56</c:v>
                </c:pt>
                <c:pt idx="619">
                  <c:v>148.83000000000001</c:v>
                </c:pt>
                <c:pt idx="620">
                  <c:v>230.13</c:v>
                </c:pt>
                <c:pt idx="621">
                  <c:v>190.08</c:v>
                </c:pt>
                <c:pt idx="622">
                  <c:v>189.28</c:v>
                </c:pt>
                <c:pt idx="623">
                  <c:v>176.46</c:v>
                </c:pt>
                <c:pt idx="624">
                  <c:v>149.82</c:v>
                </c:pt>
                <c:pt idx="625">
                  <c:v>228.62</c:v>
                </c:pt>
                <c:pt idx="626">
                  <c:v>184.93</c:v>
                </c:pt>
                <c:pt idx="627">
                  <c:v>203.58</c:v>
                </c:pt>
                <c:pt idx="628">
                  <c:v>153.99</c:v>
                </c:pt>
                <c:pt idx="629">
                  <c:v>196.32</c:v>
                </c:pt>
                <c:pt idx="630">
                  <c:v>220.13</c:v>
                </c:pt>
                <c:pt idx="631">
                  <c:v>189.84</c:v>
                </c:pt>
                <c:pt idx="632">
                  <c:v>179.57</c:v>
                </c:pt>
                <c:pt idx="633">
                  <c:v>231.29</c:v>
                </c:pt>
                <c:pt idx="634">
                  <c:v>229.74</c:v>
                </c:pt>
                <c:pt idx="635">
                  <c:v>175.94</c:v>
                </c:pt>
                <c:pt idx="636">
                  <c:v>136.61000000000001</c:v>
                </c:pt>
                <c:pt idx="637">
                  <c:v>201.31</c:v>
                </c:pt>
                <c:pt idx="638">
                  <c:v>178.07</c:v>
                </c:pt>
                <c:pt idx="639">
                  <c:v>162.66999999999999</c:v>
                </c:pt>
                <c:pt idx="640">
                  <c:v>156.74</c:v>
                </c:pt>
                <c:pt idx="641">
                  <c:v>233.07</c:v>
                </c:pt>
                <c:pt idx="642">
                  <c:v>207.78</c:v>
                </c:pt>
                <c:pt idx="643">
                  <c:v>187.46</c:v>
                </c:pt>
                <c:pt idx="644">
                  <c:v>183.34</c:v>
                </c:pt>
                <c:pt idx="645">
                  <c:v>139.44999999999999</c:v>
                </c:pt>
                <c:pt idx="646">
                  <c:v>202.89</c:v>
                </c:pt>
                <c:pt idx="647">
                  <c:v>164.25</c:v>
                </c:pt>
                <c:pt idx="648">
                  <c:v>192.29</c:v>
                </c:pt>
                <c:pt idx="649">
                  <c:v>193.41</c:v>
                </c:pt>
                <c:pt idx="650">
                  <c:v>229.49</c:v>
                </c:pt>
                <c:pt idx="651">
                  <c:v>222.17</c:v>
                </c:pt>
                <c:pt idx="652">
                  <c:v>192.24</c:v>
                </c:pt>
                <c:pt idx="653">
                  <c:v>164.08</c:v>
                </c:pt>
                <c:pt idx="654">
                  <c:v>177.29</c:v>
                </c:pt>
                <c:pt idx="655">
                  <c:v>216.3</c:v>
                </c:pt>
                <c:pt idx="656">
                  <c:v>228.23</c:v>
                </c:pt>
                <c:pt idx="657">
                  <c:v>212.45</c:v>
                </c:pt>
                <c:pt idx="658">
                  <c:v>186.69</c:v>
                </c:pt>
                <c:pt idx="659">
                  <c:v>147.03</c:v>
                </c:pt>
                <c:pt idx="660">
                  <c:v>198.83</c:v>
                </c:pt>
                <c:pt idx="661">
                  <c:v>156.15</c:v>
                </c:pt>
                <c:pt idx="662">
                  <c:v>195.2</c:v>
                </c:pt>
                <c:pt idx="663">
                  <c:v>216.92</c:v>
                </c:pt>
                <c:pt idx="664">
                  <c:v>164.49</c:v>
                </c:pt>
                <c:pt idx="665">
                  <c:v>191.15</c:v>
                </c:pt>
                <c:pt idx="666">
                  <c:v>185.13</c:v>
                </c:pt>
                <c:pt idx="667">
                  <c:v>152.91</c:v>
                </c:pt>
                <c:pt idx="668">
                  <c:v>187.75</c:v>
                </c:pt>
                <c:pt idx="669">
                  <c:v>140.47</c:v>
                </c:pt>
                <c:pt idx="670">
                  <c:v>173.88</c:v>
                </c:pt>
                <c:pt idx="671">
                  <c:v>147.53</c:v>
                </c:pt>
                <c:pt idx="672">
                  <c:v>144.15</c:v>
                </c:pt>
                <c:pt idx="673">
                  <c:v>162.32</c:v>
                </c:pt>
                <c:pt idx="674">
                  <c:v>225.96</c:v>
                </c:pt>
                <c:pt idx="675">
                  <c:v>166.12</c:v>
                </c:pt>
                <c:pt idx="676">
                  <c:v>159.44</c:v>
                </c:pt>
                <c:pt idx="677">
                  <c:v>225.45</c:v>
                </c:pt>
                <c:pt idx="678">
                  <c:v>138.05000000000001</c:v>
                </c:pt>
                <c:pt idx="679">
                  <c:v>217.36</c:v>
                </c:pt>
                <c:pt idx="680">
                  <c:v>224.41</c:v>
                </c:pt>
                <c:pt idx="681">
                  <c:v>211.46</c:v>
                </c:pt>
                <c:pt idx="682">
                  <c:v>169.22</c:v>
                </c:pt>
                <c:pt idx="683">
                  <c:v>142.46</c:v>
                </c:pt>
                <c:pt idx="684">
                  <c:v>208.12</c:v>
                </c:pt>
                <c:pt idx="685">
                  <c:v>166.51</c:v>
                </c:pt>
                <c:pt idx="686">
                  <c:v>151.72</c:v>
                </c:pt>
                <c:pt idx="687">
                  <c:v>190.98</c:v>
                </c:pt>
                <c:pt idx="688">
                  <c:v>177.61</c:v>
                </c:pt>
                <c:pt idx="689">
                  <c:v>211.66</c:v>
                </c:pt>
                <c:pt idx="690">
                  <c:v>148.72</c:v>
                </c:pt>
                <c:pt idx="691">
                  <c:v>171.84</c:v>
                </c:pt>
                <c:pt idx="692">
                  <c:v>190.97</c:v>
                </c:pt>
                <c:pt idx="693">
                  <c:v>159.76</c:v>
                </c:pt>
                <c:pt idx="694">
                  <c:v>182</c:v>
                </c:pt>
                <c:pt idx="695">
                  <c:v>213.56</c:v>
                </c:pt>
                <c:pt idx="696">
                  <c:v>149.58000000000001</c:v>
                </c:pt>
                <c:pt idx="697">
                  <c:v>150.81</c:v>
                </c:pt>
                <c:pt idx="698">
                  <c:v>193.1</c:v>
                </c:pt>
                <c:pt idx="699">
                  <c:v>168.26</c:v>
                </c:pt>
                <c:pt idx="700">
                  <c:v>201.28</c:v>
                </c:pt>
                <c:pt idx="701">
                  <c:v>149.19999999999999</c:v>
                </c:pt>
                <c:pt idx="702">
                  <c:v>157.75</c:v>
                </c:pt>
                <c:pt idx="703">
                  <c:v>180.39</c:v>
                </c:pt>
                <c:pt idx="704">
                  <c:v>158.55000000000001</c:v>
                </c:pt>
                <c:pt idx="705">
                  <c:v>225.16</c:v>
                </c:pt>
                <c:pt idx="706">
                  <c:v>178.16</c:v>
                </c:pt>
                <c:pt idx="707">
                  <c:v>177.78</c:v>
                </c:pt>
                <c:pt idx="708">
                  <c:v>137.28</c:v>
                </c:pt>
                <c:pt idx="709">
                  <c:v>190.39</c:v>
                </c:pt>
                <c:pt idx="710">
                  <c:v>215.8</c:v>
                </c:pt>
                <c:pt idx="711">
                  <c:v>192.41</c:v>
                </c:pt>
                <c:pt idx="712">
                  <c:v>148.82</c:v>
                </c:pt>
                <c:pt idx="713">
                  <c:v>199.77</c:v>
                </c:pt>
                <c:pt idx="714">
                  <c:v>145.1</c:v>
                </c:pt>
                <c:pt idx="715">
                  <c:v>170.26</c:v>
                </c:pt>
                <c:pt idx="716">
                  <c:v>154.78</c:v>
                </c:pt>
                <c:pt idx="717">
                  <c:v>161.66999999999999</c:v>
                </c:pt>
                <c:pt idx="718">
                  <c:v>219.51</c:v>
                </c:pt>
                <c:pt idx="719">
                  <c:v>155.13999999999999</c:v>
                </c:pt>
                <c:pt idx="720">
                  <c:v>201.09</c:v>
                </c:pt>
                <c:pt idx="721">
                  <c:v>141.32</c:v>
                </c:pt>
                <c:pt idx="722">
                  <c:v>206.96</c:v>
                </c:pt>
                <c:pt idx="723">
                  <c:v>228.51</c:v>
                </c:pt>
                <c:pt idx="724">
                  <c:v>226.84</c:v>
                </c:pt>
                <c:pt idx="725">
                  <c:v>232.08</c:v>
                </c:pt>
                <c:pt idx="726">
                  <c:v>154.09</c:v>
                </c:pt>
                <c:pt idx="727">
                  <c:v>223.74</c:v>
                </c:pt>
                <c:pt idx="728">
                  <c:v>197.86</c:v>
                </c:pt>
                <c:pt idx="729">
                  <c:v>219.16</c:v>
                </c:pt>
                <c:pt idx="730">
                  <c:v>205.78</c:v>
                </c:pt>
                <c:pt idx="731">
                  <c:v>164.05</c:v>
                </c:pt>
                <c:pt idx="732">
                  <c:v>186.47</c:v>
                </c:pt>
                <c:pt idx="733">
                  <c:v>225.66</c:v>
                </c:pt>
                <c:pt idx="734">
                  <c:v>170.63</c:v>
                </c:pt>
                <c:pt idx="735">
                  <c:v>208.41</c:v>
                </c:pt>
                <c:pt idx="736">
                  <c:v>186.28</c:v>
                </c:pt>
                <c:pt idx="737">
                  <c:v>137.72</c:v>
                </c:pt>
                <c:pt idx="738">
                  <c:v>212.76</c:v>
                </c:pt>
                <c:pt idx="739">
                  <c:v>145.81</c:v>
                </c:pt>
                <c:pt idx="740">
                  <c:v>168.9</c:v>
                </c:pt>
                <c:pt idx="741">
                  <c:v>157.63999999999999</c:v>
                </c:pt>
                <c:pt idx="742">
                  <c:v>157.30000000000001</c:v>
                </c:pt>
                <c:pt idx="743">
                  <c:v>148.97</c:v>
                </c:pt>
                <c:pt idx="744">
                  <c:v>235.8</c:v>
                </c:pt>
                <c:pt idx="745">
                  <c:v>220.45</c:v>
                </c:pt>
                <c:pt idx="746">
                  <c:v>162.58000000000001</c:v>
                </c:pt>
                <c:pt idx="747">
                  <c:v>201.72</c:v>
                </c:pt>
                <c:pt idx="748">
                  <c:v>186.42</c:v>
                </c:pt>
                <c:pt idx="749">
                  <c:v>146.29</c:v>
                </c:pt>
                <c:pt idx="750">
                  <c:v>161.15</c:v>
                </c:pt>
                <c:pt idx="751">
                  <c:v>155.93</c:v>
                </c:pt>
                <c:pt idx="752">
                  <c:v>186.22</c:v>
                </c:pt>
                <c:pt idx="753">
                  <c:v>187.72</c:v>
                </c:pt>
                <c:pt idx="754">
                  <c:v>212.93</c:v>
                </c:pt>
                <c:pt idx="755">
                  <c:v>220.37</c:v>
                </c:pt>
                <c:pt idx="756">
                  <c:v>163.04</c:v>
                </c:pt>
                <c:pt idx="757">
                  <c:v>212.63</c:v>
                </c:pt>
                <c:pt idx="758">
                  <c:v>169.62</c:v>
                </c:pt>
                <c:pt idx="759">
                  <c:v>210.71</c:v>
                </c:pt>
                <c:pt idx="760">
                  <c:v>225.22</c:v>
                </c:pt>
                <c:pt idx="761">
                  <c:v>212.86</c:v>
                </c:pt>
                <c:pt idx="762">
                  <c:v>230.05</c:v>
                </c:pt>
                <c:pt idx="763">
                  <c:v>174.95</c:v>
                </c:pt>
                <c:pt idx="764">
                  <c:v>194.3</c:v>
                </c:pt>
                <c:pt idx="765">
                  <c:v>148.28</c:v>
                </c:pt>
                <c:pt idx="766">
                  <c:v>136.66</c:v>
                </c:pt>
                <c:pt idx="767">
                  <c:v>210.09</c:v>
                </c:pt>
                <c:pt idx="768">
                  <c:v>195.29</c:v>
                </c:pt>
                <c:pt idx="769">
                  <c:v>161.85</c:v>
                </c:pt>
                <c:pt idx="770">
                  <c:v>143.69</c:v>
                </c:pt>
                <c:pt idx="771">
                  <c:v>211.42</c:v>
                </c:pt>
                <c:pt idx="772">
                  <c:v>177.05</c:v>
                </c:pt>
                <c:pt idx="773">
                  <c:v>154.31</c:v>
                </c:pt>
                <c:pt idx="774">
                  <c:v>170.98</c:v>
                </c:pt>
                <c:pt idx="775">
                  <c:v>172.68</c:v>
                </c:pt>
                <c:pt idx="776">
                  <c:v>190.84</c:v>
                </c:pt>
                <c:pt idx="777">
                  <c:v>215.66</c:v>
                </c:pt>
                <c:pt idx="778">
                  <c:v>206.25</c:v>
                </c:pt>
                <c:pt idx="779">
                  <c:v>215.59</c:v>
                </c:pt>
                <c:pt idx="780">
                  <c:v>182.44</c:v>
                </c:pt>
                <c:pt idx="781">
                  <c:v>203.16</c:v>
                </c:pt>
                <c:pt idx="782">
                  <c:v>232.55</c:v>
                </c:pt>
                <c:pt idx="783">
                  <c:v>178.55</c:v>
                </c:pt>
                <c:pt idx="784">
                  <c:v>182.49</c:v>
                </c:pt>
                <c:pt idx="785">
                  <c:v>160.65</c:v>
                </c:pt>
                <c:pt idx="786">
                  <c:v>164.63</c:v>
                </c:pt>
                <c:pt idx="787">
                  <c:v>164.05</c:v>
                </c:pt>
                <c:pt idx="788">
                  <c:v>202.84</c:v>
                </c:pt>
                <c:pt idx="789">
                  <c:v>197.14</c:v>
                </c:pt>
                <c:pt idx="790">
                  <c:v>199.53</c:v>
                </c:pt>
                <c:pt idx="791">
                  <c:v>228.87</c:v>
                </c:pt>
                <c:pt idx="792">
                  <c:v>157.97</c:v>
                </c:pt>
                <c:pt idx="793">
                  <c:v>182.53</c:v>
                </c:pt>
                <c:pt idx="794">
                  <c:v>145.47</c:v>
                </c:pt>
                <c:pt idx="795">
                  <c:v>174.33</c:v>
                </c:pt>
                <c:pt idx="796">
                  <c:v>165.06</c:v>
                </c:pt>
                <c:pt idx="797">
                  <c:v>219.35</c:v>
                </c:pt>
                <c:pt idx="798">
                  <c:v>209.57</c:v>
                </c:pt>
                <c:pt idx="799">
                  <c:v>217.16</c:v>
                </c:pt>
                <c:pt idx="800">
                  <c:v>142.71</c:v>
                </c:pt>
                <c:pt idx="801">
                  <c:v>223.33</c:v>
                </c:pt>
                <c:pt idx="802">
                  <c:v>225.53</c:v>
                </c:pt>
                <c:pt idx="803">
                  <c:v>164.41</c:v>
                </c:pt>
                <c:pt idx="804">
                  <c:v>224.97</c:v>
                </c:pt>
                <c:pt idx="805">
                  <c:v>174.15</c:v>
                </c:pt>
                <c:pt idx="806">
                  <c:v>204.04</c:v>
                </c:pt>
                <c:pt idx="807">
                  <c:v>233.67</c:v>
                </c:pt>
                <c:pt idx="808">
                  <c:v>144.13999999999999</c:v>
                </c:pt>
                <c:pt idx="809">
                  <c:v>149.13</c:v>
                </c:pt>
                <c:pt idx="810">
                  <c:v>183.23</c:v>
                </c:pt>
                <c:pt idx="811">
                  <c:v>139.96</c:v>
                </c:pt>
                <c:pt idx="812">
                  <c:v>154.08000000000001</c:v>
                </c:pt>
                <c:pt idx="813">
                  <c:v>167.69</c:v>
                </c:pt>
                <c:pt idx="814">
                  <c:v>150.07</c:v>
                </c:pt>
                <c:pt idx="815">
                  <c:v>200.88</c:v>
                </c:pt>
                <c:pt idx="816">
                  <c:v>158.4</c:v>
                </c:pt>
                <c:pt idx="817">
                  <c:v>197.46</c:v>
                </c:pt>
                <c:pt idx="818">
                  <c:v>142.41</c:v>
                </c:pt>
                <c:pt idx="819">
                  <c:v>201.4</c:v>
                </c:pt>
                <c:pt idx="820">
                  <c:v>177.49</c:v>
                </c:pt>
                <c:pt idx="821">
                  <c:v>191.04</c:v>
                </c:pt>
                <c:pt idx="822">
                  <c:v>143.66</c:v>
                </c:pt>
                <c:pt idx="823">
                  <c:v>210.7</c:v>
                </c:pt>
                <c:pt idx="824">
                  <c:v>157.97</c:v>
                </c:pt>
                <c:pt idx="825">
                  <c:v>150.63999999999999</c:v>
                </c:pt>
                <c:pt idx="826">
                  <c:v>158.26</c:v>
                </c:pt>
                <c:pt idx="827">
                  <c:v>195.24</c:v>
                </c:pt>
                <c:pt idx="828">
                  <c:v>195.65</c:v>
                </c:pt>
                <c:pt idx="829">
                  <c:v>208.91</c:v>
                </c:pt>
                <c:pt idx="830">
                  <c:v>177.39</c:v>
                </c:pt>
                <c:pt idx="831">
                  <c:v>139.5</c:v>
                </c:pt>
                <c:pt idx="832">
                  <c:v>179.96</c:v>
                </c:pt>
                <c:pt idx="833">
                  <c:v>143.94999999999999</c:v>
                </c:pt>
                <c:pt idx="834">
                  <c:v>145.49</c:v>
                </c:pt>
                <c:pt idx="835">
                  <c:v>201.85</c:v>
                </c:pt>
                <c:pt idx="836">
                  <c:v>146.86000000000001</c:v>
                </c:pt>
                <c:pt idx="837">
                  <c:v>197.55</c:v>
                </c:pt>
                <c:pt idx="838">
                  <c:v>142.49</c:v>
                </c:pt>
                <c:pt idx="839">
                  <c:v>136.66</c:v>
                </c:pt>
                <c:pt idx="840">
                  <c:v>224.65</c:v>
                </c:pt>
                <c:pt idx="841">
                  <c:v>149.19</c:v>
                </c:pt>
                <c:pt idx="842">
                  <c:v>212.77</c:v>
                </c:pt>
                <c:pt idx="843">
                  <c:v>139.93</c:v>
                </c:pt>
                <c:pt idx="844">
                  <c:v>160.84</c:v>
                </c:pt>
                <c:pt idx="845">
                  <c:v>229</c:v>
                </c:pt>
                <c:pt idx="846">
                  <c:v>169.62</c:v>
                </c:pt>
                <c:pt idx="847">
                  <c:v>213.67</c:v>
                </c:pt>
                <c:pt idx="848">
                  <c:v>190.08</c:v>
                </c:pt>
                <c:pt idx="849">
                  <c:v>188.69</c:v>
                </c:pt>
                <c:pt idx="850">
                  <c:v>186.1</c:v>
                </c:pt>
                <c:pt idx="851">
                  <c:v>189.78</c:v>
                </c:pt>
                <c:pt idx="852">
                  <c:v>236</c:v>
                </c:pt>
                <c:pt idx="853">
                  <c:v>200.35</c:v>
                </c:pt>
                <c:pt idx="854">
                  <c:v>156.56</c:v>
                </c:pt>
                <c:pt idx="855">
                  <c:v>211.96</c:v>
                </c:pt>
                <c:pt idx="856">
                  <c:v>186.43</c:v>
                </c:pt>
                <c:pt idx="857">
                  <c:v>187.89</c:v>
                </c:pt>
                <c:pt idx="858">
                  <c:v>160.77000000000001</c:v>
                </c:pt>
                <c:pt idx="859">
                  <c:v>168.25</c:v>
                </c:pt>
                <c:pt idx="860">
                  <c:v>222.5</c:v>
                </c:pt>
                <c:pt idx="861">
                  <c:v>173.78</c:v>
                </c:pt>
                <c:pt idx="862">
                  <c:v>219.4</c:v>
                </c:pt>
                <c:pt idx="863">
                  <c:v>140.52000000000001</c:v>
                </c:pt>
                <c:pt idx="864">
                  <c:v>198.61</c:v>
                </c:pt>
                <c:pt idx="865">
                  <c:v>152.74</c:v>
                </c:pt>
                <c:pt idx="866">
                  <c:v>183.72</c:v>
                </c:pt>
                <c:pt idx="867">
                  <c:v>188.66</c:v>
                </c:pt>
                <c:pt idx="868">
                  <c:v>216.24</c:v>
                </c:pt>
                <c:pt idx="869">
                  <c:v>182.99</c:v>
                </c:pt>
                <c:pt idx="870">
                  <c:v>225.93</c:v>
                </c:pt>
                <c:pt idx="871">
                  <c:v>223.39</c:v>
                </c:pt>
                <c:pt idx="872">
                  <c:v>233.1</c:v>
                </c:pt>
                <c:pt idx="873">
                  <c:v>198.01</c:v>
                </c:pt>
                <c:pt idx="874">
                  <c:v>196.57</c:v>
                </c:pt>
                <c:pt idx="875">
                  <c:v>189.63</c:v>
                </c:pt>
                <c:pt idx="876">
                  <c:v>165.84</c:v>
                </c:pt>
                <c:pt idx="877">
                  <c:v>173.8</c:v>
                </c:pt>
                <c:pt idx="878">
                  <c:v>197.81</c:v>
                </c:pt>
                <c:pt idx="879">
                  <c:v>163.79</c:v>
                </c:pt>
                <c:pt idx="880">
                  <c:v>226.95</c:v>
                </c:pt>
                <c:pt idx="881">
                  <c:v>143.5</c:v>
                </c:pt>
                <c:pt idx="882">
                  <c:v>201.04</c:v>
                </c:pt>
                <c:pt idx="883">
                  <c:v>162.04</c:v>
                </c:pt>
                <c:pt idx="884">
                  <c:v>171.77</c:v>
                </c:pt>
                <c:pt idx="885">
                  <c:v>143.22</c:v>
                </c:pt>
                <c:pt idx="886">
                  <c:v>222.66</c:v>
                </c:pt>
                <c:pt idx="887">
                  <c:v>216.62</c:v>
                </c:pt>
                <c:pt idx="888">
                  <c:v>178.97</c:v>
                </c:pt>
                <c:pt idx="889">
                  <c:v>154.41999999999999</c:v>
                </c:pt>
                <c:pt idx="890">
                  <c:v>168.2</c:v>
                </c:pt>
                <c:pt idx="891">
                  <c:v>146.71</c:v>
                </c:pt>
                <c:pt idx="892">
                  <c:v>164.38</c:v>
                </c:pt>
                <c:pt idx="893">
                  <c:v>153.22</c:v>
                </c:pt>
                <c:pt idx="894">
                  <c:v>220.44</c:v>
                </c:pt>
                <c:pt idx="895">
                  <c:v>225.52</c:v>
                </c:pt>
                <c:pt idx="896">
                  <c:v>177.36</c:v>
                </c:pt>
                <c:pt idx="897">
                  <c:v>151.44</c:v>
                </c:pt>
                <c:pt idx="898">
                  <c:v>174.01</c:v>
                </c:pt>
                <c:pt idx="899">
                  <c:v>185.64</c:v>
                </c:pt>
                <c:pt idx="900">
                  <c:v>186.08</c:v>
                </c:pt>
                <c:pt idx="901">
                  <c:v>150.32</c:v>
                </c:pt>
                <c:pt idx="902">
                  <c:v>222.15</c:v>
                </c:pt>
                <c:pt idx="903">
                  <c:v>162.47</c:v>
                </c:pt>
                <c:pt idx="904">
                  <c:v>182.33</c:v>
                </c:pt>
                <c:pt idx="905">
                  <c:v>176.82</c:v>
                </c:pt>
                <c:pt idx="906">
                  <c:v>178.15</c:v>
                </c:pt>
                <c:pt idx="907">
                  <c:v>153.38999999999999</c:v>
                </c:pt>
                <c:pt idx="908">
                  <c:v>226.61</c:v>
                </c:pt>
                <c:pt idx="909">
                  <c:v>231.54</c:v>
                </c:pt>
                <c:pt idx="910">
                  <c:v>142.97999999999999</c:v>
                </c:pt>
                <c:pt idx="911">
                  <c:v>206.21</c:v>
                </c:pt>
                <c:pt idx="912">
                  <c:v>136.91</c:v>
                </c:pt>
                <c:pt idx="913">
                  <c:v>217.78</c:v>
                </c:pt>
                <c:pt idx="914">
                  <c:v>145.55000000000001</c:v>
                </c:pt>
                <c:pt idx="915">
                  <c:v>167.87</c:v>
                </c:pt>
                <c:pt idx="916">
                  <c:v>178.17</c:v>
                </c:pt>
                <c:pt idx="917">
                  <c:v>224.24</c:v>
                </c:pt>
                <c:pt idx="918">
                  <c:v>184.53</c:v>
                </c:pt>
                <c:pt idx="919">
                  <c:v>203.59</c:v>
                </c:pt>
                <c:pt idx="920">
                  <c:v>138.4</c:v>
                </c:pt>
                <c:pt idx="921">
                  <c:v>221.97</c:v>
                </c:pt>
                <c:pt idx="922">
                  <c:v>175.23</c:v>
                </c:pt>
                <c:pt idx="923">
                  <c:v>193.74</c:v>
                </c:pt>
                <c:pt idx="924">
                  <c:v>155.31</c:v>
                </c:pt>
                <c:pt idx="925">
                  <c:v>171.14</c:v>
                </c:pt>
                <c:pt idx="926">
                  <c:v>188.14</c:v>
                </c:pt>
                <c:pt idx="927">
                  <c:v>228.13</c:v>
                </c:pt>
                <c:pt idx="928">
                  <c:v>195.22</c:v>
                </c:pt>
                <c:pt idx="929">
                  <c:v>221.77</c:v>
                </c:pt>
                <c:pt idx="930">
                  <c:v>155.38999999999999</c:v>
                </c:pt>
                <c:pt idx="931">
                  <c:v>179.45</c:v>
                </c:pt>
                <c:pt idx="932">
                  <c:v>183.38</c:v>
                </c:pt>
                <c:pt idx="933">
                  <c:v>219.39</c:v>
                </c:pt>
                <c:pt idx="934">
                  <c:v>160.88999999999999</c:v>
                </c:pt>
                <c:pt idx="935">
                  <c:v>213.16</c:v>
                </c:pt>
                <c:pt idx="936">
                  <c:v>224.17</c:v>
                </c:pt>
                <c:pt idx="937">
                  <c:v>215.08</c:v>
                </c:pt>
                <c:pt idx="938">
                  <c:v>160.57</c:v>
                </c:pt>
                <c:pt idx="939">
                  <c:v>212.45</c:v>
                </c:pt>
                <c:pt idx="940">
                  <c:v>140.96</c:v>
                </c:pt>
                <c:pt idx="941">
                  <c:v>235.05</c:v>
                </c:pt>
                <c:pt idx="942">
                  <c:v>189.76</c:v>
                </c:pt>
                <c:pt idx="943">
                  <c:v>154.76</c:v>
                </c:pt>
                <c:pt idx="944">
                  <c:v>197.79</c:v>
                </c:pt>
                <c:pt idx="945">
                  <c:v>234.23</c:v>
                </c:pt>
                <c:pt idx="946">
                  <c:v>197.26</c:v>
                </c:pt>
                <c:pt idx="947">
                  <c:v>160.77000000000001</c:v>
                </c:pt>
                <c:pt idx="948">
                  <c:v>229.23</c:v>
                </c:pt>
                <c:pt idx="949">
                  <c:v>148.34</c:v>
                </c:pt>
                <c:pt idx="950">
                  <c:v>196.42</c:v>
                </c:pt>
                <c:pt idx="951">
                  <c:v>152.59</c:v>
                </c:pt>
                <c:pt idx="952">
                  <c:v>218.87</c:v>
                </c:pt>
                <c:pt idx="953">
                  <c:v>215.83</c:v>
                </c:pt>
                <c:pt idx="954">
                  <c:v>160.94</c:v>
                </c:pt>
                <c:pt idx="955">
                  <c:v>166.42</c:v>
                </c:pt>
                <c:pt idx="956">
                  <c:v>184.47</c:v>
                </c:pt>
                <c:pt idx="957">
                  <c:v>205.39</c:v>
                </c:pt>
                <c:pt idx="958">
                  <c:v>211.88</c:v>
                </c:pt>
                <c:pt idx="959">
                  <c:v>208.9</c:v>
                </c:pt>
                <c:pt idx="960">
                  <c:v>181.36</c:v>
                </c:pt>
                <c:pt idx="961">
                  <c:v>213.71</c:v>
                </c:pt>
                <c:pt idx="962">
                  <c:v>148.44999999999999</c:v>
                </c:pt>
                <c:pt idx="963">
                  <c:v>218.8</c:v>
                </c:pt>
                <c:pt idx="964">
                  <c:v>225.45</c:v>
                </c:pt>
                <c:pt idx="965">
                  <c:v>223.59</c:v>
                </c:pt>
                <c:pt idx="966">
                  <c:v>198.84</c:v>
                </c:pt>
                <c:pt idx="967">
                  <c:v>219.24</c:v>
                </c:pt>
                <c:pt idx="968">
                  <c:v>195.13</c:v>
                </c:pt>
                <c:pt idx="969">
                  <c:v>184.9</c:v>
                </c:pt>
                <c:pt idx="970">
                  <c:v>166.76</c:v>
                </c:pt>
                <c:pt idx="971">
                  <c:v>219.42</c:v>
                </c:pt>
                <c:pt idx="972">
                  <c:v>186.75</c:v>
                </c:pt>
                <c:pt idx="973">
                  <c:v>202.26</c:v>
                </c:pt>
                <c:pt idx="974">
                  <c:v>224.57</c:v>
                </c:pt>
                <c:pt idx="975">
                  <c:v>213.19</c:v>
                </c:pt>
                <c:pt idx="976">
                  <c:v>149.30000000000001</c:v>
                </c:pt>
                <c:pt idx="977">
                  <c:v>219.57</c:v>
                </c:pt>
                <c:pt idx="978">
                  <c:v>181.57</c:v>
                </c:pt>
                <c:pt idx="979">
                  <c:v>215.13</c:v>
                </c:pt>
                <c:pt idx="980">
                  <c:v>223.24</c:v>
                </c:pt>
                <c:pt idx="981">
                  <c:v>170.61</c:v>
                </c:pt>
                <c:pt idx="982">
                  <c:v>176.11</c:v>
                </c:pt>
                <c:pt idx="983">
                  <c:v>214.34</c:v>
                </c:pt>
                <c:pt idx="984">
                  <c:v>149.46</c:v>
                </c:pt>
                <c:pt idx="985">
                  <c:v>139.9</c:v>
                </c:pt>
                <c:pt idx="986">
                  <c:v>141.12</c:v>
                </c:pt>
                <c:pt idx="987">
                  <c:v>190.66</c:v>
                </c:pt>
                <c:pt idx="988">
                  <c:v>179.65</c:v>
                </c:pt>
                <c:pt idx="989">
                  <c:v>202.94</c:v>
                </c:pt>
                <c:pt idx="990">
                  <c:v>213.29</c:v>
                </c:pt>
                <c:pt idx="991">
                  <c:v>162.12</c:v>
                </c:pt>
                <c:pt idx="992">
                  <c:v>162.31</c:v>
                </c:pt>
                <c:pt idx="993">
                  <c:v>145.94999999999999</c:v>
                </c:pt>
                <c:pt idx="994">
                  <c:v>178.69</c:v>
                </c:pt>
                <c:pt idx="995">
                  <c:v>235.89</c:v>
                </c:pt>
                <c:pt idx="996">
                  <c:v>200.78</c:v>
                </c:pt>
                <c:pt idx="997">
                  <c:v>201.72</c:v>
                </c:pt>
                <c:pt idx="998">
                  <c:v>158.51</c:v>
                </c:pt>
                <c:pt idx="999">
                  <c:v>149.82</c:v>
                </c:pt>
                <c:pt idx="1000">
                  <c:v>143.34</c:v>
                </c:pt>
                <c:pt idx="1001">
                  <c:v>201.96</c:v>
                </c:pt>
                <c:pt idx="1002">
                  <c:v>168.59</c:v>
                </c:pt>
                <c:pt idx="1003">
                  <c:v>229.86</c:v>
                </c:pt>
                <c:pt idx="1004">
                  <c:v>143.28</c:v>
                </c:pt>
                <c:pt idx="1005">
                  <c:v>174.72</c:v>
                </c:pt>
                <c:pt idx="1006">
                  <c:v>153.08000000000001</c:v>
                </c:pt>
                <c:pt idx="1007">
                  <c:v>169.01</c:v>
                </c:pt>
                <c:pt idx="1008">
                  <c:v>215</c:v>
                </c:pt>
                <c:pt idx="1009">
                  <c:v>208.36</c:v>
                </c:pt>
                <c:pt idx="1010">
                  <c:v>217.72</c:v>
                </c:pt>
                <c:pt idx="1011">
                  <c:v>195.34</c:v>
                </c:pt>
                <c:pt idx="1012">
                  <c:v>152.49</c:v>
                </c:pt>
                <c:pt idx="1013">
                  <c:v>195.25</c:v>
                </c:pt>
                <c:pt idx="1014">
                  <c:v>171.55</c:v>
                </c:pt>
                <c:pt idx="1015">
                  <c:v>155.22999999999999</c:v>
                </c:pt>
                <c:pt idx="1016">
                  <c:v>226.25</c:v>
                </c:pt>
                <c:pt idx="1017">
                  <c:v>169.77</c:v>
                </c:pt>
                <c:pt idx="1018">
                  <c:v>166.24</c:v>
                </c:pt>
                <c:pt idx="1019">
                  <c:v>171.58</c:v>
                </c:pt>
                <c:pt idx="1020">
                  <c:v>182.05</c:v>
                </c:pt>
                <c:pt idx="1021">
                  <c:v>230.61</c:v>
                </c:pt>
                <c:pt idx="1022">
                  <c:v>196.86</c:v>
                </c:pt>
                <c:pt idx="1023">
                  <c:v>203.01</c:v>
                </c:pt>
                <c:pt idx="1024">
                  <c:v>186.78</c:v>
                </c:pt>
                <c:pt idx="1025">
                  <c:v>173.65</c:v>
                </c:pt>
                <c:pt idx="1026">
                  <c:v>228.07</c:v>
                </c:pt>
                <c:pt idx="1027">
                  <c:v>158.22</c:v>
                </c:pt>
                <c:pt idx="1028">
                  <c:v>155.9</c:v>
                </c:pt>
                <c:pt idx="1029">
                  <c:v>147.51</c:v>
                </c:pt>
                <c:pt idx="1030">
                  <c:v>146.85</c:v>
                </c:pt>
                <c:pt idx="1031">
                  <c:v>220.53</c:v>
                </c:pt>
                <c:pt idx="1032">
                  <c:v>196.61</c:v>
                </c:pt>
                <c:pt idx="1033">
                  <c:v>233.76</c:v>
                </c:pt>
                <c:pt idx="1034">
                  <c:v>143</c:v>
                </c:pt>
                <c:pt idx="1035">
                  <c:v>218.35</c:v>
                </c:pt>
                <c:pt idx="1036">
                  <c:v>149.57</c:v>
                </c:pt>
                <c:pt idx="1037">
                  <c:v>186.55</c:v>
                </c:pt>
                <c:pt idx="1038">
                  <c:v>228.28</c:v>
                </c:pt>
                <c:pt idx="1039">
                  <c:v>223.11</c:v>
                </c:pt>
                <c:pt idx="1040">
                  <c:v>139.44</c:v>
                </c:pt>
                <c:pt idx="1041">
                  <c:v>169.4</c:v>
                </c:pt>
                <c:pt idx="1042">
                  <c:v>146.75</c:v>
                </c:pt>
                <c:pt idx="1043">
                  <c:v>156.15</c:v>
                </c:pt>
                <c:pt idx="1044">
                  <c:v>147.88</c:v>
                </c:pt>
                <c:pt idx="1045">
                  <c:v>225.69</c:v>
                </c:pt>
                <c:pt idx="1046">
                  <c:v>162.85</c:v>
                </c:pt>
                <c:pt idx="1047">
                  <c:v>138.86000000000001</c:v>
                </c:pt>
                <c:pt idx="1048">
                  <c:v>179.44</c:v>
                </c:pt>
                <c:pt idx="1049">
                  <c:v>175.75</c:v>
                </c:pt>
                <c:pt idx="1050">
                  <c:v>181.48</c:v>
                </c:pt>
                <c:pt idx="1051">
                  <c:v>199.58</c:v>
                </c:pt>
                <c:pt idx="1052">
                  <c:v>179.9</c:v>
                </c:pt>
                <c:pt idx="1053">
                  <c:v>160.02000000000001</c:v>
                </c:pt>
                <c:pt idx="1054">
                  <c:v>141.94</c:v>
                </c:pt>
                <c:pt idx="1055">
                  <c:v>234.4</c:v>
                </c:pt>
                <c:pt idx="1056">
                  <c:v>174.58</c:v>
                </c:pt>
                <c:pt idx="1057">
                  <c:v>187.34</c:v>
                </c:pt>
                <c:pt idx="1058">
                  <c:v>185.75</c:v>
                </c:pt>
                <c:pt idx="1059">
                  <c:v>144.33000000000001</c:v>
                </c:pt>
                <c:pt idx="1060">
                  <c:v>166.44</c:v>
                </c:pt>
                <c:pt idx="1061">
                  <c:v>232.98</c:v>
                </c:pt>
                <c:pt idx="1062">
                  <c:v>179.95</c:v>
                </c:pt>
                <c:pt idx="1063">
                  <c:v>163.34</c:v>
                </c:pt>
                <c:pt idx="1064">
                  <c:v>146.88999999999999</c:v>
                </c:pt>
                <c:pt idx="1065">
                  <c:v>161.61000000000001</c:v>
                </c:pt>
                <c:pt idx="1066">
                  <c:v>188.58</c:v>
                </c:pt>
                <c:pt idx="1067">
                  <c:v>221</c:v>
                </c:pt>
                <c:pt idx="1068">
                  <c:v>207.75</c:v>
                </c:pt>
                <c:pt idx="1069">
                  <c:v>213.3</c:v>
                </c:pt>
                <c:pt idx="1070">
                  <c:v>165.29</c:v>
                </c:pt>
                <c:pt idx="1071">
                  <c:v>189.88</c:v>
                </c:pt>
                <c:pt idx="1072">
                  <c:v>219.94</c:v>
                </c:pt>
                <c:pt idx="1073">
                  <c:v>175.87</c:v>
                </c:pt>
                <c:pt idx="1074">
                  <c:v>233.98</c:v>
                </c:pt>
                <c:pt idx="1075">
                  <c:v>144.07</c:v>
                </c:pt>
                <c:pt idx="1076">
                  <c:v>208.29</c:v>
                </c:pt>
                <c:pt idx="1077">
                  <c:v>197.57</c:v>
                </c:pt>
                <c:pt idx="1078">
                  <c:v>218.41</c:v>
                </c:pt>
                <c:pt idx="1079">
                  <c:v>157.35</c:v>
                </c:pt>
                <c:pt idx="1080">
                  <c:v>168.33</c:v>
                </c:pt>
                <c:pt idx="1081">
                  <c:v>227.92</c:v>
                </c:pt>
                <c:pt idx="1082">
                  <c:v>232.34</c:v>
                </c:pt>
                <c:pt idx="1083">
                  <c:v>188.21</c:v>
                </c:pt>
                <c:pt idx="1084">
                  <c:v>180.5</c:v>
                </c:pt>
                <c:pt idx="1085">
                  <c:v>153.25</c:v>
                </c:pt>
                <c:pt idx="1086">
                  <c:v>139.19</c:v>
                </c:pt>
                <c:pt idx="1087">
                  <c:v>178.63</c:v>
                </c:pt>
                <c:pt idx="1088">
                  <c:v>152.47999999999999</c:v>
                </c:pt>
                <c:pt idx="1089">
                  <c:v>225.88</c:v>
                </c:pt>
                <c:pt idx="1090">
                  <c:v>227.37</c:v>
                </c:pt>
                <c:pt idx="1091">
                  <c:v>144.75</c:v>
                </c:pt>
                <c:pt idx="1092">
                  <c:v>212.3</c:v>
                </c:pt>
                <c:pt idx="1093">
                  <c:v>198.05</c:v>
                </c:pt>
                <c:pt idx="1094">
                  <c:v>183.34</c:v>
                </c:pt>
                <c:pt idx="1095">
                  <c:v>158.33000000000001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5-423D-8D74-AFB16155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85056"/>
        <c:axId val="448463456"/>
      </c:lineChart>
      <c:dateAx>
        <c:axId val="44848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066588484558628"/>
              <c:y val="0.9273867102373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3456"/>
        <c:crosses val="autoZero"/>
        <c:auto val="1"/>
        <c:lblOffset val="100"/>
        <c:baseTimeUnit val="days"/>
      </c:dateAx>
      <c:valAx>
        <c:axId val="4484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Fixed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Order Cost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8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14</xdr:col>
      <xdr:colOff>133720</xdr:colOff>
      <xdr:row>6</xdr:row>
      <xdr:rowOff>141794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DA7325-D2B1-5D27-4495-4E1A9950C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581025"/>
          <a:ext cx="4267570" cy="713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1</xdr:row>
      <xdr:rowOff>15240</xdr:rowOff>
    </xdr:from>
    <xdr:to>
      <xdr:col>17</xdr:col>
      <xdr:colOff>480576</xdr:colOff>
      <xdr:row>16</xdr:row>
      <xdr:rowOff>95500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FC8F57-2DE6-4243-BA6F-0A11E7721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198120"/>
          <a:ext cx="5951736" cy="2880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1</xdr:row>
      <xdr:rowOff>15240</xdr:rowOff>
    </xdr:from>
    <xdr:to>
      <xdr:col>17</xdr:col>
      <xdr:colOff>480576</xdr:colOff>
      <xdr:row>16</xdr:row>
      <xdr:rowOff>152650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8E762-8397-67CC-8848-78B19F54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7320" y="198120"/>
          <a:ext cx="5951736" cy="2880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17</xdr:row>
      <xdr:rowOff>152400</xdr:rowOff>
    </xdr:from>
    <xdr:to>
      <xdr:col>15</xdr:col>
      <xdr:colOff>472440</xdr:colOff>
      <xdr:row>33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464FD7-25AB-4317-ABBA-08D879CC8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19049</xdr:rowOff>
    </xdr:from>
    <xdr:to>
      <xdr:col>17</xdr:col>
      <xdr:colOff>161925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CFB04-87BB-47FA-A4D5-38FAC32B9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0</xdr:row>
      <xdr:rowOff>171449</xdr:rowOff>
    </xdr:from>
    <xdr:to>
      <xdr:col>18</xdr:col>
      <xdr:colOff>190500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AA59C-2133-46CF-8140-7BD1ACBA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904874</xdr:colOff>
      <xdr:row>1</xdr:row>
      <xdr:rowOff>14287</xdr:rowOff>
    </xdr:from>
    <xdr:to>
      <xdr:col>17</xdr:col>
      <xdr:colOff>257175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7A0E0-F85E-BA4D-2786-19C09A67C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0B52-5F2A-4A32-B464-6CDEED40A6DC}">
  <dimension ref="A1:C14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2.5" bestFit="1" customWidth="1"/>
    <col min="2" max="2" width="27" bestFit="1" customWidth="1"/>
    <col min="3" max="3" width="12" bestFit="1" customWidth="1"/>
  </cols>
  <sheetData>
    <row r="1" spans="1:3" ht="16" thickBot="1" x14ac:dyDescent="0.25"/>
    <row r="2" spans="1:3" x14ac:dyDescent="0.2">
      <c r="A2" t="s">
        <v>8</v>
      </c>
      <c r="B2" s="46" t="s">
        <v>34</v>
      </c>
      <c r="C2" s="47">
        <v>16654</v>
      </c>
    </row>
    <row r="3" spans="1:3" x14ac:dyDescent="0.2">
      <c r="A3" t="s">
        <v>9</v>
      </c>
      <c r="B3" s="48" t="s">
        <v>35</v>
      </c>
      <c r="C3" s="49">
        <f>35</f>
        <v>35</v>
      </c>
    </row>
    <row r="4" spans="1:3" x14ac:dyDescent="0.2">
      <c r="A4" t="s">
        <v>11</v>
      </c>
      <c r="B4" s="48" t="s">
        <v>36</v>
      </c>
      <c r="C4" s="49">
        <f>50</f>
        <v>50</v>
      </c>
    </row>
    <row r="5" spans="1:3" x14ac:dyDescent="0.2">
      <c r="A5" t="s">
        <v>37</v>
      </c>
      <c r="B5" s="48" t="s">
        <v>38</v>
      </c>
      <c r="C5" s="50">
        <v>20</v>
      </c>
    </row>
    <row r="6" spans="1:3" x14ac:dyDescent="0.2">
      <c r="A6" t="s">
        <v>39</v>
      </c>
      <c r="B6" s="48" t="s">
        <v>3</v>
      </c>
      <c r="C6" s="51">
        <f>0.16</f>
        <v>0.16</v>
      </c>
    </row>
    <row r="7" spans="1:3" ht="16" thickBot="1" x14ac:dyDescent="0.25">
      <c r="A7" t="s">
        <v>40</v>
      </c>
      <c r="B7" s="52" t="s">
        <v>41</v>
      </c>
      <c r="C7" s="53">
        <v>134.9687499996939</v>
      </c>
    </row>
    <row r="8" spans="1:3" ht="16" thickBot="1" x14ac:dyDescent="0.25">
      <c r="B8" s="54"/>
      <c r="C8" s="28"/>
    </row>
    <row r="9" spans="1:3" ht="16" thickBot="1" x14ac:dyDescent="0.25">
      <c r="A9" t="s">
        <v>12</v>
      </c>
      <c r="B9" s="55" t="s">
        <v>4</v>
      </c>
      <c r="C9" s="56">
        <v>617</v>
      </c>
    </row>
    <row r="10" spans="1:3" ht="16" thickBot="1" x14ac:dyDescent="0.25">
      <c r="B10" s="54"/>
      <c r="C10" s="28"/>
    </row>
    <row r="11" spans="1:3" x14ac:dyDescent="0.2">
      <c r="B11" s="46" t="s">
        <v>42</v>
      </c>
      <c r="C11" s="57">
        <f>(C2/C9)*C4</f>
        <v>1349.5948136142626</v>
      </c>
    </row>
    <row r="12" spans="1:3" x14ac:dyDescent="0.2">
      <c r="B12" s="48" t="s">
        <v>7</v>
      </c>
      <c r="C12" s="58">
        <f>(((C9-C7)^2)/(2*C9))*(C3*C6)</f>
        <v>1054.4433593763392</v>
      </c>
    </row>
    <row r="13" spans="1:3" x14ac:dyDescent="0.2">
      <c r="B13" s="59" t="s">
        <v>43</v>
      </c>
      <c r="C13" s="60">
        <f>((C7^2)/(2*C9))*C5</f>
        <v>295.24414062366083</v>
      </c>
    </row>
    <row r="14" spans="1:3" ht="16" thickBot="1" x14ac:dyDescent="0.25">
      <c r="B14" s="52" t="s">
        <v>44</v>
      </c>
      <c r="C14" s="61">
        <f>SUM(C11:C13)</f>
        <v>2699.2823136142629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9093-9B9A-43E8-85C2-EEA9B8CE10BE}">
  <dimension ref="A3:C14"/>
  <sheetViews>
    <sheetView zoomScale="130" zoomScaleNormal="130" workbookViewId="0">
      <selection activeCell="C34" sqref="C34"/>
    </sheetView>
  </sheetViews>
  <sheetFormatPr baseColWidth="10" defaultColWidth="8.83203125" defaultRowHeight="15" x14ac:dyDescent="0.2"/>
  <cols>
    <col min="2" max="2" width="16" bestFit="1" customWidth="1"/>
    <col min="3" max="3" width="14.33203125" customWidth="1"/>
  </cols>
  <sheetData>
    <row r="3" spans="1:3" ht="16" thickBot="1" x14ac:dyDescent="0.25"/>
    <row r="4" spans="1:3" x14ac:dyDescent="0.2">
      <c r="A4" s="2" t="s">
        <v>8</v>
      </c>
      <c r="B4" s="13" t="s">
        <v>0</v>
      </c>
      <c r="C4" s="14">
        <v>24000</v>
      </c>
    </row>
    <row r="5" spans="1:3" x14ac:dyDescent="0.2">
      <c r="A5" s="2" t="s">
        <v>9</v>
      </c>
      <c r="B5" s="15" t="s">
        <v>1</v>
      </c>
      <c r="C5" s="16">
        <v>35</v>
      </c>
    </row>
    <row r="6" spans="1:3" x14ac:dyDescent="0.2">
      <c r="A6" s="2" t="s">
        <v>11</v>
      </c>
      <c r="B6" s="15" t="s">
        <v>2</v>
      </c>
      <c r="C6" s="16">
        <v>50</v>
      </c>
    </row>
    <row r="7" spans="1:3" ht="16" thickBot="1" x14ac:dyDescent="0.25">
      <c r="A7" s="2" t="s">
        <v>10</v>
      </c>
      <c r="B7" s="15" t="s">
        <v>3</v>
      </c>
      <c r="C7" s="17">
        <v>0.18</v>
      </c>
    </row>
    <row r="8" spans="1:3" ht="16" thickBot="1" x14ac:dyDescent="0.25">
      <c r="A8" s="2"/>
      <c r="B8" s="18"/>
    </row>
    <row r="9" spans="1:3" ht="16" thickBot="1" x14ac:dyDescent="0.25">
      <c r="A9" s="2" t="s">
        <v>12</v>
      </c>
      <c r="B9" s="18" t="s">
        <v>4</v>
      </c>
      <c r="C9" s="19">
        <v>617</v>
      </c>
    </row>
    <row r="10" spans="1:3" ht="16" thickBot="1" x14ac:dyDescent="0.25">
      <c r="B10" s="18"/>
    </row>
    <row r="11" spans="1:3" x14ac:dyDescent="0.2">
      <c r="B11" s="15" t="s">
        <v>5</v>
      </c>
      <c r="C11" s="20">
        <f>C4*C5</f>
        <v>840000</v>
      </c>
    </row>
    <row r="12" spans="1:3" x14ac:dyDescent="0.2">
      <c r="B12" s="15" t="s">
        <v>6</v>
      </c>
      <c r="C12" s="21">
        <f>C4/C9*C6</f>
        <v>1944.8946515397083</v>
      </c>
    </row>
    <row r="13" spans="1:3" x14ac:dyDescent="0.2">
      <c r="B13" s="15" t="s">
        <v>7</v>
      </c>
      <c r="C13" s="22">
        <f>C9/2*C5*C7</f>
        <v>1943.55</v>
      </c>
    </row>
    <row r="14" spans="1:3" ht="16" thickBot="1" x14ac:dyDescent="0.25">
      <c r="B14" s="23" t="s">
        <v>13</v>
      </c>
      <c r="C14" s="24">
        <f>SUM(C11:C13)</f>
        <v>843888.44465153979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1015-F991-405C-8238-E417785C08A4}">
  <dimension ref="A4:C14"/>
  <sheetViews>
    <sheetView workbookViewId="0">
      <selection activeCell="A5" sqref="A5"/>
    </sheetView>
  </sheetViews>
  <sheetFormatPr baseColWidth="10" defaultColWidth="8.83203125" defaultRowHeight="15" x14ac:dyDescent="0.2"/>
  <cols>
    <col min="2" max="2" width="14.33203125" bestFit="1" customWidth="1"/>
    <col min="3" max="3" width="10.5" bestFit="1" customWidth="1"/>
  </cols>
  <sheetData>
    <row r="4" spans="1:3" x14ac:dyDescent="0.2">
      <c r="A4" s="2" t="s">
        <v>8</v>
      </c>
      <c r="B4" s="1" t="s">
        <v>0</v>
      </c>
      <c r="C4" s="7">
        <v>24000</v>
      </c>
    </row>
    <row r="5" spans="1:3" x14ac:dyDescent="0.2">
      <c r="A5" s="2" t="s">
        <v>9</v>
      </c>
      <c r="B5" s="1" t="s">
        <v>1</v>
      </c>
      <c r="C5" s="5">
        <v>35</v>
      </c>
    </row>
    <row r="6" spans="1:3" x14ac:dyDescent="0.2">
      <c r="A6" s="2" t="s">
        <v>11</v>
      </c>
      <c r="B6" s="1" t="s">
        <v>2</v>
      </c>
      <c r="C6" s="5">
        <v>50</v>
      </c>
    </row>
    <row r="7" spans="1:3" x14ac:dyDescent="0.2">
      <c r="A7" s="2" t="s">
        <v>10</v>
      </c>
      <c r="B7" s="1" t="s">
        <v>3</v>
      </c>
      <c r="C7" s="4">
        <v>0.18</v>
      </c>
    </row>
    <row r="8" spans="1:3" x14ac:dyDescent="0.2">
      <c r="A8" s="2"/>
      <c r="B8" s="1"/>
    </row>
    <row r="9" spans="1:3" x14ac:dyDescent="0.2">
      <c r="A9" s="2" t="s">
        <v>12</v>
      </c>
      <c r="B9" s="1" t="s">
        <v>4</v>
      </c>
      <c r="C9" s="3">
        <v>617.21340220716218</v>
      </c>
    </row>
    <row r="10" spans="1:3" x14ac:dyDescent="0.2">
      <c r="B10" s="1"/>
    </row>
    <row r="11" spans="1:3" x14ac:dyDescent="0.2">
      <c r="B11" s="1" t="s">
        <v>5</v>
      </c>
      <c r="C11" s="8">
        <f>C4*C5</f>
        <v>840000</v>
      </c>
    </row>
    <row r="12" spans="1:3" x14ac:dyDescent="0.2">
      <c r="B12" s="1" t="s">
        <v>6</v>
      </c>
      <c r="C12" s="8">
        <f>C4/C9*C6</f>
        <v>1944.2222020921552</v>
      </c>
    </row>
    <row r="13" spans="1:3" x14ac:dyDescent="0.2">
      <c r="B13" s="1" t="s">
        <v>7</v>
      </c>
      <c r="C13" s="8">
        <f>C9/2*C5*C7</f>
        <v>1944.2222169525608</v>
      </c>
    </row>
    <row r="14" spans="1:3" x14ac:dyDescent="0.2">
      <c r="B14" s="1" t="s">
        <v>13</v>
      </c>
      <c r="C14" s="6">
        <f>SUM(C11:C13)</f>
        <v>843888.44441904477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0BAC-CE50-3249-A14F-4D6EAA91E67B}">
  <sheetPr>
    <tabColor rgb="FF00B050"/>
  </sheetPr>
  <dimension ref="A1:S1097"/>
  <sheetViews>
    <sheetView tabSelected="1" zoomScale="85" zoomScaleNormal="85" workbookViewId="0">
      <selection activeCell="M54" sqref="M54"/>
    </sheetView>
  </sheetViews>
  <sheetFormatPr baseColWidth="10" defaultColWidth="11.5" defaultRowHeight="15" x14ac:dyDescent="0.2"/>
  <cols>
    <col min="2" max="2" width="11.5" style="31"/>
    <col min="4" max="4" width="19" bestFit="1" customWidth="1"/>
    <col min="5" max="5" width="14.5" bestFit="1" customWidth="1"/>
    <col min="6" max="6" width="7.33203125" customWidth="1"/>
    <col min="7" max="7" width="7.1640625" customWidth="1"/>
    <col min="8" max="8" width="18.33203125" customWidth="1"/>
    <col min="9" max="10" width="16" customWidth="1"/>
    <col min="11" max="11" width="13.5" customWidth="1"/>
    <col min="12" max="13" width="16.1640625" customWidth="1"/>
    <col min="15" max="15" width="23.5" bestFit="1" customWidth="1"/>
    <col min="16" max="16" width="18.6640625" customWidth="1"/>
    <col min="17" max="17" width="13.5" bestFit="1" customWidth="1"/>
    <col min="18" max="18" width="25" bestFit="1" customWidth="1"/>
    <col min="19" max="19" width="17.5" customWidth="1"/>
    <col min="20" max="20" width="13.83203125" customWidth="1"/>
    <col min="24" max="24" width="24.83203125" bestFit="1" customWidth="1"/>
  </cols>
  <sheetData>
    <row r="1" spans="1:19" x14ac:dyDescent="0.2">
      <c r="A1" s="9" t="s">
        <v>14</v>
      </c>
      <c r="B1" s="30" t="s">
        <v>28</v>
      </c>
      <c r="C1" s="9" t="s">
        <v>15</v>
      </c>
      <c r="D1" s="9" t="s">
        <v>16</v>
      </c>
      <c r="E1" s="9" t="s">
        <v>17</v>
      </c>
      <c r="F1" s="9"/>
      <c r="G1" s="9"/>
      <c r="H1" s="9" t="s">
        <v>18</v>
      </c>
      <c r="I1" s="9" t="s">
        <v>19</v>
      </c>
      <c r="J1" s="9"/>
      <c r="N1" s="29" t="s">
        <v>23</v>
      </c>
      <c r="O1" s="29" t="s">
        <v>32</v>
      </c>
      <c r="P1" s="62" t="s">
        <v>33</v>
      </c>
      <c r="R1" s="65" t="s">
        <v>25</v>
      </c>
      <c r="S1" s="65"/>
    </row>
    <row r="2" spans="1:19" x14ac:dyDescent="0.2">
      <c r="A2" s="10">
        <v>44562</v>
      </c>
      <c r="B2" s="30">
        <f>1</f>
        <v>1</v>
      </c>
      <c r="C2" s="26">
        <v>14</v>
      </c>
      <c r="D2" s="11">
        <v>48.81</v>
      </c>
      <c r="E2" s="11">
        <v>217.91</v>
      </c>
      <c r="F2" s="11"/>
      <c r="H2" s="9">
        <v>0.16</v>
      </c>
      <c r="I2" s="11">
        <v>20</v>
      </c>
      <c r="J2" s="11"/>
      <c r="K2" s="9"/>
      <c r="N2" s="12">
        <v>2022</v>
      </c>
      <c r="O2" s="38">
        <f>9122</f>
        <v>9122</v>
      </c>
      <c r="P2" s="63"/>
      <c r="R2" s="29" t="s">
        <v>23</v>
      </c>
      <c r="S2" s="29" t="s">
        <v>32</v>
      </c>
    </row>
    <row r="3" spans="1:19" ht="30" customHeight="1" x14ac:dyDescent="0.2">
      <c r="A3" s="10">
        <v>44563</v>
      </c>
      <c r="B3" s="30">
        <f>1</f>
        <v>1</v>
      </c>
      <c r="C3" s="26">
        <v>25</v>
      </c>
      <c r="D3" s="11">
        <v>55.35</v>
      </c>
      <c r="E3" s="11">
        <v>140.91999999999999</v>
      </c>
      <c r="F3" s="11"/>
      <c r="K3" s="11"/>
      <c r="L3" s="27" t="s">
        <v>29</v>
      </c>
      <c r="M3" s="27"/>
      <c r="N3" s="12">
        <v>2023</v>
      </c>
      <c r="O3" s="38">
        <f>13745</f>
        <v>13745</v>
      </c>
      <c r="P3" s="63"/>
      <c r="R3" s="29">
        <v>2022</v>
      </c>
      <c r="S3" s="38">
        <f>9122</f>
        <v>9122</v>
      </c>
    </row>
    <row r="4" spans="1:19" x14ac:dyDescent="0.2">
      <c r="A4" s="10">
        <v>44564</v>
      </c>
      <c r="B4" s="30">
        <f>1</f>
        <v>1</v>
      </c>
      <c r="C4" s="26">
        <v>17</v>
      </c>
      <c r="D4" s="11">
        <v>44.24</v>
      </c>
      <c r="E4" s="11">
        <v>177.68</v>
      </c>
      <c r="F4" s="11"/>
      <c r="H4">
        <v>2022</v>
      </c>
      <c r="I4">
        <v>2023</v>
      </c>
      <c r="J4">
        <v>2024</v>
      </c>
      <c r="L4" s="27"/>
      <c r="M4" s="27"/>
      <c r="N4" s="12">
        <v>2024</v>
      </c>
      <c r="O4" s="39">
        <f>18977</f>
        <v>18977</v>
      </c>
      <c r="P4" s="63"/>
      <c r="R4" s="29">
        <v>2023</v>
      </c>
      <c r="S4" s="38">
        <f>13745</f>
        <v>13745</v>
      </c>
    </row>
    <row r="5" spans="1:19" ht="16" thickBot="1" x14ac:dyDescent="0.25">
      <c r="A5" s="10">
        <v>44565</v>
      </c>
      <c r="B5" s="30">
        <f>1</f>
        <v>1</v>
      </c>
      <c r="C5" s="26">
        <v>25</v>
      </c>
      <c r="D5" s="11">
        <v>51.91</v>
      </c>
      <c r="E5" s="11">
        <v>157.94999999999999</v>
      </c>
      <c r="F5" s="11"/>
      <c r="H5">
        <v>1</v>
      </c>
      <c r="I5">
        <v>2</v>
      </c>
      <c r="J5">
        <v>3</v>
      </c>
      <c r="L5">
        <f>ROUNDUP((H6*H7)+(I6*I7)+(J6*J7),0)</f>
        <v>16654</v>
      </c>
      <c r="N5" s="12">
        <v>2025</v>
      </c>
      <c r="O5" s="40">
        <v>16654</v>
      </c>
      <c r="P5" s="63"/>
      <c r="R5" s="29">
        <v>2024</v>
      </c>
      <c r="S5" s="38">
        <f>18977</f>
        <v>18977</v>
      </c>
    </row>
    <row r="6" spans="1:19" x14ac:dyDescent="0.2">
      <c r="A6" s="10">
        <v>44566</v>
      </c>
      <c r="B6" s="30">
        <f>1</f>
        <v>1</v>
      </c>
      <c r="C6" s="26">
        <v>24</v>
      </c>
      <c r="D6" s="11">
        <v>47.33</v>
      </c>
      <c r="E6" s="11">
        <v>182.96</v>
      </c>
      <c r="F6" s="11"/>
      <c r="H6">
        <f>SUMIF($B$2:$B$1097,H5,$C$2:$C$1097)</f>
        <v>9122</v>
      </c>
      <c r="I6">
        <f t="shared" ref="I6" si="0">SUMIF($B$2:$B$1097,I5,$C$2:$C$1097)</f>
        <v>13745</v>
      </c>
      <c r="J6">
        <f>SUMIF($B$2:$B$1097,J5,$C$2:$C$1097)</f>
        <v>18977</v>
      </c>
      <c r="R6" s="29">
        <v>2025</v>
      </c>
      <c r="S6" s="45">
        <f ca="1">_xlfn.FORECAST.LINEAR(2025, S3:S6, R3:R6)</f>
        <v>23803</v>
      </c>
    </row>
    <row r="7" spans="1:19" x14ac:dyDescent="0.2">
      <c r="A7" s="10">
        <v>44567</v>
      </c>
      <c r="B7" s="30">
        <f>1</f>
        <v>1</v>
      </c>
      <c r="C7" s="26">
        <v>15</v>
      </c>
      <c r="D7" s="11">
        <v>49.38</v>
      </c>
      <c r="E7" s="11">
        <v>197.39</v>
      </c>
      <c r="F7" s="11"/>
      <c r="G7" t="s">
        <v>27</v>
      </c>
      <c r="H7">
        <v>0.05</v>
      </c>
      <c r="I7">
        <v>0.35</v>
      </c>
      <c r="J7">
        <v>0.6</v>
      </c>
      <c r="L7" s="32">
        <f>L5/365</f>
        <v>45.627397260273973</v>
      </c>
      <c r="N7" s="64" t="s">
        <v>22</v>
      </c>
      <c r="O7" s="64"/>
      <c r="P7" s="64"/>
    </row>
    <row r="8" spans="1:19" x14ac:dyDescent="0.2">
      <c r="A8" s="10">
        <v>44568</v>
      </c>
      <c r="B8" s="30">
        <f>1</f>
        <v>1</v>
      </c>
      <c r="C8" s="26">
        <v>18</v>
      </c>
      <c r="D8" s="11">
        <v>40.25</v>
      </c>
      <c r="E8" s="11">
        <v>197.96</v>
      </c>
      <c r="F8" s="11"/>
      <c r="N8" s="29" t="s">
        <v>24</v>
      </c>
      <c r="O8" s="29" t="s">
        <v>23</v>
      </c>
      <c r="P8" s="29" t="s">
        <v>32</v>
      </c>
      <c r="R8" s="65" t="s">
        <v>26</v>
      </c>
      <c r="S8" s="65"/>
    </row>
    <row r="9" spans="1:19" x14ac:dyDescent="0.2">
      <c r="A9" s="10">
        <v>44569</v>
      </c>
      <c r="B9" s="30">
        <f>1</f>
        <v>1</v>
      </c>
      <c r="C9" s="26">
        <v>20</v>
      </c>
      <c r="D9" s="11">
        <v>40.24</v>
      </c>
      <c r="E9" s="11">
        <v>178.19</v>
      </c>
      <c r="F9" s="11"/>
      <c r="I9" t="s">
        <v>30</v>
      </c>
      <c r="J9" t="s">
        <v>31</v>
      </c>
      <c r="N9" s="29">
        <f>0.3</f>
        <v>0.3</v>
      </c>
      <c r="O9" s="29">
        <v>2022</v>
      </c>
      <c r="P9" s="38">
        <f>9122</f>
        <v>9122</v>
      </c>
      <c r="R9" s="29" t="s">
        <v>23</v>
      </c>
      <c r="S9" s="29" t="s">
        <v>32</v>
      </c>
    </row>
    <row r="10" spans="1:19" x14ac:dyDescent="0.2">
      <c r="A10" s="10">
        <v>44570</v>
      </c>
      <c r="B10" s="30">
        <f>1</f>
        <v>1</v>
      </c>
      <c r="C10" s="26">
        <v>21</v>
      </c>
      <c r="D10" s="11">
        <v>49.68</v>
      </c>
      <c r="E10" s="11">
        <v>220.97</v>
      </c>
      <c r="F10" s="11"/>
      <c r="I10">
        <v>1</v>
      </c>
      <c r="J10">
        <f>617</f>
        <v>617</v>
      </c>
      <c r="N10" s="29">
        <f>0.4</f>
        <v>0.4</v>
      </c>
      <c r="O10" s="29">
        <v>2023</v>
      </c>
      <c r="P10" s="38">
        <f>13745</f>
        <v>13745</v>
      </c>
      <c r="R10" s="29">
        <v>2022</v>
      </c>
      <c r="S10" s="38">
        <f>9122</f>
        <v>9122</v>
      </c>
    </row>
    <row r="11" spans="1:19" x14ac:dyDescent="0.2">
      <c r="A11" s="10">
        <v>44571</v>
      </c>
      <c r="B11" s="30">
        <f>1</f>
        <v>1</v>
      </c>
      <c r="C11" s="26">
        <v>24</v>
      </c>
      <c r="D11" s="11">
        <v>46.8</v>
      </c>
      <c r="E11" s="11">
        <v>156.49</v>
      </c>
      <c r="F11" s="11"/>
      <c r="I11">
        <v>2</v>
      </c>
      <c r="J11">
        <f t="shared" ref="J11:J74" si="1">IF((J10-$L$7)&lt;0,J10+$J$10-$L$7,J10-$L$7)</f>
        <v>571.37260273972606</v>
      </c>
      <c r="N11" s="29">
        <f>0.8</f>
        <v>0.8</v>
      </c>
      <c r="O11" s="29">
        <v>2024</v>
      </c>
      <c r="P11" s="38">
        <f>18977</f>
        <v>18977</v>
      </c>
      <c r="R11" s="29">
        <v>2023</v>
      </c>
      <c r="S11" s="38">
        <f>13745</f>
        <v>13745</v>
      </c>
    </row>
    <row r="12" spans="1:19" x14ac:dyDescent="0.2">
      <c r="A12" s="10">
        <v>44572</v>
      </c>
      <c r="B12" s="30">
        <f>1</f>
        <v>1</v>
      </c>
      <c r="C12" s="26">
        <v>18</v>
      </c>
      <c r="D12" s="11">
        <v>40.03</v>
      </c>
      <c r="E12" s="11">
        <v>205.61</v>
      </c>
      <c r="F12" s="11"/>
      <c r="I12">
        <v>3</v>
      </c>
      <c r="J12">
        <f t="shared" si="1"/>
        <v>525.74520547945212</v>
      </c>
      <c r="N12" s="29"/>
      <c r="O12" s="29">
        <v>2025</v>
      </c>
      <c r="P12" s="44">
        <f>P9*0.3+P10*0.4+P11*0.8</f>
        <v>23416.2</v>
      </c>
      <c r="R12" s="29">
        <v>2024</v>
      </c>
      <c r="S12" s="38">
        <f>18977</f>
        <v>18977</v>
      </c>
    </row>
    <row r="13" spans="1:19" x14ac:dyDescent="0.2">
      <c r="A13" s="10">
        <v>44573</v>
      </c>
      <c r="B13" s="30">
        <f>1</f>
        <v>1</v>
      </c>
      <c r="C13" s="26">
        <v>17</v>
      </c>
      <c r="D13" s="11">
        <v>53.08</v>
      </c>
      <c r="E13" s="11">
        <v>219.7</v>
      </c>
      <c r="F13" s="11"/>
      <c r="I13">
        <v>4</v>
      </c>
      <c r="J13">
        <f t="shared" si="1"/>
        <v>480.11780821917813</v>
      </c>
      <c r="R13" s="29">
        <v>2025</v>
      </c>
      <c r="S13" s="45">
        <f>_xlfn.FORECAST.ETS(R13,S10:S12,R10:R12)</f>
        <v>23825.817504499999</v>
      </c>
    </row>
    <row r="14" spans="1:19" ht="16" thickBot="1" x14ac:dyDescent="0.25">
      <c r="A14" s="10">
        <v>44574</v>
      </c>
      <c r="B14" s="30">
        <f>1</f>
        <v>1</v>
      </c>
      <c r="C14" s="26">
        <v>16</v>
      </c>
      <c r="D14" s="11">
        <v>42.75</v>
      </c>
      <c r="E14" s="11">
        <v>171.88</v>
      </c>
      <c r="F14" s="11"/>
      <c r="I14">
        <v>5</v>
      </c>
      <c r="J14">
        <f t="shared" si="1"/>
        <v>434.49041095890414</v>
      </c>
    </row>
    <row r="15" spans="1:19" x14ac:dyDescent="0.2">
      <c r="A15" s="10">
        <v>44575</v>
      </c>
      <c r="B15" s="30">
        <f>1</f>
        <v>1</v>
      </c>
      <c r="C15" s="26">
        <v>14</v>
      </c>
      <c r="D15" s="11">
        <v>46.53</v>
      </c>
      <c r="E15" s="11">
        <v>162.16</v>
      </c>
      <c r="F15" s="11"/>
      <c r="I15">
        <v>6</v>
      </c>
      <c r="J15">
        <f t="shared" si="1"/>
        <v>388.86301369863014</v>
      </c>
      <c r="M15" s="33" t="s">
        <v>23</v>
      </c>
      <c r="N15" s="34">
        <v>2022</v>
      </c>
      <c r="O15" s="34">
        <v>2023</v>
      </c>
      <c r="P15" s="35">
        <v>2024</v>
      </c>
      <c r="Q15" s="36">
        <v>2025</v>
      </c>
    </row>
    <row r="16" spans="1:19" ht="16" thickBot="1" x14ac:dyDescent="0.25">
      <c r="A16" s="10">
        <v>44576</v>
      </c>
      <c r="B16" s="30">
        <f>1</f>
        <v>1</v>
      </c>
      <c r="C16" s="26">
        <v>16</v>
      </c>
      <c r="D16" s="11">
        <v>39.6</v>
      </c>
      <c r="E16" s="11">
        <v>171.91</v>
      </c>
      <c r="F16" s="11"/>
      <c r="I16">
        <v>7</v>
      </c>
      <c r="J16">
        <f t="shared" si="1"/>
        <v>343.23561643835615</v>
      </c>
      <c r="M16" s="37" t="s">
        <v>32</v>
      </c>
      <c r="N16" s="38">
        <f>H6</f>
        <v>9122</v>
      </c>
      <c r="O16" s="38">
        <f>I6</f>
        <v>13745</v>
      </c>
      <c r="P16" s="39">
        <f>J6</f>
        <v>18977</v>
      </c>
      <c r="Q16" s="40">
        <f>L5</f>
        <v>16654</v>
      </c>
    </row>
    <row r="17" spans="1:16" ht="16" thickBot="1" x14ac:dyDescent="0.25">
      <c r="A17" s="10">
        <v>44577</v>
      </c>
      <c r="B17" s="30">
        <f>1</f>
        <v>1</v>
      </c>
      <c r="C17" s="26">
        <v>20</v>
      </c>
      <c r="D17" s="11">
        <v>51.88</v>
      </c>
      <c r="E17" s="11">
        <v>194.1</v>
      </c>
      <c r="F17" s="11"/>
      <c r="I17">
        <v>8</v>
      </c>
      <c r="J17">
        <f t="shared" si="1"/>
        <v>297.60821917808215</v>
      </c>
      <c r="M17" s="41" t="s">
        <v>27</v>
      </c>
      <c r="N17" s="42">
        <v>0.05</v>
      </c>
      <c r="O17" s="42">
        <v>0.35</v>
      </c>
      <c r="P17" s="43">
        <v>0.6</v>
      </c>
    </row>
    <row r="18" spans="1:16" x14ac:dyDescent="0.2">
      <c r="A18" s="10">
        <v>44578</v>
      </c>
      <c r="B18" s="30">
        <f>1</f>
        <v>1</v>
      </c>
      <c r="C18" s="26">
        <v>26</v>
      </c>
      <c r="D18" s="11">
        <v>43.27</v>
      </c>
      <c r="E18" s="11">
        <v>204.87</v>
      </c>
      <c r="F18" s="11"/>
      <c r="I18">
        <v>9</v>
      </c>
      <c r="J18">
        <f t="shared" si="1"/>
        <v>251.98082191780819</v>
      </c>
    </row>
    <row r="19" spans="1:16" x14ac:dyDescent="0.2">
      <c r="A19" s="10">
        <v>44579</v>
      </c>
      <c r="B19" s="30">
        <f>1</f>
        <v>1</v>
      </c>
      <c r="C19" s="26">
        <v>19</v>
      </c>
      <c r="D19" s="11">
        <v>53.95</v>
      </c>
      <c r="E19" s="11">
        <v>164.81</v>
      </c>
      <c r="F19" s="11"/>
      <c r="I19">
        <v>10</v>
      </c>
      <c r="J19">
        <f t="shared" si="1"/>
        <v>206.35342465753422</v>
      </c>
    </row>
    <row r="20" spans="1:16" x14ac:dyDescent="0.2">
      <c r="A20" s="10">
        <v>44580</v>
      </c>
      <c r="B20" s="30">
        <f>1</f>
        <v>1</v>
      </c>
      <c r="C20" s="26">
        <v>16</v>
      </c>
      <c r="D20" s="11">
        <v>42.88</v>
      </c>
      <c r="E20" s="11">
        <v>199.52</v>
      </c>
      <c r="F20" s="11"/>
      <c r="I20">
        <v>11</v>
      </c>
      <c r="J20">
        <f t="shared" si="1"/>
        <v>160.72602739726025</v>
      </c>
    </row>
    <row r="21" spans="1:16" x14ac:dyDescent="0.2">
      <c r="A21" s="10">
        <v>44581</v>
      </c>
      <c r="B21" s="30">
        <f>1</f>
        <v>1</v>
      </c>
      <c r="C21" s="26">
        <v>21</v>
      </c>
      <c r="D21" s="11">
        <v>40.03</v>
      </c>
      <c r="E21" s="11">
        <v>220.59</v>
      </c>
      <c r="F21" s="11"/>
      <c r="I21">
        <v>12</v>
      </c>
      <c r="J21">
        <f t="shared" si="1"/>
        <v>115.09863013698629</v>
      </c>
    </row>
    <row r="22" spans="1:16" x14ac:dyDescent="0.2">
      <c r="A22" s="10">
        <v>44582</v>
      </c>
      <c r="B22" s="30">
        <f>1</f>
        <v>1</v>
      </c>
      <c r="C22" s="26">
        <v>21</v>
      </c>
      <c r="D22" s="11">
        <v>58.42</v>
      </c>
      <c r="E22" s="11">
        <v>199.48</v>
      </c>
      <c r="F22" s="11"/>
      <c r="I22">
        <v>13</v>
      </c>
      <c r="J22">
        <f t="shared" si="1"/>
        <v>69.471232876712321</v>
      </c>
    </row>
    <row r="23" spans="1:16" x14ac:dyDescent="0.2">
      <c r="A23" s="10">
        <v>44583</v>
      </c>
      <c r="B23" s="30">
        <f>1</f>
        <v>1</v>
      </c>
      <c r="C23" s="26">
        <v>17</v>
      </c>
      <c r="D23" s="11">
        <v>48.93</v>
      </c>
      <c r="E23" s="11">
        <v>157.79</v>
      </c>
      <c r="F23" s="11"/>
      <c r="I23">
        <v>14</v>
      </c>
      <c r="J23">
        <f t="shared" si="1"/>
        <v>23.843835616438348</v>
      </c>
    </row>
    <row r="24" spans="1:16" x14ac:dyDescent="0.2">
      <c r="A24" s="10">
        <v>44584</v>
      </c>
      <c r="B24" s="30">
        <f>1</f>
        <v>1</v>
      </c>
      <c r="C24" s="26">
        <v>17</v>
      </c>
      <c r="D24" s="11">
        <v>57.13</v>
      </c>
      <c r="E24" s="11">
        <v>195.92</v>
      </c>
      <c r="F24" s="11"/>
      <c r="I24">
        <v>15</v>
      </c>
      <c r="J24">
        <f t="shared" si="1"/>
        <v>595.21643835616442</v>
      </c>
    </row>
    <row r="25" spans="1:16" x14ac:dyDescent="0.2">
      <c r="A25" s="10">
        <v>44585</v>
      </c>
      <c r="B25" s="30">
        <f>1</f>
        <v>1</v>
      </c>
      <c r="C25" s="26">
        <v>14</v>
      </c>
      <c r="D25" s="11">
        <v>39.549999999999997</v>
      </c>
      <c r="E25" s="11">
        <v>232.53</v>
      </c>
      <c r="F25" s="11"/>
      <c r="I25">
        <v>16</v>
      </c>
      <c r="J25">
        <f t="shared" si="1"/>
        <v>549.58904109589048</v>
      </c>
    </row>
    <row r="26" spans="1:16" x14ac:dyDescent="0.2">
      <c r="A26" s="10">
        <v>44586</v>
      </c>
      <c r="B26" s="30">
        <f>1</f>
        <v>1</v>
      </c>
      <c r="C26" s="26">
        <v>25</v>
      </c>
      <c r="D26" s="11">
        <v>56.64</v>
      </c>
      <c r="E26" s="11">
        <v>185.03</v>
      </c>
      <c r="F26" s="11"/>
      <c r="I26">
        <v>17</v>
      </c>
      <c r="J26">
        <f t="shared" si="1"/>
        <v>503.96164383561648</v>
      </c>
    </row>
    <row r="27" spans="1:16" x14ac:dyDescent="0.2">
      <c r="A27" s="10">
        <v>44587</v>
      </c>
      <c r="B27" s="30">
        <f>1</f>
        <v>1</v>
      </c>
      <c r="C27" s="26">
        <v>16</v>
      </c>
      <c r="D27" s="11">
        <v>48.42</v>
      </c>
      <c r="E27" s="11">
        <v>151.56</v>
      </c>
      <c r="F27" s="11"/>
      <c r="I27">
        <v>18</v>
      </c>
      <c r="J27">
        <f t="shared" si="1"/>
        <v>458.33424657534249</v>
      </c>
    </row>
    <row r="28" spans="1:16" x14ac:dyDescent="0.2">
      <c r="A28" s="10">
        <v>44588</v>
      </c>
      <c r="B28" s="30">
        <f>1</f>
        <v>1</v>
      </c>
      <c r="C28" s="26">
        <v>15</v>
      </c>
      <c r="D28" s="11">
        <v>54.15</v>
      </c>
      <c r="E28" s="11">
        <v>204.05</v>
      </c>
      <c r="F28" s="11"/>
      <c r="I28">
        <v>19</v>
      </c>
      <c r="J28">
        <f t="shared" si="1"/>
        <v>412.7068493150685</v>
      </c>
    </row>
    <row r="29" spans="1:16" x14ac:dyDescent="0.2">
      <c r="A29" s="10">
        <v>44589</v>
      </c>
      <c r="B29" s="30">
        <f>1</f>
        <v>1</v>
      </c>
      <c r="C29" s="26">
        <v>15</v>
      </c>
      <c r="D29" s="11">
        <v>56.29</v>
      </c>
      <c r="E29" s="11">
        <v>211.62</v>
      </c>
      <c r="F29" s="11"/>
      <c r="I29">
        <v>20</v>
      </c>
      <c r="J29">
        <f t="shared" si="1"/>
        <v>367.0794520547945</v>
      </c>
    </row>
    <row r="30" spans="1:16" x14ac:dyDescent="0.2">
      <c r="A30" s="10">
        <v>44590</v>
      </c>
      <c r="B30" s="30">
        <f>1</f>
        <v>1</v>
      </c>
      <c r="C30" s="26">
        <v>24</v>
      </c>
      <c r="D30" s="11">
        <v>57.8</v>
      </c>
      <c r="E30" s="11">
        <v>139.18</v>
      </c>
      <c r="F30" s="11"/>
      <c r="I30">
        <v>21</v>
      </c>
      <c r="J30">
        <f t="shared" si="1"/>
        <v>321.45205479452051</v>
      </c>
    </row>
    <row r="31" spans="1:16" x14ac:dyDescent="0.2">
      <c r="A31" s="10">
        <v>44591</v>
      </c>
      <c r="B31" s="30">
        <f>1</f>
        <v>1</v>
      </c>
      <c r="C31" s="26">
        <v>22</v>
      </c>
      <c r="D31" s="11">
        <v>41.08</v>
      </c>
      <c r="E31" s="11">
        <v>204.95</v>
      </c>
      <c r="F31" s="11"/>
      <c r="I31">
        <v>22</v>
      </c>
      <c r="J31">
        <f t="shared" si="1"/>
        <v>275.82465753424651</v>
      </c>
    </row>
    <row r="32" spans="1:16" x14ac:dyDescent="0.2">
      <c r="A32" s="10">
        <v>44592</v>
      </c>
      <c r="B32" s="30">
        <f>1</f>
        <v>1</v>
      </c>
      <c r="C32" s="26">
        <v>20</v>
      </c>
      <c r="D32" s="11">
        <v>52.68</v>
      </c>
      <c r="E32" s="11">
        <v>138.08000000000001</v>
      </c>
      <c r="F32" s="11"/>
      <c r="I32">
        <v>23</v>
      </c>
      <c r="J32">
        <f t="shared" si="1"/>
        <v>230.19726027397255</v>
      </c>
    </row>
    <row r="33" spans="1:10" x14ac:dyDescent="0.2">
      <c r="A33" s="10">
        <v>44593</v>
      </c>
      <c r="B33" s="30">
        <f>1</f>
        <v>1</v>
      </c>
      <c r="C33" s="26">
        <v>16</v>
      </c>
      <c r="D33" s="11">
        <v>48.91</v>
      </c>
      <c r="E33" s="11">
        <v>139.61000000000001</v>
      </c>
      <c r="F33" s="11"/>
      <c r="I33">
        <v>24</v>
      </c>
      <c r="J33">
        <f t="shared" si="1"/>
        <v>184.56986301369858</v>
      </c>
    </row>
    <row r="34" spans="1:10" x14ac:dyDescent="0.2">
      <c r="A34" s="10">
        <v>44594</v>
      </c>
      <c r="B34" s="30">
        <f>1</f>
        <v>1</v>
      </c>
      <c r="C34" s="26">
        <v>26</v>
      </c>
      <c r="D34" s="11">
        <v>49.83</v>
      </c>
      <c r="E34" s="11">
        <v>195.74</v>
      </c>
      <c r="F34" s="11"/>
      <c r="I34">
        <v>25</v>
      </c>
      <c r="J34">
        <f t="shared" si="1"/>
        <v>138.94246575342461</v>
      </c>
    </row>
    <row r="35" spans="1:10" x14ac:dyDescent="0.2">
      <c r="A35" s="10">
        <v>44595</v>
      </c>
      <c r="B35" s="30">
        <f>1</f>
        <v>1</v>
      </c>
      <c r="C35" s="26">
        <v>20</v>
      </c>
      <c r="D35" s="11">
        <v>40.97</v>
      </c>
      <c r="E35" s="11">
        <v>140.99</v>
      </c>
      <c r="F35" s="11"/>
      <c r="I35">
        <v>26</v>
      </c>
      <c r="J35">
        <f t="shared" si="1"/>
        <v>93.315068493150648</v>
      </c>
    </row>
    <row r="36" spans="1:10" x14ac:dyDescent="0.2">
      <c r="A36" s="10">
        <v>44596</v>
      </c>
      <c r="B36" s="30">
        <f>1</f>
        <v>1</v>
      </c>
      <c r="C36" s="26">
        <v>17</v>
      </c>
      <c r="D36" s="11">
        <v>44.45</v>
      </c>
      <c r="E36" s="11">
        <v>192.84</v>
      </c>
      <c r="F36" s="11"/>
      <c r="I36">
        <v>27</v>
      </c>
      <c r="J36">
        <f t="shared" si="1"/>
        <v>47.687671232876674</v>
      </c>
    </row>
    <row r="37" spans="1:10" x14ac:dyDescent="0.2">
      <c r="A37" s="10">
        <v>44597</v>
      </c>
      <c r="B37" s="30">
        <f>1</f>
        <v>1</v>
      </c>
      <c r="C37" s="26">
        <v>22</v>
      </c>
      <c r="D37" s="11">
        <v>54.82</v>
      </c>
      <c r="E37" s="11">
        <v>218.2</v>
      </c>
      <c r="F37" s="11"/>
      <c r="I37">
        <v>28</v>
      </c>
      <c r="J37">
        <f t="shared" si="1"/>
        <v>2.0602739726027011</v>
      </c>
    </row>
    <row r="38" spans="1:10" x14ac:dyDescent="0.2">
      <c r="A38" s="10">
        <v>44598</v>
      </c>
      <c r="B38" s="30">
        <f>1</f>
        <v>1</v>
      </c>
      <c r="C38" s="26">
        <v>17</v>
      </c>
      <c r="D38" s="11">
        <v>44.14</v>
      </c>
      <c r="E38" s="11">
        <v>176.61</v>
      </c>
      <c r="F38" s="11"/>
      <c r="I38">
        <v>29</v>
      </c>
      <c r="J38">
        <f t="shared" si="1"/>
        <v>573.43287671232872</v>
      </c>
    </row>
    <row r="39" spans="1:10" x14ac:dyDescent="0.2">
      <c r="A39" s="10">
        <v>44599</v>
      </c>
      <c r="B39" s="30">
        <f>1</f>
        <v>1</v>
      </c>
      <c r="C39" s="26">
        <v>21</v>
      </c>
      <c r="D39" s="11">
        <v>51.6</v>
      </c>
      <c r="E39" s="11">
        <v>175.67</v>
      </c>
      <c r="F39" s="11"/>
      <c r="I39">
        <v>30</v>
      </c>
      <c r="J39">
        <f t="shared" si="1"/>
        <v>527.80547945205478</v>
      </c>
    </row>
    <row r="40" spans="1:10" x14ac:dyDescent="0.2">
      <c r="A40" s="10">
        <v>44600</v>
      </c>
      <c r="B40" s="30">
        <f>1</f>
        <v>1</v>
      </c>
      <c r="C40" s="26">
        <v>21</v>
      </c>
      <c r="D40" s="11">
        <v>39.17</v>
      </c>
      <c r="E40" s="11">
        <v>209.71</v>
      </c>
      <c r="F40" s="11"/>
      <c r="I40">
        <v>31</v>
      </c>
      <c r="J40">
        <f t="shared" si="1"/>
        <v>482.17808219178079</v>
      </c>
    </row>
    <row r="41" spans="1:10" x14ac:dyDescent="0.2">
      <c r="A41" s="10">
        <v>44601</v>
      </c>
      <c r="B41" s="30">
        <f>1</f>
        <v>1</v>
      </c>
      <c r="C41" s="26">
        <v>17</v>
      </c>
      <c r="D41" s="11">
        <v>56.6</v>
      </c>
      <c r="E41" s="11">
        <v>194.3</v>
      </c>
      <c r="F41" s="11"/>
      <c r="I41">
        <v>32</v>
      </c>
      <c r="J41">
        <f t="shared" si="1"/>
        <v>436.55068493150679</v>
      </c>
    </row>
    <row r="42" spans="1:10" x14ac:dyDescent="0.2">
      <c r="A42" s="10">
        <v>44602</v>
      </c>
      <c r="B42" s="30">
        <f>1</f>
        <v>1</v>
      </c>
      <c r="C42" s="26">
        <v>19</v>
      </c>
      <c r="D42" s="11">
        <v>52.24</v>
      </c>
      <c r="E42" s="11">
        <v>176.23</v>
      </c>
      <c r="F42" s="11"/>
      <c r="I42">
        <v>33</v>
      </c>
      <c r="J42">
        <f t="shared" si="1"/>
        <v>390.9232876712328</v>
      </c>
    </row>
    <row r="43" spans="1:10" x14ac:dyDescent="0.2">
      <c r="A43" s="10">
        <v>44603</v>
      </c>
      <c r="B43" s="30">
        <f>1</f>
        <v>1</v>
      </c>
      <c r="C43" s="26">
        <v>19</v>
      </c>
      <c r="D43" s="11">
        <v>45.67</v>
      </c>
      <c r="E43" s="11">
        <v>231.09</v>
      </c>
      <c r="F43" s="11"/>
      <c r="I43">
        <v>34</v>
      </c>
      <c r="J43">
        <f t="shared" si="1"/>
        <v>345.2958904109588</v>
      </c>
    </row>
    <row r="44" spans="1:10" x14ac:dyDescent="0.2">
      <c r="A44" s="10">
        <v>44604</v>
      </c>
      <c r="B44" s="30">
        <f>1</f>
        <v>1</v>
      </c>
      <c r="C44" s="26">
        <v>20</v>
      </c>
      <c r="D44" s="11">
        <v>51.49</v>
      </c>
      <c r="E44" s="11">
        <v>226.63</v>
      </c>
      <c r="F44" s="11"/>
      <c r="I44">
        <v>35</v>
      </c>
      <c r="J44">
        <f t="shared" si="1"/>
        <v>299.66849315068481</v>
      </c>
    </row>
    <row r="45" spans="1:10" x14ac:dyDescent="0.2">
      <c r="A45" s="10">
        <v>44605</v>
      </c>
      <c r="B45" s="30">
        <f>1</f>
        <v>1</v>
      </c>
      <c r="C45" s="26">
        <v>19</v>
      </c>
      <c r="D45" s="11">
        <v>50.77</v>
      </c>
      <c r="E45" s="11">
        <v>219.85</v>
      </c>
      <c r="F45" s="11"/>
      <c r="I45">
        <v>36</v>
      </c>
      <c r="J45">
        <f t="shared" si="1"/>
        <v>254.04109589041084</v>
      </c>
    </row>
    <row r="46" spans="1:10" x14ac:dyDescent="0.2">
      <c r="A46" s="10">
        <v>44606</v>
      </c>
      <c r="B46" s="30">
        <f>1</f>
        <v>1</v>
      </c>
      <c r="C46" s="26">
        <v>25</v>
      </c>
      <c r="D46" s="11">
        <v>40.270000000000003</v>
      </c>
      <c r="E46" s="11">
        <v>165.25</v>
      </c>
      <c r="F46" s="11"/>
      <c r="I46">
        <v>37</v>
      </c>
      <c r="J46">
        <f t="shared" si="1"/>
        <v>208.41369863013688</v>
      </c>
    </row>
    <row r="47" spans="1:10" x14ac:dyDescent="0.2">
      <c r="A47" s="10">
        <v>44607</v>
      </c>
      <c r="B47" s="30">
        <f>1</f>
        <v>1</v>
      </c>
      <c r="C47" s="26">
        <v>16</v>
      </c>
      <c r="D47" s="11">
        <v>53.72</v>
      </c>
      <c r="E47" s="11">
        <v>185.89</v>
      </c>
      <c r="F47" s="11"/>
      <c r="I47">
        <v>38</v>
      </c>
      <c r="J47">
        <f t="shared" si="1"/>
        <v>162.78630136986291</v>
      </c>
    </row>
    <row r="48" spans="1:10" x14ac:dyDescent="0.2">
      <c r="A48" s="10">
        <v>44608</v>
      </c>
      <c r="B48" s="30">
        <f>1</f>
        <v>1</v>
      </c>
      <c r="C48" s="26">
        <v>19</v>
      </c>
      <c r="D48" s="11">
        <v>53.89</v>
      </c>
      <c r="E48" s="11">
        <v>158.5</v>
      </c>
      <c r="F48" s="11"/>
      <c r="I48">
        <v>39</v>
      </c>
      <c r="J48">
        <f t="shared" si="1"/>
        <v>117.15890410958895</v>
      </c>
    </row>
    <row r="49" spans="1:10" x14ac:dyDescent="0.2">
      <c r="A49" s="10">
        <v>44609</v>
      </c>
      <c r="B49" s="30">
        <f>1</f>
        <v>1</v>
      </c>
      <c r="C49" s="26">
        <v>24</v>
      </c>
      <c r="D49" s="11">
        <v>52.19</v>
      </c>
      <c r="E49" s="11">
        <v>147.11000000000001</v>
      </c>
      <c r="F49" s="11"/>
      <c r="I49">
        <v>40</v>
      </c>
      <c r="J49">
        <f t="shared" si="1"/>
        <v>71.531506849314979</v>
      </c>
    </row>
    <row r="50" spans="1:10" x14ac:dyDescent="0.2">
      <c r="A50" s="10">
        <v>44610</v>
      </c>
      <c r="B50" s="30">
        <f>1</f>
        <v>1</v>
      </c>
      <c r="C50" s="26">
        <v>19</v>
      </c>
      <c r="D50" s="11">
        <v>53.14</v>
      </c>
      <c r="E50" s="11">
        <v>196.24</v>
      </c>
      <c r="F50" s="11"/>
      <c r="I50">
        <v>41</v>
      </c>
      <c r="J50">
        <f t="shared" si="1"/>
        <v>25.904109589041006</v>
      </c>
    </row>
    <row r="51" spans="1:10" x14ac:dyDescent="0.2">
      <c r="A51" s="10">
        <v>44611</v>
      </c>
      <c r="B51" s="30">
        <f>1</f>
        <v>1</v>
      </c>
      <c r="C51" s="26">
        <v>27</v>
      </c>
      <c r="D51" s="11">
        <v>52.79</v>
      </c>
      <c r="E51" s="11">
        <v>171.32</v>
      </c>
      <c r="F51" s="11"/>
      <c r="I51">
        <v>42</v>
      </c>
      <c r="J51">
        <f t="shared" si="1"/>
        <v>597.27671232876708</v>
      </c>
    </row>
    <row r="52" spans="1:10" x14ac:dyDescent="0.2">
      <c r="A52" s="10">
        <v>44612</v>
      </c>
      <c r="B52" s="30">
        <f>1</f>
        <v>1</v>
      </c>
      <c r="C52" s="26">
        <v>23</v>
      </c>
      <c r="D52" s="11">
        <v>55.66</v>
      </c>
      <c r="E52" s="11">
        <v>153.99</v>
      </c>
      <c r="F52" s="11"/>
      <c r="I52">
        <v>43</v>
      </c>
      <c r="J52">
        <f t="shared" si="1"/>
        <v>551.64931506849314</v>
      </c>
    </row>
    <row r="53" spans="1:10" x14ac:dyDescent="0.2">
      <c r="A53" s="10">
        <v>44613</v>
      </c>
      <c r="B53" s="30">
        <f>1</f>
        <v>1</v>
      </c>
      <c r="C53" s="26">
        <v>15</v>
      </c>
      <c r="D53" s="11">
        <v>41.78</v>
      </c>
      <c r="E53" s="11">
        <v>144.66</v>
      </c>
      <c r="F53" s="11"/>
      <c r="I53">
        <v>44</v>
      </c>
      <c r="J53">
        <f t="shared" si="1"/>
        <v>506.02191780821914</v>
      </c>
    </row>
    <row r="54" spans="1:10" x14ac:dyDescent="0.2">
      <c r="A54" s="10">
        <v>44614</v>
      </c>
      <c r="B54" s="30">
        <f>1</f>
        <v>1</v>
      </c>
      <c r="C54" s="26">
        <v>17</v>
      </c>
      <c r="D54" s="11">
        <v>57.37</v>
      </c>
      <c r="E54" s="11">
        <v>172.13</v>
      </c>
      <c r="F54" s="11"/>
      <c r="I54">
        <v>45</v>
      </c>
      <c r="J54">
        <f t="shared" si="1"/>
        <v>460.39452054794515</v>
      </c>
    </row>
    <row r="55" spans="1:10" x14ac:dyDescent="0.2">
      <c r="A55" s="10">
        <v>44615</v>
      </c>
      <c r="B55" s="30">
        <f>1</f>
        <v>1</v>
      </c>
      <c r="C55" s="26">
        <v>20</v>
      </c>
      <c r="D55" s="11">
        <v>51.27</v>
      </c>
      <c r="E55" s="11">
        <v>147.55000000000001</v>
      </c>
      <c r="F55" s="11"/>
      <c r="I55">
        <v>46</v>
      </c>
      <c r="J55">
        <f t="shared" si="1"/>
        <v>414.76712328767115</v>
      </c>
    </row>
    <row r="56" spans="1:10" x14ac:dyDescent="0.2">
      <c r="A56" s="10">
        <v>44616</v>
      </c>
      <c r="B56" s="30">
        <f>1</f>
        <v>1</v>
      </c>
      <c r="C56" s="26">
        <v>15</v>
      </c>
      <c r="D56" s="11">
        <v>48.22</v>
      </c>
      <c r="E56" s="11">
        <v>230.46</v>
      </c>
      <c r="F56" s="11"/>
      <c r="I56">
        <v>47</v>
      </c>
      <c r="J56">
        <f t="shared" si="1"/>
        <v>369.13972602739716</v>
      </c>
    </row>
    <row r="57" spans="1:10" x14ac:dyDescent="0.2">
      <c r="A57" s="10">
        <v>44617</v>
      </c>
      <c r="B57" s="30">
        <f>1</f>
        <v>1</v>
      </c>
      <c r="C57" s="26">
        <v>17</v>
      </c>
      <c r="D57" s="11">
        <v>38.46</v>
      </c>
      <c r="E57" s="11">
        <v>223.04</v>
      </c>
      <c r="F57" s="11"/>
      <c r="I57">
        <v>48</v>
      </c>
      <c r="J57">
        <f t="shared" si="1"/>
        <v>323.51232876712317</v>
      </c>
    </row>
    <row r="58" spans="1:10" x14ac:dyDescent="0.2">
      <c r="A58" s="10">
        <v>44618</v>
      </c>
      <c r="B58" s="30">
        <f>1</f>
        <v>1</v>
      </c>
      <c r="C58" s="26">
        <v>17</v>
      </c>
      <c r="D58" s="11">
        <v>45.97</v>
      </c>
      <c r="E58" s="11">
        <v>141.82</v>
      </c>
      <c r="F58" s="11"/>
      <c r="I58">
        <v>49</v>
      </c>
      <c r="J58">
        <f t="shared" si="1"/>
        <v>277.88493150684917</v>
      </c>
    </row>
    <row r="59" spans="1:10" x14ac:dyDescent="0.2">
      <c r="A59" s="10">
        <v>44619</v>
      </c>
      <c r="B59" s="30">
        <f>1</f>
        <v>1</v>
      </c>
      <c r="C59" s="26">
        <v>19</v>
      </c>
      <c r="D59" s="11">
        <v>53.83</v>
      </c>
      <c r="E59" s="11">
        <v>198.4</v>
      </c>
      <c r="F59" s="11"/>
      <c r="I59">
        <v>50</v>
      </c>
      <c r="J59">
        <f t="shared" si="1"/>
        <v>232.2575342465752</v>
      </c>
    </row>
    <row r="60" spans="1:10" x14ac:dyDescent="0.2">
      <c r="A60" s="10">
        <v>44620</v>
      </c>
      <c r="B60" s="30">
        <f>1</f>
        <v>1</v>
      </c>
      <c r="C60" s="26">
        <v>26</v>
      </c>
      <c r="D60" s="11">
        <v>51.69</v>
      </c>
      <c r="E60" s="11">
        <v>144.38</v>
      </c>
      <c r="F60" s="11"/>
      <c r="I60">
        <v>51</v>
      </c>
      <c r="J60">
        <f t="shared" si="1"/>
        <v>186.63013698630124</v>
      </c>
    </row>
    <row r="61" spans="1:10" x14ac:dyDescent="0.2">
      <c r="A61" s="10">
        <v>44621</v>
      </c>
      <c r="B61" s="30">
        <f>1</f>
        <v>1</v>
      </c>
      <c r="C61" s="26">
        <v>25</v>
      </c>
      <c r="D61" s="11">
        <v>45.76</v>
      </c>
      <c r="E61" s="11">
        <v>148.03</v>
      </c>
      <c r="F61" s="11"/>
      <c r="I61">
        <v>52</v>
      </c>
      <c r="J61">
        <f t="shared" si="1"/>
        <v>141.00273972602727</v>
      </c>
    </row>
    <row r="62" spans="1:10" x14ac:dyDescent="0.2">
      <c r="A62" s="10">
        <v>44622</v>
      </c>
      <c r="B62" s="30">
        <f>1</f>
        <v>1</v>
      </c>
      <c r="C62" s="26">
        <v>22</v>
      </c>
      <c r="D62" s="11">
        <v>57.65</v>
      </c>
      <c r="E62" s="11">
        <v>215.93</v>
      </c>
      <c r="F62" s="11"/>
      <c r="I62">
        <v>53</v>
      </c>
      <c r="J62">
        <f t="shared" si="1"/>
        <v>95.375342465753306</v>
      </c>
    </row>
    <row r="63" spans="1:10" x14ac:dyDescent="0.2">
      <c r="A63" s="10">
        <v>44623</v>
      </c>
      <c r="B63" s="30">
        <f>1</f>
        <v>1</v>
      </c>
      <c r="C63" s="26">
        <v>22</v>
      </c>
      <c r="D63" s="11">
        <v>41.87</v>
      </c>
      <c r="E63" s="11">
        <v>154.47</v>
      </c>
      <c r="F63" s="11"/>
      <c r="I63">
        <v>54</v>
      </c>
      <c r="J63">
        <f t="shared" si="1"/>
        <v>49.747945205479333</v>
      </c>
    </row>
    <row r="64" spans="1:10" x14ac:dyDescent="0.2">
      <c r="A64" s="10">
        <v>44624</v>
      </c>
      <c r="B64" s="30">
        <f>1</f>
        <v>1</v>
      </c>
      <c r="C64" s="26">
        <v>15</v>
      </c>
      <c r="D64" s="11">
        <v>53.38</v>
      </c>
      <c r="E64" s="11">
        <v>142.81</v>
      </c>
      <c r="F64" s="11"/>
      <c r="I64">
        <v>55</v>
      </c>
      <c r="J64">
        <f t="shared" si="1"/>
        <v>4.1205479452053595</v>
      </c>
    </row>
    <row r="65" spans="1:10" x14ac:dyDescent="0.2">
      <c r="A65" s="10">
        <v>44625</v>
      </c>
      <c r="B65" s="30">
        <f>1</f>
        <v>1</v>
      </c>
      <c r="C65" s="26">
        <v>22</v>
      </c>
      <c r="D65" s="11">
        <v>55.54</v>
      </c>
      <c r="E65" s="11">
        <v>142.68</v>
      </c>
      <c r="F65" s="11"/>
      <c r="I65">
        <v>56</v>
      </c>
      <c r="J65">
        <f t="shared" si="1"/>
        <v>575.49315068493138</v>
      </c>
    </row>
    <row r="66" spans="1:10" x14ac:dyDescent="0.2">
      <c r="A66" s="10">
        <v>44626</v>
      </c>
      <c r="B66" s="30">
        <f>1</f>
        <v>1</v>
      </c>
      <c r="C66" s="26">
        <v>22</v>
      </c>
      <c r="D66" s="11">
        <v>52.98</v>
      </c>
      <c r="E66" s="11">
        <v>172.65</v>
      </c>
      <c r="F66" s="11"/>
      <c r="I66">
        <v>57</v>
      </c>
      <c r="J66">
        <f t="shared" si="1"/>
        <v>529.86575342465744</v>
      </c>
    </row>
    <row r="67" spans="1:10" x14ac:dyDescent="0.2">
      <c r="A67" s="10">
        <v>44627</v>
      </c>
      <c r="B67" s="30">
        <f>1</f>
        <v>1</v>
      </c>
      <c r="C67" s="26">
        <v>21</v>
      </c>
      <c r="D67" s="11">
        <v>52.21</v>
      </c>
      <c r="E67" s="11">
        <v>188.08</v>
      </c>
      <c r="F67" s="11"/>
      <c r="I67">
        <v>58</v>
      </c>
      <c r="J67">
        <f t="shared" si="1"/>
        <v>484.23835616438345</v>
      </c>
    </row>
    <row r="68" spans="1:10" x14ac:dyDescent="0.2">
      <c r="A68" s="10">
        <v>44628</v>
      </c>
      <c r="B68" s="30">
        <f>1</f>
        <v>1</v>
      </c>
      <c r="C68" s="26">
        <v>24</v>
      </c>
      <c r="D68" s="11">
        <v>55.49</v>
      </c>
      <c r="E68" s="11">
        <v>233.69</v>
      </c>
      <c r="F68" s="11"/>
      <c r="I68">
        <v>59</v>
      </c>
      <c r="J68">
        <f t="shared" si="1"/>
        <v>438.61095890410945</v>
      </c>
    </row>
    <row r="69" spans="1:10" x14ac:dyDescent="0.2">
      <c r="A69" s="10">
        <v>44629</v>
      </c>
      <c r="B69" s="30">
        <f>1</f>
        <v>1</v>
      </c>
      <c r="C69" s="26">
        <v>25</v>
      </c>
      <c r="D69" s="11">
        <v>40.630000000000003</v>
      </c>
      <c r="E69" s="11">
        <v>149.57</v>
      </c>
      <c r="F69" s="11"/>
      <c r="I69">
        <v>60</v>
      </c>
      <c r="J69">
        <f t="shared" si="1"/>
        <v>392.98356164383546</v>
      </c>
    </row>
    <row r="70" spans="1:10" x14ac:dyDescent="0.2">
      <c r="A70" s="10">
        <v>44630</v>
      </c>
      <c r="B70" s="30">
        <f>1</f>
        <v>1</v>
      </c>
      <c r="C70" s="26">
        <v>25</v>
      </c>
      <c r="D70" s="11">
        <v>41.76</v>
      </c>
      <c r="E70" s="11">
        <v>154.81</v>
      </c>
      <c r="F70" s="11"/>
      <c r="I70">
        <v>61</v>
      </c>
      <c r="J70">
        <f t="shared" si="1"/>
        <v>347.35616438356146</v>
      </c>
    </row>
    <row r="71" spans="1:10" x14ac:dyDescent="0.2">
      <c r="A71" s="10">
        <v>44631</v>
      </c>
      <c r="B71" s="30">
        <f>1</f>
        <v>1</v>
      </c>
      <c r="C71" s="26">
        <v>15</v>
      </c>
      <c r="D71" s="11">
        <v>43.07</v>
      </c>
      <c r="E71" s="11">
        <v>161.97</v>
      </c>
      <c r="F71" s="11"/>
      <c r="I71">
        <v>62</v>
      </c>
      <c r="J71">
        <f t="shared" si="1"/>
        <v>301.72876712328747</v>
      </c>
    </row>
    <row r="72" spans="1:10" x14ac:dyDescent="0.2">
      <c r="A72" s="10">
        <v>44632</v>
      </c>
      <c r="B72" s="30">
        <f>1</f>
        <v>1</v>
      </c>
      <c r="C72" s="26">
        <v>16</v>
      </c>
      <c r="D72" s="11">
        <v>56.56</v>
      </c>
      <c r="E72" s="11">
        <v>224.61</v>
      </c>
      <c r="F72" s="11"/>
      <c r="I72">
        <v>63</v>
      </c>
      <c r="J72">
        <f t="shared" si="1"/>
        <v>256.10136986301347</v>
      </c>
    </row>
    <row r="73" spans="1:10" x14ac:dyDescent="0.2">
      <c r="A73" s="10">
        <v>44633</v>
      </c>
      <c r="B73" s="30">
        <f>1</f>
        <v>1</v>
      </c>
      <c r="C73" s="26">
        <v>20</v>
      </c>
      <c r="D73" s="11">
        <v>53.03</v>
      </c>
      <c r="E73" s="11">
        <v>229.45</v>
      </c>
      <c r="F73" s="11"/>
      <c r="I73">
        <v>64</v>
      </c>
      <c r="J73">
        <f t="shared" si="1"/>
        <v>210.47397260273951</v>
      </c>
    </row>
    <row r="74" spans="1:10" x14ac:dyDescent="0.2">
      <c r="A74" s="10">
        <v>44634</v>
      </c>
      <c r="B74" s="30">
        <f>1</f>
        <v>1</v>
      </c>
      <c r="C74" s="26">
        <v>19</v>
      </c>
      <c r="D74" s="11">
        <v>39.630000000000003</v>
      </c>
      <c r="E74" s="11">
        <v>170.52</v>
      </c>
      <c r="F74" s="11"/>
      <c r="I74">
        <v>65</v>
      </c>
      <c r="J74">
        <f t="shared" si="1"/>
        <v>164.84657534246554</v>
      </c>
    </row>
    <row r="75" spans="1:10" x14ac:dyDescent="0.2">
      <c r="A75" s="10">
        <v>44635</v>
      </c>
      <c r="B75" s="30">
        <f>1</f>
        <v>1</v>
      </c>
      <c r="C75" s="26">
        <v>21</v>
      </c>
      <c r="D75" s="11">
        <v>41.63</v>
      </c>
      <c r="E75" s="11">
        <v>176.54</v>
      </c>
      <c r="F75" s="11"/>
      <c r="I75">
        <v>66</v>
      </c>
      <c r="J75">
        <f t="shared" ref="J75:J138" si="2">IF((J74-$L$7)&lt;0,J74+$J$10-$L$7,J74-$L$7)</f>
        <v>119.21917808219158</v>
      </c>
    </row>
    <row r="76" spans="1:10" x14ac:dyDescent="0.2">
      <c r="A76" s="10">
        <v>44636</v>
      </c>
      <c r="B76" s="30">
        <f>1</f>
        <v>1</v>
      </c>
      <c r="C76" s="26">
        <v>25</v>
      </c>
      <c r="D76" s="11">
        <v>54.16</v>
      </c>
      <c r="E76" s="11">
        <v>219.95</v>
      </c>
      <c r="F76" s="11"/>
      <c r="I76">
        <v>67</v>
      </c>
      <c r="J76">
        <f t="shared" si="2"/>
        <v>73.59178082191761</v>
      </c>
    </row>
    <row r="77" spans="1:10" x14ac:dyDescent="0.2">
      <c r="A77" s="10">
        <v>44637</v>
      </c>
      <c r="B77" s="30">
        <f>1</f>
        <v>1</v>
      </c>
      <c r="C77" s="26">
        <v>20</v>
      </c>
      <c r="D77" s="11">
        <v>44.62</v>
      </c>
      <c r="E77" s="11">
        <v>169.26</v>
      </c>
      <c r="F77" s="11"/>
      <c r="I77">
        <v>68</v>
      </c>
      <c r="J77">
        <f t="shared" si="2"/>
        <v>27.964383561643636</v>
      </c>
    </row>
    <row r="78" spans="1:10" x14ac:dyDescent="0.2">
      <c r="A78" s="10">
        <v>44638</v>
      </c>
      <c r="B78" s="30">
        <f>1</f>
        <v>1</v>
      </c>
      <c r="C78" s="26">
        <v>19</v>
      </c>
      <c r="D78" s="11">
        <v>47.5</v>
      </c>
      <c r="E78" s="11">
        <v>200.36</v>
      </c>
      <c r="F78" s="11"/>
      <c r="I78">
        <v>69</v>
      </c>
      <c r="J78">
        <f t="shared" si="2"/>
        <v>599.33698630136973</v>
      </c>
    </row>
    <row r="79" spans="1:10" x14ac:dyDescent="0.2">
      <c r="A79" s="10">
        <v>44639</v>
      </c>
      <c r="B79" s="30">
        <f>1</f>
        <v>1</v>
      </c>
      <c r="C79" s="26">
        <v>16</v>
      </c>
      <c r="D79" s="11">
        <v>45.21</v>
      </c>
      <c r="E79" s="11">
        <v>194.87</v>
      </c>
      <c r="F79" s="11"/>
      <c r="I79">
        <v>70</v>
      </c>
      <c r="J79">
        <f t="shared" si="2"/>
        <v>553.7095890410958</v>
      </c>
    </row>
    <row r="80" spans="1:10" x14ac:dyDescent="0.2">
      <c r="A80" s="10">
        <v>44640</v>
      </c>
      <c r="B80" s="30">
        <f>1</f>
        <v>1</v>
      </c>
      <c r="C80" s="26">
        <v>23</v>
      </c>
      <c r="D80" s="11">
        <v>47.74</v>
      </c>
      <c r="E80" s="11">
        <v>219.86</v>
      </c>
      <c r="F80" s="11"/>
      <c r="I80">
        <v>71</v>
      </c>
      <c r="J80">
        <f t="shared" si="2"/>
        <v>508.0821917808218</v>
      </c>
    </row>
    <row r="81" spans="1:10" x14ac:dyDescent="0.2">
      <c r="A81" s="10">
        <v>44641</v>
      </c>
      <c r="B81" s="30">
        <f>1</f>
        <v>1</v>
      </c>
      <c r="C81" s="26">
        <v>19</v>
      </c>
      <c r="D81" s="11">
        <v>43.4</v>
      </c>
      <c r="E81" s="11">
        <v>201.92</v>
      </c>
      <c r="F81" s="11"/>
      <c r="I81">
        <v>72</v>
      </c>
      <c r="J81">
        <f t="shared" si="2"/>
        <v>462.45479452054781</v>
      </c>
    </row>
    <row r="82" spans="1:10" x14ac:dyDescent="0.2">
      <c r="A82" s="10">
        <v>44642</v>
      </c>
      <c r="B82" s="30">
        <f>1</f>
        <v>1</v>
      </c>
      <c r="C82" s="26">
        <v>17</v>
      </c>
      <c r="D82" s="11">
        <v>51.51</v>
      </c>
      <c r="E82" s="11">
        <v>155.79</v>
      </c>
      <c r="F82" s="11"/>
      <c r="I82">
        <v>73</v>
      </c>
      <c r="J82">
        <f t="shared" si="2"/>
        <v>416.82739726027381</v>
      </c>
    </row>
    <row r="83" spans="1:10" x14ac:dyDescent="0.2">
      <c r="A83" s="10">
        <v>44643</v>
      </c>
      <c r="B83" s="30">
        <f>1</f>
        <v>1</v>
      </c>
      <c r="C83" s="26">
        <v>23</v>
      </c>
      <c r="D83" s="11">
        <v>47.28</v>
      </c>
      <c r="E83" s="11">
        <v>208.1</v>
      </c>
      <c r="F83" s="11"/>
      <c r="I83">
        <v>74</v>
      </c>
      <c r="J83">
        <f t="shared" si="2"/>
        <v>371.19999999999982</v>
      </c>
    </row>
    <row r="84" spans="1:10" x14ac:dyDescent="0.2">
      <c r="A84" s="10">
        <v>44644</v>
      </c>
      <c r="B84" s="30">
        <f>1</f>
        <v>1</v>
      </c>
      <c r="C84" s="26">
        <v>22</v>
      </c>
      <c r="D84" s="11">
        <v>46.43</v>
      </c>
      <c r="E84" s="11">
        <v>188.4</v>
      </c>
      <c r="F84" s="11"/>
      <c r="I84">
        <v>75</v>
      </c>
      <c r="J84">
        <f t="shared" si="2"/>
        <v>325.57260273972582</v>
      </c>
    </row>
    <row r="85" spans="1:10" x14ac:dyDescent="0.2">
      <c r="A85" s="10">
        <v>44645</v>
      </c>
      <c r="B85" s="30">
        <f>1</f>
        <v>1</v>
      </c>
      <c r="C85" s="26">
        <v>23</v>
      </c>
      <c r="D85" s="11">
        <v>44.1</v>
      </c>
      <c r="E85" s="11">
        <v>162.56</v>
      </c>
      <c r="F85" s="11"/>
      <c r="I85">
        <v>76</v>
      </c>
      <c r="J85">
        <f t="shared" si="2"/>
        <v>279.94520547945183</v>
      </c>
    </row>
    <row r="86" spans="1:10" x14ac:dyDescent="0.2">
      <c r="A86" s="10">
        <v>44646</v>
      </c>
      <c r="B86" s="30">
        <f>1</f>
        <v>1</v>
      </c>
      <c r="C86" s="26">
        <v>16</v>
      </c>
      <c r="D86" s="11">
        <v>40.06</v>
      </c>
      <c r="E86" s="11">
        <v>232.17</v>
      </c>
      <c r="F86" s="11"/>
      <c r="I86">
        <v>77</v>
      </c>
      <c r="J86">
        <f t="shared" si="2"/>
        <v>234.31780821917786</v>
      </c>
    </row>
    <row r="87" spans="1:10" x14ac:dyDescent="0.2">
      <c r="A87" s="10">
        <v>44647</v>
      </c>
      <c r="B87" s="30">
        <f>1</f>
        <v>1</v>
      </c>
      <c r="C87" s="26">
        <v>20</v>
      </c>
      <c r="D87" s="11">
        <v>52.23</v>
      </c>
      <c r="E87" s="11">
        <v>211.22</v>
      </c>
      <c r="F87" s="11"/>
      <c r="I87">
        <v>78</v>
      </c>
      <c r="J87">
        <f t="shared" si="2"/>
        <v>188.6904109589039</v>
      </c>
    </row>
    <row r="88" spans="1:10" x14ac:dyDescent="0.2">
      <c r="A88" s="10">
        <v>44648</v>
      </c>
      <c r="B88" s="30">
        <f>1</f>
        <v>1</v>
      </c>
      <c r="C88" s="26">
        <v>26</v>
      </c>
      <c r="D88" s="11">
        <v>44.8</v>
      </c>
      <c r="E88" s="11">
        <v>186.14</v>
      </c>
      <c r="F88" s="11"/>
      <c r="I88">
        <v>79</v>
      </c>
      <c r="J88">
        <f t="shared" si="2"/>
        <v>143.06301369862993</v>
      </c>
    </row>
    <row r="89" spans="1:10" x14ac:dyDescent="0.2">
      <c r="A89" s="10">
        <v>44649</v>
      </c>
      <c r="B89" s="30">
        <f>1</f>
        <v>1</v>
      </c>
      <c r="C89" s="26">
        <v>26</v>
      </c>
      <c r="D89" s="11">
        <v>44.3</v>
      </c>
      <c r="E89" s="11">
        <v>197.27</v>
      </c>
      <c r="F89" s="11"/>
      <c r="I89">
        <v>80</v>
      </c>
      <c r="J89">
        <f t="shared" si="2"/>
        <v>97.435616438355964</v>
      </c>
    </row>
    <row r="90" spans="1:10" x14ac:dyDescent="0.2">
      <c r="A90" s="10">
        <v>44650</v>
      </c>
      <c r="B90" s="30">
        <f>1</f>
        <v>1</v>
      </c>
      <c r="C90" s="26">
        <v>28</v>
      </c>
      <c r="D90" s="11">
        <v>44.81</v>
      </c>
      <c r="E90" s="11">
        <v>181.57</v>
      </c>
      <c r="F90" s="11"/>
      <c r="I90">
        <v>81</v>
      </c>
      <c r="J90">
        <f t="shared" si="2"/>
        <v>51.808219178081991</v>
      </c>
    </row>
    <row r="91" spans="1:10" x14ac:dyDescent="0.2">
      <c r="A91" s="10">
        <v>44651</v>
      </c>
      <c r="B91" s="30">
        <f>1</f>
        <v>1</v>
      </c>
      <c r="C91" s="26">
        <v>21</v>
      </c>
      <c r="D91" s="11">
        <v>45.86</v>
      </c>
      <c r="E91" s="11">
        <v>141.24</v>
      </c>
      <c r="F91" s="11"/>
      <c r="I91">
        <v>82</v>
      </c>
      <c r="J91">
        <f t="shared" si="2"/>
        <v>6.1808219178080179</v>
      </c>
    </row>
    <row r="92" spans="1:10" x14ac:dyDescent="0.2">
      <c r="A92" s="10">
        <v>44652</v>
      </c>
      <c r="B92" s="30">
        <f>1</f>
        <v>1</v>
      </c>
      <c r="C92" s="26">
        <v>23</v>
      </c>
      <c r="D92" s="11">
        <v>37.96</v>
      </c>
      <c r="E92" s="11">
        <v>213.46</v>
      </c>
      <c r="F92" s="11"/>
      <c r="I92">
        <v>83</v>
      </c>
      <c r="J92">
        <f t="shared" si="2"/>
        <v>577.55342465753404</v>
      </c>
    </row>
    <row r="93" spans="1:10" x14ac:dyDescent="0.2">
      <c r="A93" s="10">
        <v>44653</v>
      </c>
      <c r="B93" s="30">
        <f>1</f>
        <v>1</v>
      </c>
      <c r="C93" s="26">
        <v>28</v>
      </c>
      <c r="D93" s="11">
        <v>54.2</v>
      </c>
      <c r="E93" s="11">
        <v>139.25</v>
      </c>
      <c r="F93" s="11"/>
      <c r="I93">
        <v>84</v>
      </c>
      <c r="J93">
        <f t="shared" si="2"/>
        <v>531.9260273972601</v>
      </c>
    </row>
    <row r="94" spans="1:10" x14ac:dyDescent="0.2">
      <c r="A94" s="10">
        <v>44654</v>
      </c>
      <c r="B94" s="30">
        <f>1</f>
        <v>1</v>
      </c>
      <c r="C94" s="26">
        <v>23</v>
      </c>
      <c r="D94" s="11">
        <v>57.41</v>
      </c>
      <c r="E94" s="11">
        <v>155.58000000000001</v>
      </c>
      <c r="F94" s="11"/>
      <c r="I94">
        <v>85</v>
      </c>
      <c r="J94">
        <f t="shared" si="2"/>
        <v>486.29863013698611</v>
      </c>
    </row>
    <row r="95" spans="1:10" x14ac:dyDescent="0.2">
      <c r="A95" s="10">
        <v>44655</v>
      </c>
      <c r="B95" s="30">
        <f>1</f>
        <v>1</v>
      </c>
      <c r="C95" s="26">
        <v>20</v>
      </c>
      <c r="D95" s="11">
        <v>40.79</v>
      </c>
      <c r="E95" s="11">
        <v>214.89</v>
      </c>
      <c r="F95" s="11"/>
      <c r="I95">
        <v>86</v>
      </c>
      <c r="J95">
        <f t="shared" si="2"/>
        <v>440.67123287671211</v>
      </c>
    </row>
    <row r="96" spans="1:10" x14ac:dyDescent="0.2">
      <c r="A96" s="10">
        <v>44656</v>
      </c>
      <c r="B96" s="30">
        <f>1</f>
        <v>1</v>
      </c>
      <c r="C96" s="26">
        <v>24</v>
      </c>
      <c r="D96" s="11">
        <v>57.09</v>
      </c>
      <c r="E96" s="11">
        <v>235.39</v>
      </c>
      <c r="F96" s="11"/>
      <c r="I96">
        <v>87</v>
      </c>
      <c r="J96">
        <f t="shared" si="2"/>
        <v>395.04383561643812</v>
      </c>
    </row>
    <row r="97" spans="1:10" x14ac:dyDescent="0.2">
      <c r="A97" s="10">
        <v>44657</v>
      </c>
      <c r="B97" s="30">
        <f>1</f>
        <v>1</v>
      </c>
      <c r="C97" s="26">
        <v>22</v>
      </c>
      <c r="D97" s="11">
        <v>46.86</v>
      </c>
      <c r="E97" s="11">
        <v>194.79</v>
      </c>
      <c r="F97" s="11"/>
      <c r="I97">
        <v>88</v>
      </c>
      <c r="J97">
        <f t="shared" si="2"/>
        <v>349.41643835616412</v>
      </c>
    </row>
    <row r="98" spans="1:10" x14ac:dyDescent="0.2">
      <c r="A98" s="10">
        <v>44658</v>
      </c>
      <c r="B98" s="30">
        <f>1</f>
        <v>1</v>
      </c>
      <c r="C98" s="26">
        <v>27</v>
      </c>
      <c r="D98" s="11">
        <v>41.58</v>
      </c>
      <c r="E98" s="11">
        <v>222.5</v>
      </c>
      <c r="F98" s="11"/>
      <c r="I98">
        <v>89</v>
      </c>
      <c r="J98">
        <f t="shared" si="2"/>
        <v>303.78904109589013</v>
      </c>
    </row>
    <row r="99" spans="1:10" x14ac:dyDescent="0.2">
      <c r="A99" s="10">
        <v>44659</v>
      </c>
      <c r="B99" s="30">
        <f>1</f>
        <v>1</v>
      </c>
      <c r="C99" s="26">
        <v>22</v>
      </c>
      <c r="D99" s="11">
        <v>43.78</v>
      </c>
      <c r="E99" s="11">
        <v>142.37</v>
      </c>
      <c r="F99" s="11"/>
      <c r="I99">
        <v>90</v>
      </c>
      <c r="J99">
        <f t="shared" si="2"/>
        <v>258.16164383561613</v>
      </c>
    </row>
    <row r="100" spans="1:10" x14ac:dyDescent="0.2">
      <c r="A100" s="10">
        <v>44660</v>
      </c>
      <c r="B100" s="30">
        <f>1</f>
        <v>1</v>
      </c>
      <c r="C100" s="26">
        <v>16</v>
      </c>
      <c r="D100" s="11">
        <v>45.48</v>
      </c>
      <c r="E100" s="11">
        <v>206.31</v>
      </c>
      <c r="F100" s="11"/>
      <c r="I100">
        <v>91</v>
      </c>
      <c r="J100">
        <f t="shared" si="2"/>
        <v>212.53424657534217</v>
      </c>
    </row>
    <row r="101" spans="1:10" x14ac:dyDescent="0.2">
      <c r="A101" s="10">
        <v>44661</v>
      </c>
      <c r="B101" s="30">
        <f>1</f>
        <v>1</v>
      </c>
      <c r="C101" s="26">
        <v>20</v>
      </c>
      <c r="D101" s="11">
        <v>49.21</v>
      </c>
      <c r="E101" s="11">
        <v>210.03</v>
      </c>
      <c r="F101" s="11"/>
      <c r="I101">
        <v>92</v>
      </c>
      <c r="J101">
        <f t="shared" si="2"/>
        <v>166.9068493150682</v>
      </c>
    </row>
    <row r="102" spans="1:10" x14ac:dyDescent="0.2">
      <c r="A102" s="10">
        <v>44662</v>
      </c>
      <c r="B102" s="30">
        <f>1</f>
        <v>1</v>
      </c>
      <c r="C102" s="26">
        <v>20</v>
      </c>
      <c r="D102" s="11">
        <v>57.3</v>
      </c>
      <c r="E102" s="11">
        <v>200.23</v>
      </c>
      <c r="F102" s="11"/>
      <c r="I102">
        <v>93</v>
      </c>
      <c r="J102">
        <f t="shared" si="2"/>
        <v>121.27945205479423</v>
      </c>
    </row>
    <row r="103" spans="1:10" x14ac:dyDescent="0.2">
      <c r="A103" s="10">
        <v>44663</v>
      </c>
      <c r="B103" s="30">
        <f>1</f>
        <v>1</v>
      </c>
      <c r="C103" s="26">
        <v>21</v>
      </c>
      <c r="D103" s="11">
        <v>37.89</v>
      </c>
      <c r="E103" s="11">
        <v>147</v>
      </c>
      <c r="F103" s="11"/>
      <c r="I103">
        <v>94</v>
      </c>
      <c r="J103">
        <f t="shared" si="2"/>
        <v>75.652054794520268</v>
      </c>
    </row>
    <row r="104" spans="1:10" x14ac:dyDescent="0.2">
      <c r="A104" s="10">
        <v>44664</v>
      </c>
      <c r="B104" s="30">
        <f>1</f>
        <v>1</v>
      </c>
      <c r="C104" s="26">
        <v>22</v>
      </c>
      <c r="D104" s="11">
        <v>39.049999999999997</v>
      </c>
      <c r="E104" s="11">
        <v>170.81</v>
      </c>
      <c r="F104" s="11"/>
      <c r="I104">
        <v>95</v>
      </c>
      <c r="J104">
        <f t="shared" si="2"/>
        <v>30.024657534246295</v>
      </c>
    </row>
    <row r="105" spans="1:10" x14ac:dyDescent="0.2">
      <c r="A105" s="10">
        <v>44665</v>
      </c>
      <c r="B105" s="30">
        <f>1</f>
        <v>1</v>
      </c>
      <c r="C105" s="26">
        <v>26</v>
      </c>
      <c r="D105" s="11">
        <v>55.81</v>
      </c>
      <c r="E105" s="11">
        <v>157</v>
      </c>
      <c r="F105" s="11"/>
      <c r="I105">
        <v>96</v>
      </c>
      <c r="J105">
        <f t="shared" si="2"/>
        <v>601.39726027397239</v>
      </c>
    </row>
    <row r="106" spans="1:10" x14ac:dyDescent="0.2">
      <c r="A106" s="10">
        <v>44666</v>
      </c>
      <c r="B106" s="30">
        <f>1</f>
        <v>1</v>
      </c>
      <c r="C106" s="26">
        <v>21</v>
      </c>
      <c r="D106" s="11">
        <v>49.59</v>
      </c>
      <c r="E106" s="11">
        <v>202.95</v>
      </c>
      <c r="F106" s="11"/>
      <c r="I106">
        <v>97</v>
      </c>
      <c r="J106">
        <f t="shared" si="2"/>
        <v>555.76986301369845</v>
      </c>
    </row>
    <row r="107" spans="1:10" x14ac:dyDescent="0.2">
      <c r="A107" s="10">
        <v>44667</v>
      </c>
      <c r="B107" s="30">
        <f>1</f>
        <v>1</v>
      </c>
      <c r="C107" s="26">
        <v>19</v>
      </c>
      <c r="D107" s="11">
        <v>40.119999999999997</v>
      </c>
      <c r="E107" s="11">
        <v>182.31</v>
      </c>
      <c r="F107" s="11"/>
      <c r="I107">
        <v>98</v>
      </c>
      <c r="J107">
        <f t="shared" si="2"/>
        <v>510.14246575342446</v>
      </c>
    </row>
    <row r="108" spans="1:10" x14ac:dyDescent="0.2">
      <c r="A108" s="10">
        <v>44668</v>
      </c>
      <c r="B108" s="30">
        <f>1</f>
        <v>1</v>
      </c>
      <c r="C108" s="26">
        <v>28</v>
      </c>
      <c r="D108" s="11">
        <v>45.7</v>
      </c>
      <c r="E108" s="11">
        <v>195.05</v>
      </c>
      <c r="F108" s="11"/>
      <c r="I108">
        <v>99</v>
      </c>
      <c r="J108">
        <f t="shared" si="2"/>
        <v>464.51506849315047</v>
      </c>
    </row>
    <row r="109" spans="1:10" x14ac:dyDescent="0.2">
      <c r="A109" s="10">
        <v>44669</v>
      </c>
      <c r="B109" s="30">
        <f>1</f>
        <v>1</v>
      </c>
      <c r="C109" s="26">
        <v>23</v>
      </c>
      <c r="D109" s="11">
        <v>39.840000000000003</v>
      </c>
      <c r="E109" s="11">
        <v>194.37</v>
      </c>
      <c r="F109" s="11"/>
      <c r="I109">
        <v>100</v>
      </c>
      <c r="J109">
        <f t="shared" si="2"/>
        <v>418.88767123287647</v>
      </c>
    </row>
    <row r="110" spans="1:10" x14ac:dyDescent="0.2">
      <c r="A110" s="10">
        <v>44670</v>
      </c>
      <c r="B110" s="30">
        <f>1</f>
        <v>1</v>
      </c>
      <c r="C110" s="26">
        <v>18</v>
      </c>
      <c r="D110" s="11">
        <v>57.18</v>
      </c>
      <c r="E110" s="11">
        <v>163.13999999999999</v>
      </c>
      <c r="F110" s="11"/>
      <c r="I110">
        <v>101</v>
      </c>
      <c r="J110">
        <f t="shared" si="2"/>
        <v>373.26027397260248</v>
      </c>
    </row>
    <row r="111" spans="1:10" x14ac:dyDescent="0.2">
      <c r="A111" s="10">
        <v>44671</v>
      </c>
      <c r="B111" s="30">
        <f>1</f>
        <v>1</v>
      </c>
      <c r="C111" s="26">
        <v>20</v>
      </c>
      <c r="D111" s="11">
        <v>42.9</v>
      </c>
      <c r="E111" s="11">
        <v>218.09</v>
      </c>
      <c r="F111" s="11"/>
      <c r="I111">
        <v>102</v>
      </c>
      <c r="J111">
        <f t="shared" si="2"/>
        <v>327.63287671232848</v>
      </c>
    </row>
    <row r="112" spans="1:10" x14ac:dyDescent="0.2">
      <c r="A112" s="10">
        <v>44672</v>
      </c>
      <c r="B112" s="30">
        <f>1</f>
        <v>1</v>
      </c>
      <c r="C112" s="26">
        <v>24</v>
      </c>
      <c r="D112" s="11">
        <v>52.47</v>
      </c>
      <c r="E112" s="11">
        <v>147.86000000000001</v>
      </c>
      <c r="F112" s="11"/>
      <c r="I112">
        <v>103</v>
      </c>
      <c r="J112">
        <f t="shared" si="2"/>
        <v>282.00547945205449</v>
      </c>
    </row>
    <row r="113" spans="1:10" x14ac:dyDescent="0.2">
      <c r="A113" s="10">
        <v>44673</v>
      </c>
      <c r="B113" s="30">
        <f>1</f>
        <v>1</v>
      </c>
      <c r="C113" s="26">
        <v>21</v>
      </c>
      <c r="D113" s="11">
        <v>42.88</v>
      </c>
      <c r="E113" s="11">
        <v>198.15</v>
      </c>
      <c r="F113" s="11"/>
      <c r="I113">
        <v>104</v>
      </c>
      <c r="J113">
        <f t="shared" si="2"/>
        <v>236.37808219178052</v>
      </c>
    </row>
    <row r="114" spans="1:10" x14ac:dyDescent="0.2">
      <c r="A114" s="10">
        <v>44674</v>
      </c>
      <c r="B114" s="30">
        <f>1</f>
        <v>1</v>
      </c>
      <c r="C114" s="26">
        <v>20</v>
      </c>
      <c r="D114" s="11">
        <v>52.04</v>
      </c>
      <c r="E114" s="11">
        <v>208.22</v>
      </c>
      <c r="F114" s="11"/>
      <c r="I114">
        <v>105</v>
      </c>
      <c r="J114">
        <f t="shared" si="2"/>
        <v>190.75068493150656</v>
      </c>
    </row>
    <row r="115" spans="1:10" x14ac:dyDescent="0.2">
      <c r="A115" s="10">
        <v>44675</v>
      </c>
      <c r="B115" s="30">
        <f>1</f>
        <v>1</v>
      </c>
      <c r="C115" s="26">
        <v>22</v>
      </c>
      <c r="D115" s="11">
        <v>48.3</v>
      </c>
      <c r="E115" s="11">
        <v>216.28</v>
      </c>
      <c r="F115" s="11"/>
      <c r="I115">
        <v>106</v>
      </c>
      <c r="J115">
        <f t="shared" si="2"/>
        <v>145.12328767123259</v>
      </c>
    </row>
    <row r="116" spans="1:10" x14ac:dyDescent="0.2">
      <c r="A116" s="10">
        <v>44676</v>
      </c>
      <c r="B116" s="30">
        <f>1</f>
        <v>1</v>
      </c>
      <c r="C116" s="26">
        <v>29</v>
      </c>
      <c r="D116" s="11">
        <v>45.74</v>
      </c>
      <c r="E116" s="11">
        <v>150.19</v>
      </c>
      <c r="F116" s="11"/>
      <c r="I116">
        <v>107</v>
      </c>
      <c r="J116">
        <f t="shared" si="2"/>
        <v>99.495890410958623</v>
      </c>
    </row>
    <row r="117" spans="1:10" x14ac:dyDescent="0.2">
      <c r="A117" s="10">
        <v>44677</v>
      </c>
      <c r="B117" s="30">
        <f>1</f>
        <v>1</v>
      </c>
      <c r="C117" s="26">
        <v>17</v>
      </c>
      <c r="D117" s="11">
        <v>42.16</v>
      </c>
      <c r="E117" s="11">
        <v>214.24</v>
      </c>
      <c r="F117" s="11"/>
      <c r="I117">
        <v>108</v>
      </c>
      <c r="J117">
        <f t="shared" si="2"/>
        <v>53.86849315068465</v>
      </c>
    </row>
    <row r="118" spans="1:10" x14ac:dyDescent="0.2">
      <c r="A118" s="10">
        <v>44678</v>
      </c>
      <c r="B118" s="30">
        <f>1</f>
        <v>1</v>
      </c>
      <c r="C118" s="26">
        <v>25</v>
      </c>
      <c r="D118" s="11">
        <v>56.11</v>
      </c>
      <c r="E118" s="11">
        <v>226.18</v>
      </c>
      <c r="F118" s="11"/>
      <c r="I118">
        <v>109</v>
      </c>
      <c r="J118">
        <f t="shared" si="2"/>
        <v>8.2410958904106764</v>
      </c>
    </row>
    <row r="119" spans="1:10" x14ac:dyDescent="0.2">
      <c r="A119" s="10">
        <v>44679</v>
      </c>
      <c r="B119" s="30">
        <f>1</f>
        <v>1</v>
      </c>
      <c r="C119" s="26">
        <v>18</v>
      </c>
      <c r="D119" s="11">
        <v>45.57</v>
      </c>
      <c r="E119" s="11">
        <v>179.24</v>
      </c>
      <c r="F119" s="11"/>
      <c r="I119">
        <v>110</v>
      </c>
      <c r="J119">
        <f t="shared" si="2"/>
        <v>579.6136986301367</v>
      </c>
    </row>
    <row r="120" spans="1:10" x14ac:dyDescent="0.2">
      <c r="A120" s="10">
        <v>44680</v>
      </c>
      <c r="B120" s="30">
        <f>1</f>
        <v>1</v>
      </c>
      <c r="C120" s="26">
        <v>26</v>
      </c>
      <c r="D120" s="11">
        <v>42.84</v>
      </c>
      <c r="E120" s="11">
        <v>191</v>
      </c>
      <c r="F120" s="11"/>
      <c r="I120">
        <v>111</v>
      </c>
      <c r="J120">
        <f t="shared" si="2"/>
        <v>533.98630136986276</v>
      </c>
    </row>
    <row r="121" spans="1:10" x14ac:dyDescent="0.2">
      <c r="A121" s="10">
        <v>44681</v>
      </c>
      <c r="B121" s="30">
        <f>1</f>
        <v>1</v>
      </c>
      <c r="C121" s="26">
        <v>28</v>
      </c>
      <c r="D121" s="11">
        <v>43.88</v>
      </c>
      <c r="E121" s="11">
        <v>192.97</v>
      </c>
      <c r="F121" s="11"/>
      <c r="I121">
        <v>112</v>
      </c>
      <c r="J121">
        <f t="shared" si="2"/>
        <v>488.35890410958876</v>
      </c>
    </row>
    <row r="122" spans="1:10" x14ac:dyDescent="0.2">
      <c r="A122" s="10">
        <v>44682</v>
      </c>
      <c r="B122" s="30">
        <f>1</f>
        <v>1</v>
      </c>
      <c r="C122" s="26">
        <v>28</v>
      </c>
      <c r="D122" s="11">
        <v>45.88</v>
      </c>
      <c r="E122" s="11">
        <v>152.30000000000001</v>
      </c>
      <c r="F122" s="11"/>
      <c r="I122">
        <v>113</v>
      </c>
      <c r="J122">
        <f t="shared" si="2"/>
        <v>442.73150684931477</v>
      </c>
    </row>
    <row r="123" spans="1:10" x14ac:dyDescent="0.2">
      <c r="A123" s="10">
        <v>44683</v>
      </c>
      <c r="B123" s="30">
        <f>1</f>
        <v>1</v>
      </c>
      <c r="C123" s="26">
        <v>24</v>
      </c>
      <c r="D123" s="11">
        <v>55.05</v>
      </c>
      <c r="E123" s="11">
        <v>229.33</v>
      </c>
      <c r="F123" s="11"/>
      <c r="I123">
        <v>114</v>
      </c>
      <c r="J123">
        <f t="shared" si="2"/>
        <v>397.10410958904077</v>
      </c>
    </row>
    <row r="124" spans="1:10" x14ac:dyDescent="0.2">
      <c r="A124" s="10">
        <v>44684</v>
      </c>
      <c r="B124" s="30">
        <f>1</f>
        <v>1</v>
      </c>
      <c r="C124" s="26">
        <v>28</v>
      </c>
      <c r="D124" s="11">
        <v>43.72</v>
      </c>
      <c r="E124" s="11">
        <v>147.35</v>
      </c>
      <c r="F124" s="11"/>
      <c r="I124">
        <v>115</v>
      </c>
      <c r="J124">
        <f t="shared" si="2"/>
        <v>351.47671232876678</v>
      </c>
    </row>
    <row r="125" spans="1:10" x14ac:dyDescent="0.2">
      <c r="A125" s="10">
        <v>44685</v>
      </c>
      <c r="B125" s="30">
        <f>1</f>
        <v>1</v>
      </c>
      <c r="C125" s="26">
        <v>28</v>
      </c>
      <c r="D125" s="11">
        <v>51.12</v>
      </c>
      <c r="E125" s="11">
        <v>234.71</v>
      </c>
      <c r="F125" s="11"/>
      <c r="I125">
        <v>116</v>
      </c>
      <c r="J125">
        <f t="shared" si="2"/>
        <v>305.84931506849279</v>
      </c>
    </row>
    <row r="126" spans="1:10" x14ac:dyDescent="0.2">
      <c r="A126" s="10">
        <v>44686</v>
      </c>
      <c r="B126" s="30">
        <f>1</f>
        <v>1</v>
      </c>
      <c r="C126" s="26">
        <v>22</v>
      </c>
      <c r="D126" s="11">
        <v>47.31</v>
      </c>
      <c r="E126" s="11">
        <v>144.04</v>
      </c>
      <c r="F126" s="11"/>
      <c r="I126">
        <v>117</v>
      </c>
      <c r="J126">
        <f t="shared" si="2"/>
        <v>260.22191780821879</v>
      </c>
    </row>
    <row r="127" spans="1:10" x14ac:dyDescent="0.2">
      <c r="A127" s="10">
        <v>44687</v>
      </c>
      <c r="B127" s="30">
        <f>1</f>
        <v>1</v>
      </c>
      <c r="C127" s="26">
        <v>26</v>
      </c>
      <c r="D127" s="11">
        <v>38.61</v>
      </c>
      <c r="E127" s="11">
        <v>168.56</v>
      </c>
      <c r="F127" s="11"/>
      <c r="I127">
        <v>118</v>
      </c>
      <c r="J127">
        <f t="shared" si="2"/>
        <v>214.59452054794482</v>
      </c>
    </row>
    <row r="128" spans="1:10" x14ac:dyDescent="0.2">
      <c r="A128" s="10">
        <v>44688</v>
      </c>
      <c r="B128" s="30">
        <f>1</f>
        <v>1</v>
      </c>
      <c r="C128" s="26">
        <v>19</v>
      </c>
      <c r="D128" s="11">
        <v>48.75</v>
      </c>
      <c r="E128" s="11">
        <v>230.17</v>
      </c>
      <c r="F128" s="11"/>
      <c r="I128">
        <v>119</v>
      </c>
      <c r="J128">
        <f t="shared" si="2"/>
        <v>168.96712328767086</v>
      </c>
    </row>
    <row r="129" spans="1:10" x14ac:dyDescent="0.2">
      <c r="A129" s="10">
        <v>44689</v>
      </c>
      <c r="B129" s="30">
        <f>1</f>
        <v>1</v>
      </c>
      <c r="C129" s="26">
        <v>17</v>
      </c>
      <c r="D129" s="11">
        <v>51.55</v>
      </c>
      <c r="E129" s="11">
        <v>161.61000000000001</v>
      </c>
      <c r="F129" s="11"/>
      <c r="I129">
        <v>120</v>
      </c>
      <c r="J129">
        <f t="shared" si="2"/>
        <v>123.33972602739689</v>
      </c>
    </row>
    <row r="130" spans="1:10" x14ac:dyDescent="0.2">
      <c r="A130" s="10">
        <v>44690</v>
      </c>
      <c r="B130" s="30">
        <f>1</f>
        <v>1</v>
      </c>
      <c r="C130" s="26">
        <v>19</v>
      </c>
      <c r="D130" s="11">
        <v>51.91</v>
      </c>
      <c r="E130" s="11">
        <v>189.65</v>
      </c>
      <c r="F130" s="11"/>
      <c r="I130">
        <v>121</v>
      </c>
      <c r="J130">
        <f t="shared" si="2"/>
        <v>77.712328767122926</v>
      </c>
    </row>
    <row r="131" spans="1:10" x14ac:dyDescent="0.2">
      <c r="A131" s="10">
        <v>44691</v>
      </c>
      <c r="B131" s="30">
        <f>1</f>
        <v>1</v>
      </c>
      <c r="C131" s="26">
        <v>21</v>
      </c>
      <c r="D131" s="11">
        <v>38.81</v>
      </c>
      <c r="E131" s="11">
        <v>193.88</v>
      </c>
      <c r="F131" s="11"/>
      <c r="I131">
        <v>122</v>
      </c>
      <c r="J131">
        <f t="shared" si="2"/>
        <v>32.084931506848953</v>
      </c>
    </row>
    <row r="132" spans="1:10" x14ac:dyDescent="0.2">
      <c r="A132" s="10">
        <v>44692</v>
      </c>
      <c r="B132" s="30">
        <f>1</f>
        <v>1</v>
      </c>
      <c r="C132" s="26">
        <v>30</v>
      </c>
      <c r="D132" s="11">
        <v>54.86</v>
      </c>
      <c r="E132" s="11">
        <v>148.68</v>
      </c>
      <c r="F132" s="11"/>
      <c r="I132">
        <v>123</v>
      </c>
      <c r="J132">
        <f t="shared" si="2"/>
        <v>603.45753424657505</v>
      </c>
    </row>
    <row r="133" spans="1:10" x14ac:dyDescent="0.2">
      <c r="A133" s="10">
        <v>44693</v>
      </c>
      <c r="B133" s="30">
        <f>1</f>
        <v>1</v>
      </c>
      <c r="C133" s="26">
        <v>17</v>
      </c>
      <c r="D133" s="11">
        <v>46.51</v>
      </c>
      <c r="E133" s="11">
        <v>143.19</v>
      </c>
      <c r="F133" s="11"/>
      <c r="I133">
        <v>124</v>
      </c>
      <c r="J133">
        <f t="shared" si="2"/>
        <v>557.83013698630111</v>
      </c>
    </row>
    <row r="134" spans="1:10" x14ac:dyDescent="0.2">
      <c r="A134" s="10">
        <v>44694</v>
      </c>
      <c r="B134" s="30">
        <f>1</f>
        <v>1</v>
      </c>
      <c r="C134" s="26">
        <v>19</v>
      </c>
      <c r="D134" s="11">
        <v>55.5</v>
      </c>
      <c r="E134" s="11">
        <v>159.82</v>
      </c>
      <c r="F134" s="11"/>
      <c r="I134">
        <v>125</v>
      </c>
      <c r="J134">
        <f t="shared" si="2"/>
        <v>512.20273972602718</v>
      </c>
    </row>
    <row r="135" spans="1:10" x14ac:dyDescent="0.2">
      <c r="A135" s="10">
        <v>44695</v>
      </c>
      <c r="B135" s="30">
        <f>1</f>
        <v>1</v>
      </c>
      <c r="C135" s="26">
        <v>19</v>
      </c>
      <c r="D135" s="11">
        <v>38.46</v>
      </c>
      <c r="E135" s="11">
        <v>178.88</v>
      </c>
      <c r="F135" s="11"/>
      <c r="I135">
        <v>126</v>
      </c>
      <c r="J135">
        <f t="shared" si="2"/>
        <v>466.57534246575318</v>
      </c>
    </row>
    <row r="136" spans="1:10" x14ac:dyDescent="0.2">
      <c r="A136" s="10">
        <v>44696</v>
      </c>
      <c r="B136" s="30">
        <f>1</f>
        <v>1</v>
      </c>
      <c r="C136" s="26">
        <v>23</v>
      </c>
      <c r="D136" s="11">
        <v>50.23</v>
      </c>
      <c r="E136" s="11">
        <v>164.35</v>
      </c>
      <c r="F136" s="11"/>
      <c r="I136">
        <v>127</v>
      </c>
      <c r="J136">
        <f t="shared" si="2"/>
        <v>420.94794520547919</v>
      </c>
    </row>
    <row r="137" spans="1:10" x14ac:dyDescent="0.2">
      <c r="A137" s="10">
        <v>44697</v>
      </c>
      <c r="B137" s="30">
        <f>1</f>
        <v>1</v>
      </c>
      <c r="C137" s="26">
        <v>29</v>
      </c>
      <c r="D137" s="11">
        <v>52.02</v>
      </c>
      <c r="E137" s="11">
        <v>229.06</v>
      </c>
      <c r="F137" s="11"/>
      <c r="I137">
        <v>128</v>
      </c>
      <c r="J137">
        <f t="shared" si="2"/>
        <v>375.32054794520519</v>
      </c>
    </row>
    <row r="138" spans="1:10" x14ac:dyDescent="0.2">
      <c r="A138" s="10">
        <v>44698</v>
      </c>
      <c r="B138" s="30">
        <f>1</f>
        <v>1</v>
      </c>
      <c r="C138" s="26">
        <v>21</v>
      </c>
      <c r="D138" s="11">
        <v>53.27</v>
      </c>
      <c r="E138" s="11">
        <v>200.85</v>
      </c>
      <c r="F138" s="11"/>
      <c r="I138">
        <v>129</v>
      </c>
      <c r="J138">
        <f t="shared" si="2"/>
        <v>329.6931506849312</v>
      </c>
    </row>
    <row r="139" spans="1:10" x14ac:dyDescent="0.2">
      <c r="A139" s="10">
        <v>44699</v>
      </c>
      <c r="B139" s="30">
        <f>1</f>
        <v>1</v>
      </c>
      <c r="C139" s="26">
        <v>23</v>
      </c>
      <c r="D139" s="11">
        <v>51.55</v>
      </c>
      <c r="E139" s="11">
        <v>205.48</v>
      </c>
      <c r="F139" s="11"/>
      <c r="I139">
        <v>130</v>
      </c>
      <c r="J139">
        <f t="shared" ref="J139:J202" si="3">IF((J138-$L$7)&lt;0,J138+$J$10-$L$7,J138-$L$7)</f>
        <v>284.0657534246572</v>
      </c>
    </row>
    <row r="140" spans="1:10" x14ac:dyDescent="0.2">
      <c r="A140" s="10">
        <v>44700</v>
      </c>
      <c r="B140" s="30">
        <f>1</f>
        <v>1</v>
      </c>
      <c r="C140" s="26">
        <v>18</v>
      </c>
      <c r="D140" s="11">
        <v>42.06</v>
      </c>
      <c r="E140" s="11">
        <v>200</v>
      </c>
      <c r="F140" s="11"/>
      <c r="I140">
        <v>131</v>
      </c>
      <c r="J140">
        <f t="shared" si="3"/>
        <v>238.43835616438324</v>
      </c>
    </row>
    <row r="141" spans="1:10" x14ac:dyDescent="0.2">
      <c r="A141" s="10">
        <v>44701</v>
      </c>
      <c r="B141" s="30">
        <f>1</f>
        <v>1</v>
      </c>
      <c r="C141" s="26">
        <v>26</v>
      </c>
      <c r="D141" s="11">
        <v>40.840000000000003</v>
      </c>
      <c r="E141" s="11">
        <v>192.25</v>
      </c>
      <c r="F141" s="11"/>
      <c r="I141">
        <v>132</v>
      </c>
      <c r="J141">
        <f t="shared" si="3"/>
        <v>192.81095890410927</v>
      </c>
    </row>
    <row r="142" spans="1:10" x14ac:dyDescent="0.2">
      <c r="A142" s="10">
        <v>44702</v>
      </c>
      <c r="B142" s="30">
        <f>1</f>
        <v>1</v>
      </c>
      <c r="C142" s="26">
        <v>17</v>
      </c>
      <c r="D142" s="11">
        <v>55.62</v>
      </c>
      <c r="E142" s="11">
        <v>148.91999999999999</v>
      </c>
      <c r="F142" s="11"/>
      <c r="I142">
        <v>133</v>
      </c>
      <c r="J142">
        <f t="shared" si="3"/>
        <v>147.1835616438353</v>
      </c>
    </row>
    <row r="143" spans="1:10" x14ac:dyDescent="0.2">
      <c r="A143" s="10">
        <v>44703</v>
      </c>
      <c r="B143" s="30">
        <f>1</f>
        <v>1</v>
      </c>
      <c r="C143" s="26">
        <v>30</v>
      </c>
      <c r="D143" s="11">
        <v>40.99</v>
      </c>
      <c r="E143" s="11">
        <v>158.94999999999999</v>
      </c>
      <c r="F143" s="11"/>
      <c r="I143">
        <v>134</v>
      </c>
      <c r="J143">
        <f t="shared" si="3"/>
        <v>101.55616438356134</v>
      </c>
    </row>
    <row r="144" spans="1:10" x14ac:dyDescent="0.2">
      <c r="A144" s="10">
        <v>44704</v>
      </c>
      <c r="B144" s="30">
        <f>1</f>
        <v>1</v>
      </c>
      <c r="C144" s="26">
        <v>24</v>
      </c>
      <c r="D144" s="11">
        <v>53.18</v>
      </c>
      <c r="E144" s="11">
        <v>185.25</v>
      </c>
      <c r="F144" s="11"/>
      <c r="I144">
        <v>135</v>
      </c>
      <c r="J144">
        <f t="shared" si="3"/>
        <v>55.928767123287365</v>
      </c>
    </row>
    <row r="145" spans="1:10" x14ac:dyDescent="0.2">
      <c r="A145" s="10">
        <v>44705</v>
      </c>
      <c r="B145" s="30">
        <f>1</f>
        <v>1</v>
      </c>
      <c r="C145" s="26">
        <v>21</v>
      </c>
      <c r="D145" s="11">
        <v>51.78</v>
      </c>
      <c r="E145" s="11">
        <v>146.82</v>
      </c>
      <c r="F145" s="11"/>
      <c r="I145">
        <v>136</v>
      </c>
      <c r="J145">
        <f t="shared" si="3"/>
        <v>10.301369863013392</v>
      </c>
    </row>
    <row r="146" spans="1:10" x14ac:dyDescent="0.2">
      <c r="A146" s="10">
        <v>44706</v>
      </c>
      <c r="B146" s="30">
        <f>1</f>
        <v>1</v>
      </c>
      <c r="C146" s="26">
        <v>19</v>
      </c>
      <c r="D146" s="11">
        <v>40.04</v>
      </c>
      <c r="E146" s="11">
        <v>195.49</v>
      </c>
      <c r="F146" s="11"/>
      <c r="I146">
        <v>137</v>
      </c>
      <c r="J146">
        <f t="shared" si="3"/>
        <v>581.67397260273947</v>
      </c>
    </row>
    <row r="147" spans="1:10" x14ac:dyDescent="0.2">
      <c r="A147" s="10">
        <v>44707</v>
      </c>
      <c r="B147" s="30">
        <f>1</f>
        <v>1</v>
      </c>
      <c r="C147" s="26">
        <v>23</v>
      </c>
      <c r="D147" s="11">
        <v>41.59</v>
      </c>
      <c r="E147" s="11">
        <v>140.61000000000001</v>
      </c>
      <c r="F147" s="11"/>
      <c r="I147">
        <v>138</v>
      </c>
      <c r="J147">
        <f t="shared" si="3"/>
        <v>536.04657534246553</v>
      </c>
    </row>
    <row r="148" spans="1:10" x14ac:dyDescent="0.2">
      <c r="A148" s="10">
        <v>44708</v>
      </c>
      <c r="B148" s="30">
        <f>1</f>
        <v>1</v>
      </c>
      <c r="C148" s="26">
        <v>20</v>
      </c>
      <c r="D148" s="11">
        <v>46.67</v>
      </c>
      <c r="E148" s="11">
        <v>172.18</v>
      </c>
      <c r="F148" s="11"/>
      <c r="I148">
        <v>139</v>
      </c>
      <c r="J148">
        <f t="shared" si="3"/>
        <v>490.41917808219154</v>
      </c>
    </row>
    <row r="149" spans="1:10" x14ac:dyDescent="0.2">
      <c r="A149" s="10">
        <v>44709</v>
      </c>
      <c r="B149" s="30">
        <f>1</f>
        <v>1</v>
      </c>
      <c r="C149" s="26">
        <v>29</v>
      </c>
      <c r="D149" s="11">
        <v>43.88</v>
      </c>
      <c r="E149" s="11">
        <v>217.3</v>
      </c>
      <c r="F149" s="11"/>
      <c r="I149">
        <v>140</v>
      </c>
      <c r="J149">
        <f t="shared" si="3"/>
        <v>444.79178082191754</v>
      </c>
    </row>
    <row r="150" spans="1:10" x14ac:dyDescent="0.2">
      <c r="A150" s="10">
        <v>44710</v>
      </c>
      <c r="B150" s="30">
        <f>1</f>
        <v>1</v>
      </c>
      <c r="C150" s="26">
        <v>27</v>
      </c>
      <c r="D150" s="11">
        <v>45.18</v>
      </c>
      <c r="E150" s="11">
        <v>139.22</v>
      </c>
      <c r="F150" s="11"/>
      <c r="I150">
        <v>141</v>
      </c>
      <c r="J150">
        <f t="shared" si="3"/>
        <v>399.16438356164355</v>
      </c>
    </row>
    <row r="151" spans="1:10" x14ac:dyDescent="0.2">
      <c r="A151" s="10">
        <v>44711</v>
      </c>
      <c r="B151" s="30">
        <f>1</f>
        <v>1</v>
      </c>
      <c r="C151" s="26">
        <v>19</v>
      </c>
      <c r="D151" s="11">
        <v>38.65</v>
      </c>
      <c r="E151" s="11">
        <v>152.43</v>
      </c>
      <c r="F151" s="11"/>
      <c r="I151">
        <v>142</v>
      </c>
      <c r="J151">
        <f t="shared" si="3"/>
        <v>353.53698630136955</v>
      </c>
    </row>
    <row r="152" spans="1:10" x14ac:dyDescent="0.2">
      <c r="A152" s="10">
        <v>44712</v>
      </c>
      <c r="B152" s="30">
        <f>1</f>
        <v>1</v>
      </c>
      <c r="C152" s="26">
        <v>21</v>
      </c>
      <c r="D152" s="11">
        <v>56.21</v>
      </c>
      <c r="E152" s="11">
        <v>230.67</v>
      </c>
      <c r="F152" s="11"/>
      <c r="I152">
        <v>143</v>
      </c>
      <c r="J152">
        <f t="shared" si="3"/>
        <v>307.90958904109556</v>
      </c>
    </row>
    <row r="153" spans="1:10" x14ac:dyDescent="0.2">
      <c r="A153" s="10">
        <v>44713</v>
      </c>
      <c r="B153" s="30">
        <f>1</f>
        <v>1</v>
      </c>
      <c r="C153" s="26">
        <v>28</v>
      </c>
      <c r="D153" s="11">
        <v>50.72</v>
      </c>
      <c r="E153" s="11">
        <v>233.61</v>
      </c>
      <c r="F153" s="11"/>
      <c r="I153">
        <v>144</v>
      </c>
      <c r="J153">
        <f t="shared" si="3"/>
        <v>262.28219178082156</v>
      </c>
    </row>
    <row r="154" spans="1:10" x14ac:dyDescent="0.2">
      <c r="A154" s="10">
        <v>44714</v>
      </c>
      <c r="B154" s="30">
        <f>1</f>
        <v>1</v>
      </c>
      <c r="C154" s="26">
        <v>24</v>
      </c>
      <c r="D154" s="11">
        <v>45.32</v>
      </c>
      <c r="E154" s="11">
        <v>226.66</v>
      </c>
      <c r="F154" s="11"/>
      <c r="I154">
        <v>145</v>
      </c>
      <c r="J154">
        <f t="shared" si="3"/>
        <v>216.6547945205476</v>
      </c>
    </row>
    <row r="155" spans="1:10" x14ac:dyDescent="0.2">
      <c r="A155" s="10">
        <v>44715</v>
      </c>
      <c r="B155" s="30">
        <f>1</f>
        <v>1</v>
      </c>
      <c r="C155" s="26">
        <v>20</v>
      </c>
      <c r="D155" s="11">
        <v>39.25</v>
      </c>
      <c r="E155" s="11">
        <v>193.27</v>
      </c>
      <c r="F155" s="11"/>
      <c r="I155">
        <v>146</v>
      </c>
      <c r="J155">
        <f t="shared" si="3"/>
        <v>171.02739726027363</v>
      </c>
    </row>
    <row r="156" spans="1:10" x14ac:dyDescent="0.2">
      <c r="A156" s="10">
        <v>44716</v>
      </c>
      <c r="B156" s="30">
        <f>1</f>
        <v>1</v>
      </c>
      <c r="C156" s="26">
        <v>23</v>
      </c>
      <c r="D156" s="11">
        <v>51.22</v>
      </c>
      <c r="E156" s="11">
        <v>150.4</v>
      </c>
      <c r="F156" s="11"/>
      <c r="I156">
        <v>147</v>
      </c>
      <c r="J156">
        <f t="shared" si="3"/>
        <v>125.39999999999966</v>
      </c>
    </row>
    <row r="157" spans="1:10" x14ac:dyDescent="0.2">
      <c r="A157" s="10">
        <v>44717</v>
      </c>
      <c r="B157" s="30">
        <f>1</f>
        <v>1</v>
      </c>
      <c r="C157" s="26">
        <v>22</v>
      </c>
      <c r="D157" s="11">
        <v>43.52</v>
      </c>
      <c r="E157" s="11">
        <v>205.38</v>
      </c>
      <c r="F157" s="11"/>
      <c r="I157">
        <v>148</v>
      </c>
      <c r="J157">
        <f t="shared" si="3"/>
        <v>79.772602739725698</v>
      </c>
    </row>
    <row r="158" spans="1:10" x14ac:dyDescent="0.2">
      <c r="A158" s="10">
        <v>44718</v>
      </c>
      <c r="B158" s="30">
        <f>1</f>
        <v>1</v>
      </c>
      <c r="C158" s="26">
        <v>20</v>
      </c>
      <c r="D158" s="11">
        <v>40.98</v>
      </c>
      <c r="E158" s="11">
        <v>160.4</v>
      </c>
      <c r="F158" s="11"/>
      <c r="I158">
        <v>149</v>
      </c>
      <c r="J158">
        <f t="shared" si="3"/>
        <v>34.145205479451725</v>
      </c>
    </row>
    <row r="159" spans="1:10" x14ac:dyDescent="0.2">
      <c r="A159" s="10">
        <v>44719</v>
      </c>
      <c r="B159" s="30">
        <f>1</f>
        <v>1</v>
      </c>
      <c r="C159" s="26">
        <v>31</v>
      </c>
      <c r="D159" s="11">
        <v>42.07</v>
      </c>
      <c r="E159" s="11">
        <v>168.05</v>
      </c>
      <c r="F159" s="11"/>
      <c r="I159">
        <v>150</v>
      </c>
      <c r="J159">
        <f t="shared" si="3"/>
        <v>605.51780821917782</v>
      </c>
    </row>
    <row r="160" spans="1:10" x14ac:dyDescent="0.2">
      <c r="A160" s="10">
        <v>44720</v>
      </c>
      <c r="B160" s="30">
        <f>1</f>
        <v>1</v>
      </c>
      <c r="C160" s="26">
        <v>29</v>
      </c>
      <c r="D160" s="11">
        <v>46.74</v>
      </c>
      <c r="E160" s="11">
        <v>180.1</v>
      </c>
      <c r="F160" s="11"/>
      <c r="I160">
        <v>151</v>
      </c>
      <c r="J160">
        <f t="shared" si="3"/>
        <v>559.89041095890389</v>
      </c>
    </row>
    <row r="161" spans="1:10" x14ac:dyDescent="0.2">
      <c r="A161" s="10">
        <v>44721</v>
      </c>
      <c r="B161" s="30">
        <f>1</f>
        <v>1</v>
      </c>
      <c r="C161" s="26">
        <v>22</v>
      </c>
      <c r="D161" s="11">
        <v>42.23</v>
      </c>
      <c r="E161" s="11">
        <v>175.94</v>
      </c>
      <c r="F161" s="11"/>
      <c r="I161">
        <v>152</v>
      </c>
      <c r="J161">
        <f t="shared" si="3"/>
        <v>514.26301369862995</v>
      </c>
    </row>
    <row r="162" spans="1:10" x14ac:dyDescent="0.2">
      <c r="A162" s="10">
        <v>44722</v>
      </c>
      <c r="B162" s="30">
        <f>1</f>
        <v>1</v>
      </c>
      <c r="C162" s="26">
        <v>22</v>
      </c>
      <c r="D162" s="11">
        <v>49.15</v>
      </c>
      <c r="E162" s="11">
        <v>157.32</v>
      </c>
      <c r="F162" s="11"/>
      <c r="I162">
        <v>153</v>
      </c>
      <c r="J162">
        <f t="shared" si="3"/>
        <v>468.63561643835595</v>
      </c>
    </row>
    <row r="163" spans="1:10" x14ac:dyDescent="0.2">
      <c r="A163" s="10">
        <v>44723</v>
      </c>
      <c r="B163" s="30">
        <f>1</f>
        <v>1</v>
      </c>
      <c r="C163" s="26">
        <v>20</v>
      </c>
      <c r="D163" s="11">
        <v>54.33</v>
      </c>
      <c r="E163" s="11">
        <v>212.26</v>
      </c>
      <c r="F163" s="11"/>
      <c r="I163">
        <v>154</v>
      </c>
      <c r="J163">
        <f t="shared" si="3"/>
        <v>423.00821917808196</v>
      </c>
    </row>
    <row r="164" spans="1:10" x14ac:dyDescent="0.2">
      <c r="A164" s="10">
        <v>44724</v>
      </c>
      <c r="B164" s="30">
        <f>1</f>
        <v>1</v>
      </c>
      <c r="C164" s="26">
        <v>30</v>
      </c>
      <c r="D164" s="11">
        <v>55.71</v>
      </c>
      <c r="E164" s="11">
        <v>201.87</v>
      </c>
      <c r="F164" s="11"/>
      <c r="I164">
        <v>155</v>
      </c>
      <c r="J164">
        <f t="shared" si="3"/>
        <v>377.38082191780796</v>
      </c>
    </row>
    <row r="165" spans="1:10" x14ac:dyDescent="0.2">
      <c r="A165" s="10">
        <v>44725</v>
      </c>
      <c r="B165" s="30">
        <f>1</f>
        <v>1</v>
      </c>
      <c r="C165" s="26">
        <v>20</v>
      </c>
      <c r="D165" s="11">
        <v>53.6</v>
      </c>
      <c r="E165" s="11">
        <v>218.51</v>
      </c>
      <c r="F165" s="11"/>
      <c r="I165">
        <v>156</v>
      </c>
      <c r="J165">
        <f t="shared" si="3"/>
        <v>331.75342465753397</v>
      </c>
    </row>
    <row r="166" spans="1:10" x14ac:dyDescent="0.2">
      <c r="A166" s="10">
        <v>44726</v>
      </c>
      <c r="B166" s="30">
        <f>1</f>
        <v>1</v>
      </c>
      <c r="C166" s="26">
        <v>22</v>
      </c>
      <c r="D166" s="11">
        <v>47.63</v>
      </c>
      <c r="E166" s="11">
        <v>161.47999999999999</v>
      </c>
      <c r="F166" s="11"/>
      <c r="I166">
        <v>157</v>
      </c>
      <c r="J166">
        <f t="shared" si="3"/>
        <v>286.12602739725997</v>
      </c>
    </row>
    <row r="167" spans="1:10" x14ac:dyDescent="0.2">
      <c r="A167" s="10">
        <v>44727</v>
      </c>
      <c r="B167" s="30">
        <f>1</f>
        <v>1</v>
      </c>
      <c r="C167" s="26">
        <v>29</v>
      </c>
      <c r="D167" s="11">
        <v>37.979999999999997</v>
      </c>
      <c r="E167" s="11">
        <v>157.79</v>
      </c>
      <c r="F167" s="11"/>
      <c r="I167">
        <v>158</v>
      </c>
      <c r="J167">
        <f t="shared" si="3"/>
        <v>240.49863013698601</v>
      </c>
    </row>
    <row r="168" spans="1:10" x14ac:dyDescent="0.2">
      <c r="A168" s="10">
        <v>44728</v>
      </c>
      <c r="B168" s="30">
        <f>1</f>
        <v>1</v>
      </c>
      <c r="C168" s="26">
        <v>19</v>
      </c>
      <c r="D168" s="11">
        <v>42.22</v>
      </c>
      <c r="E168" s="11">
        <v>142.1</v>
      </c>
      <c r="F168" s="11"/>
      <c r="I168">
        <v>159</v>
      </c>
      <c r="J168">
        <f t="shared" si="3"/>
        <v>194.87123287671204</v>
      </c>
    </row>
    <row r="169" spans="1:10" x14ac:dyDescent="0.2">
      <c r="A169" s="10">
        <v>44729</v>
      </c>
      <c r="B169" s="30">
        <f>1</f>
        <v>1</v>
      </c>
      <c r="C169" s="26">
        <v>25</v>
      </c>
      <c r="D169" s="11">
        <v>54.6</v>
      </c>
      <c r="E169" s="11">
        <v>178.01</v>
      </c>
      <c r="F169" s="11"/>
      <c r="I169">
        <v>160</v>
      </c>
      <c r="J169">
        <f t="shared" si="3"/>
        <v>149.24383561643808</v>
      </c>
    </row>
    <row r="170" spans="1:10" x14ac:dyDescent="0.2">
      <c r="A170" s="10">
        <v>44730</v>
      </c>
      <c r="B170" s="30">
        <f>1</f>
        <v>1</v>
      </c>
      <c r="C170" s="26">
        <v>20</v>
      </c>
      <c r="D170" s="11">
        <v>42.92</v>
      </c>
      <c r="E170" s="11">
        <v>217.6</v>
      </c>
      <c r="F170" s="11"/>
      <c r="I170">
        <v>161</v>
      </c>
      <c r="J170">
        <f t="shared" si="3"/>
        <v>103.61643835616411</v>
      </c>
    </row>
    <row r="171" spans="1:10" x14ac:dyDescent="0.2">
      <c r="A171" s="10">
        <v>44731</v>
      </c>
      <c r="B171" s="30">
        <f>1</f>
        <v>1</v>
      </c>
      <c r="C171" s="26">
        <v>23</v>
      </c>
      <c r="D171" s="11">
        <v>46.87</v>
      </c>
      <c r="E171" s="11">
        <v>152.46</v>
      </c>
      <c r="F171" s="11"/>
      <c r="I171">
        <v>162</v>
      </c>
      <c r="J171">
        <f t="shared" si="3"/>
        <v>57.989041095890137</v>
      </c>
    </row>
    <row r="172" spans="1:10" x14ac:dyDescent="0.2">
      <c r="A172" s="10">
        <v>44732</v>
      </c>
      <c r="B172" s="30">
        <f>1</f>
        <v>1</v>
      </c>
      <c r="C172" s="26">
        <v>22</v>
      </c>
      <c r="D172" s="11">
        <v>51.04</v>
      </c>
      <c r="E172" s="11">
        <v>137.78</v>
      </c>
      <c r="F172" s="11"/>
      <c r="I172">
        <v>163</v>
      </c>
      <c r="J172">
        <f t="shared" si="3"/>
        <v>12.361643835616164</v>
      </c>
    </row>
    <row r="173" spans="1:10" x14ac:dyDescent="0.2">
      <c r="A173" s="10">
        <v>44733</v>
      </c>
      <c r="B173" s="30">
        <f>1</f>
        <v>1</v>
      </c>
      <c r="C173" s="26">
        <v>23</v>
      </c>
      <c r="D173" s="11">
        <v>47.23</v>
      </c>
      <c r="E173" s="11">
        <v>229.34</v>
      </c>
      <c r="F173" s="11"/>
      <c r="I173">
        <v>164</v>
      </c>
      <c r="J173">
        <f t="shared" si="3"/>
        <v>583.73424657534224</v>
      </c>
    </row>
    <row r="174" spans="1:10" x14ac:dyDescent="0.2">
      <c r="A174" s="10">
        <v>44734</v>
      </c>
      <c r="B174" s="30">
        <f>1</f>
        <v>1</v>
      </c>
      <c r="C174" s="26">
        <v>21</v>
      </c>
      <c r="D174" s="11">
        <v>37.85</v>
      </c>
      <c r="E174" s="11">
        <v>153.86000000000001</v>
      </c>
      <c r="F174" s="11"/>
      <c r="I174">
        <v>165</v>
      </c>
      <c r="J174">
        <f t="shared" si="3"/>
        <v>538.1068493150683</v>
      </c>
    </row>
    <row r="175" spans="1:10" x14ac:dyDescent="0.2">
      <c r="A175" s="10">
        <v>44735</v>
      </c>
      <c r="B175" s="30">
        <f>1</f>
        <v>1</v>
      </c>
      <c r="C175" s="26">
        <v>24</v>
      </c>
      <c r="D175" s="11">
        <v>39.840000000000003</v>
      </c>
      <c r="E175" s="11">
        <v>144.01</v>
      </c>
      <c r="F175" s="11"/>
      <c r="I175">
        <v>166</v>
      </c>
      <c r="J175">
        <f t="shared" si="3"/>
        <v>492.47945205479431</v>
      </c>
    </row>
    <row r="176" spans="1:10" x14ac:dyDescent="0.2">
      <c r="A176" s="10">
        <v>44736</v>
      </c>
      <c r="B176" s="30">
        <f>1</f>
        <v>1</v>
      </c>
      <c r="C176" s="26">
        <v>25</v>
      </c>
      <c r="D176" s="11">
        <v>56</v>
      </c>
      <c r="E176" s="11">
        <v>219.09</v>
      </c>
      <c r="F176" s="11"/>
      <c r="I176">
        <v>167</v>
      </c>
      <c r="J176">
        <f t="shared" si="3"/>
        <v>446.85205479452031</v>
      </c>
    </row>
    <row r="177" spans="1:10" x14ac:dyDescent="0.2">
      <c r="A177" s="10">
        <v>44737</v>
      </c>
      <c r="B177" s="30">
        <f>1</f>
        <v>1</v>
      </c>
      <c r="C177" s="26">
        <v>23</v>
      </c>
      <c r="D177" s="11">
        <v>54.23</v>
      </c>
      <c r="E177" s="11">
        <v>172.44</v>
      </c>
      <c r="F177" s="11"/>
      <c r="I177">
        <v>168</v>
      </c>
      <c r="J177">
        <f t="shared" si="3"/>
        <v>401.22465753424632</v>
      </c>
    </row>
    <row r="178" spans="1:10" x14ac:dyDescent="0.2">
      <c r="A178" s="10">
        <v>44738</v>
      </c>
      <c r="B178" s="30">
        <f>1</f>
        <v>1</v>
      </c>
      <c r="C178" s="26">
        <v>26</v>
      </c>
      <c r="D178" s="11">
        <v>39.46</v>
      </c>
      <c r="E178" s="11">
        <v>180.25</v>
      </c>
      <c r="F178" s="11"/>
      <c r="I178">
        <v>169</v>
      </c>
      <c r="J178">
        <f t="shared" si="3"/>
        <v>355.59726027397232</v>
      </c>
    </row>
    <row r="179" spans="1:10" x14ac:dyDescent="0.2">
      <c r="A179" s="10">
        <v>44739</v>
      </c>
      <c r="B179" s="30">
        <f>1</f>
        <v>1</v>
      </c>
      <c r="C179" s="26">
        <v>25</v>
      </c>
      <c r="D179" s="11">
        <v>51.71</v>
      </c>
      <c r="E179" s="11">
        <v>212.25</v>
      </c>
      <c r="F179" s="11"/>
      <c r="I179">
        <v>170</v>
      </c>
      <c r="J179">
        <f t="shared" si="3"/>
        <v>309.96986301369833</v>
      </c>
    </row>
    <row r="180" spans="1:10" x14ac:dyDescent="0.2">
      <c r="A180" s="10">
        <v>44740</v>
      </c>
      <c r="B180" s="30">
        <f>1</f>
        <v>1</v>
      </c>
      <c r="C180" s="26">
        <v>31</v>
      </c>
      <c r="D180" s="11">
        <v>48.04</v>
      </c>
      <c r="E180" s="11">
        <v>169.1</v>
      </c>
      <c r="F180" s="11"/>
      <c r="I180">
        <v>171</v>
      </c>
      <c r="J180">
        <f t="shared" si="3"/>
        <v>264.34246575342434</v>
      </c>
    </row>
    <row r="181" spans="1:10" x14ac:dyDescent="0.2">
      <c r="A181" s="10">
        <v>44741</v>
      </c>
      <c r="B181" s="30">
        <f>1</f>
        <v>1</v>
      </c>
      <c r="C181" s="26">
        <v>21</v>
      </c>
      <c r="D181" s="11">
        <v>40.229999999999997</v>
      </c>
      <c r="E181" s="11">
        <v>219.82</v>
      </c>
      <c r="F181" s="11"/>
      <c r="I181">
        <v>172</v>
      </c>
      <c r="J181">
        <f t="shared" si="3"/>
        <v>218.71506849315037</v>
      </c>
    </row>
    <row r="182" spans="1:10" x14ac:dyDescent="0.2">
      <c r="A182" s="10">
        <v>44742</v>
      </c>
      <c r="B182" s="30">
        <f>1</f>
        <v>1</v>
      </c>
      <c r="C182" s="26">
        <v>25</v>
      </c>
      <c r="D182" s="11">
        <v>41.9</v>
      </c>
      <c r="E182" s="11">
        <v>159.43</v>
      </c>
      <c r="F182" s="11"/>
      <c r="I182">
        <v>173</v>
      </c>
      <c r="J182">
        <f t="shared" si="3"/>
        <v>173.0876712328764</v>
      </c>
    </row>
    <row r="183" spans="1:10" x14ac:dyDescent="0.2">
      <c r="A183" s="10">
        <v>44743</v>
      </c>
      <c r="B183" s="30">
        <f>1</f>
        <v>1</v>
      </c>
      <c r="C183" s="26">
        <v>23</v>
      </c>
      <c r="D183" s="11">
        <v>41.62</v>
      </c>
      <c r="E183" s="11">
        <v>142.82</v>
      </c>
      <c r="F183" s="11"/>
      <c r="I183">
        <v>174</v>
      </c>
      <c r="J183">
        <f t="shared" si="3"/>
        <v>127.46027397260244</v>
      </c>
    </row>
    <row r="184" spans="1:10" x14ac:dyDescent="0.2">
      <c r="A184" s="10">
        <v>44744</v>
      </c>
      <c r="B184" s="30">
        <f>1</f>
        <v>1</v>
      </c>
      <c r="C184" s="26">
        <v>27</v>
      </c>
      <c r="D184" s="11">
        <v>46.21</v>
      </c>
      <c r="E184" s="11">
        <v>148.18</v>
      </c>
      <c r="F184" s="11"/>
      <c r="I184">
        <v>175</v>
      </c>
      <c r="J184">
        <f t="shared" si="3"/>
        <v>81.832876712328471</v>
      </c>
    </row>
    <row r="185" spans="1:10" x14ac:dyDescent="0.2">
      <c r="A185" s="10">
        <v>44745</v>
      </c>
      <c r="B185" s="30">
        <f>1</f>
        <v>1</v>
      </c>
      <c r="C185" s="26">
        <v>23</v>
      </c>
      <c r="D185" s="11">
        <v>54.2</v>
      </c>
      <c r="E185" s="11">
        <v>195.58</v>
      </c>
      <c r="F185" s="11"/>
      <c r="I185">
        <v>176</v>
      </c>
      <c r="J185">
        <f t="shared" si="3"/>
        <v>36.205479452054497</v>
      </c>
    </row>
    <row r="186" spans="1:10" x14ac:dyDescent="0.2">
      <c r="A186" s="10">
        <v>44746</v>
      </c>
      <c r="B186" s="30">
        <f>1</f>
        <v>1</v>
      </c>
      <c r="C186" s="26">
        <v>24</v>
      </c>
      <c r="D186" s="11">
        <v>51.34</v>
      </c>
      <c r="E186" s="11">
        <v>168.69</v>
      </c>
      <c r="F186" s="11"/>
      <c r="I186">
        <v>177</v>
      </c>
      <c r="J186">
        <f t="shared" si="3"/>
        <v>607.5780821917806</v>
      </c>
    </row>
    <row r="187" spans="1:10" x14ac:dyDescent="0.2">
      <c r="A187" s="10">
        <v>44747</v>
      </c>
      <c r="B187" s="30">
        <f>1</f>
        <v>1</v>
      </c>
      <c r="C187" s="26">
        <v>24</v>
      </c>
      <c r="D187" s="11">
        <v>41.75</v>
      </c>
      <c r="E187" s="11">
        <v>185.99</v>
      </c>
      <c r="F187" s="11"/>
      <c r="I187">
        <v>178</v>
      </c>
      <c r="J187">
        <f t="shared" si="3"/>
        <v>561.95068493150666</v>
      </c>
    </row>
    <row r="188" spans="1:10" x14ac:dyDescent="0.2">
      <c r="A188" s="10">
        <v>44748</v>
      </c>
      <c r="B188" s="30">
        <f>1</f>
        <v>1</v>
      </c>
      <c r="C188" s="26">
        <v>28</v>
      </c>
      <c r="D188" s="11">
        <v>43.3</v>
      </c>
      <c r="E188" s="11">
        <v>140.44</v>
      </c>
      <c r="F188" s="11"/>
      <c r="I188">
        <v>179</v>
      </c>
      <c r="J188">
        <f t="shared" si="3"/>
        <v>516.32328767123272</v>
      </c>
    </row>
    <row r="189" spans="1:10" x14ac:dyDescent="0.2">
      <c r="A189" s="10">
        <v>44749</v>
      </c>
      <c r="B189" s="30">
        <f>1</f>
        <v>1</v>
      </c>
      <c r="C189" s="26">
        <v>29</v>
      </c>
      <c r="D189" s="11">
        <v>49.5</v>
      </c>
      <c r="E189" s="11">
        <v>228.63</v>
      </c>
      <c r="F189" s="11"/>
      <c r="I189">
        <v>180</v>
      </c>
      <c r="J189">
        <f t="shared" si="3"/>
        <v>470.69589041095873</v>
      </c>
    </row>
    <row r="190" spans="1:10" x14ac:dyDescent="0.2">
      <c r="A190" s="10">
        <v>44750</v>
      </c>
      <c r="B190" s="30">
        <f>1</f>
        <v>1</v>
      </c>
      <c r="C190" s="26">
        <v>31</v>
      </c>
      <c r="D190" s="11">
        <v>52.78</v>
      </c>
      <c r="E190" s="11">
        <v>171.56</v>
      </c>
      <c r="F190" s="11"/>
      <c r="I190">
        <v>181</v>
      </c>
      <c r="J190">
        <f t="shared" si="3"/>
        <v>425.06849315068473</v>
      </c>
    </row>
    <row r="191" spans="1:10" x14ac:dyDescent="0.2">
      <c r="A191" s="10">
        <v>44751</v>
      </c>
      <c r="B191" s="30">
        <f>1</f>
        <v>1</v>
      </c>
      <c r="C191" s="26">
        <v>25</v>
      </c>
      <c r="D191" s="11">
        <v>48.51</v>
      </c>
      <c r="E191" s="11">
        <v>138.54</v>
      </c>
      <c r="F191" s="11"/>
      <c r="I191">
        <v>182</v>
      </c>
      <c r="J191">
        <f t="shared" si="3"/>
        <v>379.44109589041074</v>
      </c>
    </row>
    <row r="192" spans="1:10" x14ac:dyDescent="0.2">
      <c r="A192" s="10">
        <v>44752</v>
      </c>
      <c r="B192" s="30">
        <f>1</f>
        <v>1</v>
      </c>
      <c r="C192" s="26">
        <v>28</v>
      </c>
      <c r="D192" s="11">
        <v>54.24</v>
      </c>
      <c r="E192" s="11">
        <v>218.19</v>
      </c>
      <c r="F192" s="11"/>
      <c r="I192">
        <v>183</v>
      </c>
      <c r="J192">
        <f t="shared" si="3"/>
        <v>333.81369863013674</v>
      </c>
    </row>
    <row r="193" spans="1:10" x14ac:dyDescent="0.2">
      <c r="A193" s="10">
        <v>44753</v>
      </c>
      <c r="B193" s="30">
        <f>1</f>
        <v>1</v>
      </c>
      <c r="C193" s="26">
        <v>29</v>
      </c>
      <c r="D193" s="11">
        <v>38.19</v>
      </c>
      <c r="E193" s="11">
        <v>156.36000000000001</v>
      </c>
      <c r="F193" s="11"/>
      <c r="I193">
        <v>184</v>
      </c>
      <c r="J193">
        <f t="shared" si="3"/>
        <v>288.18630136986275</v>
      </c>
    </row>
    <row r="194" spans="1:10" x14ac:dyDescent="0.2">
      <c r="A194" s="10">
        <v>44754</v>
      </c>
      <c r="B194" s="30">
        <f>1</f>
        <v>1</v>
      </c>
      <c r="C194" s="26">
        <v>28</v>
      </c>
      <c r="D194" s="11">
        <v>38.46</v>
      </c>
      <c r="E194" s="11">
        <v>174.04</v>
      </c>
      <c r="F194" s="11"/>
      <c r="I194">
        <v>185</v>
      </c>
      <c r="J194">
        <f t="shared" si="3"/>
        <v>242.55890410958878</v>
      </c>
    </row>
    <row r="195" spans="1:10" x14ac:dyDescent="0.2">
      <c r="A195" s="10">
        <v>44755</v>
      </c>
      <c r="B195" s="30">
        <f>1</f>
        <v>1</v>
      </c>
      <c r="C195" s="26">
        <v>30</v>
      </c>
      <c r="D195" s="11">
        <v>50.22</v>
      </c>
      <c r="E195" s="11">
        <v>181.94</v>
      </c>
      <c r="F195" s="11"/>
      <c r="I195">
        <v>186</v>
      </c>
      <c r="J195">
        <f t="shared" si="3"/>
        <v>196.93150684931481</v>
      </c>
    </row>
    <row r="196" spans="1:10" x14ac:dyDescent="0.2">
      <c r="A196" s="10">
        <v>44756</v>
      </c>
      <c r="B196" s="30">
        <f>1</f>
        <v>1</v>
      </c>
      <c r="C196" s="26">
        <v>21</v>
      </c>
      <c r="D196" s="11">
        <v>43.68</v>
      </c>
      <c r="E196" s="11">
        <v>172.55</v>
      </c>
      <c r="F196" s="11"/>
      <c r="I196">
        <v>187</v>
      </c>
      <c r="J196">
        <f t="shared" si="3"/>
        <v>151.30410958904085</v>
      </c>
    </row>
    <row r="197" spans="1:10" x14ac:dyDescent="0.2">
      <c r="A197" s="10">
        <v>44757</v>
      </c>
      <c r="B197" s="30">
        <f>1</f>
        <v>1</v>
      </c>
      <c r="C197" s="26">
        <v>29</v>
      </c>
      <c r="D197" s="11">
        <v>54.83</v>
      </c>
      <c r="E197" s="11">
        <v>179.96</v>
      </c>
      <c r="F197" s="11"/>
      <c r="I197">
        <v>188</v>
      </c>
      <c r="J197">
        <f t="shared" si="3"/>
        <v>105.67671232876688</v>
      </c>
    </row>
    <row r="198" spans="1:10" x14ac:dyDescent="0.2">
      <c r="A198" s="10">
        <v>44758</v>
      </c>
      <c r="B198" s="30">
        <f>1</f>
        <v>1</v>
      </c>
      <c r="C198" s="26">
        <v>24</v>
      </c>
      <c r="D198" s="11">
        <v>39.17</v>
      </c>
      <c r="E198" s="11">
        <v>231.62</v>
      </c>
      <c r="F198" s="11"/>
      <c r="I198">
        <v>189</v>
      </c>
      <c r="J198">
        <f t="shared" si="3"/>
        <v>60.049315068492909</v>
      </c>
    </row>
    <row r="199" spans="1:10" x14ac:dyDescent="0.2">
      <c r="A199" s="10">
        <v>44759</v>
      </c>
      <c r="B199" s="30">
        <f>1</f>
        <v>1</v>
      </c>
      <c r="C199" s="26">
        <v>23</v>
      </c>
      <c r="D199" s="11">
        <v>36.979999999999997</v>
      </c>
      <c r="E199" s="11">
        <v>138.16</v>
      </c>
      <c r="F199" s="11"/>
      <c r="I199">
        <v>190</v>
      </c>
      <c r="J199">
        <f t="shared" si="3"/>
        <v>14.421917808218936</v>
      </c>
    </row>
    <row r="200" spans="1:10" x14ac:dyDescent="0.2">
      <c r="A200" s="10">
        <v>44760</v>
      </c>
      <c r="B200" s="30">
        <f>1</f>
        <v>1</v>
      </c>
      <c r="C200" s="26">
        <v>31</v>
      </c>
      <c r="D200" s="11">
        <v>42.77</v>
      </c>
      <c r="E200" s="11">
        <v>163.31</v>
      </c>
      <c r="F200" s="11"/>
      <c r="I200">
        <v>191</v>
      </c>
      <c r="J200">
        <f t="shared" si="3"/>
        <v>585.79452054794501</v>
      </c>
    </row>
    <row r="201" spans="1:10" x14ac:dyDescent="0.2">
      <c r="A201" s="10">
        <v>44761</v>
      </c>
      <c r="B201" s="30">
        <f>1</f>
        <v>1</v>
      </c>
      <c r="C201" s="26">
        <v>21</v>
      </c>
      <c r="D201" s="11">
        <v>48.17</v>
      </c>
      <c r="E201" s="11">
        <v>145.72999999999999</v>
      </c>
      <c r="F201" s="11"/>
      <c r="I201">
        <v>192</v>
      </c>
      <c r="J201">
        <f t="shared" si="3"/>
        <v>540.16712328767107</v>
      </c>
    </row>
    <row r="202" spans="1:10" x14ac:dyDescent="0.2">
      <c r="A202" s="10">
        <v>44762</v>
      </c>
      <c r="B202" s="30">
        <f>1</f>
        <v>1</v>
      </c>
      <c r="C202" s="26">
        <v>22</v>
      </c>
      <c r="D202" s="11">
        <v>44.52</v>
      </c>
      <c r="E202" s="11">
        <v>197.32</v>
      </c>
      <c r="F202" s="11"/>
      <c r="I202">
        <v>193</v>
      </c>
      <c r="J202">
        <f t="shared" si="3"/>
        <v>494.53972602739708</v>
      </c>
    </row>
    <row r="203" spans="1:10" x14ac:dyDescent="0.2">
      <c r="A203" s="10">
        <v>44763</v>
      </c>
      <c r="B203" s="30">
        <f>1</f>
        <v>1</v>
      </c>
      <c r="C203" s="26">
        <v>30</v>
      </c>
      <c r="D203" s="11">
        <v>46.81</v>
      </c>
      <c r="E203" s="11">
        <v>229.33</v>
      </c>
      <c r="F203" s="11"/>
      <c r="I203">
        <v>194</v>
      </c>
      <c r="J203">
        <f t="shared" ref="J203:J266" si="4">IF((J202-$L$7)&lt;0,J202+$J$10-$L$7,J202-$L$7)</f>
        <v>448.91232876712309</v>
      </c>
    </row>
    <row r="204" spans="1:10" x14ac:dyDescent="0.2">
      <c r="A204" s="10">
        <v>44764</v>
      </c>
      <c r="B204" s="30">
        <f>1</f>
        <v>1</v>
      </c>
      <c r="C204" s="26">
        <v>25</v>
      </c>
      <c r="D204" s="11">
        <v>50.86</v>
      </c>
      <c r="E204" s="11">
        <v>230.74</v>
      </c>
      <c r="F204" s="11"/>
      <c r="I204">
        <v>195</v>
      </c>
      <c r="J204">
        <f t="shared" si="4"/>
        <v>403.28493150684909</v>
      </c>
    </row>
    <row r="205" spans="1:10" x14ac:dyDescent="0.2">
      <c r="A205" s="10">
        <v>44765</v>
      </c>
      <c r="B205" s="30">
        <f>1</f>
        <v>1</v>
      </c>
      <c r="C205" s="26">
        <v>31</v>
      </c>
      <c r="D205" s="11">
        <v>45.35</v>
      </c>
      <c r="E205" s="11">
        <v>153.69999999999999</v>
      </c>
      <c r="F205" s="11"/>
      <c r="I205">
        <v>196</v>
      </c>
      <c r="J205">
        <f t="shared" si="4"/>
        <v>357.6575342465751</v>
      </c>
    </row>
    <row r="206" spans="1:10" x14ac:dyDescent="0.2">
      <c r="A206" s="10">
        <v>44766</v>
      </c>
      <c r="B206" s="30">
        <f>1</f>
        <v>1</v>
      </c>
      <c r="C206" s="26">
        <v>29</v>
      </c>
      <c r="D206" s="11">
        <v>54.61</v>
      </c>
      <c r="E206" s="11">
        <v>158.47</v>
      </c>
      <c r="F206" s="11"/>
      <c r="I206">
        <v>197</v>
      </c>
      <c r="J206">
        <f t="shared" si="4"/>
        <v>312.0301369863011</v>
      </c>
    </row>
    <row r="207" spans="1:10" x14ac:dyDescent="0.2">
      <c r="A207" s="10">
        <v>44767</v>
      </c>
      <c r="B207" s="30">
        <f>1</f>
        <v>1</v>
      </c>
      <c r="C207" s="26">
        <v>21</v>
      </c>
      <c r="D207" s="11">
        <v>42.4</v>
      </c>
      <c r="E207" s="11">
        <v>196.06</v>
      </c>
      <c r="F207" s="11"/>
      <c r="I207">
        <v>198</v>
      </c>
      <c r="J207">
        <f t="shared" si="4"/>
        <v>266.40273972602711</v>
      </c>
    </row>
    <row r="208" spans="1:10" x14ac:dyDescent="0.2">
      <c r="A208" s="10">
        <v>44768</v>
      </c>
      <c r="B208" s="30">
        <f>1</f>
        <v>1</v>
      </c>
      <c r="C208" s="26">
        <v>26</v>
      </c>
      <c r="D208" s="11">
        <v>39.549999999999997</v>
      </c>
      <c r="E208" s="11">
        <v>213.89</v>
      </c>
      <c r="F208" s="11"/>
      <c r="I208">
        <v>199</v>
      </c>
      <c r="J208">
        <f t="shared" si="4"/>
        <v>220.77534246575314</v>
      </c>
    </row>
    <row r="209" spans="1:10" x14ac:dyDescent="0.2">
      <c r="A209" s="10">
        <v>44769</v>
      </c>
      <c r="B209" s="30">
        <f>1</f>
        <v>1</v>
      </c>
      <c r="C209" s="26">
        <v>23</v>
      </c>
      <c r="D209" s="11">
        <v>38.56</v>
      </c>
      <c r="E209" s="11">
        <v>150.37</v>
      </c>
      <c r="F209" s="11"/>
      <c r="I209">
        <v>200</v>
      </c>
      <c r="J209">
        <f t="shared" si="4"/>
        <v>175.14794520547918</v>
      </c>
    </row>
    <row r="210" spans="1:10" x14ac:dyDescent="0.2">
      <c r="A210" s="10">
        <v>44770</v>
      </c>
      <c r="B210" s="30">
        <f>1</f>
        <v>1</v>
      </c>
      <c r="C210" s="26">
        <v>23</v>
      </c>
      <c r="D210" s="11">
        <v>56.62</v>
      </c>
      <c r="E210" s="11">
        <v>192.16</v>
      </c>
      <c r="F210" s="11"/>
      <c r="I210">
        <v>201</v>
      </c>
      <c r="J210">
        <f t="shared" si="4"/>
        <v>129.52054794520521</v>
      </c>
    </row>
    <row r="211" spans="1:10" x14ac:dyDescent="0.2">
      <c r="A211" s="10">
        <v>44771</v>
      </c>
      <c r="B211" s="30">
        <f>1</f>
        <v>1</v>
      </c>
      <c r="C211" s="26">
        <v>26</v>
      </c>
      <c r="D211" s="11">
        <v>49.9</v>
      </c>
      <c r="E211" s="11">
        <v>204.19</v>
      </c>
      <c r="F211" s="11"/>
      <c r="I211">
        <v>202</v>
      </c>
      <c r="J211">
        <f t="shared" si="4"/>
        <v>83.893150684931243</v>
      </c>
    </row>
    <row r="212" spans="1:10" x14ac:dyDescent="0.2">
      <c r="A212" s="10">
        <v>44772</v>
      </c>
      <c r="B212" s="30">
        <f>1</f>
        <v>1</v>
      </c>
      <c r="C212" s="26">
        <v>22</v>
      </c>
      <c r="D212" s="11">
        <v>43.44</v>
      </c>
      <c r="E212" s="11">
        <v>151.86000000000001</v>
      </c>
      <c r="F212" s="11"/>
      <c r="I212">
        <v>203</v>
      </c>
      <c r="J212">
        <f t="shared" si="4"/>
        <v>38.265753424657269</v>
      </c>
    </row>
    <row r="213" spans="1:10" x14ac:dyDescent="0.2">
      <c r="A213" s="10">
        <v>44773</v>
      </c>
      <c r="B213" s="30">
        <f>1</f>
        <v>1</v>
      </c>
      <c r="C213" s="26">
        <v>28</v>
      </c>
      <c r="D213" s="11">
        <v>48.43</v>
      </c>
      <c r="E213" s="11">
        <v>169.53</v>
      </c>
      <c r="F213" s="11"/>
      <c r="I213">
        <v>204</v>
      </c>
      <c r="J213">
        <f t="shared" si="4"/>
        <v>609.63835616438337</v>
      </c>
    </row>
    <row r="214" spans="1:10" x14ac:dyDescent="0.2">
      <c r="A214" s="10">
        <v>44774</v>
      </c>
      <c r="B214" s="30">
        <f>1</f>
        <v>1</v>
      </c>
      <c r="C214" s="26">
        <v>22</v>
      </c>
      <c r="D214" s="11">
        <v>53.86</v>
      </c>
      <c r="E214" s="11">
        <v>166.44</v>
      </c>
      <c r="F214" s="11"/>
      <c r="I214">
        <v>205</v>
      </c>
      <c r="J214">
        <f t="shared" si="4"/>
        <v>564.01095890410943</v>
      </c>
    </row>
    <row r="215" spans="1:10" x14ac:dyDescent="0.2">
      <c r="A215" s="10">
        <v>44775</v>
      </c>
      <c r="B215" s="30">
        <f>1</f>
        <v>1</v>
      </c>
      <c r="C215" s="26">
        <v>25</v>
      </c>
      <c r="D215" s="11">
        <v>50.34</v>
      </c>
      <c r="E215" s="11">
        <v>196.77</v>
      </c>
      <c r="F215" s="11"/>
      <c r="I215">
        <v>206</v>
      </c>
      <c r="J215">
        <f t="shared" si="4"/>
        <v>518.38356164383549</v>
      </c>
    </row>
    <row r="216" spans="1:10" x14ac:dyDescent="0.2">
      <c r="A216" s="10">
        <v>44776</v>
      </c>
      <c r="B216" s="30">
        <f>1</f>
        <v>1</v>
      </c>
      <c r="C216" s="26">
        <v>25</v>
      </c>
      <c r="D216" s="11">
        <v>47.7</v>
      </c>
      <c r="E216" s="11">
        <v>179.71</v>
      </c>
      <c r="F216" s="11"/>
      <c r="I216">
        <v>207</v>
      </c>
      <c r="J216">
        <f t="shared" si="4"/>
        <v>472.7561643835615</v>
      </c>
    </row>
    <row r="217" spans="1:10" x14ac:dyDescent="0.2">
      <c r="A217" s="10">
        <v>44777</v>
      </c>
      <c r="B217" s="30">
        <f>1</f>
        <v>1</v>
      </c>
      <c r="C217" s="26">
        <v>21</v>
      </c>
      <c r="D217" s="11">
        <v>41.59</v>
      </c>
      <c r="E217" s="11">
        <v>220.42</v>
      </c>
      <c r="F217" s="11"/>
      <c r="I217">
        <v>208</v>
      </c>
      <c r="J217">
        <f t="shared" si="4"/>
        <v>427.1287671232875</v>
      </c>
    </row>
    <row r="218" spans="1:10" x14ac:dyDescent="0.2">
      <c r="A218" s="10">
        <v>44778</v>
      </c>
      <c r="B218" s="30">
        <f>1</f>
        <v>1</v>
      </c>
      <c r="C218" s="26">
        <v>23</v>
      </c>
      <c r="D218" s="11">
        <v>52.47</v>
      </c>
      <c r="E218" s="11">
        <v>183.33</v>
      </c>
      <c r="F218" s="11"/>
      <c r="I218">
        <v>209</v>
      </c>
      <c r="J218">
        <f t="shared" si="4"/>
        <v>381.50136986301351</v>
      </c>
    </row>
    <row r="219" spans="1:10" x14ac:dyDescent="0.2">
      <c r="A219" s="10">
        <v>44779</v>
      </c>
      <c r="B219" s="30">
        <f>1</f>
        <v>1</v>
      </c>
      <c r="C219" s="26">
        <v>23</v>
      </c>
      <c r="D219" s="11">
        <v>45.65</v>
      </c>
      <c r="E219" s="11">
        <v>203.36</v>
      </c>
      <c r="F219" s="11"/>
      <c r="I219">
        <v>210</v>
      </c>
      <c r="J219">
        <f t="shared" si="4"/>
        <v>335.87397260273951</v>
      </c>
    </row>
    <row r="220" spans="1:10" x14ac:dyDescent="0.2">
      <c r="A220" s="10">
        <v>44780</v>
      </c>
      <c r="B220" s="30">
        <f>1</f>
        <v>1</v>
      </c>
      <c r="C220" s="26">
        <v>28</v>
      </c>
      <c r="D220" s="11">
        <v>52.9</v>
      </c>
      <c r="E220" s="11">
        <v>233.26</v>
      </c>
      <c r="F220" s="11"/>
      <c r="I220">
        <v>211</v>
      </c>
      <c r="J220">
        <f t="shared" si="4"/>
        <v>290.24657534246552</v>
      </c>
    </row>
    <row r="221" spans="1:10" x14ac:dyDescent="0.2">
      <c r="A221" s="10">
        <v>44781</v>
      </c>
      <c r="B221" s="30">
        <f>1</f>
        <v>1</v>
      </c>
      <c r="C221" s="26">
        <v>24</v>
      </c>
      <c r="D221" s="11">
        <v>44.76</v>
      </c>
      <c r="E221" s="11">
        <v>213.55</v>
      </c>
      <c r="F221" s="11"/>
      <c r="I221">
        <v>212</v>
      </c>
      <c r="J221">
        <f t="shared" si="4"/>
        <v>244.61917808219155</v>
      </c>
    </row>
    <row r="222" spans="1:10" x14ac:dyDescent="0.2">
      <c r="A222" s="10">
        <v>44782</v>
      </c>
      <c r="B222" s="30">
        <f>1</f>
        <v>1</v>
      </c>
      <c r="C222" s="26">
        <v>27</v>
      </c>
      <c r="D222" s="11">
        <v>52.56</v>
      </c>
      <c r="E222" s="11">
        <v>146.71</v>
      </c>
      <c r="F222" s="11"/>
      <c r="I222">
        <v>213</v>
      </c>
      <c r="J222">
        <f t="shared" si="4"/>
        <v>198.99178082191759</v>
      </c>
    </row>
    <row r="223" spans="1:10" x14ac:dyDescent="0.2">
      <c r="A223" s="10">
        <v>44783</v>
      </c>
      <c r="B223" s="30">
        <f>1</f>
        <v>1</v>
      </c>
      <c r="C223" s="26">
        <v>31</v>
      </c>
      <c r="D223" s="11">
        <v>46.66</v>
      </c>
      <c r="E223" s="11">
        <v>142.4</v>
      </c>
      <c r="F223" s="11"/>
      <c r="I223">
        <v>214</v>
      </c>
      <c r="J223">
        <f t="shared" si="4"/>
        <v>153.36438356164362</v>
      </c>
    </row>
    <row r="224" spans="1:10" x14ac:dyDescent="0.2">
      <c r="A224" s="10">
        <v>44784</v>
      </c>
      <c r="B224" s="30">
        <f>1</f>
        <v>1</v>
      </c>
      <c r="C224" s="26">
        <v>20</v>
      </c>
      <c r="D224" s="11">
        <v>40.1</v>
      </c>
      <c r="E224" s="11">
        <v>163.1</v>
      </c>
      <c r="F224" s="11"/>
      <c r="I224">
        <v>215</v>
      </c>
      <c r="J224">
        <f t="shared" si="4"/>
        <v>107.73698630136965</v>
      </c>
    </row>
    <row r="225" spans="1:10" x14ac:dyDescent="0.2">
      <c r="A225" s="10">
        <v>44785</v>
      </c>
      <c r="B225" s="30">
        <f>1</f>
        <v>1</v>
      </c>
      <c r="C225" s="26">
        <v>26</v>
      </c>
      <c r="D225" s="11">
        <v>44.59</v>
      </c>
      <c r="E225" s="11">
        <v>223.4</v>
      </c>
      <c r="F225" s="11"/>
      <c r="I225">
        <v>216</v>
      </c>
      <c r="J225">
        <f t="shared" si="4"/>
        <v>62.109589041095681</v>
      </c>
    </row>
    <row r="226" spans="1:10" x14ac:dyDescent="0.2">
      <c r="A226" s="10">
        <v>44786</v>
      </c>
      <c r="B226" s="30">
        <f>1</f>
        <v>1</v>
      </c>
      <c r="C226" s="26">
        <v>21</v>
      </c>
      <c r="D226" s="11">
        <v>54.84</v>
      </c>
      <c r="E226" s="11">
        <v>179.39</v>
      </c>
      <c r="F226" s="11"/>
      <c r="I226">
        <v>217</v>
      </c>
      <c r="J226">
        <f t="shared" si="4"/>
        <v>16.482191780821708</v>
      </c>
    </row>
    <row r="227" spans="1:10" x14ac:dyDescent="0.2">
      <c r="A227" s="10">
        <v>44787</v>
      </c>
      <c r="B227" s="30">
        <f>1</f>
        <v>1</v>
      </c>
      <c r="C227" s="26">
        <v>25</v>
      </c>
      <c r="D227" s="11">
        <v>48.94</v>
      </c>
      <c r="E227" s="11">
        <v>142.44</v>
      </c>
      <c r="F227" s="11"/>
      <c r="I227">
        <v>218</v>
      </c>
      <c r="J227">
        <f t="shared" si="4"/>
        <v>587.85479452054778</v>
      </c>
    </row>
    <row r="228" spans="1:10" x14ac:dyDescent="0.2">
      <c r="A228" s="10">
        <v>44788</v>
      </c>
      <c r="B228" s="30">
        <f>1</f>
        <v>1</v>
      </c>
      <c r="C228" s="26">
        <v>28</v>
      </c>
      <c r="D228" s="11">
        <v>39.42</v>
      </c>
      <c r="E228" s="11">
        <v>149.69</v>
      </c>
      <c r="F228" s="11"/>
      <c r="I228">
        <v>219</v>
      </c>
      <c r="J228">
        <f t="shared" si="4"/>
        <v>542.22739726027385</v>
      </c>
    </row>
    <row r="229" spans="1:10" x14ac:dyDescent="0.2">
      <c r="A229" s="10">
        <v>44789</v>
      </c>
      <c r="B229" s="30">
        <f>1</f>
        <v>1</v>
      </c>
      <c r="C229" s="26">
        <v>23</v>
      </c>
      <c r="D229" s="11">
        <v>50.75</v>
      </c>
      <c r="E229" s="11">
        <v>206.73</v>
      </c>
      <c r="F229" s="11"/>
      <c r="I229">
        <v>220</v>
      </c>
      <c r="J229">
        <f t="shared" si="4"/>
        <v>496.59999999999985</v>
      </c>
    </row>
    <row r="230" spans="1:10" x14ac:dyDescent="0.2">
      <c r="A230" s="10">
        <v>44790</v>
      </c>
      <c r="B230" s="30">
        <f>1</f>
        <v>1</v>
      </c>
      <c r="C230" s="26">
        <v>26</v>
      </c>
      <c r="D230" s="11">
        <v>37.14</v>
      </c>
      <c r="E230" s="11">
        <v>145.34</v>
      </c>
      <c r="F230" s="11"/>
      <c r="I230">
        <v>221</v>
      </c>
      <c r="J230">
        <f t="shared" si="4"/>
        <v>450.97260273972586</v>
      </c>
    </row>
    <row r="231" spans="1:10" x14ac:dyDescent="0.2">
      <c r="A231" s="10">
        <v>44791</v>
      </c>
      <c r="B231" s="30">
        <f>1</f>
        <v>1</v>
      </c>
      <c r="C231" s="26">
        <v>23</v>
      </c>
      <c r="D231" s="11">
        <v>40.93</v>
      </c>
      <c r="E231" s="11">
        <v>230.07</v>
      </c>
      <c r="F231" s="11"/>
      <c r="I231">
        <v>222</v>
      </c>
      <c r="J231">
        <f t="shared" si="4"/>
        <v>405.34520547945186</v>
      </c>
    </row>
    <row r="232" spans="1:10" x14ac:dyDescent="0.2">
      <c r="A232" s="10">
        <v>44792</v>
      </c>
      <c r="B232" s="30">
        <f>1</f>
        <v>1</v>
      </c>
      <c r="C232" s="26">
        <v>33</v>
      </c>
      <c r="D232" s="11">
        <v>41.28</v>
      </c>
      <c r="E232" s="11">
        <v>159.69999999999999</v>
      </c>
      <c r="F232" s="11"/>
      <c r="I232">
        <v>223</v>
      </c>
      <c r="J232">
        <f t="shared" si="4"/>
        <v>359.71780821917787</v>
      </c>
    </row>
    <row r="233" spans="1:10" x14ac:dyDescent="0.2">
      <c r="A233" s="10">
        <v>44793</v>
      </c>
      <c r="B233" s="30">
        <f>1</f>
        <v>1</v>
      </c>
      <c r="C233" s="26">
        <v>31</v>
      </c>
      <c r="D233" s="11">
        <v>40.67</v>
      </c>
      <c r="E233" s="11">
        <v>233.08</v>
      </c>
      <c r="F233" s="11"/>
      <c r="I233">
        <v>224</v>
      </c>
      <c r="J233">
        <f t="shared" si="4"/>
        <v>314.09041095890387</v>
      </c>
    </row>
    <row r="234" spans="1:10" x14ac:dyDescent="0.2">
      <c r="A234" s="10">
        <v>44794</v>
      </c>
      <c r="B234" s="30">
        <f>1</f>
        <v>1</v>
      </c>
      <c r="C234" s="26">
        <v>30</v>
      </c>
      <c r="D234" s="11">
        <v>38.74</v>
      </c>
      <c r="E234" s="11">
        <v>231.76</v>
      </c>
      <c r="F234" s="11"/>
      <c r="I234">
        <v>225</v>
      </c>
      <c r="J234">
        <f t="shared" si="4"/>
        <v>268.46301369862988</v>
      </c>
    </row>
    <row r="235" spans="1:10" x14ac:dyDescent="0.2">
      <c r="A235" s="10">
        <v>44795</v>
      </c>
      <c r="B235" s="30">
        <f>1</f>
        <v>1</v>
      </c>
      <c r="C235" s="26">
        <v>29</v>
      </c>
      <c r="D235" s="11">
        <v>45.25</v>
      </c>
      <c r="E235" s="11">
        <v>143.85</v>
      </c>
      <c r="F235" s="11"/>
      <c r="I235">
        <v>226</v>
      </c>
      <c r="J235">
        <f t="shared" si="4"/>
        <v>222.83561643835591</v>
      </c>
    </row>
    <row r="236" spans="1:10" x14ac:dyDescent="0.2">
      <c r="A236" s="10">
        <v>44796</v>
      </c>
      <c r="B236" s="30">
        <f>1</f>
        <v>1</v>
      </c>
      <c r="C236" s="26">
        <v>31</v>
      </c>
      <c r="D236" s="11">
        <v>44.78</v>
      </c>
      <c r="E236" s="11">
        <v>228.86</v>
      </c>
      <c r="F236" s="11"/>
      <c r="I236">
        <v>227</v>
      </c>
      <c r="J236">
        <f t="shared" si="4"/>
        <v>177.20821917808195</v>
      </c>
    </row>
    <row r="237" spans="1:10" x14ac:dyDescent="0.2">
      <c r="A237" s="10">
        <v>44797</v>
      </c>
      <c r="B237" s="30">
        <f>1</f>
        <v>1</v>
      </c>
      <c r="C237" s="26">
        <v>27</v>
      </c>
      <c r="D237" s="11">
        <v>40.58</v>
      </c>
      <c r="E237" s="11">
        <v>174.11</v>
      </c>
      <c r="F237" s="11"/>
      <c r="I237">
        <v>228</v>
      </c>
      <c r="J237">
        <f t="shared" si="4"/>
        <v>131.58082191780798</v>
      </c>
    </row>
    <row r="238" spans="1:10" x14ac:dyDescent="0.2">
      <c r="A238" s="10">
        <v>44798</v>
      </c>
      <c r="B238" s="30">
        <f>1</f>
        <v>1</v>
      </c>
      <c r="C238" s="26">
        <v>31</v>
      </c>
      <c r="D238" s="11">
        <v>51.02</v>
      </c>
      <c r="E238" s="11">
        <v>219.94</v>
      </c>
      <c r="F238" s="11"/>
      <c r="I238">
        <v>229</v>
      </c>
      <c r="J238">
        <f t="shared" si="4"/>
        <v>85.953424657534015</v>
      </c>
    </row>
    <row r="239" spans="1:10" x14ac:dyDescent="0.2">
      <c r="A239" s="10">
        <v>44799</v>
      </c>
      <c r="B239" s="30">
        <f>1</f>
        <v>1</v>
      </c>
      <c r="C239" s="26">
        <v>30</v>
      </c>
      <c r="D239" s="11">
        <v>39.07</v>
      </c>
      <c r="E239" s="11">
        <v>215.45</v>
      </c>
      <c r="F239" s="11"/>
      <c r="I239">
        <v>230</v>
      </c>
      <c r="J239">
        <f t="shared" si="4"/>
        <v>40.326027397260042</v>
      </c>
    </row>
    <row r="240" spans="1:10" x14ac:dyDescent="0.2">
      <c r="A240" s="10">
        <v>44800</v>
      </c>
      <c r="B240" s="30">
        <f>1</f>
        <v>1</v>
      </c>
      <c r="C240" s="26">
        <v>28</v>
      </c>
      <c r="D240" s="11">
        <v>47.18</v>
      </c>
      <c r="E240" s="11">
        <v>171.83</v>
      </c>
      <c r="F240" s="11"/>
      <c r="I240">
        <v>231</v>
      </c>
      <c r="J240">
        <f t="shared" si="4"/>
        <v>611.69863013698614</v>
      </c>
    </row>
    <row r="241" spans="1:10" x14ac:dyDescent="0.2">
      <c r="A241" s="10">
        <v>44801</v>
      </c>
      <c r="B241" s="30">
        <f>1</f>
        <v>1</v>
      </c>
      <c r="C241" s="26">
        <v>26</v>
      </c>
      <c r="D241" s="11">
        <v>49.5</v>
      </c>
      <c r="E241" s="11">
        <v>218.7</v>
      </c>
      <c r="F241" s="11"/>
      <c r="I241">
        <v>232</v>
      </c>
      <c r="J241">
        <f t="shared" si="4"/>
        <v>566.0712328767122</v>
      </c>
    </row>
    <row r="242" spans="1:10" x14ac:dyDescent="0.2">
      <c r="A242" s="10">
        <v>44802</v>
      </c>
      <c r="B242" s="30">
        <f>1</f>
        <v>1</v>
      </c>
      <c r="C242" s="26">
        <v>21</v>
      </c>
      <c r="D242" s="11">
        <v>42.63</v>
      </c>
      <c r="E242" s="11">
        <v>221.02</v>
      </c>
      <c r="F242" s="11"/>
      <c r="I242">
        <v>233</v>
      </c>
      <c r="J242">
        <f t="shared" si="4"/>
        <v>520.44383561643826</v>
      </c>
    </row>
    <row r="243" spans="1:10" x14ac:dyDescent="0.2">
      <c r="A243" s="10">
        <v>44803</v>
      </c>
      <c r="B243" s="30">
        <f>1</f>
        <v>1</v>
      </c>
      <c r="C243" s="26">
        <v>26</v>
      </c>
      <c r="D243" s="11">
        <v>56.07</v>
      </c>
      <c r="E243" s="11">
        <v>192.41</v>
      </c>
      <c r="F243" s="11"/>
      <c r="I243">
        <v>234</v>
      </c>
      <c r="J243">
        <f t="shared" si="4"/>
        <v>474.81643835616427</v>
      </c>
    </row>
    <row r="244" spans="1:10" x14ac:dyDescent="0.2">
      <c r="A244" s="10">
        <v>44804</v>
      </c>
      <c r="B244" s="30">
        <f>1</f>
        <v>1</v>
      </c>
      <c r="C244" s="26">
        <v>33</v>
      </c>
      <c r="D244" s="11">
        <v>52.14</v>
      </c>
      <c r="E244" s="11">
        <v>208.78</v>
      </c>
      <c r="F244" s="11"/>
      <c r="I244">
        <v>235</v>
      </c>
      <c r="J244">
        <f t="shared" si="4"/>
        <v>429.18904109589027</v>
      </c>
    </row>
    <row r="245" spans="1:10" x14ac:dyDescent="0.2">
      <c r="A245" s="10">
        <v>44805</v>
      </c>
      <c r="B245" s="30">
        <f>1</f>
        <v>1</v>
      </c>
      <c r="C245" s="26">
        <v>25</v>
      </c>
      <c r="D245" s="11">
        <v>45.81</v>
      </c>
      <c r="E245" s="11">
        <v>214.25</v>
      </c>
      <c r="F245" s="11"/>
      <c r="I245">
        <v>236</v>
      </c>
      <c r="J245">
        <f t="shared" si="4"/>
        <v>383.56164383561628</v>
      </c>
    </row>
    <row r="246" spans="1:10" x14ac:dyDescent="0.2">
      <c r="A246" s="10">
        <v>44806</v>
      </c>
      <c r="B246" s="30">
        <f>1</f>
        <v>1</v>
      </c>
      <c r="C246" s="26">
        <v>24</v>
      </c>
      <c r="D246" s="11">
        <v>38.54</v>
      </c>
      <c r="E246" s="11">
        <v>221.05</v>
      </c>
      <c r="F246" s="11"/>
      <c r="I246">
        <v>237</v>
      </c>
      <c r="J246">
        <f t="shared" si="4"/>
        <v>337.93424657534229</v>
      </c>
    </row>
    <row r="247" spans="1:10" x14ac:dyDescent="0.2">
      <c r="A247" s="10">
        <v>44807</v>
      </c>
      <c r="B247" s="30">
        <f>1</f>
        <v>1</v>
      </c>
      <c r="C247" s="26">
        <v>26</v>
      </c>
      <c r="D247" s="11">
        <v>45.65</v>
      </c>
      <c r="E247" s="11">
        <v>198.73</v>
      </c>
      <c r="F247" s="11"/>
      <c r="I247">
        <v>238</v>
      </c>
      <c r="J247">
        <f t="shared" si="4"/>
        <v>292.30684931506829</v>
      </c>
    </row>
    <row r="248" spans="1:10" x14ac:dyDescent="0.2">
      <c r="A248" s="10">
        <v>44808</v>
      </c>
      <c r="B248" s="30">
        <f>1</f>
        <v>1</v>
      </c>
      <c r="C248" s="26">
        <v>33</v>
      </c>
      <c r="D248" s="11">
        <v>39.979999999999997</v>
      </c>
      <c r="E248" s="11">
        <v>144.11000000000001</v>
      </c>
      <c r="F248" s="11"/>
      <c r="I248">
        <v>239</v>
      </c>
      <c r="J248">
        <f t="shared" si="4"/>
        <v>246.67945205479433</v>
      </c>
    </row>
    <row r="249" spans="1:10" x14ac:dyDescent="0.2">
      <c r="A249" s="10">
        <v>44809</v>
      </c>
      <c r="B249" s="30">
        <f>1</f>
        <v>1</v>
      </c>
      <c r="C249" s="26">
        <v>24</v>
      </c>
      <c r="D249" s="11">
        <v>48.41</v>
      </c>
      <c r="E249" s="11">
        <v>228.19</v>
      </c>
      <c r="F249" s="11"/>
      <c r="I249">
        <v>240</v>
      </c>
      <c r="J249">
        <f t="shared" si="4"/>
        <v>201.05205479452036</v>
      </c>
    </row>
    <row r="250" spans="1:10" x14ac:dyDescent="0.2">
      <c r="A250" s="10">
        <v>44810</v>
      </c>
      <c r="B250" s="30">
        <f>1</f>
        <v>1</v>
      </c>
      <c r="C250" s="26">
        <v>33</v>
      </c>
      <c r="D250" s="11">
        <v>53.66</v>
      </c>
      <c r="E250" s="11">
        <v>174.78</v>
      </c>
      <c r="F250" s="11"/>
      <c r="I250">
        <v>241</v>
      </c>
      <c r="J250">
        <f t="shared" si="4"/>
        <v>155.42465753424639</v>
      </c>
    </row>
    <row r="251" spans="1:10" x14ac:dyDescent="0.2">
      <c r="A251" s="10">
        <v>44811</v>
      </c>
      <c r="B251" s="30">
        <f>1</f>
        <v>1</v>
      </c>
      <c r="C251" s="26">
        <v>27</v>
      </c>
      <c r="D251" s="11">
        <v>49.87</v>
      </c>
      <c r="E251" s="11">
        <v>157.54</v>
      </c>
      <c r="F251" s="11"/>
      <c r="I251">
        <v>242</v>
      </c>
      <c r="J251">
        <f t="shared" si="4"/>
        <v>109.79726027397243</v>
      </c>
    </row>
    <row r="252" spans="1:10" x14ac:dyDescent="0.2">
      <c r="A252" s="10">
        <v>44812</v>
      </c>
      <c r="B252" s="30">
        <f>1</f>
        <v>1</v>
      </c>
      <c r="C252" s="26">
        <v>32</v>
      </c>
      <c r="D252" s="11">
        <v>40.67</v>
      </c>
      <c r="E252" s="11">
        <v>206.92</v>
      </c>
      <c r="F252" s="11"/>
      <c r="I252">
        <v>243</v>
      </c>
      <c r="J252">
        <f t="shared" si="4"/>
        <v>64.16986301369846</v>
      </c>
    </row>
    <row r="253" spans="1:10" x14ac:dyDescent="0.2">
      <c r="A253" s="10">
        <v>44813</v>
      </c>
      <c r="B253" s="30">
        <f>1</f>
        <v>1</v>
      </c>
      <c r="C253" s="26">
        <v>24</v>
      </c>
      <c r="D253" s="11">
        <v>55.64</v>
      </c>
      <c r="E253" s="11">
        <v>213.47</v>
      </c>
      <c r="F253" s="11"/>
      <c r="I253">
        <v>244</v>
      </c>
      <c r="J253">
        <f t="shared" si="4"/>
        <v>18.542465753424487</v>
      </c>
    </row>
    <row r="254" spans="1:10" x14ac:dyDescent="0.2">
      <c r="A254" s="10">
        <v>44814</v>
      </c>
      <c r="B254" s="30">
        <f>1</f>
        <v>1</v>
      </c>
      <c r="C254" s="26">
        <v>33</v>
      </c>
      <c r="D254" s="11">
        <v>53.34</v>
      </c>
      <c r="E254" s="11">
        <v>139.21</v>
      </c>
      <c r="F254" s="11"/>
      <c r="I254">
        <v>245</v>
      </c>
      <c r="J254">
        <f t="shared" si="4"/>
        <v>589.91506849315056</v>
      </c>
    </row>
    <row r="255" spans="1:10" x14ac:dyDescent="0.2">
      <c r="A255" s="10">
        <v>44815</v>
      </c>
      <c r="B255" s="30">
        <f>1</f>
        <v>1</v>
      </c>
      <c r="C255" s="26">
        <v>27</v>
      </c>
      <c r="D255" s="11">
        <v>40.520000000000003</v>
      </c>
      <c r="E255" s="11">
        <v>168.02</v>
      </c>
      <c r="F255" s="11"/>
      <c r="I255">
        <v>246</v>
      </c>
      <c r="J255">
        <f t="shared" si="4"/>
        <v>544.28767123287662</v>
      </c>
    </row>
    <row r="256" spans="1:10" x14ac:dyDescent="0.2">
      <c r="A256" s="10">
        <v>44816</v>
      </c>
      <c r="B256" s="30">
        <f>1</f>
        <v>1</v>
      </c>
      <c r="C256" s="26">
        <v>33</v>
      </c>
      <c r="D256" s="11">
        <v>49.3</v>
      </c>
      <c r="E256" s="11">
        <v>194.58</v>
      </c>
      <c r="F256" s="11"/>
      <c r="I256">
        <v>247</v>
      </c>
      <c r="J256">
        <f t="shared" si="4"/>
        <v>498.66027397260262</v>
      </c>
    </row>
    <row r="257" spans="1:10" x14ac:dyDescent="0.2">
      <c r="A257" s="10">
        <v>44817</v>
      </c>
      <c r="B257" s="30">
        <f>1</f>
        <v>1</v>
      </c>
      <c r="C257" s="26">
        <v>32</v>
      </c>
      <c r="D257" s="11">
        <v>48.13</v>
      </c>
      <c r="E257" s="11">
        <v>180.39</v>
      </c>
      <c r="F257" s="11"/>
      <c r="I257">
        <v>248</v>
      </c>
      <c r="J257">
        <f t="shared" si="4"/>
        <v>453.03287671232863</v>
      </c>
    </row>
    <row r="258" spans="1:10" x14ac:dyDescent="0.2">
      <c r="A258" s="10">
        <v>44818</v>
      </c>
      <c r="B258" s="30">
        <f>1</f>
        <v>1</v>
      </c>
      <c r="C258" s="26">
        <v>23</v>
      </c>
      <c r="D258" s="11">
        <v>50.81</v>
      </c>
      <c r="E258" s="11">
        <v>160.13</v>
      </c>
      <c r="F258" s="11"/>
      <c r="I258">
        <v>249</v>
      </c>
      <c r="J258">
        <f t="shared" si="4"/>
        <v>407.40547945205464</v>
      </c>
    </row>
    <row r="259" spans="1:10" x14ac:dyDescent="0.2">
      <c r="A259" s="10">
        <v>44819</v>
      </c>
      <c r="B259" s="30">
        <f>1</f>
        <v>1</v>
      </c>
      <c r="C259" s="26">
        <v>27</v>
      </c>
      <c r="D259" s="11">
        <v>41.15</v>
      </c>
      <c r="E259" s="11">
        <v>146.01</v>
      </c>
      <c r="F259" s="11"/>
      <c r="I259">
        <v>250</v>
      </c>
      <c r="J259">
        <f t="shared" si="4"/>
        <v>361.77808219178064</v>
      </c>
    </row>
    <row r="260" spans="1:10" x14ac:dyDescent="0.2">
      <c r="A260" s="10">
        <v>44820</v>
      </c>
      <c r="B260" s="30">
        <f>1</f>
        <v>1</v>
      </c>
      <c r="C260" s="26">
        <v>28</v>
      </c>
      <c r="D260" s="11">
        <v>48.67</v>
      </c>
      <c r="E260" s="11">
        <v>164.58</v>
      </c>
      <c r="F260" s="11"/>
      <c r="I260">
        <v>251</v>
      </c>
      <c r="J260">
        <f t="shared" si="4"/>
        <v>316.15068493150665</v>
      </c>
    </row>
    <row r="261" spans="1:10" x14ac:dyDescent="0.2">
      <c r="A261" s="10">
        <v>44821</v>
      </c>
      <c r="B261" s="30">
        <f>1</f>
        <v>1</v>
      </c>
      <c r="C261" s="26">
        <v>30</v>
      </c>
      <c r="D261" s="11">
        <v>36.75</v>
      </c>
      <c r="E261" s="11">
        <v>148.11000000000001</v>
      </c>
      <c r="F261" s="11"/>
      <c r="I261">
        <v>252</v>
      </c>
      <c r="J261">
        <f t="shared" si="4"/>
        <v>270.52328767123265</v>
      </c>
    </row>
    <row r="262" spans="1:10" x14ac:dyDescent="0.2">
      <c r="A262" s="10">
        <v>44822</v>
      </c>
      <c r="B262" s="30">
        <f>1</f>
        <v>1</v>
      </c>
      <c r="C262" s="26">
        <v>32</v>
      </c>
      <c r="D262" s="11">
        <v>42.61</v>
      </c>
      <c r="E262" s="11">
        <v>160.81</v>
      </c>
      <c r="F262" s="11"/>
      <c r="I262">
        <v>253</v>
      </c>
      <c r="J262">
        <f t="shared" si="4"/>
        <v>224.89589041095869</v>
      </c>
    </row>
    <row r="263" spans="1:10" x14ac:dyDescent="0.2">
      <c r="A263" s="10">
        <v>44823</v>
      </c>
      <c r="B263" s="30">
        <f>1</f>
        <v>1</v>
      </c>
      <c r="C263" s="26">
        <v>32</v>
      </c>
      <c r="D263" s="11">
        <v>44.72</v>
      </c>
      <c r="E263" s="11">
        <v>158.54</v>
      </c>
      <c r="F263" s="11"/>
      <c r="I263">
        <v>254</v>
      </c>
      <c r="J263">
        <f t="shared" si="4"/>
        <v>179.26849315068472</v>
      </c>
    </row>
    <row r="264" spans="1:10" x14ac:dyDescent="0.2">
      <c r="A264" s="10">
        <v>44824</v>
      </c>
      <c r="B264" s="30">
        <f>1</f>
        <v>1</v>
      </c>
      <c r="C264" s="26">
        <v>23</v>
      </c>
      <c r="D264" s="11">
        <v>40.299999999999997</v>
      </c>
      <c r="E264" s="11">
        <v>203.59</v>
      </c>
      <c r="F264" s="11"/>
      <c r="I264">
        <v>255</v>
      </c>
      <c r="J264">
        <f t="shared" si="4"/>
        <v>133.64109589041075</v>
      </c>
    </row>
    <row r="265" spans="1:10" x14ac:dyDescent="0.2">
      <c r="A265" s="10">
        <v>44825</v>
      </c>
      <c r="B265" s="30">
        <f>1</f>
        <v>1</v>
      </c>
      <c r="C265" s="26">
        <v>23</v>
      </c>
      <c r="D265" s="11">
        <v>41.97</v>
      </c>
      <c r="E265" s="11">
        <v>164.94</v>
      </c>
      <c r="F265" s="11"/>
      <c r="I265">
        <v>256</v>
      </c>
      <c r="J265">
        <f t="shared" si="4"/>
        <v>88.013698630136787</v>
      </c>
    </row>
    <row r="266" spans="1:10" x14ac:dyDescent="0.2">
      <c r="A266" s="10">
        <v>44826</v>
      </c>
      <c r="B266" s="30">
        <f>1</f>
        <v>1</v>
      </c>
      <c r="C266" s="26">
        <v>34</v>
      </c>
      <c r="D266" s="11">
        <v>41.16</v>
      </c>
      <c r="E266" s="11">
        <v>148.46</v>
      </c>
      <c r="F266" s="11"/>
      <c r="I266">
        <v>257</v>
      </c>
      <c r="J266">
        <f t="shared" si="4"/>
        <v>42.386301369862814</v>
      </c>
    </row>
    <row r="267" spans="1:10" x14ac:dyDescent="0.2">
      <c r="A267" s="10">
        <v>44827</v>
      </c>
      <c r="B267" s="30">
        <f>1</f>
        <v>1</v>
      </c>
      <c r="C267" s="26">
        <v>32</v>
      </c>
      <c r="D267" s="11">
        <v>52.04</v>
      </c>
      <c r="E267" s="11">
        <v>194.41</v>
      </c>
      <c r="F267" s="11"/>
      <c r="I267">
        <v>258</v>
      </c>
      <c r="J267">
        <f t="shared" ref="J267:J330" si="5">IF((J266-$L$7)&lt;0,J266+$J$10-$L$7,J266-$L$7)</f>
        <v>613.75890410958891</v>
      </c>
    </row>
    <row r="268" spans="1:10" x14ac:dyDescent="0.2">
      <c r="A268" s="10">
        <v>44828</v>
      </c>
      <c r="B268" s="30">
        <f>1</f>
        <v>1</v>
      </c>
      <c r="C268" s="26">
        <v>22</v>
      </c>
      <c r="D268" s="11">
        <v>43.39</v>
      </c>
      <c r="E268" s="11">
        <v>204.52</v>
      </c>
      <c r="F268" s="11"/>
      <c r="I268">
        <v>259</v>
      </c>
      <c r="J268">
        <f t="shared" si="5"/>
        <v>568.13150684931497</v>
      </c>
    </row>
    <row r="269" spans="1:10" x14ac:dyDescent="0.2">
      <c r="A269" s="10">
        <v>44829</v>
      </c>
      <c r="B269" s="30">
        <f>1</f>
        <v>1</v>
      </c>
      <c r="C269" s="26">
        <v>22</v>
      </c>
      <c r="D269" s="11">
        <v>49.75</v>
      </c>
      <c r="E269" s="11">
        <v>144.09</v>
      </c>
      <c r="F269" s="11"/>
      <c r="I269">
        <v>260</v>
      </c>
      <c r="J269">
        <f t="shared" si="5"/>
        <v>522.50410958904104</v>
      </c>
    </row>
    <row r="270" spans="1:10" x14ac:dyDescent="0.2">
      <c r="A270" s="10">
        <v>44830</v>
      </c>
      <c r="B270" s="30">
        <f>1</f>
        <v>1</v>
      </c>
      <c r="C270" s="26">
        <v>24</v>
      </c>
      <c r="D270" s="11">
        <v>42.52</v>
      </c>
      <c r="E270" s="11">
        <v>143.01</v>
      </c>
      <c r="F270" s="11"/>
      <c r="I270">
        <v>261</v>
      </c>
      <c r="J270">
        <f t="shared" si="5"/>
        <v>476.87671232876704</v>
      </c>
    </row>
    <row r="271" spans="1:10" x14ac:dyDescent="0.2">
      <c r="A271" s="10">
        <v>44831</v>
      </c>
      <c r="B271" s="30">
        <f>1</f>
        <v>1</v>
      </c>
      <c r="C271" s="26">
        <v>26</v>
      </c>
      <c r="D271" s="11">
        <v>55.47</v>
      </c>
      <c r="E271" s="11">
        <v>199.56</v>
      </c>
      <c r="F271" s="11"/>
      <c r="I271">
        <v>262</v>
      </c>
      <c r="J271">
        <f t="shared" si="5"/>
        <v>431.24931506849305</v>
      </c>
    </row>
    <row r="272" spans="1:10" x14ac:dyDescent="0.2">
      <c r="A272" s="10">
        <v>44832</v>
      </c>
      <c r="B272" s="30">
        <f>1</f>
        <v>1</v>
      </c>
      <c r="C272" s="26">
        <v>28</v>
      </c>
      <c r="D272" s="11">
        <v>54.67</v>
      </c>
      <c r="E272" s="11">
        <v>152.19</v>
      </c>
      <c r="F272" s="11"/>
      <c r="I272">
        <v>263</v>
      </c>
      <c r="J272">
        <f t="shared" si="5"/>
        <v>385.62191780821905</v>
      </c>
    </row>
    <row r="273" spans="1:10" x14ac:dyDescent="0.2">
      <c r="A273" s="10">
        <v>44833</v>
      </c>
      <c r="B273" s="30">
        <f>1</f>
        <v>1</v>
      </c>
      <c r="C273" s="26">
        <v>31</v>
      </c>
      <c r="D273" s="11">
        <v>43.96</v>
      </c>
      <c r="E273" s="11">
        <v>173.67</v>
      </c>
      <c r="F273" s="11"/>
      <c r="I273">
        <v>264</v>
      </c>
      <c r="J273">
        <f t="shared" si="5"/>
        <v>339.99452054794506</v>
      </c>
    </row>
    <row r="274" spans="1:10" x14ac:dyDescent="0.2">
      <c r="A274" s="10">
        <v>44834</v>
      </c>
      <c r="B274" s="30">
        <f>1</f>
        <v>1</v>
      </c>
      <c r="C274" s="26">
        <v>24</v>
      </c>
      <c r="D274" s="11">
        <v>44.68</v>
      </c>
      <c r="E274" s="11">
        <v>182.51</v>
      </c>
      <c r="F274" s="11"/>
      <c r="I274">
        <v>265</v>
      </c>
      <c r="J274">
        <f t="shared" si="5"/>
        <v>294.36712328767106</v>
      </c>
    </row>
    <row r="275" spans="1:10" x14ac:dyDescent="0.2">
      <c r="A275" s="10">
        <v>44835</v>
      </c>
      <c r="B275" s="30">
        <f>1</f>
        <v>1</v>
      </c>
      <c r="C275" s="26">
        <v>27</v>
      </c>
      <c r="D275" s="11">
        <v>38.25</v>
      </c>
      <c r="E275" s="11">
        <v>148.68</v>
      </c>
      <c r="F275" s="11"/>
      <c r="I275">
        <v>266</v>
      </c>
      <c r="J275">
        <f t="shared" si="5"/>
        <v>248.7397260273971</v>
      </c>
    </row>
    <row r="276" spans="1:10" x14ac:dyDescent="0.2">
      <c r="A276" s="10">
        <v>44836</v>
      </c>
      <c r="B276" s="30">
        <f>1</f>
        <v>1</v>
      </c>
      <c r="C276" s="26">
        <v>29</v>
      </c>
      <c r="D276" s="11">
        <v>45.05</v>
      </c>
      <c r="E276" s="11">
        <v>207.06</v>
      </c>
      <c r="F276" s="11"/>
      <c r="I276">
        <v>267</v>
      </c>
      <c r="J276">
        <f t="shared" si="5"/>
        <v>203.11232876712313</v>
      </c>
    </row>
    <row r="277" spans="1:10" x14ac:dyDescent="0.2">
      <c r="A277" s="10">
        <v>44837</v>
      </c>
      <c r="B277" s="30">
        <f>1</f>
        <v>1</v>
      </c>
      <c r="C277" s="26">
        <v>31</v>
      </c>
      <c r="D277" s="11">
        <v>43.18</v>
      </c>
      <c r="E277" s="11">
        <v>230.18</v>
      </c>
      <c r="F277" s="11"/>
      <c r="I277">
        <v>268</v>
      </c>
      <c r="J277">
        <f t="shared" si="5"/>
        <v>157.48493150684916</v>
      </c>
    </row>
    <row r="278" spans="1:10" x14ac:dyDescent="0.2">
      <c r="A278" s="10">
        <v>44838</v>
      </c>
      <c r="B278" s="30">
        <f>1</f>
        <v>1</v>
      </c>
      <c r="C278" s="26">
        <v>29</v>
      </c>
      <c r="D278" s="11">
        <v>42.87</v>
      </c>
      <c r="E278" s="11">
        <v>152.05000000000001</v>
      </c>
      <c r="F278" s="11"/>
      <c r="I278">
        <v>269</v>
      </c>
      <c r="J278">
        <f t="shared" si="5"/>
        <v>111.8575342465752</v>
      </c>
    </row>
    <row r="279" spans="1:10" x14ac:dyDescent="0.2">
      <c r="A279" s="10">
        <v>44839</v>
      </c>
      <c r="B279" s="30">
        <f>1</f>
        <v>1</v>
      </c>
      <c r="C279" s="26">
        <v>32</v>
      </c>
      <c r="D279" s="11">
        <v>36.36</v>
      </c>
      <c r="E279" s="11">
        <v>190.17</v>
      </c>
      <c r="F279" s="11"/>
      <c r="I279">
        <v>270</v>
      </c>
      <c r="J279">
        <f t="shared" si="5"/>
        <v>66.230136986301233</v>
      </c>
    </row>
    <row r="280" spans="1:10" x14ac:dyDescent="0.2">
      <c r="A280" s="10">
        <v>44840</v>
      </c>
      <c r="B280" s="30">
        <f>1</f>
        <v>1</v>
      </c>
      <c r="C280" s="26">
        <v>28</v>
      </c>
      <c r="D280" s="11">
        <v>36.409999999999997</v>
      </c>
      <c r="E280" s="11">
        <v>227.93</v>
      </c>
      <c r="F280" s="11"/>
      <c r="I280">
        <v>271</v>
      </c>
      <c r="J280">
        <f t="shared" si="5"/>
        <v>20.602739726027259</v>
      </c>
    </row>
    <row r="281" spans="1:10" x14ac:dyDescent="0.2">
      <c r="A281" s="10">
        <v>44841</v>
      </c>
      <c r="B281" s="30">
        <f>1</f>
        <v>1</v>
      </c>
      <c r="C281" s="26">
        <v>33</v>
      </c>
      <c r="D281" s="11">
        <v>38.44</v>
      </c>
      <c r="E281" s="11">
        <v>207.7</v>
      </c>
      <c r="F281" s="11"/>
      <c r="I281">
        <v>272</v>
      </c>
      <c r="J281">
        <f t="shared" si="5"/>
        <v>591.97534246575333</v>
      </c>
    </row>
    <row r="282" spans="1:10" x14ac:dyDescent="0.2">
      <c r="A282" s="10">
        <v>44842</v>
      </c>
      <c r="B282" s="30">
        <f>1</f>
        <v>1</v>
      </c>
      <c r="C282" s="26">
        <v>27</v>
      </c>
      <c r="D282" s="11">
        <v>37.14</v>
      </c>
      <c r="E282" s="11">
        <v>178.16</v>
      </c>
      <c r="F282" s="11"/>
      <c r="I282">
        <v>273</v>
      </c>
      <c r="J282">
        <f t="shared" si="5"/>
        <v>546.34794520547939</v>
      </c>
    </row>
    <row r="283" spans="1:10" x14ac:dyDescent="0.2">
      <c r="A283" s="10">
        <v>44843</v>
      </c>
      <c r="B283" s="30">
        <f>1</f>
        <v>1</v>
      </c>
      <c r="C283" s="26">
        <v>29</v>
      </c>
      <c r="D283" s="11">
        <v>41.24</v>
      </c>
      <c r="E283" s="11">
        <v>160.02000000000001</v>
      </c>
      <c r="F283" s="11"/>
      <c r="I283">
        <v>274</v>
      </c>
      <c r="J283">
        <f t="shared" si="5"/>
        <v>500.7205479452054</v>
      </c>
    </row>
    <row r="284" spans="1:10" x14ac:dyDescent="0.2">
      <c r="A284" s="10">
        <v>44844</v>
      </c>
      <c r="B284" s="30">
        <f>1</f>
        <v>1</v>
      </c>
      <c r="C284" s="26">
        <v>34</v>
      </c>
      <c r="D284" s="11">
        <v>43.93</v>
      </c>
      <c r="E284" s="11">
        <v>174.76</v>
      </c>
      <c r="F284" s="11"/>
      <c r="I284">
        <v>275</v>
      </c>
      <c r="J284">
        <f t="shared" si="5"/>
        <v>455.0931506849314</v>
      </c>
    </row>
    <row r="285" spans="1:10" x14ac:dyDescent="0.2">
      <c r="A285" s="10">
        <v>44845</v>
      </c>
      <c r="B285" s="30">
        <f>1</f>
        <v>1</v>
      </c>
      <c r="C285" s="26">
        <v>34</v>
      </c>
      <c r="D285" s="11">
        <v>53.8</v>
      </c>
      <c r="E285" s="11">
        <v>228.79</v>
      </c>
      <c r="F285" s="11"/>
      <c r="I285">
        <v>276</v>
      </c>
      <c r="J285">
        <f t="shared" si="5"/>
        <v>409.46575342465741</v>
      </c>
    </row>
    <row r="286" spans="1:10" x14ac:dyDescent="0.2">
      <c r="A286" s="10">
        <v>44846</v>
      </c>
      <c r="B286" s="30">
        <f>1</f>
        <v>1</v>
      </c>
      <c r="C286" s="26">
        <v>35</v>
      </c>
      <c r="D286" s="11">
        <v>53.55</v>
      </c>
      <c r="E286" s="11">
        <v>214.7</v>
      </c>
      <c r="F286" s="11"/>
      <c r="I286">
        <v>277</v>
      </c>
      <c r="J286">
        <f t="shared" si="5"/>
        <v>363.83835616438341</v>
      </c>
    </row>
    <row r="287" spans="1:10" x14ac:dyDescent="0.2">
      <c r="A287" s="10">
        <v>44847</v>
      </c>
      <c r="B287" s="30">
        <f>1</f>
        <v>1</v>
      </c>
      <c r="C287" s="26">
        <v>24</v>
      </c>
      <c r="D287" s="11">
        <v>41.43</v>
      </c>
      <c r="E287" s="11">
        <v>190.66</v>
      </c>
      <c r="F287" s="11"/>
      <c r="I287">
        <v>278</v>
      </c>
      <c r="J287">
        <f t="shared" si="5"/>
        <v>318.21095890410942</v>
      </c>
    </row>
    <row r="288" spans="1:10" x14ac:dyDescent="0.2">
      <c r="A288" s="10">
        <v>44848</v>
      </c>
      <c r="B288" s="30">
        <f>1</f>
        <v>1</v>
      </c>
      <c r="C288" s="26">
        <v>26</v>
      </c>
      <c r="D288" s="11">
        <v>52.9</v>
      </c>
      <c r="E288" s="11">
        <v>142.79</v>
      </c>
      <c r="F288" s="11"/>
      <c r="I288">
        <v>279</v>
      </c>
      <c r="J288">
        <f t="shared" si="5"/>
        <v>272.58356164383542</v>
      </c>
    </row>
    <row r="289" spans="1:10" x14ac:dyDescent="0.2">
      <c r="A289" s="10">
        <v>44849</v>
      </c>
      <c r="B289" s="30">
        <f>1</f>
        <v>1</v>
      </c>
      <c r="C289" s="26">
        <v>23</v>
      </c>
      <c r="D289" s="11">
        <v>55.41</v>
      </c>
      <c r="E289" s="11">
        <v>219.91</v>
      </c>
      <c r="F289" s="11"/>
      <c r="I289">
        <v>280</v>
      </c>
      <c r="J289">
        <f t="shared" si="5"/>
        <v>226.95616438356146</v>
      </c>
    </row>
    <row r="290" spans="1:10" x14ac:dyDescent="0.2">
      <c r="A290" s="10">
        <v>44850</v>
      </c>
      <c r="B290" s="30">
        <f>1</f>
        <v>1</v>
      </c>
      <c r="C290" s="26">
        <v>24</v>
      </c>
      <c r="D290" s="11">
        <v>48.73</v>
      </c>
      <c r="E290" s="11">
        <v>181.37</v>
      </c>
      <c r="F290" s="11"/>
      <c r="I290">
        <v>281</v>
      </c>
      <c r="J290">
        <f t="shared" si="5"/>
        <v>181.32876712328749</v>
      </c>
    </row>
    <row r="291" spans="1:10" x14ac:dyDescent="0.2">
      <c r="A291" s="10">
        <v>44851</v>
      </c>
      <c r="B291" s="30">
        <f>1</f>
        <v>1</v>
      </c>
      <c r="C291" s="26">
        <v>31</v>
      </c>
      <c r="D291" s="11">
        <v>39.56</v>
      </c>
      <c r="E291" s="11">
        <v>201.13</v>
      </c>
      <c r="F291" s="11"/>
      <c r="I291">
        <v>282</v>
      </c>
      <c r="J291">
        <f t="shared" si="5"/>
        <v>135.70136986301353</v>
      </c>
    </row>
    <row r="292" spans="1:10" x14ac:dyDescent="0.2">
      <c r="A292" s="10">
        <v>44852</v>
      </c>
      <c r="B292" s="30">
        <f>1</f>
        <v>1</v>
      </c>
      <c r="C292" s="26">
        <v>25</v>
      </c>
      <c r="D292" s="11">
        <v>43.74</v>
      </c>
      <c r="E292" s="11">
        <v>235.65</v>
      </c>
      <c r="F292" s="11"/>
      <c r="I292">
        <v>283</v>
      </c>
      <c r="J292">
        <f t="shared" si="5"/>
        <v>90.073972602739559</v>
      </c>
    </row>
    <row r="293" spans="1:10" x14ac:dyDescent="0.2">
      <c r="A293" s="10">
        <v>44853</v>
      </c>
      <c r="B293" s="30">
        <f>1</f>
        <v>1</v>
      </c>
      <c r="C293" s="26">
        <v>31</v>
      </c>
      <c r="D293" s="11">
        <v>40.85</v>
      </c>
      <c r="E293" s="11">
        <v>197.77</v>
      </c>
      <c r="F293" s="11"/>
      <c r="I293">
        <v>284</v>
      </c>
      <c r="J293">
        <f t="shared" si="5"/>
        <v>44.446575342465586</v>
      </c>
    </row>
    <row r="294" spans="1:10" x14ac:dyDescent="0.2">
      <c r="A294" s="10">
        <v>44854</v>
      </c>
      <c r="B294" s="30">
        <f>1</f>
        <v>1</v>
      </c>
      <c r="C294" s="26">
        <v>34</v>
      </c>
      <c r="D294" s="11">
        <v>45.02</v>
      </c>
      <c r="E294" s="11">
        <v>197.52</v>
      </c>
      <c r="F294" s="11"/>
      <c r="I294">
        <v>285</v>
      </c>
      <c r="J294">
        <f t="shared" si="5"/>
        <v>615.81917808219168</v>
      </c>
    </row>
    <row r="295" spans="1:10" x14ac:dyDescent="0.2">
      <c r="A295" s="10">
        <v>44855</v>
      </c>
      <c r="B295" s="30">
        <f>1</f>
        <v>1</v>
      </c>
      <c r="C295" s="26">
        <v>33</v>
      </c>
      <c r="D295" s="11">
        <v>55.28</v>
      </c>
      <c r="E295" s="11">
        <v>158.49</v>
      </c>
      <c r="F295" s="11"/>
      <c r="I295">
        <v>286</v>
      </c>
      <c r="J295">
        <f t="shared" si="5"/>
        <v>570.19178082191775</v>
      </c>
    </row>
    <row r="296" spans="1:10" x14ac:dyDescent="0.2">
      <c r="A296" s="10">
        <v>44856</v>
      </c>
      <c r="B296" s="30">
        <f>1</f>
        <v>1</v>
      </c>
      <c r="C296" s="26">
        <v>26</v>
      </c>
      <c r="D296" s="11">
        <v>53.26</v>
      </c>
      <c r="E296" s="11">
        <v>158.65</v>
      </c>
      <c r="F296" s="11"/>
      <c r="I296">
        <v>287</v>
      </c>
      <c r="J296">
        <f t="shared" si="5"/>
        <v>524.56438356164381</v>
      </c>
    </row>
    <row r="297" spans="1:10" x14ac:dyDescent="0.2">
      <c r="A297" s="10">
        <v>44857</v>
      </c>
      <c r="B297" s="30">
        <f>1</f>
        <v>1</v>
      </c>
      <c r="C297" s="26">
        <v>23</v>
      </c>
      <c r="D297" s="11">
        <v>53.6</v>
      </c>
      <c r="E297" s="11">
        <v>148.36000000000001</v>
      </c>
      <c r="F297" s="11"/>
      <c r="I297">
        <v>288</v>
      </c>
      <c r="J297">
        <f t="shared" si="5"/>
        <v>478.93698630136981</v>
      </c>
    </row>
    <row r="298" spans="1:10" x14ac:dyDescent="0.2">
      <c r="A298" s="10">
        <v>44858</v>
      </c>
      <c r="B298" s="30">
        <f>1</f>
        <v>1</v>
      </c>
      <c r="C298" s="26">
        <v>35</v>
      </c>
      <c r="D298" s="11">
        <v>51.76</v>
      </c>
      <c r="E298" s="11">
        <v>194.76</v>
      </c>
      <c r="F298" s="11"/>
      <c r="I298">
        <v>289</v>
      </c>
      <c r="J298">
        <f t="shared" si="5"/>
        <v>433.30958904109582</v>
      </c>
    </row>
    <row r="299" spans="1:10" x14ac:dyDescent="0.2">
      <c r="A299" s="10">
        <v>44859</v>
      </c>
      <c r="B299" s="30">
        <f>1</f>
        <v>1</v>
      </c>
      <c r="C299" s="26">
        <v>29</v>
      </c>
      <c r="D299" s="11">
        <v>47.86</v>
      </c>
      <c r="E299" s="11">
        <v>148.84</v>
      </c>
      <c r="F299" s="11"/>
      <c r="I299">
        <v>290</v>
      </c>
      <c r="J299">
        <f t="shared" si="5"/>
        <v>387.68219178082182</v>
      </c>
    </row>
    <row r="300" spans="1:10" x14ac:dyDescent="0.2">
      <c r="A300" s="10">
        <v>44860</v>
      </c>
      <c r="B300" s="30">
        <f>1</f>
        <v>1</v>
      </c>
      <c r="C300" s="26">
        <v>36</v>
      </c>
      <c r="D300" s="11">
        <v>45.09</v>
      </c>
      <c r="E300" s="11">
        <v>220.74</v>
      </c>
      <c r="F300" s="11"/>
      <c r="I300">
        <v>291</v>
      </c>
      <c r="J300">
        <f t="shared" si="5"/>
        <v>342.05479452054783</v>
      </c>
    </row>
    <row r="301" spans="1:10" x14ac:dyDescent="0.2">
      <c r="A301" s="10">
        <v>44861</v>
      </c>
      <c r="B301" s="30">
        <f>1</f>
        <v>1</v>
      </c>
      <c r="C301" s="26">
        <v>23</v>
      </c>
      <c r="D301" s="11">
        <v>49.21</v>
      </c>
      <c r="E301" s="11">
        <v>197.42</v>
      </c>
      <c r="F301" s="11"/>
      <c r="I301">
        <v>292</v>
      </c>
      <c r="J301">
        <f t="shared" si="5"/>
        <v>296.42739726027384</v>
      </c>
    </row>
    <row r="302" spans="1:10" x14ac:dyDescent="0.2">
      <c r="A302" s="10">
        <v>44862</v>
      </c>
      <c r="B302" s="30">
        <f>1</f>
        <v>1</v>
      </c>
      <c r="C302" s="26">
        <v>31</v>
      </c>
      <c r="D302" s="11">
        <v>50.86</v>
      </c>
      <c r="E302" s="11">
        <v>218.11</v>
      </c>
      <c r="F302" s="11"/>
      <c r="I302">
        <v>293</v>
      </c>
      <c r="J302">
        <f t="shared" si="5"/>
        <v>250.79999999999987</v>
      </c>
    </row>
    <row r="303" spans="1:10" x14ac:dyDescent="0.2">
      <c r="A303" s="10">
        <v>44863</v>
      </c>
      <c r="B303" s="30">
        <f>1</f>
        <v>1</v>
      </c>
      <c r="C303" s="26">
        <v>32</v>
      </c>
      <c r="D303" s="11">
        <v>46.38</v>
      </c>
      <c r="E303" s="11">
        <v>139.4</v>
      </c>
      <c r="F303" s="11"/>
      <c r="I303">
        <v>294</v>
      </c>
      <c r="J303">
        <f t="shared" si="5"/>
        <v>205.1726027397259</v>
      </c>
    </row>
    <row r="304" spans="1:10" x14ac:dyDescent="0.2">
      <c r="A304" s="10">
        <v>44864</v>
      </c>
      <c r="B304" s="30">
        <f>1</f>
        <v>1</v>
      </c>
      <c r="C304" s="26">
        <v>28</v>
      </c>
      <c r="D304" s="11">
        <v>53.03</v>
      </c>
      <c r="E304" s="11">
        <v>176.39</v>
      </c>
      <c r="F304" s="11"/>
      <c r="I304">
        <v>295</v>
      </c>
      <c r="J304">
        <f t="shared" si="5"/>
        <v>159.54520547945194</v>
      </c>
    </row>
    <row r="305" spans="1:10" x14ac:dyDescent="0.2">
      <c r="A305" s="10">
        <v>44865</v>
      </c>
      <c r="B305" s="30">
        <f>1</f>
        <v>1</v>
      </c>
      <c r="C305" s="26">
        <v>27</v>
      </c>
      <c r="D305" s="11">
        <v>47.35</v>
      </c>
      <c r="E305" s="11">
        <v>214.17</v>
      </c>
      <c r="F305" s="11"/>
      <c r="I305">
        <v>296</v>
      </c>
      <c r="J305">
        <f t="shared" si="5"/>
        <v>113.91780821917797</v>
      </c>
    </row>
    <row r="306" spans="1:10" x14ac:dyDescent="0.2">
      <c r="A306" s="10">
        <v>44866</v>
      </c>
      <c r="B306" s="30">
        <f>1</f>
        <v>1</v>
      </c>
      <c r="C306" s="26">
        <v>25</v>
      </c>
      <c r="D306" s="11">
        <v>50.25</v>
      </c>
      <c r="E306" s="11">
        <v>214.75</v>
      </c>
      <c r="F306" s="11"/>
      <c r="I306">
        <v>297</v>
      </c>
      <c r="J306">
        <f t="shared" si="5"/>
        <v>68.290410958904005</v>
      </c>
    </row>
    <row r="307" spans="1:10" x14ac:dyDescent="0.2">
      <c r="A307" s="10">
        <v>44867</v>
      </c>
      <c r="B307" s="30">
        <f>1</f>
        <v>1</v>
      </c>
      <c r="C307" s="26">
        <v>29</v>
      </c>
      <c r="D307" s="11">
        <v>51.6</v>
      </c>
      <c r="E307" s="11">
        <v>171.03</v>
      </c>
      <c r="F307" s="11"/>
      <c r="I307">
        <v>298</v>
      </c>
      <c r="J307">
        <f t="shared" si="5"/>
        <v>22.663013698630031</v>
      </c>
    </row>
    <row r="308" spans="1:10" x14ac:dyDescent="0.2">
      <c r="A308" s="10">
        <v>44868</v>
      </c>
      <c r="B308" s="30">
        <f>1</f>
        <v>1</v>
      </c>
      <c r="C308" s="26">
        <v>33</v>
      </c>
      <c r="D308" s="11">
        <v>46.7</v>
      </c>
      <c r="E308" s="11">
        <v>140.18</v>
      </c>
      <c r="F308" s="11"/>
      <c r="I308">
        <v>299</v>
      </c>
      <c r="J308">
        <f t="shared" si="5"/>
        <v>594.0356164383561</v>
      </c>
    </row>
    <row r="309" spans="1:10" x14ac:dyDescent="0.2">
      <c r="A309" s="10">
        <v>44869</v>
      </c>
      <c r="B309" s="30">
        <f>1</f>
        <v>1</v>
      </c>
      <c r="C309" s="26">
        <v>28</v>
      </c>
      <c r="D309" s="11">
        <v>37.36</v>
      </c>
      <c r="E309" s="11">
        <v>158.58000000000001</v>
      </c>
      <c r="F309" s="11"/>
      <c r="I309">
        <v>300</v>
      </c>
      <c r="J309">
        <f t="shared" si="5"/>
        <v>548.40821917808216</v>
      </c>
    </row>
    <row r="310" spans="1:10" x14ac:dyDescent="0.2">
      <c r="A310" s="10">
        <v>44870</v>
      </c>
      <c r="B310" s="30">
        <f>1</f>
        <v>1</v>
      </c>
      <c r="C310" s="26">
        <v>26</v>
      </c>
      <c r="D310" s="11">
        <v>36.15</v>
      </c>
      <c r="E310" s="11">
        <v>148.27000000000001</v>
      </c>
      <c r="F310" s="11"/>
      <c r="I310">
        <v>301</v>
      </c>
      <c r="J310">
        <f t="shared" si="5"/>
        <v>502.78082191780817</v>
      </c>
    </row>
    <row r="311" spans="1:10" x14ac:dyDescent="0.2">
      <c r="A311" s="10">
        <v>44871</v>
      </c>
      <c r="B311" s="30">
        <f>1</f>
        <v>1</v>
      </c>
      <c r="C311" s="26">
        <v>29</v>
      </c>
      <c r="D311" s="11">
        <v>51.45</v>
      </c>
      <c r="E311" s="11">
        <v>160.03</v>
      </c>
      <c r="F311" s="11"/>
      <c r="I311">
        <v>302</v>
      </c>
      <c r="J311">
        <f t="shared" si="5"/>
        <v>457.15342465753417</v>
      </c>
    </row>
    <row r="312" spans="1:10" x14ac:dyDescent="0.2">
      <c r="A312" s="10">
        <v>44872</v>
      </c>
      <c r="B312" s="30">
        <f>1</f>
        <v>1</v>
      </c>
      <c r="C312" s="26">
        <v>33</v>
      </c>
      <c r="D312" s="11">
        <v>47.66</v>
      </c>
      <c r="E312" s="11">
        <v>168.65</v>
      </c>
      <c r="F312" s="11"/>
      <c r="I312">
        <v>303</v>
      </c>
      <c r="J312">
        <f t="shared" si="5"/>
        <v>411.52602739726018</v>
      </c>
    </row>
    <row r="313" spans="1:10" x14ac:dyDescent="0.2">
      <c r="A313" s="10">
        <v>44873</v>
      </c>
      <c r="B313" s="30">
        <f>1</f>
        <v>1</v>
      </c>
      <c r="C313" s="26">
        <v>33</v>
      </c>
      <c r="D313" s="11">
        <v>36.520000000000003</v>
      </c>
      <c r="E313" s="11">
        <v>207.87</v>
      </c>
      <c r="F313" s="11"/>
      <c r="I313">
        <v>304</v>
      </c>
      <c r="J313">
        <f t="shared" si="5"/>
        <v>365.89863013698618</v>
      </c>
    </row>
    <row r="314" spans="1:10" x14ac:dyDescent="0.2">
      <c r="A314" s="10">
        <v>44874</v>
      </c>
      <c r="B314" s="30">
        <f>1</f>
        <v>1</v>
      </c>
      <c r="C314" s="26">
        <v>25</v>
      </c>
      <c r="D314" s="11">
        <v>38.44</v>
      </c>
      <c r="E314" s="11">
        <v>199.64</v>
      </c>
      <c r="F314" s="11"/>
      <c r="I314">
        <v>305</v>
      </c>
      <c r="J314">
        <f t="shared" si="5"/>
        <v>320.27123287671219</v>
      </c>
    </row>
    <row r="315" spans="1:10" x14ac:dyDescent="0.2">
      <c r="A315" s="10">
        <v>44875</v>
      </c>
      <c r="B315" s="30">
        <f>1</f>
        <v>1</v>
      </c>
      <c r="C315" s="26">
        <v>25</v>
      </c>
      <c r="D315" s="11">
        <v>48.71</v>
      </c>
      <c r="E315" s="11">
        <v>166.6</v>
      </c>
      <c r="F315" s="11"/>
      <c r="I315">
        <v>306</v>
      </c>
      <c r="J315">
        <f t="shared" si="5"/>
        <v>274.6438356164382</v>
      </c>
    </row>
    <row r="316" spans="1:10" x14ac:dyDescent="0.2">
      <c r="A316" s="10">
        <v>44876</v>
      </c>
      <c r="B316" s="30">
        <f>1</f>
        <v>1</v>
      </c>
      <c r="C316" s="26">
        <v>32</v>
      </c>
      <c r="D316" s="11">
        <v>39.270000000000003</v>
      </c>
      <c r="E316" s="11">
        <v>187.12</v>
      </c>
      <c r="F316" s="11"/>
      <c r="I316">
        <v>307</v>
      </c>
      <c r="J316">
        <f t="shared" si="5"/>
        <v>229.01643835616423</v>
      </c>
    </row>
    <row r="317" spans="1:10" x14ac:dyDescent="0.2">
      <c r="A317" s="10">
        <v>44877</v>
      </c>
      <c r="B317" s="30">
        <f>1</f>
        <v>1</v>
      </c>
      <c r="C317" s="26">
        <v>25</v>
      </c>
      <c r="D317" s="11">
        <v>38.119999999999997</v>
      </c>
      <c r="E317" s="11">
        <v>229.39</v>
      </c>
      <c r="F317" s="11"/>
      <c r="I317">
        <v>308</v>
      </c>
      <c r="J317">
        <f t="shared" si="5"/>
        <v>183.38904109589026</v>
      </c>
    </row>
    <row r="318" spans="1:10" x14ac:dyDescent="0.2">
      <c r="A318" s="10">
        <v>44878</v>
      </c>
      <c r="B318" s="30">
        <f>1</f>
        <v>1</v>
      </c>
      <c r="C318" s="26">
        <v>24</v>
      </c>
      <c r="D318" s="11">
        <v>49.46</v>
      </c>
      <c r="E318" s="11">
        <v>222.4</v>
      </c>
      <c r="F318" s="11"/>
      <c r="I318">
        <v>309</v>
      </c>
      <c r="J318">
        <f t="shared" si="5"/>
        <v>137.7616438356163</v>
      </c>
    </row>
    <row r="319" spans="1:10" x14ac:dyDescent="0.2">
      <c r="A319" s="10">
        <v>44879</v>
      </c>
      <c r="B319" s="30">
        <f>1</f>
        <v>1</v>
      </c>
      <c r="C319" s="26">
        <v>31</v>
      </c>
      <c r="D319" s="11">
        <v>47.16</v>
      </c>
      <c r="E319" s="11">
        <v>219.19</v>
      </c>
      <c r="F319" s="11"/>
      <c r="I319">
        <v>310</v>
      </c>
      <c r="J319">
        <f t="shared" si="5"/>
        <v>92.134246575342331</v>
      </c>
    </row>
    <row r="320" spans="1:10" x14ac:dyDescent="0.2">
      <c r="A320" s="10">
        <v>44880</v>
      </c>
      <c r="B320" s="30">
        <f>1</f>
        <v>1</v>
      </c>
      <c r="C320" s="26">
        <v>31</v>
      </c>
      <c r="D320" s="11">
        <v>50.48</v>
      </c>
      <c r="E320" s="11">
        <v>234.3</v>
      </c>
      <c r="F320" s="11"/>
      <c r="I320">
        <v>311</v>
      </c>
      <c r="J320">
        <f t="shared" si="5"/>
        <v>46.506849315068358</v>
      </c>
    </row>
    <row r="321" spans="1:10" x14ac:dyDescent="0.2">
      <c r="A321" s="10">
        <v>44881</v>
      </c>
      <c r="B321" s="30">
        <f>1</f>
        <v>1</v>
      </c>
      <c r="C321" s="26">
        <v>29</v>
      </c>
      <c r="D321" s="11">
        <v>43.78</v>
      </c>
      <c r="E321" s="11">
        <v>221.32</v>
      </c>
      <c r="F321" s="11"/>
      <c r="I321">
        <v>312</v>
      </c>
      <c r="J321">
        <f t="shared" si="5"/>
        <v>0.87945205479438471</v>
      </c>
    </row>
    <row r="322" spans="1:10" x14ac:dyDescent="0.2">
      <c r="A322" s="10">
        <v>44882</v>
      </c>
      <c r="B322" s="30">
        <f>1</f>
        <v>1</v>
      </c>
      <c r="C322" s="26">
        <v>24</v>
      </c>
      <c r="D322" s="11">
        <v>44.02</v>
      </c>
      <c r="E322" s="11">
        <v>155.63999999999999</v>
      </c>
      <c r="F322" s="11"/>
      <c r="I322">
        <v>313</v>
      </c>
      <c r="J322">
        <f t="shared" si="5"/>
        <v>572.2520547945204</v>
      </c>
    </row>
    <row r="323" spans="1:10" x14ac:dyDescent="0.2">
      <c r="A323" s="10">
        <v>44883</v>
      </c>
      <c r="B323" s="30">
        <f>1</f>
        <v>1</v>
      </c>
      <c r="C323" s="26">
        <v>28</v>
      </c>
      <c r="D323" s="11">
        <v>38.369999999999997</v>
      </c>
      <c r="E323" s="11">
        <v>180.22</v>
      </c>
      <c r="F323" s="11"/>
      <c r="I323">
        <v>314</v>
      </c>
      <c r="J323">
        <f t="shared" si="5"/>
        <v>526.62465753424647</v>
      </c>
    </row>
    <row r="324" spans="1:10" x14ac:dyDescent="0.2">
      <c r="A324" s="10">
        <v>44884</v>
      </c>
      <c r="B324" s="30">
        <f>1</f>
        <v>1</v>
      </c>
      <c r="C324" s="26">
        <v>29</v>
      </c>
      <c r="D324" s="11">
        <v>48.49</v>
      </c>
      <c r="E324" s="11">
        <v>225.35</v>
      </c>
      <c r="F324" s="11"/>
      <c r="I324">
        <v>315</v>
      </c>
      <c r="J324">
        <f t="shared" si="5"/>
        <v>480.99726027397247</v>
      </c>
    </row>
    <row r="325" spans="1:10" x14ac:dyDescent="0.2">
      <c r="A325" s="10">
        <v>44885</v>
      </c>
      <c r="B325" s="30">
        <f>1</f>
        <v>1</v>
      </c>
      <c r="C325" s="26">
        <v>30</v>
      </c>
      <c r="D325" s="11">
        <v>53.41</v>
      </c>
      <c r="E325" s="11">
        <v>142.53</v>
      </c>
      <c r="F325" s="11"/>
      <c r="I325">
        <v>316</v>
      </c>
      <c r="J325">
        <f t="shared" si="5"/>
        <v>435.36986301369848</v>
      </c>
    </row>
    <row r="326" spans="1:10" x14ac:dyDescent="0.2">
      <c r="A326" s="10">
        <v>44886</v>
      </c>
      <c r="B326" s="30">
        <f>1</f>
        <v>1</v>
      </c>
      <c r="C326" s="26">
        <v>36</v>
      </c>
      <c r="D326" s="11">
        <v>44.51</v>
      </c>
      <c r="E326" s="11">
        <v>140.19</v>
      </c>
      <c r="F326" s="11"/>
      <c r="I326">
        <v>317</v>
      </c>
      <c r="J326">
        <f t="shared" si="5"/>
        <v>389.74246575342448</v>
      </c>
    </row>
    <row r="327" spans="1:10" x14ac:dyDescent="0.2">
      <c r="A327" s="10">
        <v>44887</v>
      </c>
      <c r="B327" s="30">
        <f>1</f>
        <v>1</v>
      </c>
      <c r="C327" s="26">
        <v>25</v>
      </c>
      <c r="D327" s="11">
        <v>45.27</v>
      </c>
      <c r="E327" s="11">
        <v>198.56</v>
      </c>
      <c r="F327" s="11"/>
      <c r="I327">
        <v>318</v>
      </c>
      <c r="J327">
        <f t="shared" si="5"/>
        <v>344.11506849315049</v>
      </c>
    </row>
    <row r="328" spans="1:10" x14ac:dyDescent="0.2">
      <c r="A328" s="10">
        <v>44888</v>
      </c>
      <c r="B328" s="30">
        <f>1</f>
        <v>1</v>
      </c>
      <c r="C328" s="26">
        <v>26</v>
      </c>
      <c r="D328" s="11">
        <v>53.45</v>
      </c>
      <c r="E328" s="11">
        <v>194.76</v>
      </c>
      <c r="F328" s="11"/>
      <c r="I328">
        <v>319</v>
      </c>
      <c r="J328">
        <f t="shared" si="5"/>
        <v>298.48767123287649</v>
      </c>
    </row>
    <row r="329" spans="1:10" x14ac:dyDescent="0.2">
      <c r="A329" s="10">
        <v>44889</v>
      </c>
      <c r="B329" s="30">
        <f>1</f>
        <v>1</v>
      </c>
      <c r="C329" s="26">
        <v>36</v>
      </c>
      <c r="D329" s="11">
        <v>45.37</v>
      </c>
      <c r="E329" s="11">
        <v>189.59</v>
      </c>
      <c r="F329" s="11"/>
      <c r="I329">
        <v>320</v>
      </c>
      <c r="J329">
        <f t="shared" si="5"/>
        <v>252.86027397260253</v>
      </c>
    </row>
    <row r="330" spans="1:10" x14ac:dyDescent="0.2">
      <c r="A330" s="10">
        <v>44890</v>
      </c>
      <c r="B330" s="30">
        <f>1</f>
        <v>1</v>
      </c>
      <c r="C330" s="26">
        <v>25</v>
      </c>
      <c r="D330" s="11">
        <v>39.520000000000003</v>
      </c>
      <c r="E330" s="11">
        <v>190.7</v>
      </c>
      <c r="F330" s="11"/>
      <c r="I330">
        <v>321</v>
      </c>
      <c r="J330">
        <f t="shared" si="5"/>
        <v>207.23287671232856</v>
      </c>
    </row>
    <row r="331" spans="1:10" x14ac:dyDescent="0.2">
      <c r="A331" s="10">
        <v>44891</v>
      </c>
      <c r="B331" s="30">
        <f>1</f>
        <v>1</v>
      </c>
      <c r="C331" s="26">
        <v>35</v>
      </c>
      <c r="D331" s="11">
        <v>51.21</v>
      </c>
      <c r="E331" s="11">
        <v>138.71</v>
      </c>
      <c r="F331" s="11"/>
      <c r="I331">
        <v>322</v>
      </c>
      <c r="J331">
        <f t="shared" ref="J331:J374" si="6">IF((J330-$L$7)&lt;0,J330+$J$10-$L$7,J330-$L$7)</f>
        <v>161.6054794520546</v>
      </c>
    </row>
    <row r="332" spans="1:10" x14ac:dyDescent="0.2">
      <c r="A332" s="10">
        <v>44892</v>
      </c>
      <c r="B332" s="30">
        <f>1</f>
        <v>1</v>
      </c>
      <c r="C332" s="26">
        <v>31</v>
      </c>
      <c r="D332" s="11">
        <v>44.92</v>
      </c>
      <c r="E332" s="11">
        <v>153.43</v>
      </c>
      <c r="F332" s="11"/>
      <c r="I332">
        <v>323</v>
      </c>
      <c r="J332">
        <f t="shared" si="6"/>
        <v>115.97808219178063</v>
      </c>
    </row>
    <row r="333" spans="1:10" x14ac:dyDescent="0.2">
      <c r="A333" s="10">
        <v>44893</v>
      </c>
      <c r="B333" s="30">
        <f>1</f>
        <v>1</v>
      </c>
      <c r="C333" s="26">
        <v>26</v>
      </c>
      <c r="D333" s="11">
        <v>48.63</v>
      </c>
      <c r="E333" s="11">
        <v>179.24</v>
      </c>
      <c r="F333" s="11"/>
      <c r="I333">
        <v>324</v>
      </c>
      <c r="J333">
        <f t="shared" si="6"/>
        <v>70.350684931506663</v>
      </c>
    </row>
    <row r="334" spans="1:10" x14ac:dyDescent="0.2">
      <c r="A334" s="10">
        <v>44894</v>
      </c>
      <c r="B334" s="30">
        <f>1</f>
        <v>1</v>
      </c>
      <c r="C334" s="26">
        <v>32</v>
      </c>
      <c r="D334" s="11">
        <v>46.56</v>
      </c>
      <c r="E334" s="11">
        <v>234.6</v>
      </c>
      <c r="F334" s="11"/>
      <c r="I334">
        <v>325</v>
      </c>
      <c r="J334">
        <f t="shared" si="6"/>
        <v>24.72328767123269</v>
      </c>
    </row>
    <row r="335" spans="1:10" x14ac:dyDescent="0.2">
      <c r="A335" s="10">
        <v>44895</v>
      </c>
      <c r="B335" s="30">
        <f>1</f>
        <v>1</v>
      </c>
      <c r="C335" s="26">
        <v>28</v>
      </c>
      <c r="D335" s="11">
        <v>37.53</v>
      </c>
      <c r="E335" s="11">
        <v>200.39</v>
      </c>
      <c r="F335" s="11"/>
      <c r="I335">
        <v>326</v>
      </c>
      <c r="J335">
        <f t="shared" si="6"/>
        <v>596.09589041095876</v>
      </c>
    </row>
    <row r="336" spans="1:10" x14ac:dyDescent="0.2">
      <c r="A336" s="10">
        <v>44896</v>
      </c>
      <c r="B336" s="30">
        <f>1</f>
        <v>1</v>
      </c>
      <c r="C336" s="26">
        <v>34</v>
      </c>
      <c r="D336" s="11">
        <v>41.27</v>
      </c>
      <c r="E336" s="11">
        <v>232.73</v>
      </c>
      <c r="F336" s="11"/>
      <c r="I336">
        <v>327</v>
      </c>
      <c r="J336">
        <f t="shared" si="6"/>
        <v>550.46849315068482</v>
      </c>
    </row>
    <row r="337" spans="1:10" x14ac:dyDescent="0.2">
      <c r="A337" s="10">
        <v>44897</v>
      </c>
      <c r="B337" s="30">
        <f>1</f>
        <v>1</v>
      </c>
      <c r="C337" s="26">
        <v>30</v>
      </c>
      <c r="D337" s="11">
        <v>38.94</v>
      </c>
      <c r="E337" s="11">
        <v>150.29</v>
      </c>
      <c r="F337" s="11"/>
      <c r="I337">
        <v>328</v>
      </c>
      <c r="J337">
        <f t="shared" si="6"/>
        <v>504.84109589041083</v>
      </c>
    </row>
    <row r="338" spans="1:10" x14ac:dyDescent="0.2">
      <c r="A338" s="10">
        <v>44898</v>
      </c>
      <c r="B338" s="30">
        <f>1</f>
        <v>1</v>
      </c>
      <c r="C338" s="26">
        <v>34</v>
      </c>
      <c r="D338" s="11">
        <v>43.21</v>
      </c>
      <c r="E338" s="11">
        <v>207.55</v>
      </c>
      <c r="F338" s="11"/>
      <c r="I338">
        <v>329</v>
      </c>
      <c r="J338">
        <f t="shared" si="6"/>
        <v>459.21369863013683</v>
      </c>
    </row>
    <row r="339" spans="1:10" x14ac:dyDescent="0.2">
      <c r="A339" s="10">
        <v>44899</v>
      </c>
      <c r="B339" s="30">
        <f>1</f>
        <v>1</v>
      </c>
      <c r="C339" s="26">
        <v>32</v>
      </c>
      <c r="D339" s="11">
        <v>38.06</v>
      </c>
      <c r="E339" s="11">
        <v>215.34</v>
      </c>
      <c r="F339" s="11"/>
      <c r="I339">
        <v>330</v>
      </c>
      <c r="J339">
        <f t="shared" si="6"/>
        <v>413.58630136986284</v>
      </c>
    </row>
    <row r="340" spans="1:10" x14ac:dyDescent="0.2">
      <c r="A340" s="10">
        <v>44900</v>
      </c>
      <c r="B340" s="30">
        <f>1</f>
        <v>1</v>
      </c>
      <c r="C340" s="26">
        <v>34</v>
      </c>
      <c r="D340" s="11">
        <v>53.26</v>
      </c>
      <c r="E340" s="11">
        <v>158</v>
      </c>
      <c r="F340" s="11"/>
      <c r="I340">
        <v>331</v>
      </c>
      <c r="J340">
        <f t="shared" si="6"/>
        <v>367.95890410958884</v>
      </c>
    </row>
    <row r="341" spans="1:10" x14ac:dyDescent="0.2">
      <c r="A341" s="10">
        <v>44901</v>
      </c>
      <c r="B341" s="30">
        <f>1</f>
        <v>1</v>
      </c>
      <c r="C341" s="26">
        <v>34</v>
      </c>
      <c r="D341" s="11">
        <v>53.35</v>
      </c>
      <c r="E341" s="11">
        <v>218.46</v>
      </c>
      <c r="F341" s="11"/>
      <c r="I341">
        <v>332</v>
      </c>
      <c r="J341">
        <f t="shared" si="6"/>
        <v>322.33150684931485</v>
      </c>
    </row>
    <row r="342" spans="1:10" x14ac:dyDescent="0.2">
      <c r="A342" s="10">
        <v>44902</v>
      </c>
      <c r="B342" s="30">
        <f>1</f>
        <v>1</v>
      </c>
      <c r="C342" s="26">
        <v>31</v>
      </c>
      <c r="D342" s="11">
        <v>47.82</v>
      </c>
      <c r="E342" s="11">
        <v>156.16999999999999</v>
      </c>
      <c r="F342" s="11"/>
      <c r="I342">
        <v>333</v>
      </c>
      <c r="J342">
        <f t="shared" si="6"/>
        <v>276.70410958904085</v>
      </c>
    </row>
    <row r="343" spans="1:10" x14ac:dyDescent="0.2">
      <c r="A343" s="10">
        <v>44903</v>
      </c>
      <c r="B343" s="30">
        <f>1</f>
        <v>1</v>
      </c>
      <c r="C343" s="26">
        <v>28</v>
      </c>
      <c r="D343" s="11">
        <v>46.8</v>
      </c>
      <c r="E343" s="11">
        <v>185.66</v>
      </c>
      <c r="F343" s="11"/>
      <c r="I343">
        <v>334</v>
      </c>
      <c r="J343">
        <f t="shared" si="6"/>
        <v>231.07671232876689</v>
      </c>
    </row>
    <row r="344" spans="1:10" x14ac:dyDescent="0.2">
      <c r="A344" s="10">
        <v>44904</v>
      </c>
      <c r="B344" s="30">
        <f>1</f>
        <v>1</v>
      </c>
      <c r="C344" s="26">
        <v>30</v>
      </c>
      <c r="D344" s="11">
        <v>43.99</v>
      </c>
      <c r="E344" s="11">
        <v>219.52</v>
      </c>
      <c r="F344" s="11"/>
      <c r="I344">
        <v>335</v>
      </c>
      <c r="J344">
        <f t="shared" si="6"/>
        <v>185.44931506849292</v>
      </c>
    </row>
    <row r="345" spans="1:10" x14ac:dyDescent="0.2">
      <c r="A345" s="10">
        <v>44905</v>
      </c>
      <c r="B345" s="30">
        <f>1</f>
        <v>1</v>
      </c>
      <c r="C345" s="26">
        <v>28</v>
      </c>
      <c r="D345" s="11">
        <v>44.46</v>
      </c>
      <c r="E345" s="11">
        <v>217.78</v>
      </c>
      <c r="F345" s="11"/>
      <c r="I345">
        <v>336</v>
      </c>
      <c r="J345">
        <f t="shared" si="6"/>
        <v>139.82191780821896</v>
      </c>
    </row>
    <row r="346" spans="1:10" x14ac:dyDescent="0.2">
      <c r="A346" s="10">
        <v>44906</v>
      </c>
      <c r="B346" s="30">
        <f>1</f>
        <v>1</v>
      </c>
      <c r="C346" s="26">
        <v>29</v>
      </c>
      <c r="D346" s="11">
        <v>47.48</v>
      </c>
      <c r="E346" s="11">
        <v>211.92</v>
      </c>
      <c r="F346" s="11"/>
      <c r="I346">
        <v>337</v>
      </c>
      <c r="J346">
        <f t="shared" si="6"/>
        <v>94.19452054794499</v>
      </c>
    </row>
    <row r="347" spans="1:10" x14ac:dyDescent="0.2">
      <c r="A347" s="10">
        <v>44907</v>
      </c>
      <c r="B347" s="30">
        <f>1</f>
        <v>1</v>
      </c>
      <c r="C347" s="26">
        <v>25</v>
      </c>
      <c r="D347" s="11">
        <v>54.13</v>
      </c>
      <c r="E347" s="11">
        <v>145.4</v>
      </c>
      <c r="F347" s="11"/>
      <c r="I347">
        <v>338</v>
      </c>
      <c r="J347">
        <f t="shared" si="6"/>
        <v>48.567123287671016</v>
      </c>
    </row>
    <row r="348" spans="1:10" x14ac:dyDescent="0.2">
      <c r="A348" s="10">
        <v>44908</v>
      </c>
      <c r="B348" s="30">
        <f>1</f>
        <v>1</v>
      </c>
      <c r="C348" s="26">
        <v>33</v>
      </c>
      <c r="D348" s="11">
        <v>53.43</v>
      </c>
      <c r="E348" s="11">
        <v>164.96</v>
      </c>
      <c r="F348" s="11"/>
      <c r="I348">
        <v>339</v>
      </c>
      <c r="J348">
        <f t="shared" si="6"/>
        <v>2.9397260273970431</v>
      </c>
    </row>
    <row r="349" spans="1:10" x14ac:dyDescent="0.2">
      <c r="A349" s="10">
        <v>44909</v>
      </c>
      <c r="B349" s="30">
        <f>1</f>
        <v>1</v>
      </c>
      <c r="C349" s="26">
        <v>37</v>
      </c>
      <c r="D349" s="11">
        <v>51.3</v>
      </c>
      <c r="E349" s="11">
        <v>197.69</v>
      </c>
      <c r="F349" s="11"/>
      <c r="I349">
        <v>340</v>
      </c>
      <c r="J349">
        <f t="shared" si="6"/>
        <v>574.31232876712306</v>
      </c>
    </row>
    <row r="350" spans="1:10" x14ac:dyDescent="0.2">
      <c r="A350" s="10">
        <v>44910</v>
      </c>
      <c r="B350" s="30">
        <f>1</f>
        <v>1</v>
      </c>
      <c r="C350" s="26">
        <v>33</v>
      </c>
      <c r="D350" s="11">
        <v>43.32</v>
      </c>
      <c r="E350" s="11">
        <v>137.29</v>
      </c>
      <c r="F350" s="11"/>
      <c r="I350">
        <v>341</v>
      </c>
      <c r="J350">
        <f t="shared" si="6"/>
        <v>528.68493150684913</v>
      </c>
    </row>
    <row r="351" spans="1:10" x14ac:dyDescent="0.2">
      <c r="A351" s="10">
        <v>44911</v>
      </c>
      <c r="B351" s="30">
        <f>1</f>
        <v>1</v>
      </c>
      <c r="C351" s="26">
        <v>33</v>
      </c>
      <c r="D351" s="11">
        <v>53.51</v>
      </c>
      <c r="E351" s="11">
        <v>227.51</v>
      </c>
      <c r="F351" s="11"/>
      <c r="I351">
        <v>342</v>
      </c>
      <c r="J351">
        <f t="shared" si="6"/>
        <v>483.05753424657513</v>
      </c>
    </row>
    <row r="352" spans="1:10" x14ac:dyDescent="0.2">
      <c r="A352" s="10">
        <v>44912</v>
      </c>
      <c r="B352" s="30">
        <f>1</f>
        <v>1</v>
      </c>
      <c r="C352" s="26">
        <v>28</v>
      </c>
      <c r="D352" s="11">
        <v>55.42</v>
      </c>
      <c r="E352" s="11">
        <v>166.45</v>
      </c>
      <c r="F352" s="11"/>
      <c r="I352">
        <v>343</v>
      </c>
      <c r="J352">
        <f t="shared" si="6"/>
        <v>437.43013698630114</v>
      </c>
    </row>
    <row r="353" spans="1:10" x14ac:dyDescent="0.2">
      <c r="A353" s="10">
        <v>44913</v>
      </c>
      <c r="B353" s="30">
        <f>1</f>
        <v>1</v>
      </c>
      <c r="C353" s="26">
        <v>34</v>
      </c>
      <c r="D353" s="11">
        <v>50.83</v>
      </c>
      <c r="E353" s="11">
        <v>182.3</v>
      </c>
      <c r="F353" s="11"/>
      <c r="I353">
        <v>344</v>
      </c>
      <c r="J353">
        <f t="shared" si="6"/>
        <v>391.80273972602714</v>
      </c>
    </row>
    <row r="354" spans="1:10" x14ac:dyDescent="0.2">
      <c r="A354" s="10">
        <v>44914</v>
      </c>
      <c r="B354" s="30">
        <f>1</f>
        <v>1</v>
      </c>
      <c r="C354" s="26">
        <v>36</v>
      </c>
      <c r="D354" s="11">
        <v>41.55</v>
      </c>
      <c r="E354" s="11">
        <v>209.9</v>
      </c>
      <c r="F354" s="11"/>
      <c r="I354">
        <v>345</v>
      </c>
      <c r="J354">
        <f t="shared" si="6"/>
        <v>346.17534246575315</v>
      </c>
    </row>
    <row r="355" spans="1:10" x14ac:dyDescent="0.2">
      <c r="A355" s="10">
        <v>44915</v>
      </c>
      <c r="B355" s="30">
        <f>1</f>
        <v>1</v>
      </c>
      <c r="C355" s="26">
        <v>31</v>
      </c>
      <c r="D355" s="11">
        <v>40.47</v>
      </c>
      <c r="E355" s="11">
        <v>195.51</v>
      </c>
      <c r="F355" s="11"/>
      <c r="I355">
        <v>346</v>
      </c>
      <c r="J355">
        <f t="shared" si="6"/>
        <v>300.54794520547915</v>
      </c>
    </row>
    <row r="356" spans="1:10" x14ac:dyDescent="0.2">
      <c r="A356" s="10">
        <v>44916</v>
      </c>
      <c r="B356" s="30">
        <f>1</f>
        <v>1</v>
      </c>
      <c r="C356" s="26">
        <v>33</v>
      </c>
      <c r="D356" s="11">
        <v>53.67</v>
      </c>
      <c r="E356" s="11">
        <v>233.32</v>
      </c>
      <c r="F356" s="11"/>
      <c r="I356">
        <v>347</v>
      </c>
      <c r="J356">
        <f t="shared" si="6"/>
        <v>254.92054794520519</v>
      </c>
    </row>
    <row r="357" spans="1:10" x14ac:dyDescent="0.2">
      <c r="A357" s="10">
        <v>44917</v>
      </c>
      <c r="B357" s="30">
        <f>1</f>
        <v>1</v>
      </c>
      <c r="C357" s="26">
        <v>31</v>
      </c>
      <c r="D357" s="11">
        <v>48.2</v>
      </c>
      <c r="E357" s="11">
        <v>171.75</v>
      </c>
      <c r="F357" s="11"/>
      <c r="I357">
        <v>348</v>
      </c>
      <c r="J357">
        <f t="shared" si="6"/>
        <v>209.29315068493122</v>
      </c>
    </row>
    <row r="358" spans="1:10" x14ac:dyDescent="0.2">
      <c r="A358" s="10">
        <v>44918</v>
      </c>
      <c r="B358" s="30">
        <f>1</f>
        <v>1</v>
      </c>
      <c r="C358" s="26">
        <v>37</v>
      </c>
      <c r="D358" s="11">
        <v>53.2</v>
      </c>
      <c r="E358" s="11">
        <v>194.3</v>
      </c>
      <c r="F358" s="11"/>
      <c r="I358">
        <v>349</v>
      </c>
      <c r="J358">
        <f t="shared" si="6"/>
        <v>163.66575342465725</v>
      </c>
    </row>
    <row r="359" spans="1:10" x14ac:dyDescent="0.2">
      <c r="A359" s="10">
        <v>44919</v>
      </c>
      <c r="B359" s="30">
        <f>1</f>
        <v>1</v>
      </c>
      <c r="C359" s="26">
        <v>36</v>
      </c>
      <c r="D359" s="11">
        <v>42.14</v>
      </c>
      <c r="E359" s="11">
        <v>150.12</v>
      </c>
      <c r="F359" s="11"/>
      <c r="I359">
        <v>350</v>
      </c>
      <c r="J359">
        <f t="shared" si="6"/>
        <v>118.03835616438329</v>
      </c>
    </row>
    <row r="360" spans="1:10" x14ac:dyDescent="0.2">
      <c r="A360" s="10">
        <v>44920</v>
      </c>
      <c r="B360" s="30">
        <f>1</f>
        <v>1</v>
      </c>
      <c r="C360" s="26">
        <v>30</v>
      </c>
      <c r="D360" s="11">
        <v>50.13</v>
      </c>
      <c r="E360" s="11">
        <v>191.94</v>
      </c>
      <c r="F360" s="11"/>
      <c r="I360">
        <v>351</v>
      </c>
      <c r="J360">
        <f t="shared" si="6"/>
        <v>72.410958904109322</v>
      </c>
    </row>
    <row r="361" spans="1:10" x14ac:dyDescent="0.2">
      <c r="A361" s="10">
        <v>44921</v>
      </c>
      <c r="B361" s="30">
        <f>1</f>
        <v>1</v>
      </c>
      <c r="C361" s="26">
        <v>27</v>
      </c>
      <c r="D361" s="11">
        <v>54.22</v>
      </c>
      <c r="E361" s="11">
        <v>199.47</v>
      </c>
      <c r="F361" s="11"/>
      <c r="I361">
        <v>352</v>
      </c>
      <c r="J361">
        <f t="shared" si="6"/>
        <v>26.783561643835348</v>
      </c>
    </row>
    <row r="362" spans="1:10" x14ac:dyDescent="0.2">
      <c r="A362" s="10">
        <v>44922</v>
      </c>
      <c r="B362" s="30">
        <f>1</f>
        <v>1</v>
      </c>
      <c r="C362" s="26">
        <v>35</v>
      </c>
      <c r="D362" s="11">
        <v>50.55</v>
      </c>
      <c r="E362" s="11">
        <v>224.54</v>
      </c>
      <c r="F362" s="11"/>
      <c r="I362">
        <v>353</v>
      </c>
      <c r="J362">
        <f t="shared" si="6"/>
        <v>598.15616438356142</v>
      </c>
    </row>
    <row r="363" spans="1:10" x14ac:dyDescent="0.2">
      <c r="A363" s="10">
        <v>44923</v>
      </c>
      <c r="B363" s="30">
        <f>1</f>
        <v>1</v>
      </c>
      <c r="C363" s="26">
        <v>36</v>
      </c>
      <c r="D363" s="11">
        <v>50.2</v>
      </c>
      <c r="E363" s="11">
        <v>220.98</v>
      </c>
      <c r="F363" s="11"/>
      <c r="I363">
        <v>354</v>
      </c>
      <c r="J363">
        <f t="shared" si="6"/>
        <v>552.52876712328748</v>
      </c>
    </row>
    <row r="364" spans="1:10" x14ac:dyDescent="0.2">
      <c r="A364" s="10">
        <v>44924</v>
      </c>
      <c r="B364" s="30">
        <f>1</f>
        <v>1</v>
      </c>
      <c r="C364" s="26">
        <v>36</v>
      </c>
      <c r="D364" s="11">
        <v>39.619999999999997</v>
      </c>
      <c r="E364" s="11">
        <v>218.11</v>
      </c>
      <c r="F364" s="11"/>
      <c r="I364">
        <v>355</v>
      </c>
      <c r="J364">
        <f t="shared" si="6"/>
        <v>506.90136986301349</v>
      </c>
    </row>
    <row r="365" spans="1:10" x14ac:dyDescent="0.2">
      <c r="A365" s="10">
        <v>44925</v>
      </c>
      <c r="B365" s="30">
        <f>1</f>
        <v>1</v>
      </c>
      <c r="C365" s="26">
        <v>29</v>
      </c>
      <c r="D365" s="11">
        <v>46.02</v>
      </c>
      <c r="E365" s="11">
        <v>159.78</v>
      </c>
      <c r="F365" s="11"/>
      <c r="I365">
        <v>356</v>
      </c>
      <c r="J365">
        <f t="shared" si="6"/>
        <v>461.27397260273949</v>
      </c>
    </row>
    <row r="366" spans="1:10" x14ac:dyDescent="0.2">
      <c r="A366" s="10">
        <v>44926</v>
      </c>
      <c r="B366" s="30">
        <f>1</f>
        <v>1</v>
      </c>
      <c r="C366" s="26">
        <v>27</v>
      </c>
      <c r="D366" s="11">
        <v>47.72</v>
      </c>
      <c r="E366" s="11">
        <v>182.04</v>
      </c>
      <c r="F366" s="11"/>
      <c r="I366">
        <v>357</v>
      </c>
      <c r="J366">
        <f t="shared" si="6"/>
        <v>415.6465753424655</v>
      </c>
    </row>
    <row r="367" spans="1:10" x14ac:dyDescent="0.2">
      <c r="A367" s="10">
        <v>44927</v>
      </c>
      <c r="B367" s="30">
        <f>2</f>
        <v>2</v>
      </c>
      <c r="C367" s="26">
        <v>32</v>
      </c>
      <c r="D367" s="11">
        <v>37.72</v>
      </c>
      <c r="E367" s="11">
        <v>136.94</v>
      </c>
      <c r="F367" s="11"/>
      <c r="I367">
        <v>358</v>
      </c>
      <c r="J367">
        <f t="shared" si="6"/>
        <v>370.0191780821915</v>
      </c>
    </row>
    <row r="368" spans="1:10" x14ac:dyDescent="0.2">
      <c r="A368" s="10">
        <v>44928</v>
      </c>
      <c r="B368" s="30">
        <f>2</f>
        <v>2</v>
      </c>
      <c r="C368" s="26">
        <v>27</v>
      </c>
      <c r="D368" s="11">
        <v>53.21</v>
      </c>
      <c r="E368" s="11">
        <v>144.61000000000001</v>
      </c>
      <c r="F368" s="11"/>
      <c r="I368">
        <v>359</v>
      </c>
      <c r="J368">
        <f t="shared" si="6"/>
        <v>324.39178082191751</v>
      </c>
    </row>
    <row r="369" spans="1:10" x14ac:dyDescent="0.2">
      <c r="A369" s="10">
        <v>44929</v>
      </c>
      <c r="B369" s="30">
        <f>2</f>
        <v>2</v>
      </c>
      <c r="C369" s="26">
        <v>26</v>
      </c>
      <c r="D369" s="11">
        <v>38.83</v>
      </c>
      <c r="E369" s="11">
        <v>210.1</v>
      </c>
      <c r="F369" s="11"/>
      <c r="I369">
        <v>360</v>
      </c>
      <c r="J369">
        <f t="shared" si="6"/>
        <v>278.76438356164351</v>
      </c>
    </row>
    <row r="370" spans="1:10" x14ac:dyDescent="0.2">
      <c r="A370" s="10">
        <v>44930</v>
      </c>
      <c r="B370" s="30">
        <f>2</f>
        <v>2</v>
      </c>
      <c r="C370" s="26">
        <v>30</v>
      </c>
      <c r="D370" s="11">
        <v>44.45</v>
      </c>
      <c r="E370" s="11">
        <v>223.73</v>
      </c>
      <c r="F370" s="11"/>
      <c r="I370">
        <v>361</v>
      </c>
      <c r="J370">
        <f t="shared" si="6"/>
        <v>233.13698630136955</v>
      </c>
    </row>
    <row r="371" spans="1:10" x14ac:dyDescent="0.2">
      <c r="A371" s="10">
        <v>44931</v>
      </c>
      <c r="B371" s="30">
        <f>2</f>
        <v>2</v>
      </c>
      <c r="C371" s="26">
        <v>27</v>
      </c>
      <c r="D371" s="11">
        <v>39.92</v>
      </c>
      <c r="E371" s="11">
        <v>165.89</v>
      </c>
      <c r="F371" s="11"/>
      <c r="I371">
        <v>362</v>
      </c>
      <c r="J371">
        <f t="shared" si="6"/>
        <v>187.50958904109558</v>
      </c>
    </row>
    <row r="372" spans="1:10" x14ac:dyDescent="0.2">
      <c r="A372" s="10">
        <v>44932</v>
      </c>
      <c r="B372" s="30">
        <f>2</f>
        <v>2</v>
      </c>
      <c r="C372" s="26">
        <v>25</v>
      </c>
      <c r="D372" s="11">
        <v>52.24</v>
      </c>
      <c r="E372" s="11">
        <v>207.84</v>
      </c>
      <c r="F372" s="11"/>
      <c r="I372">
        <v>363</v>
      </c>
      <c r="J372">
        <f t="shared" si="6"/>
        <v>141.88219178082161</v>
      </c>
    </row>
    <row r="373" spans="1:10" x14ac:dyDescent="0.2">
      <c r="A373" s="10">
        <v>44933</v>
      </c>
      <c r="B373" s="30">
        <f>2</f>
        <v>2</v>
      </c>
      <c r="C373" s="26">
        <v>29</v>
      </c>
      <c r="D373" s="11">
        <v>50.74</v>
      </c>
      <c r="E373" s="11">
        <v>181</v>
      </c>
      <c r="F373" s="11"/>
      <c r="I373">
        <v>364</v>
      </c>
      <c r="J373">
        <f t="shared" si="6"/>
        <v>96.254794520547648</v>
      </c>
    </row>
    <row r="374" spans="1:10" x14ac:dyDescent="0.2">
      <c r="A374" s="10">
        <v>44934</v>
      </c>
      <c r="B374" s="30">
        <f>2</f>
        <v>2</v>
      </c>
      <c r="C374" s="26">
        <v>30</v>
      </c>
      <c r="D374" s="11">
        <v>49.64</v>
      </c>
      <c r="E374" s="11">
        <v>217.46</v>
      </c>
      <c r="F374" s="11"/>
      <c r="I374">
        <v>365</v>
      </c>
      <c r="J374">
        <f t="shared" si="6"/>
        <v>50.627397260273675</v>
      </c>
    </row>
    <row r="375" spans="1:10" x14ac:dyDescent="0.2">
      <c r="A375" s="10">
        <v>44935</v>
      </c>
      <c r="B375" s="30">
        <f>2</f>
        <v>2</v>
      </c>
      <c r="C375" s="26">
        <v>36</v>
      </c>
      <c r="D375" s="11">
        <v>50.69</v>
      </c>
      <c r="E375" s="11">
        <v>198.89</v>
      </c>
      <c r="F375" s="11"/>
    </row>
    <row r="376" spans="1:10" x14ac:dyDescent="0.2">
      <c r="A376" s="10">
        <v>44936</v>
      </c>
      <c r="B376" s="30">
        <f>2</f>
        <v>2</v>
      </c>
      <c r="C376" s="26">
        <v>27</v>
      </c>
      <c r="D376" s="11">
        <v>53.43</v>
      </c>
      <c r="E376" s="11">
        <v>204.77</v>
      </c>
      <c r="F376" s="11"/>
    </row>
    <row r="377" spans="1:10" x14ac:dyDescent="0.2">
      <c r="A377" s="10">
        <v>44937</v>
      </c>
      <c r="B377" s="30">
        <f>2</f>
        <v>2</v>
      </c>
      <c r="C377" s="26">
        <v>33</v>
      </c>
      <c r="D377" s="11">
        <v>48.03</v>
      </c>
      <c r="E377" s="11">
        <v>180.95</v>
      </c>
      <c r="F377" s="11"/>
    </row>
    <row r="378" spans="1:10" x14ac:dyDescent="0.2">
      <c r="A378" s="10">
        <v>44938</v>
      </c>
      <c r="B378" s="30">
        <f>2</f>
        <v>2</v>
      </c>
      <c r="C378" s="26">
        <v>27</v>
      </c>
      <c r="D378" s="11">
        <v>36.33</v>
      </c>
      <c r="E378" s="11">
        <v>155.94999999999999</v>
      </c>
      <c r="F378" s="11"/>
    </row>
    <row r="379" spans="1:10" x14ac:dyDescent="0.2">
      <c r="A379" s="10">
        <v>44939</v>
      </c>
      <c r="B379" s="30">
        <f>2</f>
        <v>2</v>
      </c>
      <c r="C379" s="26">
        <v>29</v>
      </c>
      <c r="D379" s="11">
        <v>45.25</v>
      </c>
      <c r="E379" s="11">
        <v>161.84</v>
      </c>
      <c r="F379" s="11"/>
    </row>
    <row r="380" spans="1:10" x14ac:dyDescent="0.2">
      <c r="A380" s="10">
        <v>44940</v>
      </c>
      <c r="B380" s="30">
        <f>2</f>
        <v>2</v>
      </c>
      <c r="C380" s="26">
        <v>33</v>
      </c>
      <c r="D380" s="11">
        <v>54.01</v>
      </c>
      <c r="E380" s="11">
        <v>227.5</v>
      </c>
      <c r="F380" s="11"/>
    </row>
    <row r="381" spans="1:10" x14ac:dyDescent="0.2">
      <c r="A381" s="10">
        <v>44941</v>
      </c>
      <c r="B381" s="30">
        <f>2</f>
        <v>2</v>
      </c>
      <c r="C381" s="26">
        <v>28</v>
      </c>
      <c r="D381" s="11">
        <v>38.840000000000003</v>
      </c>
      <c r="E381" s="11">
        <v>205.84</v>
      </c>
      <c r="F381" s="11"/>
    </row>
    <row r="382" spans="1:10" x14ac:dyDescent="0.2">
      <c r="A382" s="10">
        <v>44942</v>
      </c>
      <c r="B382" s="30">
        <f>2</f>
        <v>2</v>
      </c>
      <c r="C382" s="26">
        <v>30</v>
      </c>
      <c r="D382" s="11">
        <v>51.45</v>
      </c>
      <c r="E382" s="11">
        <v>136.54</v>
      </c>
      <c r="F382" s="11"/>
    </row>
    <row r="383" spans="1:10" x14ac:dyDescent="0.2">
      <c r="A383" s="10">
        <v>44943</v>
      </c>
      <c r="B383" s="30">
        <f>2</f>
        <v>2</v>
      </c>
      <c r="C383" s="26">
        <v>32</v>
      </c>
      <c r="D383" s="11">
        <v>49.87</v>
      </c>
      <c r="E383" s="11">
        <v>205.96</v>
      </c>
      <c r="F383" s="11"/>
    </row>
    <row r="384" spans="1:10" x14ac:dyDescent="0.2">
      <c r="A384" s="10">
        <v>44944</v>
      </c>
      <c r="B384" s="30">
        <f>2</f>
        <v>2</v>
      </c>
      <c r="C384" s="26">
        <v>29</v>
      </c>
      <c r="D384" s="11">
        <v>49.31</v>
      </c>
      <c r="E384" s="11">
        <v>192.47</v>
      </c>
      <c r="F384" s="11"/>
    </row>
    <row r="385" spans="1:6" x14ac:dyDescent="0.2">
      <c r="A385" s="10">
        <v>44945</v>
      </c>
      <c r="B385" s="30">
        <f>2</f>
        <v>2</v>
      </c>
      <c r="C385" s="26">
        <v>27</v>
      </c>
      <c r="D385" s="11">
        <v>48.3</v>
      </c>
      <c r="E385" s="11">
        <v>153.69</v>
      </c>
      <c r="F385" s="11"/>
    </row>
    <row r="386" spans="1:6" x14ac:dyDescent="0.2">
      <c r="A386" s="10">
        <v>44946</v>
      </c>
      <c r="B386" s="30">
        <f>2</f>
        <v>2</v>
      </c>
      <c r="C386" s="26">
        <v>35</v>
      </c>
      <c r="D386" s="11">
        <v>40.61</v>
      </c>
      <c r="E386" s="11">
        <v>234.22</v>
      </c>
      <c r="F386" s="11"/>
    </row>
    <row r="387" spans="1:6" x14ac:dyDescent="0.2">
      <c r="A387" s="10">
        <v>44947</v>
      </c>
      <c r="B387" s="30">
        <f>2</f>
        <v>2</v>
      </c>
      <c r="C387" s="26">
        <v>37</v>
      </c>
      <c r="D387" s="11">
        <v>49.58</v>
      </c>
      <c r="E387" s="11">
        <v>197.71</v>
      </c>
      <c r="F387" s="11"/>
    </row>
    <row r="388" spans="1:6" x14ac:dyDescent="0.2">
      <c r="A388" s="10">
        <v>44948</v>
      </c>
      <c r="B388" s="30">
        <f>2</f>
        <v>2</v>
      </c>
      <c r="C388" s="26">
        <v>37</v>
      </c>
      <c r="D388" s="11">
        <v>38.270000000000003</v>
      </c>
      <c r="E388" s="11">
        <v>138.63999999999999</v>
      </c>
      <c r="F388" s="11"/>
    </row>
    <row r="389" spans="1:6" x14ac:dyDescent="0.2">
      <c r="A389" s="10">
        <v>44949</v>
      </c>
      <c r="B389" s="30">
        <f>2</f>
        <v>2</v>
      </c>
      <c r="C389" s="26">
        <v>38</v>
      </c>
      <c r="D389" s="11">
        <v>50.14</v>
      </c>
      <c r="E389" s="11">
        <v>160.58000000000001</v>
      </c>
      <c r="F389" s="11"/>
    </row>
    <row r="390" spans="1:6" x14ac:dyDescent="0.2">
      <c r="A390" s="10">
        <v>44950</v>
      </c>
      <c r="B390" s="30">
        <f>2</f>
        <v>2</v>
      </c>
      <c r="C390" s="26">
        <v>36</v>
      </c>
      <c r="D390" s="11">
        <v>50.47</v>
      </c>
      <c r="E390" s="11">
        <v>194.07</v>
      </c>
      <c r="F390" s="11"/>
    </row>
    <row r="391" spans="1:6" x14ac:dyDescent="0.2">
      <c r="A391" s="10">
        <v>44951</v>
      </c>
      <c r="B391" s="30">
        <f>2</f>
        <v>2</v>
      </c>
      <c r="C391" s="26">
        <v>32</v>
      </c>
      <c r="D391" s="11">
        <v>44.11</v>
      </c>
      <c r="E391" s="11">
        <v>149.16999999999999</v>
      </c>
      <c r="F391" s="11"/>
    </row>
    <row r="392" spans="1:6" x14ac:dyDescent="0.2">
      <c r="A392" s="10">
        <v>44952</v>
      </c>
      <c r="B392" s="30">
        <f>2</f>
        <v>2</v>
      </c>
      <c r="C392" s="26">
        <v>36</v>
      </c>
      <c r="D392" s="11">
        <v>52.54</v>
      </c>
      <c r="E392" s="11">
        <v>202.51</v>
      </c>
      <c r="F392" s="11"/>
    </row>
    <row r="393" spans="1:6" x14ac:dyDescent="0.2">
      <c r="A393" s="10">
        <v>44953</v>
      </c>
      <c r="B393" s="30">
        <f>2</f>
        <v>2</v>
      </c>
      <c r="C393" s="26">
        <v>28</v>
      </c>
      <c r="D393" s="11">
        <v>37.67</v>
      </c>
      <c r="E393" s="11">
        <v>189.86</v>
      </c>
      <c r="F393" s="11"/>
    </row>
    <row r="394" spans="1:6" x14ac:dyDescent="0.2">
      <c r="A394" s="10">
        <v>44954</v>
      </c>
      <c r="B394" s="30">
        <f>2</f>
        <v>2</v>
      </c>
      <c r="C394" s="26">
        <v>28</v>
      </c>
      <c r="D394" s="11">
        <v>50.05</v>
      </c>
      <c r="E394" s="11">
        <v>137.53</v>
      </c>
      <c r="F394" s="11"/>
    </row>
    <row r="395" spans="1:6" x14ac:dyDescent="0.2">
      <c r="A395" s="10">
        <v>44955</v>
      </c>
      <c r="B395" s="30">
        <f>2</f>
        <v>2</v>
      </c>
      <c r="C395" s="26">
        <v>30</v>
      </c>
      <c r="D395" s="11">
        <v>50.34</v>
      </c>
      <c r="E395" s="11">
        <v>202</v>
      </c>
      <c r="F395" s="11"/>
    </row>
    <row r="396" spans="1:6" x14ac:dyDescent="0.2">
      <c r="A396" s="10">
        <v>44956</v>
      </c>
      <c r="B396" s="30">
        <f>2</f>
        <v>2</v>
      </c>
      <c r="C396" s="26">
        <v>38</v>
      </c>
      <c r="D396" s="11">
        <v>46.25</v>
      </c>
      <c r="E396" s="11">
        <v>161.41999999999999</v>
      </c>
      <c r="F396" s="11"/>
    </row>
    <row r="397" spans="1:6" x14ac:dyDescent="0.2">
      <c r="A397" s="10">
        <v>44957</v>
      </c>
      <c r="B397" s="30">
        <f>2</f>
        <v>2</v>
      </c>
      <c r="C397" s="26">
        <v>35</v>
      </c>
      <c r="D397" s="11">
        <v>40.18</v>
      </c>
      <c r="E397" s="11">
        <v>136.72</v>
      </c>
      <c r="F397" s="11"/>
    </row>
    <row r="398" spans="1:6" x14ac:dyDescent="0.2">
      <c r="A398" s="10">
        <v>44958</v>
      </c>
      <c r="B398" s="30">
        <f>2</f>
        <v>2</v>
      </c>
      <c r="C398" s="26">
        <v>37</v>
      </c>
      <c r="D398" s="11">
        <v>48.12</v>
      </c>
      <c r="E398" s="11">
        <v>178.08</v>
      </c>
      <c r="F398" s="11"/>
    </row>
    <row r="399" spans="1:6" x14ac:dyDescent="0.2">
      <c r="A399" s="10">
        <v>44959</v>
      </c>
      <c r="B399" s="30">
        <f>2</f>
        <v>2</v>
      </c>
      <c r="C399" s="26">
        <v>32</v>
      </c>
      <c r="D399" s="11">
        <v>39.92</v>
      </c>
      <c r="E399" s="11">
        <v>233.07</v>
      </c>
      <c r="F399" s="11"/>
    </row>
    <row r="400" spans="1:6" x14ac:dyDescent="0.2">
      <c r="A400" s="10">
        <v>44960</v>
      </c>
      <c r="B400" s="30">
        <f>2</f>
        <v>2</v>
      </c>
      <c r="C400" s="26">
        <v>32</v>
      </c>
      <c r="D400" s="11">
        <v>47.45</v>
      </c>
      <c r="E400" s="11">
        <v>203.37</v>
      </c>
      <c r="F400" s="11"/>
    </row>
    <row r="401" spans="1:6" x14ac:dyDescent="0.2">
      <c r="A401" s="10">
        <v>44961</v>
      </c>
      <c r="B401" s="30">
        <f>2</f>
        <v>2</v>
      </c>
      <c r="C401" s="26">
        <v>28</v>
      </c>
      <c r="D401" s="11">
        <v>44.84</v>
      </c>
      <c r="E401" s="11">
        <v>147.80000000000001</v>
      </c>
      <c r="F401" s="11"/>
    </row>
    <row r="402" spans="1:6" x14ac:dyDescent="0.2">
      <c r="A402" s="10">
        <v>44962</v>
      </c>
      <c r="B402" s="30">
        <f>2</f>
        <v>2</v>
      </c>
      <c r="C402" s="26">
        <v>31</v>
      </c>
      <c r="D402" s="11">
        <v>49.51</v>
      </c>
      <c r="E402" s="11">
        <v>142.19</v>
      </c>
      <c r="F402" s="11"/>
    </row>
    <row r="403" spans="1:6" x14ac:dyDescent="0.2">
      <c r="A403" s="10">
        <v>44963</v>
      </c>
      <c r="B403" s="30">
        <f>2</f>
        <v>2</v>
      </c>
      <c r="C403" s="26">
        <v>32</v>
      </c>
      <c r="D403" s="11">
        <v>54.85</v>
      </c>
      <c r="E403" s="11">
        <v>136.69999999999999</v>
      </c>
      <c r="F403" s="11"/>
    </row>
    <row r="404" spans="1:6" x14ac:dyDescent="0.2">
      <c r="A404" s="10">
        <v>44964</v>
      </c>
      <c r="B404" s="30">
        <f>2</f>
        <v>2</v>
      </c>
      <c r="C404" s="26">
        <v>38</v>
      </c>
      <c r="D404" s="11">
        <v>35.729999999999997</v>
      </c>
      <c r="E404" s="11">
        <v>144.63</v>
      </c>
      <c r="F404" s="11"/>
    </row>
    <row r="405" spans="1:6" x14ac:dyDescent="0.2">
      <c r="A405" s="10">
        <v>44965</v>
      </c>
      <c r="B405" s="30">
        <f>2</f>
        <v>2</v>
      </c>
      <c r="C405" s="26">
        <v>27</v>
      </c>
      <c r="D405" s="11">
        <v>37.880000000000003</v>
      </c>
      <c r="E405" s="11">
        <v>189.54</v>
      </c>
      <c r="F405" s="11"/>
    </row>
    <row r="406" spans="1:6" x14ac:dyDescent="0.2">
      <c r="A406" s="10">
        <v>44966</v>
      </c>
      <c r="B406" s="30">
        <f>2</f>
        <v>2</v>
      </c>
      <c r="C406" s="26">
        <v>39</v>
      </c>
      <c r="D406" s="11">
        <v>35.29</v>
      </c>
      <c r="E406" s="11">
        <v>205.32</v>
      </c>
      <c r="F406" s="11"/>
    </row>
    <row r="407" spans="1:6" x14ac:dyDescent="0.2">
      <c r="A407" s="10">
        <v>44967</v>
      </c>
      <c r="B407" s="30">
        <f>2</f>
        <v>2</v>
      </c>
      <c r="C407" s="26">
        <v>33</v>
      </c>
      <c r="D407" s="11">
        <v>37.200000000000003</v>
      </c>
      <c r="E407" s="11">
        <v>201.41</v>
      </c>
      <c r="F407" s="11"/>
    </row>
    <row r="408" spans="1:6" x14ac:dyDescent="0.2">
      <c r="A408" s="10">
        <v>44968</v>
      </c>
      <c r="B408" s="30">
        <f>2</f>
        <v>2</v>
      </c>
      <c r="C408" s="26">
        <v>30</v>
      </c>
      <c r="D408" s="11">
        <v>40.520000000000003</v>
      </c>
      <c r="E408" s="11">
        <v>152.62</v>
      </c>
      <c r="F408" s="11"/>
    </row>
    <row r="409" spans="1:6" x14ac:dyDescent="0.2">
      <c r="A409" s="10">
        <v>44969</v>
      </c>
      <c r="B409" s="30">
        <f>2</f>
        <v>2</v>
      </c>
      <c r="C409" s="26">
        <v>33</v>
      </c>
      <c r="D409" s="11">
        <v>48.99</v>
      </c>
      <c r="E409" s="11">
        <v>229.74</v>
      </c>
      <c r="F409" s="11"/>
    </row>
    <row r="410" spans="1:6" x14ac:dyDescent="0.2">
      <c r="A410" s="10">
        <v>44970</v>
      </c>
      <c r="B410" s="30">
        <f>2</f>
        <v>2</v>
      </c>
      <c r="C410" s="26">
        <v>35</v>
      </c>
      <c r="D410" s="11">
        <v>45.74</v>
      </c>
      <c r="E410" s="11">
        <v>148.88</v>
      </c>
      <c r="F410" s="11"/>
    </row>
    <row r="411" spans="1:6" x14ac:dyDescent="0.2">
      <c r="A411" s="10">
        <v>44971</v>
      </c>
      <c r="B411" s="30">
        <f>2</f>
        <v>2</v>
      </c>
      <c r="C411" s="26">
        <v>37</v>
      </c>
      <c r="D411" s="11">
        <v>38.28</v>
      </c>
      <c r="E411" s="11">
        <v>163.49</v>
      </c>
      <c r="F411" s="11"/>
    </row>
    <row r="412" spans="1:6" x14ac:dyDescent="0.2">
      <c r="A412" s="10">
        <v>44972</v>
      </c>
      <c r="B412" s="30">
        <f>2</f>
        <v>2</v>
      </c>
      <c r="C412" s="26">
        <v>28</v>
      </c>
      <c r="D412" s="11">
        <v>43.75</v>
      </c>
      <c r="E412" s="11">
        <v>170.48</v>
      </c>
      <c r="F412" s="11"/>
    </row>
    <row r="413" spans="1:6" x14ac:dyDescent="0.2">
      <c r="A413" s="10">
        <v>44973</v>
      </c>
      <c r="B413" s="30">
        <f>2</f>
        <v>2</v>
      </c>
      <c r="C413" s="26">
        <v>35</v>
      </c>
      <c r="D413" s="11">
        <v>44.23</v>
      </c>
      <c r="E413" s="11">
        <v>215.58</v>
      </c>
      <c r="F413" s="11"/>
    </row>
    <row r="414" spans="1:6" x14ac:dyDescent="0.2">
      <c r="A414" s="10">
        <v>44974</v>
      </c>
      <c r="B414" s="30">
        <f>2</f>
        <v>2</v>
      </c>
      <c r="C414" s="26">
        <v>34</v>
      </c>
      <c r="D414" s="11">
        <v>36.619999999999997</v>
      </c>
      <c r="E414" s="11">
        <v>189.39</v>
      </c>
      <c r="F414" s="11"/>
    </row>
    <row r="415" spans="1:6" x14ac:dyDescent="0.2">
      <c r="A415" s="10">
        <v>44975</v>
      </c>
      <c r="B415" s="30">
        <f>2</f>
        <v>2</v>
      </c>
      <c r="C415" s="26">
        <v>36</v>
      </c>
      <c r="D415" s="11">
        <v>50.82</v>
      </c>
      <c r="E415" s="11">
        <v>193.73</v>
      </c>
      <c r="F415" s="11"/>
    </row>
    <row r="416" spans="1:6" x14ac:dyDescent="0.2">
      <c r="A416" s="10">
        <v>44976</v>
      </c>
      <c r="B416" s="30">
        <f>2</f>
        <v>2</v>
      </c>
      <c r="C416" s="26">
        <v>33</v>
      </c>
      <c r="D416" s="11">
        <v>49.92</v>
      </c>
      <c r="E416" s="11">
        <v>225.55</v>
      </c>
      <c r="F416" s="11"/>
    </row>
    <row r="417" spans="1:6" x14ac:dyDescent="0.2">
      <c r="A417" s="10">
        <v>44977</v>
      </c>
      <c r="B417" s="30">
        <f>2</f>
        <v>2</v>
      </c>
      <c r="C417" s="26">
        <v>39</v>
      </c>
      <c r="D417" s="11">
        <v>43.72</v>
      </c>
      <c r="E417" s="11">
        <v>174.01</v>
      </c>
      <c r="F417" s="11"/>
    </row>
    <row r="418" spans="1:6" x14ac:dyDescent="0.2">
      <c r="A418" s="10">
        <v>44978</v>
      </c>
      <c r="B418" s="30">
        <f>2</f>
        <v>2</v>
      </c>
      <c r="C418" s="26">
        <v>38</v>
      </c>
      <c r="D418" s="11">
        <v>49.39</v>
      </c>
      <c r="E418" s="11">
        <v>189.52</v>
      </c>
      <c r="F418" s="11"/>
    </row>
    <row r="419" spans="1:6" x14ac:dyDescent="0.2">
      <c r="A419" s="10">
        <v>44979</v>
      </c>
      <c r="B419" s="30">
        <f>2</f>
        <v>2</v>
      </c>
      <c r="C419" s="26">
        <v>29</v>
      </c>
      <c r="D419" s="11">
        <v>50.47</v>
      </c>
      <c r="E419" s="11">
        <v>217.86</v>
      </c>
      <c r="F419" s="11"/>
    </row>
    <row r="420" spans="1:6" x14ac:dyDescent="0.2">
      <c r="A420" s="10">
        <v>44980</v>
      </c>
      <c r="B420" s="30">
        <f>2</f>
        <v>2</v>
      </c>
      <c r="C420" s="26">
        <v>36</v>
      </c>
      <c r="D420" s="11">
        <v>37.65</v>
      </c>
      <c r="E420" s="11">
        <v>153.01</v>
      </c>
      <c r="F420" s="11"/>
    </row>
    <row r="421" spans="1:6" x14ac:dyDescent="0.2">
      <c r="A421" s="10">
        <v>44981</v>
      </c>
      <c r="B421" s="30">
        <f>2</f>
        <v>2</v>
      </c>
      <c r="C421" s="26">
        <v>36</v>
      </c>
      <c r="D421" s="11">
        <v>45.89</v>
      </c>
      <c r="E421" s="11">
        <v>155.34</v>
      </c>
      <c r="F421" s="11"/>
    </row>
    <row r="422" spans="1:6" x14ac:dyDescent="0.2">
      <c r="A422" s="10">
        <v>44982</v>
      </c>
      <c r="B422" s="30">
        <f>2</f>
        <v>2</v>
      </c>
      <c r="C422" s="26">
        <v>39</v>
      </c>
      <c r="D422" s="11">
        <v>45.41</v>
      </c>
      <c r="E422" s="11">
        <v>191.42</v>
      </c>
      <c r="F422" s="11"/>
    </row>
    <row r="423" spans="1:6" x14ac:dyDescent="0.2">
      <c r="A423" s="10">
        <v>44983</v>
      </c>
      <c r="B423" s="30">
        <f>2</f>
        <v>2</v>
      </c>
      <c r="C423" s="26">
        <v>30</v>
      </c>
      <c r="D423" s="11">
        <v>53.32</v>
      </c>
      <c r="E423" s="11">
        <v>159.53</v>
      </c>
      <c r="F423" s="11"/>
    </row>
    <row r="424" spans="1:6" x14ac:dyDescent="0.2">
      <c r="A424" s="10">
        <v>44984</v>
      </c>
      <c r="B424" s="30">
        <f>2</f>
        <v>2</v>
      </c>
      <c r="C424" s="26">
        <v>40</v>
      </c>
      <c r="D424" s="11">
        <v>43.36</v>
      </c>
      <c r="E424" s="11">
        <v>157.05000000000001</v>
      </c>
      <c r="F424" s="11"/>
    </row>
    <row r="425" spans="1:6" x14ac:dyDescent="0.2">
      <c r="A425" s="10">
        <v>44985</v>
      </c>
      <c r="B425" s="30">
        <f>2</f>
        <v>2</v>
      </c>
      <c r="C425" s="26">
        <v>40</v>
      </c>
      <c r="D425" s="11">
        <v>52.1</v>
      </c>
      <c r="E425" s="11">
        <v>198.51</v>
      </c>
      <c r="F425" s="11"/>
    </row>
    <row r="426" spans="1:6" x14ac:dyDescent="0.2">
      <c r="A426" s="10">
        <v>44986</v>
      </c>
      <c r="B426" s="30">
        <f>2</f>
        <v>2</v>
      </c>
      <c r="C426" s="26">
        <v>31</v>
      </c>
      <c r="D426" s="11">
        <v>35.24</v>
      </c>
      <c r="E426" s="11">
        <v>181.62</v>
      </c>
      <c r="F426" s="11"/>
    </row>
    <row r="427" spans="1:6" x14ac:dyDescent="0.2">
      <c r="A427" s="10">
        <v>44987</v>
      </c>
      <c r="B427" s="30">
        <f>2</f>
        <v>2</v>
      </c>
      <c r="C427" s="26">
        <v>40</v>
      </c>
      <c r="D427" s="11">
        <v>44.69</v>
      </c>
      <c r="E427" s="11">
        <v>136.56</v>
      </c>
      <c r="F427" s="11"/>
    </row>
    <row r="428" spans="1:6" x14ac:dyDescent="0.2">
      <c r="A428" s="10">
        <v>44988</v>
      </c>
      <c r="B428" s="30">
        <f>2</f>
        <v>2</v>
      </c>
      <c r="C428" s="26">
        <v>39</v>
      </c>
      <c r="D428" s="11">
        <v>40.25</v>
      </c>
      <c r="E428" s="11">
        <v>165.38</v>
      </c>
      <c r="F428" s="11"/>
    </row>
    <row r="429" spans="1:6" x14ac:dyDescent="0.2">
      <c r="A429" s="10">
        <v>44989</v>
      </c>
      <c r="B429" s="30">
        <f>2</f>
        <v>2</v>
      </c>
      <c r="C429" s="26">
        <v>30</v>
      </c>
      <c r="D429" s="11">
        <v>39.64</v>
      </c>
      <c r="E429" s="11">
        <v>164.43</v>
      </c>
      <c r="F429" s="11"/>
    </row>
    <row r="430" spans="1:6" x14ac:dyDescent="0.2">
      <c r="A430" s="10">
        <v>44990</v>
      </c>
      <c r="B430" s="30">
        <f>2</f>
        <v>2</v>
      </c>
      <c r="C430" s="26">
        <v>38</v>
      </c>
      <c r="D430" s="11">
        <v>44.16</v>
      </c>
      <c r="E430" s="11">
        <v>165.62</v>
      </c>
      <c r="F430" s="11"/>
    </row>
    <row r="431" spans="1:6" x14ac:dyDescent="0.2">
      <c r="A431" s="10">
        <v>44991</v>
      </c>
      <c r="B431" s="30">
        <f>2</f>
        <v>2</v>
      </c>
      <c r="C431" s="26">
        <v>35</v>
      </c>
      <c r="D431" s="11">
        <v>48.24</v>
      </c>
      <c r="E431" s="11">
        <v>180.19</v>
      </c>
      <c r="F431" s="11"/>
    </row>
    <row r="432" spans="1:6" x14ac:dyDescent="0.2">
      <c r="A432" s="10">
        <v>44992</v>
      </c>
      <c r="B432" s="30">
        <f>2</f>
        <v>2</v>
      </c>
      <c r="C432" s="26">
        <v>33</v>
      </c>
      <c r="D432" s="11">
        <v>49.81</v>
      </c>
      <c r="E432" s="11">
        <v>168.24</v>
      </c>
      <c r="F432" s="11"/>
    </row>
    <row r="433" spans="1:6" x14ac:dyDescent="0.2">
      <c r="A433" s="10">
        <v>44993</v>
      </c>
      <c r="B433" s="30">
        <f>2</f>
        <v>2</v>
      </c>
      <c r="C433" s="26">
        <v>40</v>
      </c>
      <c r="D433" s="11">
        <v>45.07</v>
      </c>
      <c r="E433" s="11">
        <v>178.38</v>
      </c>
      <c r="F433" s="11"/>
    </row>
    <row r="434" spans="1:6" x14ac:dyDescent="0.2">
      <c r="A434" s="10">
        <v>44994</v>
      </c>
      <c r="B434" s="30">
        <f>2</f>
        <v>2</v>
      </c>
      <c r="C434" s="26">
        <v>33</v>
      </c>
      <c r="D434" s="11">
        <v>48.57</v>
      </c>
      <c r="E434" s="11">
        <v>178.86</v>
      </c>
      <c r="F434" s="11"/>
    </row>
    <row r="435" spans="1:6" x14ac:dyDescent="0.2">
      <c r="A435" s="10">
        <v>44995</v>
      </c>
      <c r="B435" s="30">
        <f>2</f>
        <v>2</v>
      </c>
      <c r="C435" s="26">
        <v>31</v>
      </c>
      <c r="D435" s="11">
        <v>48.83</v>
      </c>
      <c r="E435" s="11">
        <v>197.02</v>
      </c>
      <c r="F435" s="11"/>
    </row>
    <row r="436" spans="1:6" x14ac:dyDescent="0.2">
      <c r="A436" s="10">
        <v>44996</v>
      </c>
      <c r="B436" s="30">
        <f>2</f>
        <v>2</v>
      </c>
      <c r="C436" s="26">
        <v>32</v>
      </c>
      <c r="D436" s="11">
        <v>37.200000000000003</v>
      </c>
      <c r="E436" s="11">
        <v>215.31</v>
      </c>
      <c r="F436" s="11"/>
    </row>
    <row r="437" spans="1:6" x14ac:dyDescent="0.2">
      <c r="A437" s="10">
        <v>44997</v>
      </c>
      <c r="B437" s="30">
        <f>2</f>
        <v>2</v>
      </c>
      <c r="C437" s="26">
        <v>40</v>
      </c>
      <c r="D437" s="11">
        <v>34.9</v>
      </c>
      <c r="E437" s="11">
        <v>199.31</v>
      </c>
      <c r="F437" s="11"/>
    </row>
    <row r="438" spans="1:6" x14ac:dyDescent="0.2">
      <c r="A438" s="10">
        <v>44998</v>
      </c>
      <c r="B438" s="30">
        <f>2</f>
        <v>2</v>
      </c>
      <c r="C438" s="26">
        <v>28</v>
      </c>
      <c r="D438" s="11">
        <v>49.58</v>
      </c>
      <c r="E438" s="11">
        <v>228.57</v>
      </c>
      <c r="F438" s="11"/>
    </row>
    <row r="439" spans="1:6" x14ac:dyDescent="0.2">
      <c r="A439" s="10">
        <v>44999</v>
      </c>
      <c r="B439" s="30">
        <f>2</f>
        <v>2</v>
      </c>
      <c r="C439" s="26">
        <v>28</v>
      </c>
      <c r="D439" s="11">
        <v>42.92</v>
      </c>
      <c r="E439" s="11">
        <v>152.71</v>
      </c>
      <c r="F439" s="11"/>
    </row>
    <row r="440" spans="1:6" x14ac:dyDescent="0.2">
      <c r="A440" s="10">
        <v>45000</v>
      </c>
      <c r="B440" s="30">
        <f>2</f>
        <v>2</v>
      </c>
      <c r="C440" s="26">
        <v>35</v>
      </c>
      <c r="D440" s="11">
        <v>53.39</v>
      </c>
      <c r="E440" s="11">
        <v>195.2</v>
      </c>
      <c r="F440" s="11"/>
    </row>
    <row r="441" spans="1:6" x14ac:dyDescent="0.2">
      <c r="A441" s="10">
        <v>45001</v>
      </c>
      <c r="B441" s="30">
        <f>2</f>
        <v>2</v>
      </c>
      <c r="C441" s="26">
        <v>36</v>
      </c>
      <c r="D441" s="11">
        <v>44.9</v>
      </c>
      <c r="E441" s="11">
        <v>189.9</v>
      </c>
      <c r="F441" s="11"/>
    </row>
    <row r="442" spans="1:6" x14ac:dyDescent="0.2">
      <c r="A442" s="10">
        <v>45002</v>
      </c>
      <c r="B442" s="30">
        <f>2</f>
        <v>2</v>
      </c>
      <c r="C442" s="26">
        <v>34</v>
      </c>
      <c r="D442" s="11">
        <v>52.22</v>
      </c>
      <c r="E442" s="11">
        <v>233.95</v>
      </c>
      <c r="F442" s="11"/>
    </row>
    <row r="443" spans="1:6" x14ac:dyDescent="0.2">
      <c r="A443" s="10">
        <v>45003</v>
      </c>
      <c r="B443" s="30">
        <f>2</f>
        <v>2</v>
      </c>
      <c r="C443" s="26">
        <v>29</v>
      </c>
      <c r="D443" s="11">
        <v>35</v>
      </c>
      <c r="E443" s="11">
        <v>146.16</v>
      </c>
      <c r="F443" s="11"/>
    </row>
    <row r="444" spans="1:6" x14ac:dyDescent="0.2">
      <c r="A444" s="10">
        <v>45004</v>
      </c>
      <c r="B444" s="30">
        <f>2</f>
        <v>2</v>
      </c>
      <c r="C444" s="26">
        <v>34</v>
      </c>
      <c r="D444" s="11">
        <v>43.5</v>
      </c>
      <c r="E444" s="11">
        <v>204.85</v>
      </c>
      <c r="F444" s="11"/>
    </row>
    <row r="445" spans="1:6" x14ac:dyDescent="0.2">
      <c r="A445" s="10">
        <v>45005</v>
      </c>
      <c r="B445" s="30">
        <f>2</f>
        <v>2</v>
      </c>
      <c r="C445" s="26">
        <v>36</v>
      </c>
      <c r="D445" s="11">
        <v>42.66</v>
      </c>
      <c r="E445" s="11">
        <v>218.96</v>
      </c>
      <c r="F445" s="11"/>
    </row>
    <row r="446" spans="1:6" x14ac:dyDescent="0.2">
      <c r="A446" s="10">
        <v>45006</v>
      </c>
      <c r="B446" s="30">
        <f>2</f>
        <v>2</v>
      </c>
      <c r="C446" s="26">
        <v>35</v>
      </c>
      <c r="D446" s="11">
        <v>44.52</v>
      </c>
      <c r="E446" s="11">
        <v>222.07</v>
      </c>
      <c r="F446" s="11"/>
    </row>
    <row r="447" spans="1:6" x14ac:dyDescent="0.2">
      <c r="A447" s="10">
        <v>45007</v>
      </c>
      <c r="B447" s="30">
        <f>2</f>
        <v>2</v>
      </c>
      <c r="C447" s="26">
        <v>30</v>
      </c>
      <c r="D447" s="11">
        <v>54.28</v>
      </c>
      <c r="E447" s="11">
        <v>173.01</v>
      </c>
      <c r="F447" s="11"/>
    </row>
    <row r="448" spans="1:6" x14ac:dyDescent="0.2">
      <c r="A448" s="10">
        <v>45008</v>
      </c>
      <c r="B448" s="30">
        <f>2</f>
        <v>2</v>
      </c>
      <c r="C448" s="26">
        <v>30</v>
      </c>
      <c r="D448" s="11">
        <v>35.450000000000003</v>
      </c>
      <c r="E448" s="11">
        <v>186.89</v>
      </c>
      <c r="F448" s="11"/>
    </row>
    <row r="449" spans="1:6" x14ac:dyDescent="0.2">
      <c r="A449" s="10">
        <v>45009</v>
      </c>
      <c r="B449" s="30">
        <f>2</f>
        <v>2</v>
      </c>
      <c r="C449" s="26">
        <v>33</v>
      </c>
      <c r="D449" s="11">
        <v>39.229999999999997</v>
      </c>
      <c r="E449" s="11">
        <v>138.34</v>
      </c>
      <c r="F449" s="11"/>
    </row>
    <row r="450" spans="1:6" x14ac:dyDescent="0.2">
      <c r="A450" s="10">
        <v>45010</v>
      </c>
      <c r="B450" s="30">
        <f>2</f>
        <v>2</v>
      </c>
      <c r="C450" s="26">
        <v>30</v>
      </c>
      <c r="D450" s="11">
        <v>47.05</v>
      </c>
      <c r="E450" s="11">
        <v>192.82</v>
      </c>
      <c r="F450" s="11"/>
    </row>
    <row r="451" spans="1:6" x14ac:dyDescent="0.2">
      <c r="A451" s="10">
        <v>45011</v>
      </c>
      <c r="B451" s="30">
        <f>2</f>
        <v>2</v>
      </c>
      <c r="C451" s="26">
        <v>40</v>
      </c>
      <c r="D451" s="11">
        <v>36.1</v>
      </c>
      <c r="E451" s="11">
        <v>224.71</v>
      </c>
      <c r="F451" s="11"/>
    </row>
    <row r="452" spans="1:6" x14ac:dyDescent="0.2">
      <c r="A452" s="10">
        <v>45012</v>
      </c>
      <c r="B452" s="30">
        <f>2</f>
        <v>2</v>
      </c>
      <c r="C452" s="26">
        <v>38</v>
      </c>
      <c r="D452" s="11">
        <v>42.23</v>
      </c>
      <c r="E452" s="11">
        <v>149.4</v>
      </c>
      <c r="F452" s="11"/>
    </row>
    <row r="453" spans="1:6" x14ac:dyDescent="0.2">
      <c r="A453" s="10">
        <v>45013</v>
      </c>
      <c r="B453" s="30">
        <f>2</f>
        <v>2</v>
      </c>
      <c r="C453" s="26">
        <v>33</v>
      </c>
      <c r="D453" s="11">
        <v>42</v>
      </c>
      <c r="E453" s="11">
        <v>232.45</v>
      </c>
      <c r="F453" s="11"/>
    </row>
    <row r="454" spans="1:6" x14ac:dyDescent="0.2">
      <c r="A454" s="10">
        <v>45014</v>
      </c>
      <c r="B454" s="30">
        <f>2</f>
        <v>2</v>
      </c>
      <c r="C454" s="26">
        <v>39</v>
      </c>
      <c r="D454" s="11">
        <v>46.64</v>
      </c>
      <c r="E454" s="11">
        <v>159.97999999999999</v>
      </c>
      <c r="F454" s="11"/>
    </row>
    <row r="455" spans="1:6" x14ac:dyDescent="0.2">
      <c r="A455" s="10">
        <v>45015</v>
      </c>
      <c r="B455" s="30">
        <f>2</f>
        <v>2</v>
      </c>
      <c r="C455" s="26">
        <v>30</v>
      </c>
      <c r="D455" s="11">
        <v>46.99</v>
      </c>
      <c r="E455" s="11">
        <v>146.78</v>
      </c>
      <c r="F455" s="11"/>
    </row>
    <row r="456" spans="1:6" x14ac:dyDescent="0.2">
      <c r="A456" s="10">
        <v>45016</v>
      </c>
      <c r="B456" s="30">
        <f>2</f>
        <v>2</v>
      </c>
      <c r="C456" s="26">
        <v>29</v>
      </c>
      <c r="D456" s="11">
        <v>37.67</v>
      </c>
      <c r="E456" s="11">
        <v>161.28</v>
      </c>
      <c r="F456" s="11"/>
    </row>
    <row r="457" spans="1:6" x14ac:dyDescent="0.2">
      <c r="A457" s="10">
        <v>45017</v>
      </c>
      <c r="B457" s="30">
        <f>2</f>
        <v>2</v>
      </c>
      <c r="C457" s="26">
        <v>36</v>
      </c>
      <c r="D457" s="11">
        <v>52.36</v>
      </c>
      <c r="E457" s="11">
        <v>205.52</v>
      </c>
      <c r="F457" s="11"/>
    </row>
    <row r="458" spans="1:6" x14ac:dyDescent="0.2">
      <c r="A458" s="10">
        <v>45018</v>
      </c>
      <c r="B458" s="30">
        <f>2</f>
        <v>2</v>
      </c>
      <c r="C458" s="26">
        <v>34</v>
      </c>
      <c r="D458" s="11">
        <v>50.29</v>
      </c>
      <c r="E458" s="11">
        <v>166.94</v>
      </c>
      <c r="F458" s="11"/>
    </row>
    <row r="459" spans="1:6" x14ac:dyDescent="0.2">
      <c r="A459" s="10">
        <v>45019</v>
      </c>
      <c r="B459" s="30">
        <f>2</f>
        <v>2</v>
      </c>
      <c r="C459" s="26">
        <v>35</v>
      </c>
      <c r="D459" s="11">
        <v>49.9</v>
      </c>
      <c r="E459" s="11">
        <v>194.87</v>
      </c>
      <c r="F459" s="11"/>
    </row>
    <row r="460" spans="1:6" x14ac:dyDescent="0.2">
      <c r="A460" s="10">
        <v>45020</v>
      </c>
      <c r="B460" s="30">
        <f>2</f>
        <v>2</v>
      </c>
      <c r="C460" s="26">
        <v>31</v>
      </c>
      <c r="D460" s="11">
        <v>51.39</v>
      </c>
      <c r="E460" s="11">
        <v>184.31</v>
      </c>
      <c r="F460" s="11"/>
    </row>
    <row r="461" spans="1:6" x14ac:dyDescent="0.2">
      <c r="A461" s="10">
        <v>45021</v>
      </c>
      <c r="B461" s="30">
        <f>2</f>
        <v>2</v>
      </c>
      <c r="C461" s="26">
        <v>36</v>
      </c>
      <c r="D461" s="11">
        <v>46.61</v>
      </c>
      <c r="E461" s="11">
        <v>139.57</v>
      </c>
      <c r="F461" s="11"/>
    </row>
    <row r="462" spans="1:6" x14ac:dyDescent="0.2">
      <c r="A462" s="10">
        <v>45022</v>
      </c>
      <c r="B462" s="30">
        <f>2</f>
        <v>2</v>
      </c>
      <c r="C462" s="26">
        <v>40</v>
      </c>
      <c r="D462" s="11">
        <v>40.65</v>
      </c>
      <c r="E462" s="11">
        <v>176.11</v>
      </c>
      <c r="F462" s="11"/>
    </row>
    <row r="463" spans="1:6" x14ac:dyDescent="0.2">
      <c r="A463" s="10">
        <v>45023</v>
      </c>
      <c r="B463" s="30">
        <f>2</f>
        <v>2</v>
      </c>
      <c r="C463" s="26">
        <v>34</v>
      </c>
      <c r="D463" s="11">
        <v>41.82</v>
      </c>
      <c r="E463" s="11">
        <v>216.97</v>
      </c>
      <c r="F463" s="11"/>
    </row>
    <row r="464" spans="1:6" x14ac:dyDescent="0.2">
      <c r="A464" s="10">
        <v>45024</v>
      </c>
      <c r="B464" s="30">
        <f>2</f>
        <v>2</v>
      </c>
      <c r="C464" s="26">
        <v>30</v>
      </c>
      <c r="D464" s="11">
        <v>36.840000000000003</v>
      </c>
      <c r="E464" s="11">
        <v>136.99</v>
      </c>
      <c r="F464" s="11"/>
    </row>
    <row r="465" spans="1:6" x14ac:dyDescent="0.2">
      <c r="A465" s="10">
        <v>45025</v>
      </c>
      <c r="B465" s="30">
        <f>2</f>
        <v>2</v>
      </c>
      <c r="C465" s="26">
        <v>37</v>
      </c>
      <c r="D465" s="11">
        <v>47.16</v>
      </c>
      <c r="E465" s="11">
        <v>229.21</v>
      </c>
      <c r="F465" s="11"/>
    </row>
    <row r="466" spans="1:6" x14ac:dyDescent="0.2">
      <c r="A466" s="10">
        <v>45026</v>
      </c>
      <c r="B466" s="30">
        <f>2</f>
        <v>2</v>
      </c>
      <c r="C466" s="26">
        <v>38</v>
      </c>
      <c r="D466" s="11">
        <v>43.01</v>
      </c>
      <c r="E466" s="11">
        <v>217.14</v>
      </c>
      <c r="F466" s="11"/>
    </row>
    <row r="467" spans="1:6" x14ac:dyDescent="0.2">
      <c r="A467" s="10">
        <v>45027</v>
      </c>
      <c r="B467" s="30">
        <f>2</f>
        <v>2</v>
      </c>
      <c r="C467" s="26">
        <v>37</v>
      </c>
      <c r="D467" s="11">
        <v>40.42</v>
      </c>
      <c r="E467" s="11">
        <v>189.04</v>
      </c>
      <c r="F467" s="11"/>
    </row>
    <row r="468" spans="1:6" x14ac:dyDescent="0.2">
      <c r="A468" s="10">
        <v>45028</v>
      </c>
      <c r="B468" s="30">
        <f>2</f>
        <v>2</v>
      </c>
      <c r="C468" s="26">
        <v>32</v>
      </c>
      <c r="D468" s="11">
        <v>51.74</v>
      </c>
      <c r="E468" s="11">
        <v>141.55000000000001</v>
      </c>
      <c r="F468" s="11"/>
    </row>
    <row r="469" spans="1:6" x14ac:dyDescent="0.2">
      <c r="A469" s="10">
        <v>45029</v>
      </c>
      <c r="B469" s="30">
        <f>2</f>
        <v>2</v>
      </c>
      <c r="C469" s="26">
        <v>38</v>
      </c>
      <c r="D469" s="11">
        <v>50.53</v>
      </c>
      <c r="E469" s="11">
        <v>157.63</v>
      </c>
      <c r="F469" s="11"/>
    </row>
    <row r="470" spans="1:6" x14ac:dyDescent="0.2">
      <c r="A470" s="10">
        <v>45030</v>
      </c>
      <c r="B470" s="30">
        <f>2</f>
        <v>2</v>
      </c>
      <c r="C470" s="26">
        <v>37</v>
      </c>
      <c r="D470" s="11">
        <v>47.76</v>
      </c>
      <c r="E470" s="11">
        <v>207.31</v>
      </c>
      <c r="F470" s="11"/>
    </row>
    <row r="471" spans="1:6" x14ac:dyDescent="0.2">
      <c r="A471" s="10">
        <v>45031</v>
      </c>
      <c r="B471" s="30">
        <f>2</f>
        <v>2</v>
      </c>
      <c r="C471" s="26">
        <v>30</v>
      </c>
      <c r="D471" s="11">
        <v>39.86</v>
      </c>
      <c r="E471" s="11">
        <v>232.31</v>
      </c>
      <c r="F471" s="11"/>
    </row>
    <row r="472" spans="1:6" x14ac:dyDescent="0.2">
      <c r="A472" s="10">
        <v>45032</v>
      </c>
      <c r="B472" s="30">
        <f>2</f>
        <v>2</v>
      </c>
      <c r="C472" s="26">
        <v>31</v>
      </c>
      <c r="D472" s="11">
        <v>45.78</v>
      </c>
      <c r="E472" s="11">
        <v>196.74</v>
      </c>
      <c r="F472" s="11"/>
    </row>
    <row r="473" spans="1:6" x14ac:dyDescent="0.2">
      <c r="A473" s="10">
        <v>45033</v>
      </c>
      <c r="B473" s="30">
        <f>2</f>
        <v>2</v>
      </c>
      <c r="C473" s="26">
        <v>29</v>
      </c>
      <c r="D473" s="11">
        <v>36.5</v>
      </c>
      <c r="E473" s="11">
        <v>230.79</v>
      </c>
      <c r="F473" s="11"/>
    </row>
    <row r="474" spans="1:6" x14ac:dyDescent="0.2">
      <c r="A474" s="10">
        <v>45034</v>
      </c>
      <c r="B474" s="30">
        <f>2</f>
        <v>2</v>
      </c>
      <c r="C474" s="26">
        <v>30</v>
      </c>
      <c r="D474" s="11">
        <v>47.43</v>
      </c>
      <c r="E474" s="11">
        <v>209.1</v>
      </c>
      <c r="F474" s="11"/>
    </row>
    <row r="475" spans="1:6" x14ac:dyDescent="0.2">
      <c r="A475" s="10">
        <v>45035</v>
      </c>
      <c r="B475" s="30">
        <f>2</f>
        <v>2</v>
      </c>
      <c r="C475" s="26">
        <v>32</v>
      </c>
      <c r="D475" s="11">
        <v>43.9</v>
      </c>
      <c r="E475" s="11">
        <v>234.55</v>
      </c>
      <c r="F475" s="11"/>
    </row>
    <row r="476" spans="1:6" x14ac:dyDescent="0.2">
      <c r="A476" s="10">
        <v>45036</v>
      </c>
      <c r="B476" s="30">
        <f>2</f>
        <v>2</v>
      </c>
      <c r="C476" s="26">
        <v>42</v>
      </c>
      <c r="D476" s="11">
        <v>48.84</v>
      </c>
      <c r="E476" s="11">
        <v>195.21</v>
      </c>
      <c r="F476" s="11"/>
    </row>
    <row r="477" spans="1:6" x14ac:dyDescent="0.2">
      <c r="A477" s="10">
        <v>45037</v>
      </c>
      <c r="B477" s="30">
        <f>2</f>
        <v>2</v>
      </c>
      <c r="C477" s="26">
        <v>35</v>
      </c>
      <c r="D477" s="11">
        <v>39.68</v>
      </c>
      <c r="E477" s="11">
        <v>159.35</v>
      </c>
      <c r="F477" s="11"/>
    </row>
    <row r="478" spans="1:6" x14ac:dyDescent="0.2">
      <c r="A478" s="10">
        <v>45038</v>
      </c>
      <c r="B478" s="30">
        <f>2</f>
        <v>2</v>
      </c>
      <c r="C478" s="26">
        <v>40</v>
      </c>
      <c r="D478" s="11">
        <v>35.86</v>
      </c>
      <c r="E478" s="11">
        <v>185.09</v>
      </c>
      <c r="F478" s="11"/>
    </row>
    <row r="479" spans="1:6" x14ac:dyDescent="0.2">
      <c r="A479" s="10">
        <v>45039</v>
      </c>
      <c r="B479" s="30">
        <f>2</f>
        <v>2</v>
      </c>
      <c r="C479" s="26">
        <v>33</v>
      </c>
      <c r="D479" s="11">
        <v>47.26</v>
      </c>
      <c r="E479" s="11">
        <v>200.38</v>
      </c>
      <c r="F479" s="11"/>
    </row>
    <row r="480" spans="1:6" x14ac:dyDescent="0.2">
      <c r="A480" s="10">
        <v>45040</v>
      </c>
      <c r="B480" s="30">
        <f>2</f>
        <v>2</v>
      </c>
      <c r="C480" s="26">
        <v>30</v>
      </c>
      <c r="D480" s="11">
        <v>40.880000000000003</v>
      </c>
      <c r="E480" s="11">
        <v>227.38</v>
      </c>
      <c r="F480" s="11"/>
    </row>
    <row r="481" spans="1:6" x14ac:dyDescent="0.2">
      <c r="A481" s="10">
        <v>45041</v>
      </c>
      <c r="B481" s="30">
        <f>2</f>
        <v>2</v>
      </c>
      <c r="C481" s="26">
        <v>30</v>
      </c>
      <c r="D481" s="11">
        <v>49.95</v>
      </c>
      <c r="E481" s="11">
        <v>150.91999999999999</v>
      </c>
      <c r="F481" s="11"/>
    </row>
    <row r="482" spans="1:6" x14ac:dyDescent="0.2">
      <c r="A482" s="10">
        <v>45042</v>
      </c>
      <c r="B482" s="30">
        <f>2</f>
        <v>2</v>
      </c>
      <c r="C482" s="26">
        <v>34</v>
      </c>
      <c r="D482" s="11">
        <v>38.49</v>
      </c>
      <c r="E482" s="11">
        <v>205.79</v>
      </c>
      <c r="F482" s="11"/>
    </row>
    <row r="483" spans="1:6" x14ac:dyDescent="0.2">
      <c r="A483" s="10">
        <v>45043</v>
      </c>
      <c r="B483" s="30">
        <f>2</f>
        <v>2</v>
      </c>
      <c r="C483" s="26">
        <v>32</v>
      </c>
      <c r="D483" s="11">
        <v>46.47</v>
      </c>
      <c r="E483" s="11">
        <v>153.69</v>
      </c>
      <c r="F483" s="11"/>
    </row>
    <row r="484" spans="1:6" x14ac:dyDescent="0.2">
      <c r="A484" s="10">
        <v>45044</v>
      </c>
      <c r="B484" s="30">
        <f>2</f>
        <v>2</v>
      </c>
      <c r="C484" s="26">
        <v>41</v>
      </c>
      <c r="D484" s="11">
        <v>35.299999999999997</v>
      </c>
      <c r="E484" s="11">
        <v>140.06</v>
      </c>
      <c r="F484" s="11"/>
    </row>
    <row r="485" spans="1:6" x14ac:dyDescent="0.2">
      <c r="A485" s="10">
        <v>45045</v>
      </c>
      <c r="B485" s="30">
        <f>2</f>
        <v>2</v>
      </c>
      <c r="C485" s="26">
        <v>39</v>
      </c>
      <c r="D485" s="11">
        <v>51.37</v>
      </c>
      <c r="E485" s="11">
        <v>195.68</v>
      </c>
      <c r="F485" s="11"/>
    </row>
    <row r="486" spans="1:6" x14ac:dyDescent="0.2">
      <c r="A486" s="10">
        <v>45046</v>
      </c>
      <c r="B486" s="30">
        <f>2</f>
        <v>2</v>
      </c>
      <c r="C486" s="26">
        <v>40</v>
      </c>
      <c r="D486" s="11">
        <v>41.17</v>
      </c>
      <c r="E486" s="11">
        <v>235.53</v>
      </c>
      <c r="F486" s="11"/>
    </row>
    <row r="487" spans="1:6" x14ac:dyDescent="0.2">
      <c r="A487" s="10">
        <v>45047</v>
      </c>
      <c r="B487" s="30">
        <f>2</f>
        <v>2</v>
      </c>
      <c r="C487" s="26">
        <v>36</v>
      </c>
      <c r="D487" s="11">
        <v>38.85</v>
      </c>
      <c r="E487" s="11">
        <v>137.33000000000001</v>
      </c>
      <c r="F487" s="11"/>
    </row>
    <row r="488" spans="1:6" x14ac:dyDescent="0.2">
      <c r="A488" s="10">
        <v>45048</v>
      </c>
      <c r="B488" s="30">
        <f>2</f>
        <v>2</v>
      </c>
      <c r="C488" s="26">
        <v>36</v>
      </c>
      <c r="D488" s="11">
        <v>34.86</v>
      </c>
      <c r="E488" s="11">
        <v>206.12</v>
      </c>
      <c r="F488" s="11"/>
    </row>
    <row r="489" spans="1:6" x14ac:dyDescent="0.2">
      <c r="A489" s="10">
        <v>45049</v>
      </c>
      <c r="B489" s="30">
        <f>2</f>
        <v>2</v>
      </c>
      <c r="C489" s="26">
        <v>31</v>
      </c>
      <c r="D489" s="11">
        <v>35.520000000000003</v>
      </c>
      <c r="E489" s="11">
        <v>224.26</v>
      </c>
      <c r="F489" s="11"/>
    </row>
    <row r="490" spans="1:6" x14ac:dyDescent="0.2">
      <c r="A490" s="10">
        <v>45050</v>
      </c>
      <c r="B490" s="30">
        <f>2</f>
        <v>2</v>
      </c>
      <c r="C490" s="26">
        <v>34</v>
      </c>
      <c r="D490" s="11">
        <v>53.09</v>
      </c>
      <c r="E490" s="11">
        <v>186.57</v>
      </c>
      <c r="F490" s="11"/>
    </row>
    <row r="491" spans="1:6" x14ac:dyDescent="0.2">
      <c r="A491" s="10">
        <v>45051</v>
      </c>
      <c r="B491" s="30">
        <f>2</f>
        <v>2</v>
      </c>
      <c r="C491" s="26">
        <v>30</v>
      </c>
      <c r="D491" s="11">
        <v>51.27</v>
      </c>
      <c r="E491" s="11">
        <v>136.35</v>
      </c>
      <c r="F491" s="11"/>
    </row>
    <row r="492" spans="1:6" x14ac:dyDescent="0.2">
      <c r="A492" s="10">
        <v>45052</v>
      </c>
      <c r="B492" s="30">
        <f>2</f>
        <v>2</v>
      </c>
      <c r="C492" s="26">
        <v>32</v>
      </c>
      <c r="D492" s="11">
        <v>38.659999999999997</v>
      </c>
      <c r="E492" s="11">
        <v>151.86000000000001</v>
      </c>
      <c r="F492" s="11"/>
    </row>
    <row r="493" spans="1:6" x14ac:dyDescent="0.2">
      <c r="A493" s="10">
        <v>45053</v>
      </c>
      <c r="B493" s="30">
        <f>2</f>
        <v>2</v>
      </c>
      <c r="C493" s="26">
        <v>30</v>
      </c>
      <c r="D493" s="11">
        <v>38.799999999999997</v>
      </c>
      <c r="E493" s="11">
        <v>156.78</v>
      </c>
      <c r="F493" s="11"/>
    </row>
    <row r="494" spans="1:6" x14ac:dyDescent="0.2">
      <c r="A494" s="10">
        <v>45054</v>
      </c>
      <c r="B494" s="30">
        <f>2</f>
        <v>2</v>
      </c>
      <c r="C494" s="26">
        <v>36</v>
      </c>
      <c r="D494" s="11">
        <v>47.03</v>
      </c>
      <c r="E494" s="11">
        <v>185.82</v>
      </c>
      <c r="F494" s="11"/>
    </row>
    <row r="495" spans="1:6" x14ac:dyDescent="0.2">
      <c r="A495" s="10">
        <v>45055</v>
      </c>
      <c r="B495" s="30">
        <f>2</f>
        <v>2</v>
      </c>
      <c r="C495" s="26">
        <v>35</v>
      </c>
      <c r="D495" s="11">
        <v>51.73</v>
      </c>
      <c r="E495" s="11">
        <v>157.37</v>
      </c>
      <c r="F495" s="11"/>
    </row>
    <row r="496" spans="1:6" x14ac:dyDescent="0.2">
      <c r="A496" s="10">
        <v>45056</v>
      </c>
      <c r="B496" s="30">
        <f>2</f>
        <v>2</v>
      </c>
      <c r="C496" s="26">
        <v>39</v>
      </c>
      <c r="D496" s="11">
        <v>40.450000000000003</v>
      </c>
      <c r="E496" s="11">
        <v>230.92</v>
      </c>
      <c r="F496" s="11"/>
    </row>
    <row r="497" spans="1:6" x14ac:dyDescent="0.2">
      <c r="A497" s="10">
        <v>45057</v>
      </c>
      <c r="B497" s="30">
        <f>2</f>
        <v>2</v>
      </c>
      <c r="C497" s="26">
        <v>41</v>
      </c>
      <c r="D497" s="11">
        <v>45.31</v>
      </c>
      <c r="E497" s="11">
        <v>186.55</v>
      </c>
      <c r="F497" s="11"/>
    </row>
    <row r="498" spans="1:6" x14ac:dyDescent="0.2">
      <c r="A498" s="10">
        <v>45058</v>
      </c>
      <c r="B498" s="30">
        <f>2</f>
        <v>2</v>
      </c>
      <c r="C498" s="26">
        <v>31</v>
      </c>
      <c r="D498" s="11">
        <v>46.75</v>
      </c>
      <c r="E498" s="11">
        <v>180.22</v>
      </c>
      <c r="F498" s="11"/>
    </row>
    <row r="499" spans="1:6" x14ac:dyDescent="0.2">
      <c r="A499" s="10">
        <v>45059</v>
      </c>
      <c r="B499" s="30">
        <f>2</f>
        <v>2</v>
      </c>
      <c r="C499" s="26">
        <v>35</v>
      </c>
      <c r="D499" s="11">
        <v>49.22</v>
      </c>
      <c r="E499" s="11">
        <v>230.41</v>
      </c>
      <c r="F499" s="11"/>
    </row>
    <row r="500" spans="1:6" x14ac:dyDescent="0.2">
      <c r="A500" s="10">
        <v>45060</v>
      </c>
      <c r="B500" s="30">
        <f>2</f>
        <v>2</v>
      </c>
      <c r="C500" s="26">
        <v>42</v>
      </c>
      <c r="D500" s="11">
        <v>47.8</v>
      </c>
      <c r="E500" s="11">
        <v>161.88</v>
      </c>
      <c r="F500" s="11"/>
    </row>
    <row r="501" spans="1:6" x14ac:dyDescent="0.2">
      <c r="A501" s="10">
        <v>45061</v>
      </c>
      <c r="B501" s="30">
        <f>2</f>
        <v>2</v>
      </c>
      <c r="C501" s="26">
        <v>42</v>
      </c>
      <c r="D501" s="11">
        <v>38.67</v>
      </c>
      <c r="E501" s="11">
        <v>147.24</v>
      </c>
      <c r="F501" s="11"/>
    </row>
    <row r="502" spans="1:6" x14ac:dyDescent="0.2">
      <c r="A502" s="10">
        <v>45062</v>
      </c>
      <c r="B502" s="30">
        <f>2</f>
        <v>2</v>
      </c>
      <c r="C502" s="26">
        <v>39</v>
      </c>
      <c r="D502" s="11">
        <v>49.53</v>
      </c>
      <c r="E502" s="11">
        <v>214.07</v>
      </c>
      <c r="F502" s="11"/>
    </row>
    <row r="503" spans="1:6" x14ac:dyDescent="0.2">
      <c r="A503" s="10">
        <v>45063</v>
      </c>
      <c r="B503" s="30">
        <f>2</f>
        <v>2</v>
      </c>
      <c r="C503" s="26">
        <v>43</v>
      </c>
      <c r="D503" s="11">
        <v>37.49</v>
      </c>
      <c r="E503" s="11">
        <v>201.89</v>
      </c>
      <c r="F503" s="11"/>
    </row>
    <row r="504" spans="1:6" x14ac:dyDescent="0.2">
      <c r="A504" s="10">
        <v>45064</v>
      </c>
      <c r="B504" s="30">
        <f>2</f>
        <v>2</v>
      </c>
      <c r="C504" s="26">
        <v>35</v>
      </c>
      <c r="D504" s="11">
        <v>45.84</v>
      </c>
      <c r="E504" s="11">
        <v>221.42</v>
      </c>
      <c r="F504" s="11"/>
    </row>
    <row r="505" spans="1:6" x14ac:dyDescent="0.2">
      <c r="A505" s="10">
        <v>45065</v>
      </c>
      <c r="B505" s="30">
        <f>2</f>
        <v>2</v>
      </c>
      <c r="C505" s="26">
        <v>37</v>
      </c>
      <c r="D505" s="11">
        <v>52.38</v>
      </c>
      <c r="E505" s="11">
        <v>226.58</v>
      </c>
      <c r="F505" s="11"/>
    </row>
    <row r="506" spans="1:6" x14ac:dyDescent="0.2">
      <c r="A506" s="10">
        <v>45066</v>
      </c>
      <c r="B506" s="30">
        <f>2</f>
        <v>2</v>
      </c>
      <c r="C506" s="26">
        <v>35</v>
      </c>
      <c r="D506" s="11">
        <v>35.799999999999997</v>
      </c>
      <c r="E506" s="11">
        <v>213.14</v>
      </c>
      <c r="F506" s="11"/>
    </row>
    <row r="507" spans="1:6" x14ac:dyDescent="0.2">
      <c r="A507" s="10">
        <v>45067</v>
      </c>
      <c r="B507" s="30">
        <f>2</f>
        <v>2</v>
      </c>
      <c r="C507" s="26">
        <v>38</v>
      </c>
      <c r="D507" s="11">
        <v>45.25</v>
      </c>
      <c r="E507" s="11">
        <v>139.33000000000001</v>
      </c>
      <c r="F507" s="11"/>
    </row>
    <row r="508" spans="1:6" x14ac:dyDescent="0.2">
      <c r="A508" s="10">
        <v>45068</v>
      </c>
      <c r="B508" s="30">
        <f>2</f>
        <v>2</v>
      </c>
      <c r="C508" s="26">
        <v>42</v>
      </c>
      <c r="D508" s="11">
        <v>34.729999999999997</v>
      </c>
      <c r="E508" s="11">
        <v>235.08</v>
      </c>
      <c r="F508" s="11"/>
    </row>
    <row r="509" spans="1:6" x14ac:dyDescent="0.2">
      <c r="A509" s="10">
        <v>45069</v>
      </c>
      <c r="B509" s="30">
        <f>2</f>
        <v>2</v>
      </c>
      <c r="C509" s="26">
        <v>41</v>
      </c>
      <c r="D509" s="11">
        <v>35.08</v>
      </c>
      <c r="E509" s="11">
        <v>139.08000000000001</v>
      </c>
      <c r="F509" s="11"/>
    </row>
    <row r="510" spans="1:6" x14ac:dyDescent="0.2">
      <c r="A510" s="10">
        <v>45070</v>
      </c>
      <c r="B510" s="30">
        <f>2</f>
        <v>2</v>
      </c>
      <c r="C510" s="26">
        <v>32</v>
      </c>
      <c r="D510" s="11">
        <v>53.57</v>
      </c>
      <c r="E510" s="11">
        <v>216.69</v>
      </c>
      <c r="F510" s="11"/>
    </row>
    <row r="511" spans="1:6" x14ac:dyDescent="0.2">
      <c r="A511" s="10">
        <v>45071</v>
      </c>
      <c r="B511" s="30">
        <f>2</f>
        <v>2</v>
      </c>
      <c r="C511" s="26">
        <v>30</v>
      </c>
      <c r="D511" s="11">
        <v>45.67</v>
      </c>
      <c r="E511" s="11">
        <v>228.33</v>
      </c>
      <c r="F511" s="11"/>
    </row>
    <row r="512" spans="1:6" x14ac:dyDescent="0.2">
      <c r="A512" s="10">
        <v>45072</v>
      </c>
      <c r="B512" s="30">
        <f>2</f>
        <v>2</v>
      </c>
      <c r="C512" s="26">
        <v>36</v>
      </c>
      <c r="D512" s="11">
        <v>42.42</v>
      </c>
      <c r="E512" s="11">
        <v>162.47</v>
      </c>
      <c r="F512" s="11"/>
    </row>
    <row r="513" spans="1:6" x14ac:dyDescent="0.2">
      <c r="A513" s="10">
        <v>45073</v>
      </c>
      <c r="B513" s="30">
        <f>2</f>
        <v>2</v>
      </c>
      <c r="C513" s="26">
        <v>41</v>
      </c>
      <c r="D513" s="11">
        <v>47.69</v>
      </c>
      <c r="E513" s="11">
        <v>175.1</v>
      </c>
      <c r="F513" s="11"/>
    </row>
    <row r="514" spans="1:6" x14ac:dyDescent="0.2">
      <c r="A514" s="10">
        <v>45074</v>
      </c>
      <c r="B514" s="30">
        <f>2</f>
        <v>2</v>
      </c>
      <c r="C514" s="26">
        <v>35</v>
      </c>
      <c r="D514" s="11">
        <v>40.6</v>
      </c>
      <c r="E514" s="11">
        <v>201.15</v>
      </c>
      <c r="F514" s="11"/>
    </row>
    <row r="515" spans="1:6" x14ac:dyDescent="0.2">
      <c r="A515" s="10">
        <v>45075</v>
      </c>
      <c r="B515" s="30">
        <f>2</f>
        <v>2</v>
      </c>
      <c r="C515" s="26">
        <v>32</v>
      </c>
      <c r="D515" s="11">
        <v>47.07</v>
      </c>
      <c r="E515" s="11">
        <v>180.92</v>
      </c>
      <c r="F515" s="11"/>
    </row>
    <row r="516" spans="1:6" x14ac:dyDescent="0.2">
      <c r="A516" s="10">
        <v>45076</v>
      </c>
      <c r="B516" s="30">
        <f>2</f>
        <v>2</v>
      </c>
      <c r="C516" s="26">
        <v>41</v>
      </c>
      <c r="D516" s="11">
        <v>34.75</v>
      </c>
      <c r="E516" s="11">
        <v>164.95</v>
      </c>
      <c r="F516" s="11"/>
    </row>
    <row r="517" spans="1:6" x14ac:dyDescent="0.2">
      <c r="A517" s="10">
        <v>45077</v>
      </c>
      <c r="B517" s="30">
        <f>2</f>
        <v>2</v>
      </c>
      <c r="C517" s="26">
        <v>36</v>
      </c>
      <c r="D517" s="11">
        <v>37.72</v>
      </c>
      <c r="E517" s="11">
        <v>208.07</v>
      </c>
      <c r="F517" s="11"/>
    </row>
    <row r="518" spans="1:6" x14ac:dyDescent="0.2">
      <c r="A518" s="10">
        <v>45078</v>
      </c>
      <c r="B518" s="30">
        <f>2</f>
        <v>2</v>
      </c>
      <c r="C518" s="26">
        <v>34</v>
      </c>
      <c r="D518" s="11">
        <v>48.79</v>
      </c>
      <c r="E518" s="11">
        <v>188.2</v>
      </c>
      <c r="F518" s="11"/>
    </row>
    <row r="519" spans="1:6" x14ac:dyDescent="0.2">
      <c r="A519" s="10">
        <v>45079</v>
      </c>
      <c r="B519" s="30">
        <f>2</f>
        <v>2</v>
      </c>
      <c r="C519" s="26">
        <v>34</v>
      </c>
      <c r="D519" s="11">
        <v>51.05</v>
      </c>
      <c r="E519" s="11">
        <v>146.51</v>
      </c>
      <c r="F519" s="11"/>
    </row>
    <row r="520" spans="1:6" x14ac:dyDescent="0.2">
      <c r="A520" s="10">
        <v>45080</v>
      </c>
      <c r="B520" s="30">
        <f>2</f>
        <v>2</v>
      </c>
      <c r="C520" s="26">
        <v>38</v>
      </c>
      <c r="D520" s="11">
        <v>36.590000000000003</v>
      </c>
      <c r="E520" s="11">
        <v>223.43</v>
      </c>
      <c r="F520" s="11"/>
    </row>
    <row r="521" spans="1:6" x14ac:dyDescent="0.2">
      <c r="A521" s="10">
        <v>45081</v>
      </c>
      <c r="B521" s="30">
        <f>2</f>
        <v>2</v>
      </c>
      <c r="C521" s="26">
        <v>33</v>
      </c>
      <c r="D521" s="11">
        <v>34.54</v>
      </c>
      <c r="E521" s="11">
        <v>148.83000000000001</v>
      </c>
      <c r="F521" s="11"/>
    </row>
    <row r="522" spans="1:6" x14ac:dyDescent="0.2">
      <c r="A522" s="10">
        <v>45082</v>
      </c>
      <c r="B522" s="30">
        <f>2</f>
        <v>2</v>
      </c>
      <c r="C522" s="26">
        <v>31</v>
      </c>
      <c r="D522" s="11">
        <v>38.19</v>
      </c>
      <c r="E522" s="11">
        <v>201.85</v>
      </c>
      <c r="F522" s="11"/>
    </row>
    <row r="523" spans="1:6" x14ac:dyDescent="0.2">
      <c r="A523" s="10">
        <v>45083</v>
      </c>
      <c r="B523" s="30">
        <f>2</f>
        <v>2</v>
      </c>
      <c r="C523" s="26">
        <v>37</v>
      </c>
      <c r="D523" s="11">
        <v>48.13</v>
      </c>
      <c r="E523" s="11">
        <v>172.36</v>
      </c>
      <c r="F523" s="11"/>
    </row>
    <row r="524" spans="1:6" x14ac:dyDescent="0.2">
      <c r="A524" s="10">
        <v>45084</v>
      </c>
      <c r="B524" s="30">
        <f>2</f>
        <v>2</v>
      </c>
      <c r="C524" s="26">
        <v>34</v>
      </c>
      <c r="D524" s="11">
        <v>51.8</v>
      </c>
      <c r="E524" s="11">
        <v>202.25</v>
      </c>
      <c r="F524" s="11"/>
    </row>
    <row r="525" spans="1:6" x14ac:dyDescent="0.2">
      <c r="A525" s="10">
        <v>45085</v>
      </c>
      <c r="B525" s="30">
        <f>2</f>
        <v>2</v>
      </c>
      <c r="C525" s="26">
        <v>43</v>
      </c>
      <c r="D525" s="11">
        <v>44.74</v>
      </c>
      <c r="E525" s="11">
        <v>178.84</v>
      </c>
      <c r="F525" s="11"/>
    </row>
    <row r="526" spans="1:6" x14ac:dyDescent="0.2">
      <c r="A526" s="10">
        <v>45086</v>
      </c>
      <c r="B526" s="30">
        <f>2</f>
        <v>2</v>
      </c>
      <c r="C526" s="26">
        <v>32</v>
      </c>
      <c r="D526" s="11">
        <v>44.61</v>
      </c>
      <c r="E526" s="11">
        <v>196.9</v>
      </c>
      <c r="F526" s="11"/>
    </row>
    <row r="527" spans="1:6" x14ac:dyDescent="0.2">
      <c r="A527" s="10">
        <v>45087</v>
      </c>
      <c r="B527" s="30">
        <f>2</f>
        <v>2</v>
      </c>
      <c r="C527" s="26">
        <v>33</v>
      </c>
      <c r="D527" s="11">
        <v>36.090000000000003</v>
      </c>
      <c r="E527" s="11">
        <v>196.95</v>
      </c>
      <c r="F527" s="11"/>
    </row>
    <row r="528" spans="1:6" x14ac:dyDescent="0.2">
      <c r="A528" s="10">
        <v>45088</v>
      </c>
      <c r="B528" s="30">
        <f>2</f>
        <v>2</v>
      </c>
      <c r="C528" s="26">
        <v>33</v>
      </c>
      <c r="D528" s="11">
        <v>37.96</v>
      </c>
      <c r="E528" s="11">
        <v>206.06</v>
      </c>
      <c r="F528" s="11"/>
    </row>
    <row r="529" spans="1:6" x14ac:dyDescent="0.2">
      <c r="A529" s="10">
        <v>45089</v>
      </c>
      <c r="B529" s="30">
        <f>2</f>
        <v>2</v>
      </c>
      <c r="C529" s="26">
        <v>39</v>
      </c>
      <c r="D529" s="11">
        <v>48.95</v>
      </c>
      <c r="E529" s="11">
        <v>218.18</v>
      </c>
      <c r="F529" s="11"/>
    </row>
    <row r="530" spans="1:6" x14ac:dyDescent="0.2">
      <c r="A530" s="10">
        <v>45090</v>
      </c>
      <c r="B530" s="30">
        <f>2</f>
        <v>2</v>
      </c>
      <c r="C530" s="26">
        <v>39</v>
      </c>
      <c r="D530" s="11">
        <v>48.8</v>
      </c>
      <c r="E530" s="11">
        <v>184.41</v>
      </c>
      <c r="F530" s="11"/>
    </row>
    <row r="531" spans="1:6" x14ac:dyDescent="0.2">
      <c r="A531" s="10">
        <v>45091</v>
      </c>
      <c r="B531" s="30">
        <f>2</f>
        <v>2</v>
      </c>
      <c r="C531" s="26">
        <v>31</v>
      </c>
      <c r="D531" s="11">
        <v>42.08</v>
      </c>
      <c r="E531" s="11">
        <v>178.65</v>
      </c>
      <c r="F531" s="11"/>
    </row>
    <row r="532" spans="1:6" x14ac:dyDescent="0.2">
      <c r="A532" s="10">
        <v>45092</v>
      </c>
      <c r="B532" s="30">
        <f>2</f>
        <v>2</v>
      </c>
      <c r="C532" s="26">
        <v>39</v>
      </c>
      <c r="D532" s="11">
        <v>37.159999999999997</v>
      </c>
      <c r="E532" s="11">
        <v>185.25</v>
      </c>
      <c r="F532" s="11"/>
    </row>
    <row r="533" spans="1:6" x14ac:dyDescent="0.2">
      <c r="A533" s="10">
        <v>45093</v>
      </c>
      <c r="B533" s="30">
        <f>2</f>
        <v>2</v>
      </c>
      <c r="C533" s="26">
        <v>35</v>
      </c>
      <c r="D533" s="11">
        <v>53.57</v>
      </c>
      <c r="E533" s="11">
        <v>199.52</v>
      </c>
      <c r="F533" s="11"/>
    </row>
    <row r="534" spans="1:6" x14ac:dyDescent="0.2">
      <c r="A534" s="10">
        <v>45094</v>
      </c>
      <c r="B534" s="30">
        <f>2</f>
        <v>2</v>
      </c>
      <c r="C534" s="26">
        <v>33</v>
      </c>
      <c r="D534" s="11">
        <v>48.39</v>
      </c>
      <c r="E534" s="11">
        <v>190.71</v>
      </c>
      <c r="F534" s="11"/>
    </row>
    <row r="535" spans="1:6" x14ac:dyDescent="0.2">
      <c r="A535" s="10">
        <v>45095</v>
      </c>
      <c r="B535" s="30">
        <f>2</f>
        <v>2</v>
      </c>
      <c r="C535" s="26">
        <v>38</v>
      </c>
      <c r="D535" s="11">
        <v>41.67</v>
      </c>
      <c r="E535" s="11">
        <v>228.17</v>
      </c>
      <c r="F535" s="11"/>
    </row>
    <row r="536" spans="1:6" x14ac:dyDescent="0.2">
      <c r="A536" s="10">
        <v>45096</v>
      </c>
      <c r="B536" s="30">
        <f>2</f>
        <v>2</v>
      </c>
      <c r="C536" s="26">
        <v>33</v>
      </c>
      <c r="D536" s="11">
        <v>36.08</v>
      </c>
      <c r="E536" s="11">
        <v>186.27</v>
      </c>
      <c r="F536" s="11"/>
    </row>
    <row r="537" spans="1:6" x14ac:dyDescent="0.2">
      <c r="A537" s="10">
        <v>45097</v>
      </c>
      <c r="B537" s="30">
        <f>2</f>
        <v>2</v>
      </c>
      <c r="C537" s="26">
        <v>42</v>
      </c>
      <c r="D537" s="11">
        <v>47.88</v>
      </c>
      <c r="E537" s="11">
        <v>219.66</v>
      </c>
      <c r="F537" s="11"/>
    </row>
    <row r="538" spans="1:6" x14ac:dyDescent="0.2">
      <c r="A538" s="10">
        <v>45098</v>
      </c>
      <c r="B538" s="30">
        <f>2</f>
        <v>2</v>
      </c>
      <c r="C538" s="26">
        <v>35</v>
      </c>
      <c r="D538" s="11">
        <v>38.58</v>
      </c>
      <c r="E538" s="11">
        <v>222.22</v>
      </c>
      <c r="F538" s="11"/>
    </row>
    <row r="539" spans="1:6" x14ac:dyDescent="0.2">
      <c r="A539" s="10">
        <v>45099</v>
      </c>
      <c r="B539" s="30">
        <f>2</f>
        <v>2</v>
      </c>
      <c r="C539" s="26">
        <v>40</v>
      </c>
      <c r="D539" s="11">
        <v>42.57</v>
      </c>
      <c r="E539" s="11">
        <v>212.7</v>
      </c>
      <c r="F539" s="11"/>
    </row>
    <row r="540" spans="1:6" x14ac:dyDescent="0.2">
      <c r="A540" s="10">
        <v>45100</v>
      </c>
      <c r="B540" s="30">
        <f>2</f>
        <v>2</v>
      </c>
      <c r="C540" s="26">
        <v>32</v>
      </c>
      <c r="D540" s="11">
        <v>44.33</v>
      </c>
      <c r="E540" s="11">
        <v>226.26</v>
      </c>
      <c r="F540" s="11"/>
    </row>
    <row r="541" spans="1:6" x14ac:dyDescent="0.2">
      <c r="A541" s="10">
        <v>45101</v>
      </c>
      <c r="B541" s="30">
        <f>2</f>
        <v>2</v>
      </c>
      <c r="C541" s="26">
        <v>37</v>
      </c>
      <c r="D541" s="11">
        <v>34.229999999999997</v>
      </c>
      <c r="E541" s="11">
        <v>210.17</v>
      </c>
      <c r="F541" s="11"/>
    </row>
    <row r="542" spans="1:6" x14ac:dyDescent="0.2">
      <c r="A542" s="10">
        <v>45102</v>
      </c>
      <c r="B542" s="30">
        <f>2</f>
        <v>2</v>
      </c>
      <c r="C542" s="26">
        <v>36</v>
      </c>
      <c r="D542" s="11">
        <v>39.950000000000003</v>
      </c>
      <c r="E542" s="11">
        <v>138.33000000000001</v>
      </c>
      <c r="F542" s="11"/>
    </row>
    <row r="543" spans="1:6" x14ac:dyDescent="0.2">
      <c r="A543" s="10">
        <v>45103</v>
      </c>
      <c r="B543" s="30">
        <f>2</f>
        <v>2</v>
      </c>
      <c r="C543" s="26">
        <v>37</v>
      </c>
      <c r="D543" s="11">
        <v>41.35</v>
      </c>
      <c r="E543" s="11">
        <v>159.96</v>
      </c>
      <c r="F543" s="11"/>
    </row>
    <row r="544" spans="1:6" x14ac:dyDescent="0.2">
      <c r="A544" s="10">
        <v>45104</v>
      </c>
      <c r="B544" s="30">
        <f>2</f>
        <v>2</v>
      </c>
      <c r="C544" s="26">
        <v>40</v>
      </c>
      <c r="D544" s="11">
        <v>43.95</v>
      </c>
      <c r="E544" s="11">
        <v>137.36000000000001</v>
      </c>
      <c r="F544" s="11"/>
    </row>
    <row r="545" spans="1:6" x14ac:dyDescent="0.2">
      <c r="A545" s="10">
        <v>45105</v>
      </c>
      <c r="B545" s="30">
        <f>2</f>
        <v>2</v>
      </c>
      <c r="C545" s="26">
        <v>39</v>
      </c>
      <c r="D545" s="11">
        <v>49.65</v>
      </c>
      <c r="E545" s="11">
        <v>182.65</v>
      </c>
      <c r="F545" s="11"/>
    </row>
    <row r="546" spans="1:6" x14ac:dyDescent="0.2">
      <c r="A546" s="10">
        <v>45106</v>
      </c>
      <c r="B546" s="30">
        <f>2</f>
        <v>2</v>
      </c>
      <c r="C546" s="26">
        <v>33</v>
      </c>
      <c r="D546" s="11">
        <v>38.54</v>
      </c>
      <c r="E546" s="11">
        <v>218.59</v>
      </c>
      <c r="F546" s="11"/>
    </row>
    <row r="547" spans="1:6" x14ac:dyDescent="0.2">
      <c r="A547" s="10">
        <v>45107</v>
      </c>
      <c r="B547" s="30">
        <f>2</f>
        <v>2</v>
      </c>
      <c r="C547" s="26">
        <v>40</v>
      </c>
      <c r="D547" s="11">
        <v>45.89</v>
      </c>
      <c r="E547" s="11">
        <v>197.39</v>
      </c>
      <c r="F547" s="11"/>
    </row>
    <row r="548" spans="1:6" x14ac:dyDescent="0.2">
      <c r="A548" s="10">
        <v>45108</v>
      </c>
      <c r="B548" s="30">
        <f>2</f>
        <v>2</v>
      </c>
      <c r="C548" s="26">
        <v>37</v>
      </c>
      <c r="D548" s="11">
        <v>51.06</v>
      </c>
      <c r="E548" s="11">
        <v>214.23</v>
      </c>
      <c r="F548" s="11"/>
    </row>
    <row r="549" spans="1:6" x14ac:dyDescent="0.2">
      <c r="A549" s="10">
        <v>45109</v>
      </c>
      <c r="B549" s="30">
        <f>2</f>
        <v>2</v>
      </c>
      <c r="C549" s="26">
        <v>42</v>
      </c>
      <c r="D549" s="11">
        <v>45.44</v>
      </c>
      <c r="E549" s="11">
        <v>221.92</v>
      </c>
      <c r="F549" s="11"/>
    </row>
    <row r="550" spans="1:6" x14ac:dyDescent="0.2">
      <c r="A550" s="10">
        <v>45110</v>
      </c>
      <c r="B550" s="30">
        <f>2</f>
        <v>2</v>
      </c>
      <c r="C550" s="26">
        <v>33</v>
      </c>
      <c r="D550" s="11">
        <v>47.09</v>
      </c>
      <c r="E550" s="11">
        <v>159.19999999999999</v>
      </c>
      <c r="F550" s="11"/>
    </row>
    <row r="551" spans="1:6" x14ac:dyDescent="0.2">
      <c r="A551" s="10">
        <v>45111</v>
      </c>
      <c r="B551" s="30">
        <f>2</f>
        <v>2</v>
      </c>
      <c r="C551" s="26">
        <v>40</v>
      </c>
      <c r="D551" s="11">
        <v>46.76</v>
      </c>
      <c r="E551" s="11">
        <v>165.95</v>
      </c>
      <c r="F551" s="11"/>
    </row>
    <row r="552" spans="1:6" x14ac:dyDescent="0.2">
      <c r="A552" s="10">
        <v>45112</v>
      </c>
      <c r="B552" s="30">
        <f>2</f>
        <v>2</v>
      </c>
      <c r="C552" s="26">
        <v>37</v>
      </c>
      <c r="D552" s="11">
        <v>45.85</v>
      </c>
      <c r="E552" s="11">
        <v>203.94</v>
      </c>
      <c r="F552" s="11"/>
    </row>
    <row r="553" spans="1:6" x14ac:dyDescent="0.2">
      <c r="A553" s="10">
        <v>45113</v>
      </c>
      <c r="B553" s="30">
        <f>2</f>
        <v>2</v>
      </c>
      <c r="C553" s="26">
        <v>33</v>
      </c>
      <c r="D553" s="11">
        <v>51.89</v>
      </c>
      <c r="E553" s="11">
        <v>172.12</v>
      </c>
      <c r="F553" s="11"/>
    </row>
    <row r="554" spans="1:6" x14ac:dyDescent="0.2">
      <c r="A554" s="10">
        <v>45114</v>
      </c>
      <c r="B554" s="30">
        <f>2</f>
        <v>2</v>
      </c>
      <c r="C554" s="26">
        <v>44</v>
      </c>
      <c r="D554" s="11">
        <v>53</v>
      </c>
      <c r="E554" s="11">
        <v>144.97999999999999</v>
      </c>
      <c r="F554" s="11"/>
    </row>
    <row r="555" spans="1:6" x14ac:dyDescent="0.2">
      <c r="A555" s="10">
        <v>45115</v>
      </c>
      <c r="B555" s="30">
        <f>2</f>
        <v>2</v>
      </c>
      <c r="C555" s="26">
        <v>42</v>
      </c>
      <c r="D555" s="11">
        <v>45.2</v>
      </c>
      <c r="E555" s="11">
        <v>163.53</v>
      </c>
      <c r="F555" s="11"/>
    </row>
    <row r="556" spans="1:6" x14ac:dyDescent="0.2">
      <c r="A556" s="10">
        <v>45116</v>
      </c>
      <c r="B556" s="30">
        <f>2</f>
        <v>2</v>
      </c>
      <c r="C556" s="26">
        <v>45</v>
      </c>
      <c r="D556" s="11">
        <v>45.59</v>
      </c>
      <c r="E556" s="11">
        <v>215.21</v>
      </c>
      <c r="F556" s="11"/>
    </row>
    <row r="557" spans="1:6" x14ac:dyDescent="0.2">
      <c r="A557" s="10">
        <v>45117</v>
      </c>
      <c r="B557" s="30">
        <f>2</f>
        <v>2</v>
      </c>
      <c r="C557" s="26">
        <v>39</v>
      </c>
      <c r="D557" s="11">
        <v>44.11</v>
      </c>
      <c r="E557" s="11">
        <v>139.63</v>
      </c>
      <c r="F557" s="11"/>
    </row>
    <row r="558" spans="1:6" x14ac:dyDescent="0.2">
      <c r="A558" s="10">
        <v>45118</v>
      </c>
      <c r="B558" s="30">
        <f>2</f>
        <v>2</v>
      </c>
      <c r="C558" s="26">
        <v>40</v>
      </c>
      <c r="D558" s="11">
        <v>43.52</v>
      </c>
      <c r="E558" s="11">
        <v>152.02000000000001</v>
      </c>
      <c r="F558" s="11"/>
    </row>
    <row r="559" spans="1:6" x14ac:dyDescent="0.2">
      <c r="A559" s="10">
        <v>45119</v>
      </c>
      <c r="B559" s="30">
        <f>2</f>
        <v>2</v>
      </c>
      <c r="C559" s="26">
        <v>33</v>
      </c>
      <c r="D559" s="11">
        <v>41.25</v>
      </c>
      <c r="E559" s="11">
        <v>154.41</v>
      </c>
      <c r="F559" s="11"/>
    </row>
    <row r="560" spans="1:6" x14ac:dyDescent="0.2">
      <c r="A560" s="10">
        <v>45120</v>
      </c>
      <c r="B560" s="30">
        <f>2</f>
        <v>2</v>
      </c>
      <c r="C560" s="26">
        <v>39</v>
      </c>
      <c r="D560" s="11">
        <v>49.1</v>
      </c>
      <c r="E560" s="11">
        <v>166.51</v>
      </c>
      <c r="F560" s="11"/>
    </row>
    <row r="561" spans="1:6" x14ac:dyDescent="0.2">
      <c r="A561" s="10">
        <v>45121</v>
      </c>
      <c r="B561" s="30">
        <f>2</f>
        <v>2</v>
      </c>
      <c r="C561" s="26">
        <v>40</v>
      </c>
      <c r="D561" s="11">
        <v>46.93</v>
      </c>
      <c r="E561" s="11">
        <v>165.36</v>
      </c>
      <c r="F561" s="11"/>
    </row>
    <row r="562" spans="1:6" x14ac:dyDescent="0.2">
      <c r="A562" s="10">
        <v>45122</v>
      </c>
      <c r="B562" s="30">
        <f>2</f>
        <v>2</v>
      </c>
      <c r="C562" s="26">
        <v>34</v>
      </c>
      <c r="D562" s="11">
        <v>36.86</v>
      </c>
      <c r="E562" s="11">
        <v>232.98</v>
      </c>
      <c r="F562" s="11"/>
    </row>
    <row r="563" spans="1:6" x14ac:dyDescent="0.2">
      <c r="A563" s="10">
        <v>45123</v>
      </c>
      <c r="B563" s="30">
        <f>2</f>
        <v>2</v>
      </c>
      <c r="C563" s="26">
        <v>38</v>
      </c>
      <c r="D563" s="11">
        <v>43.27</v>
      </c>
      <c r="E563" s="11">
        <v>137.01</v>
      </c>
      <c r="F563" s="11"/>
    </row>
    <row r="564" spans="1:6" x14ac:dyDescent="0.2">
      <c r="A564" s="10">
        <v>45124</v>
      </c>
      <c r="B564" s="30">
        <f>2</f>
        <v>2</v>
      </c>
      <c r="C564" s="26">
        <v>39</v>
      </c>
      <c r="D564" s="11">
        <v>38.270000000000003</v>
      </c>
      <c r="E564" s="11">
        <v>150.85</v>
      </c>
      <c r="F564" s="11"/>
    </row>
    <row r="565" spans="1:6" x14ac:dyDescent="0.2">
      <c r="A565" s="10">
        <v>45125</v>
      </c>
      <c r="B565" s="30">
        <f>2</f>
        <v>2</v>
      </c>
      <c r="C565" s="26">
        <v>37</v>
      </c>
      <c r="D565" s="11">
        <v>41.61</v>
      </c>
      <c r="E565" s="11">
        <v>168.04</v>
      </c>
      <c r="F565" s="11"/>
    </row>
    <row r="566" spans="1:6" x14ac:dyDescent="0.2">
      <c r="A566" s="10">
        <v>45126</v>
      </c>
      <c r="B566" s="30">
        <f>2</f>
        <v>2</v>
      </c>
      <c r="C566" s="26">
        <v>43</v>
      </c>
      <c r="D566" s="11">
        <v>49.06</v>
      </c>
      <c r="E566" s="11">
        <v>142.1</v>
      </c>
      <c r="F566" s="11"/>
    </row>
    <row r="567" spans="1:6" x14ac:dyDescent="0.2">
      <c r="A567" s="10">
        <v>45127</v>
      </c>
      <c r="B567" s="30">
        <f>2</f>
        <v>2</v>
      </c>
      <c r="C567" s="26">
        <v>37</v>
      </c>
      <c r="D567" s="11">
        <v>40.159999999999997</v>
      </c>
      <c r="E567" s="11">
        <v>233.39</v>
      </c>
      <c r="F567" s="11"/>
    </row>
    <row r="568" spans="1:6" x14ac:dyDescent="0.2">
      <c r="A568" s="10">
        <v>45128</v>
      </c>
      <c r="B568" s="30">
        <f>2</f>
        <v>2</v>
      </c>
      <c r="C568" s="26">
        <v>38</v>
      </c>
      <c r="D568" s="11">
        <v>33.729999999999997</v>
      </c>
      <c r="E568" s="11">
        <v>205.46</v>
      </c>
      <c r="F568" s="11"/>
    </row>
    <row r="569" spans="1:6" x14ac:dyDescent="0.2">
      <c r="A569" s="10">
        <v>45129</v>
      </c>
      <c r="B569" s="30">
        <f>2</f>
        <v>2</v>
      </c>
      <c r="C569" s="26">
        <v>40</v>
      </c>
      <c r="D569" s="11">
        <v>51.35</v>
      </c>
      <c r="E569" s="11">
        <v>148.68</v>
      </c>
      <c r="F569" s="11"/>
    </row>
    <row r="570" spans="1:6" x14ac:dyDescent="0.2">
      <c r="A570" s="10">
        <v>45130</v>
      </c>
      <c r="B570" s="30">
        <f>2</f>
        <v>2</v>
      </c>
      <c r="C570" s="26">
        <v>43</v>
      </c>
      <c r="D570" s="11">
        <v>40.69</v>
      </c>
      <c r="E570" s="11">
        <v>158.44</v>
      </c>
      <c r="F570" s="11"/>
    </row>
    <row r="571" spans="1:6" x14ac:dyDescent="0.2">
      <c r="A571" s="10">
        <v>45131</v>
      </c>
      <c r="B571" s="30">
        <f>2</f>
        <v>2</v>
      </c>
      <c r="C571" s="26">
        <v>35</v>
      </c>
      <c r="D571" s="11">
        <v>43.82</v>
      </c>
      <c r="E571" s="11">
        <v>212.11</v>
      </c>
      <c r="F571" s="11"/>
    </row>
    <row r="572" spans="1:6" x14ac:dyDescent="0.2">
      <c r="A572" s="10">
        <v>45132</v>
      </c>
      <c r="B572" s="30">
        <f>2</f>
        <v>2</v>
      </c>
      <c r="C572" s="26">
        <v>45</v>
      </c>
      <c r="D572" s="11">
        <v>37.950000000000003</v>
      </c>
      <c r="E572" s="11">
        <v>227</v>
      </c>
      <c r="F572" s="11"/>
    </row>
    <row r="573" spans="1:6" x14ac:dyDescent="0.2">
      <c r="A573" s="10">
        <v>45133</v>
      </c>
      <c r="B573" s="30">
        <f>2</f>
        <v>2</v>
      </c>
      <c r="C573" s="26">
        <v>40</v>
      </c>
      <c r="D573" s="11">
        <v>49.62</v>
      </c>
      <c r="E573" s="11">
        <v>211.05</v>
      </c>
      <c r="F573" s="11"/>
    </row>
    <row r="574" spans="1:6" x14ac:dyDescent="0.2">
      <c r="A574" s="10">
        <v>45134</v>
      </c>
      <c r="B574" s="30">
        <f>2</f>
        <v>2</v>
      </c>
      <c r="C574" s="26">
        <v>36</v>
      </c>
      <c r="D574" s="11">
        <v>38.65</v>
      </c>
      <c r="E574" s="11">
        <v>218.64</v>
      </c>
      <c r="F574" s="11"/>
    </row>
    <row r="575" spans="1:6" x14ac:dyDescent="0.2">
      <c r="A575" s="10">
        <v>45135</v>
      </c>
      <c r="B575" s="30">
        <f>2</f>
        <v>2</v>
      </c>
      <c r="C575" s="26">
        <v>34</v>
      </c>
      <c r="D575" s="11">
        <v>50.89</v>
      </c>
      <c r="E575" s="11">
        <v>183.56</v>
      </c>
      <c r="F575" s="11"/>
    </row>
    <row r="576" spans="1:6" x14ac:dyDescent="0.2">
      <c r="A576" s="10">
        <v>45136</v>
      </c>
      <c r="B576" s="30">
        <f>2</f>
        <v>2</v>
      </c>
      <c r="C576" s="26">
        <v>37</v>
      </c>
      <c r="D576" s="11">
        <v>48.45</v>
      </c>
      <c r="E576" s="11">
        <v>196.07</v>
      </c>
      <c r="F576" s="11"/>
    </row>
    <row r="577" spans="1:6" x14ac:dyDescent="0.2">
      <c r="A577" s="10">
        <v>45137</v>
      </c>
      <c r="B577" s="30">
        <f>2</f>
        <v>2</v>
      </c>
      <c r="C577" s="26">
        <v>37</v>
      </c>
      <c r="D577" s="11">
        <v>53.33</v>
      </c>
      <c r="E577" s="11">
        <v>175.22</v>
      </c>
      <c r="F577" s="11"/>
    </row>
    <row r="578" spans="1:6" x14ac:dyDescent="0.2">
      <c r="A578" s="10">
        <v>45138</v>
      </c>
      <c r="B578" s="30">
        <f>2</f>
        <v>2</v>
      </c>
      <c r="C578" s="26">
        <v>37</v>
      </c>
      <c r="D578" s="11">
        <v>33.479999999999997</v>
      </c>
      <c r="E578" s="11">
        <v>140.77000000000001</v>
      </c>
      <c r="F578" s="11"/>
    </row>
    <row r="579" spans="1:6" x14ac:dyDescent="0.2">
      <c r="A579" s="10">
        <v>45139</v>
      </c>
      <c r="B579" s="30">
        <f>2</f>
        <v>2</v>
      </c>
      <c r="C579" s="26">
        <v>40</v>
      </c>
      <c r="D579" s="11">
        <v>35.39</v>
      </c>
      <c r="E579" s="11">
        <v>161.32</v>
      </c>
      <c r="F579" s="11"/>
    </row>
    <row r="580" spans="1:6" x14ac:dyDescent="0.2">
      <c r="A580" s="10">
        <v>45140</v>
      </c>
      <c r="B580" s="30">
        <f>2</f>
        <v>2</v>
      </c>
      <c r="C580" s="26">
        <v>45</v>
      </c>
      <c r="D580" s="11">
        <v>43.64</v>
      </c>
      <c r="E580" s="11">
        <v>143.91999999999999</v>
      </c>
      <c r="F580" s="11"/>
    </row>
    <row r="581" spans="1:6" x14ac:dyDescent="0.2">
      <c r="A581" s="10">
        <v>45141</v>
      </c>
      <c r="B581" s="30">
        <f>2</f>
        <v>2</v>
      </c>
      <c r="C581" s="26">
        <v>33</v>
      </c>
      <c r="D581" s="11">
        <v>42.1</v>
      </c>
      <c r="E581" s="11">
        <v>189.45</v>
      </c>
      <c r="F581" s="11"/>
    </row>
    <row r="582" spans="1:6" x14ac:dyDescent="0.2">
      <c r="A582" s="10">
        <v>45142</v>
      </c>
      <c r="B582" s="30">
        <f>2</f>
        <v>2</v>
      </c>
      <c r="C582" s="26">
        <v>37</v>
      </c>
      <c r="D582" s="11">
        <v>46.59</v>
      </c>
      <c r="E582" s="11">
        <v>210.79</v>
      </c>
      <c r="F582" s="11"/>
    </row>
    <row r="583" spans="1:6" x14ac:dyDescent="0.2">
      <c r="A583" s="10">
        <v>45143</v>
      </c>
      <c r="B583" s="30">
        <f>2</f>
        <v>2</v>
      </c>
      <c r="C583" s="26">
        <v>37</v>
      </c>
      <c r="D583" s="11">
        <v>39.36</v>
      </c>
      <c r="E583" s="11">
        <v>141.27000000000001</v>
      </c>
      <c r="F583" s="11"/>
    </row>
    <row r="584" spans="1:6" x14ac:dyDescent="0.2">
      <c r="A584" s="10">
        <v>45144</v>
      </c>
      <c r="B584" s="30">
        <f>2</f>
        <v>2</v>
      </c>
      <c r="C584" s="26">
        <v>37</v>
      </c>
      <c r="D584" s="11">
        <v>38.21</v>
      </c>
      <c r="E584" s="11">
        <v>169.85</v>
      </c>
      <c r="F584" s="11"/>
    </row>
    <row r="585" spans="1:6" x14ac:dyDescent="0.2">
      <c r="A585" s="10">
        <v>45145</v>
      </c>
      <c r="B585" s="30">
        <f>2</f>
        <v>2</v>
      </c>
      <c r="C585" s="26">
        <v>43</v>
      </c>
      <c r="D585" s="11">
        <v>51.68</v>
      </c>
      <c r="E585" s="11">
        <v>187.1</v>
      </c>
      <c r="F585" s="11"/>
    </row>
    <row r="586" spans="1:6" x14ac:dyDescent="0.2">
      <c r="A586" s="10">
        <v>45146</v>
      </c>
      <c r="B586" s="30">
        <f>2</f>
        <v>2</v>
      </c>
      <c r="C586" s="26">
        <v>41</v>
      </c>
      <c r="D586" s="11">
        <v>49.88</v>
      </c>
      <c r="E586" s="11">
        <v>159.49</v>
      </c>
      <c r="F586" s="11"/>
    </row>
    <row r="587" spans="1:6" x14ac:dyDescent="0.2">
      <c r="A587" s="10">
        <v>45147</v>
      </c>
      <c r="B587" s="30">
        <f>2</f>
        <v>2</v>
      </c>
      <c r="C587" s="26">
        <v>35</v>
      </c>
      <c r="D587" s="11">
        <v>43.34</v>
      </c>
      <c r="E587" s="11">
        <v>165.22</v>
      </c>
      <c r="F587" s="11"/>
    </row>
    <row r="588" spans="1:6" x14ac:dyDescent="0.2">
      <c r="A588" s="10">
        <v>45148</v>
      </c>
      <c r="B588" s="30">
        <f>2</f>
        <v>2</v>
      </c>
      <c r="C588" s="26">
        <v>45</v>
      </c>
      <c r="D588" s="11">
        <v>41.81</v>
      </c>
      <c r="E588" s="11">
        <v>189.83</v>
      </c>
      <c r="F588" s="11"/>
    </row>
    <row r="589" spans="1:6" x14ac:dyDescent="0.2">
      <c r="A589" s="10">
        <v>45149</v>
      </c>
      <c r="B589" s="30">
        <f>2</f>
        <v>2</v>
      </c>
      <c r="C589" s="26">
        <v>36</v>
      </c>
      <c r="D589" s="11">
        <v>42.76</v>
      </c>
      <c r="E589" s="11">
        <v>219.3</v>
      </c>
      <c r="F589" s="11"/>
    </row>
    <row r="590" spans="1:6" x14ac:dyDescent="0.2">
      <c r="A590" s="10">
        <v>45150</v>
      </c>
      <c r="B590" s="30">
        <f>2</f>
        <v>2</v>
      </c>
      <c r="C590" s="26">
        <v>44</v>
      </c>
      <c r="D590" s="11">
        <v>49.35</v>
      </c>
      <c r="E590" s="11">
        <v>210.39</v>
      </c>
      <c r="F590" s="11"/>
    </row>
    <row r="591" spans="1:6" x14ac:dyDescent="0.2">
      <c r="A591" s="10">
        <v>45151</v>
      </c>
      <c r="B591" s="30">
        <f>2</f>
        <v>2</v>
      </c>
      <c r="C591" s="26">
        <v>44</v>
      </c>
      <c r="D591" s="11">
        <v>40.36</v>
      </c>
      <c r="E591" s="11">
        <v>214.02</v>
      </c>
      <c r="F591" s="11"/>
    </row>
    <row r="592" spans="1:6" x14ac:dyDescent="0.2">
      <c r="A592" s="10">
        <v>45152</v>
      </c>
      <c r="B592" s="30">
        <f>2</f>
        <v>2</v>
      </c>
      <c r="C592" s="26">
        <v>36</v>
      </c>
      <c r="D592" s="11">
        <v>49.64</v>
      </c>
      <c r="E592" s="11">
        <v>163.38</v>
      </c>
      <c r="F592" s="11"/>
    </row>
    <row r="593" spans="1:6" x14ac:dyDescent="0.2">
      <c r="A593" s="10">
        <v>45153</v>
      </c>
      <c r="B593" s="30">
        <f>2</f>
        <v>2</v>
      </c>
      <c r="C593" s="26">
        <v>41</v>
      </c>
      <c r="D593" s="11">
        <v>34.15</v>
      </c>
      <c r="E593" s="11">
        <v>207.33</v>
      </c>
      <c r="F593" s="11"/>
    </row>
    <row r="594" spans="1:6" x14ac:dyDescent="0.2">
      <c r="A594" s="10">
        <v>45154</v>
      </c>
      <c r="B594" s="30">
        <f>2</f>
        <v>2</v>
      </c>
      <c r="C594" s="26">
        <v>37</v>
      </c>
      <c r="D594" s="11">
        <v>51.14</v>
      </c>
      <c r="E594" s="11">
        <v>205.96</v>
      </c>
      <c r="F594" s="11"/>
    </row>
    <row r="595" spans="1:6" x14ac:dyDescent="0.2">
      <c r="A595" s="10">
        <v>45155</v>
      </c>
      <c r="B595" s="30">
        <f>2</f>
        <v>2</v>
      </c>
      <c r="C595" s="26">
        <v>40</v>
      </c>
      <c r="D595" s="11">
        <v>36.51</v>
      </c>
      <c r="E595" s="11">
        <v>183.75</v>
      </c>
      <c r="F595" s="11"/>
    </row>
    <row r="596" spans="1:6" x14ac:dyDescent="0.2">
      <c r="A596" s="10">
        <v>45156</v>
      </c>
      <c r="B596" s="30">
        <f>2</f>
        <v>2</v>
      </c>
      <c r="C596" s="26">
        <v>45</v>
      </c>
      <c r="D596" s="11">
        <v>49.69</v>
      </c>
      <c r="E596" s="11">
        <v>229.68</v>
      </c>
      <c r="F596" s="11"/>
    </row>
    <row r="597" spans="1:6" x14ac:dyDescent="0.2">
      <c r="A597" s="10">
        <v>45157</v>
      </c>
      <c r="B597" s="30">
        <f>2</f>
        <v>2</v>
      </c>
      <c r="C597" s="26">
        <v>42</v>
      </c>
      <c r="D597" s="11">
        <v>38.14</v>
      </c>
      <c r="E597" s="11">
        <v>198.36</v>
      </c>
      <c r="F597" s="11"/>
    </row>
    <row r="598" spans="1:6" x14ac:dyDescent="0.2">
      <c r="A598" s="10">
        <v>45158</v>
      </c>
      <c r="B598" s="30">
        <f>2</f>
        <v>2</v>
      </c>
      <c r="C598" s="26">
        <v>43</v>
      </c>
      <c r="D598" s="11">
        <v>49.74</v>
      </c>
      <c r="E598" s="11">
        <v>196.12</v>
      </c>
      <c r="F598" s="11"/>
    </row>
    <row r="599" spans="1:6" x14ac:dyDescent="0.2">
      <c r="A599" s="10">
        <v>45159</v>
      </c>
      <c r="B599" s="30">
        <f>2</f>
        <v>2</v>
      </c>
      <c r="C599" s="26">
        <v>44</v>
      </c>
      <c r="D599" s="11">
        <v>46.6</v>
      </c>
      <c r="E599" s="11">
        <v>215.97</v>
      </c>
      <c r="F599" s="11"/>
    </row>
    <row r="600" spans="1:6" x14ac:dyDescent="0.2">
      <c r="A600" s="10">
        <v>45160</v>
      </c>
      <c r="B600" s="30">
        <f>2</f>
        <v>2</v>
      </c>
      <c r="C600" s="26">
        <v>41</v>
      </c>
      <c r="D600" s="11">
        <v>45.88</v>
      </c>
      <c r="E600" s="11">
        <v>139.99</v>
      </c>
      <c r="F600" s="11"/>
    </row>
    <row r="601" spans="1:6" x14ac:dyDescent="0.2">
      <c r="A601" s="10">
        <v>45161</v>
      </c>
      <c r="B601" s="30">
        <f>2</f>
        <v>2</v>
      </c>
      <c r="C601" s="26">
        <v>34</v>
      </c>
      <c r="D601" s="11">
        <v>50.53</v>
      </c>
      <c r="E601" s="11">
        <v>226.15</v>
      </c>
      <c r="F601" s="11"/>
    </row>
    <row r="602" spans="1:6" x14ac:dyDescent="0.2">
      <c r="A602" s="10">
        <v>45162</v>
      </c>
      <c r="B602" s="30">
        <f>2</f>
        <v>2</v>
      </c>
      <c r="C602" s="26">
        <v>41</v>
      </c>
      <c r="D602" s="11">
        <v>40.15</v>
      </c>
      <c r="E602" s="11">
        <v>194.09</v>
      </c>
      <c r="F602" s="11"/>
    </row>
    <row r="603" spans="1:6" x14ac:dyDescent="0.2">
      <c r="A603" s="10">
        <v>45163</v>
      </c>
      <c r="B603" s="30">
        <f>2</f>
        <v>2</v>
      </c>
      <c r="C603" s="26">
        <v>40</v>
      </c>
      <c r="D603" s="11">
        <v>35.950000000000003</v>
      </c>
      <c r="E603" s="11">
        <v>152</v>
      </c>
      <c r="F603" s="11"/>
    </row>
    <row r="604" spans="1:6" x14ac:dyDescent="0.2">
      <c r="A604" s="10">
        <v>45164</v>
      </c>
      <c r="B604" s="30">
        <f>2</f>
        <v>2</v>
      </c>
      <c r="C604" s="26">
        <v>41</v>
      </c>
      <c r="D604" s="11">
        <v>39.07</v>
      </c>
      <c r="E604" s="11">
        <v>151.43</v>
      </c>
      <c r="F604" s="11"/>
    </row>
    <row r="605" spans="1:6" x14ac:dyDescent="0.2">
      <c r="A605" s="10">
        <v>45165</v>
      </c>
      <c r="B605" s="30">
        <f>2</f>
        <v>2</v>
      </c>
      <c r="C605" s="26">
        <v>41</v>
      </c>
      <c r="D605" s="11">
        <v>51.4</v>
      </c>
      <c r="E605" s="11">
        <v>153.24</v>
      </c>
      <c r="F605" s="11"/>
    </row>
    <row r="606" spans="1:6" x14ac:dyDescent="0.2">
      <c r="A606" s="10">
        <v>45166</v>
      </c>
      <c r="B606" s="30">
        <f>2</f>
        <v>2</v>
      </c>
      <c r="C606" s="26">
        <v>46</v>
      </c>
      <c r="D606" s="11">
        <v>49.35</v>
      </c>
      <c r="E606" s="11">
        <v>143.66</v>
      </c>
      <c r="F606" s="11"/>
    </row>
    <row r="607" spans="1:6" x14ac:dyDescent="0.2">
      <c r="A607" s="10">
        <v>45167</v>
      </c>
      <c r="B607" s="30">
        <f>2</f>
        <v>2</v>
      </c>
      <c r="C607" s="26">
        <v>34</v>
      </c>
      <c r="D607" s="11">
        <v>38.799999999999997</v>
      </c>
      <c r="E607" s="11">
        <v>219.23</v>
      </c>
      <c r="F607" s="11"/>
    </row>
    <row r="608" spans="1:6" x14ac:dyDescent="0.2">
      <c r="A608" s="10">
        <v>45168</v>
      </c>
      <c r="B608" s="30">
        <f>2</f>
        <v>2</v>
      </c>
      <c r="C608" s="26">
        <v>45</v>
      </c>
      <c r="D608" s="11">
        <v>46.35</v>
      </c>
      <c r="E608" s="11">
        <v>188.01</v>
      </c>
      <c r="F608" s="11"/>
    </row>
    <row r="609" spans="1:6" x14ac:dyDescent="0.2">
      <c r="A609" s="10">
        <v>45169</v>
      </c>
      <c r="B609" s="30">
        <f>2</f>
        <v>2</v>
      </c>
      <c r="C609" s="26">
        <v>39</v>
      </c>
      <c r="D609" s="11">
        <v>42.82</v>
      </c>
      <c r="E609" s="11">
        <v>190.4</v>
      </c>
      <c r="F609" s="11"/>
    </row>
    <row r="610" spans="1:6" x14ac:dyDescent="0.2">
      <c r="A610" s="10">
        <v>45170</v>
      </c>
      <c r="B610" s="30">
        <f>2</f>
        <v>2</v>
      </c>
      <c r="C610" s="26">
        <v>42</v>
      </c>
      <c r="D610" s="11">
        <v>38.31</v>
      </c>
      <c r="E610" s="11">
        <v>173.77</v>
      </c>
      <c r="F610" s="11"/>
    </row>
    <row r="611" spans="1:6" x14ac:dyDescent="0.2">
      <c r="A611" s="10">
        <v>45171</v>
      </c>
      <c r="B611" s="30">
        <f>2</f>
        <v>2</v>
      </c>
      <c r="C611" s="26">
        <v>36</v>
      </c>
      <c r="D611" s="11">
        <v>38.33</v>
      </c>
      <c r="E611" s="11">
        <v>137.33000000000001</v>
      </c>
      <c r="F611" s="11"/>
    </row>
    <row r="612" spans="1:6" x14ac:dyDescent="0.2">
      <c r="A612" s="10">
        <v>45172</v>
      </c>
      <c r="B612" s="30">
        <f>2</f>
        <v>2</v>
      </c>
      <c r="C612" s="26">
        <v>41</v>
      </c>
      <c r="D612" s="11">
        <v>52.97</v>
      </c>
      <c r="E612" s="11">
        <v>209.38</v>
      </c>
      <c r="F612" s="11"/>
    </row>
    <row r="613" spans="1:6" x14ac:dyDescent="0.2">
      <c r="A613" s="10">
        <v>45173</v>
      </c>
      <c r="B613" s="30">
        <f>2</f>
        <v>2</v>
      </c>
      <c r="C613" s="26">
        <v>45</v>
      </c>
      <c r="D613" s="11">
        <v>39.33</v>
      </c>
      <c r="E613" s="11">
        <v>144.15</v>
      </c>
      <c r="F613" s="11"/>
    </row>
    <row r="614" spans="1:6" x14ac:dyDescent="0.2">
      <c r="A614" s="10">
        <v>45174</v>
      </c>
      <c r="B614" s="30">
        <f>2</f>
        <v>2</v>
      </c>
      <c r="C614" s="26">
        <v>44</v>
      </c>
      <c r="D614" s="11">
        <v>43.28</v>
      </c>
      <c r="E614" s="11">
        <v>164.57</v>
      </c>
      <c r="F614" s="11"/>
    </row>
    <row r="615" spans="1:6" x14ac:dyDescent="0.2">
      <c r="A615" s="10">
        <v>45175</v>
      </c>
      <c r="B615" s="30">
        <f>2</f>
        <v>2</v>
      </c>
      <c r="C615" s="26">
        <v>44</v>
      </c>
      <c r="D615" s="11">
        <v>51.63</v>
      </c>
      <c r="E615" s="11">
        <v>233.38</v>
      </c>
      <c r="F615" s="11"/>
    </row>
    <row r="616" spans="1:6" x14ac:dyDescent="0.2">
      <c r="A616" s="10">
        <v>45176</v>
      </c>
      <c r="B616" s="30">
        <f>2</f>
        <v>2</v>
      </c>
      <c r="C616" s="26">
        <v>44</v>
      </c>
      <c r="D616" s="11">
        <v>50.17</v>
      </c>
      <c r="E616" s="11">
        <v>139.26</v>
      </c>
      <c r="F616" s="11"/>
    </row>
    <row r="617" spans="1:6" x14ac:dyDescent="0.2">
      <c r="A617" s="10">
        <v>45177</v>
      </c>
      <c r="B617" s="30">
        <f>2</f>
        <v>2</v>
      </c>
      <c r="C617" s="26">
        <v>46</v>
      </c>
      <c r="D617" s="11">
        <v>52.41</v>
      </c>
      <c r="E617" s="11">
        <v>151.25</v>
      </c>
      <c r="F617" s="11"/>
    </row>
    <row r="618" spans="1:6" x14ac:dyDescent="0.2">
      <c r="A618" s="10">
        <v>45178</v>
      </c>
      <c r="B618" s="30">
        <f>2</f>
        <v>2</v>
      </c>
      <c r="C618" s="26">
        <v>38</v>
      </c>
      <c r="D618" s="11">
        <v>40.270000000000003</v>
      </c>
      <c r="E618" s="11">
        <v>219.69</v>
      </c>
      <c r="F618" s="11"/>
    </row>
    <row r="619" spans="1:6" x14ac:dyDescent="0.2">
      <c r="A619" s="10">
        <v>45179</v>
      </c>
      <c r="B619" s="30">
        <f>2</f>
        <v>2</v>
      </c>
      <c r="C619" s="26">
        <v>38</v>
      </c>
      <c r="D619" s="11">
        <v>33.31</v>
      </c>
      <c r="E619" s="11">
        <v>228.22</v>
      </c>
      <c r="F619" s="11"/>
    </row>
    <row r="620" spans="1:6" x14ac:dyDescent="0.2">
      <c r="A620" s="10">
        <v>45180</v>
      </c>
      <c r="B620" s="30">
        <f>2</f>
        <v>2</v>
      </c>
      <c r="C620" s="26">
        <v>44</v>
      </c>
      <c r="D620" s="11">
        <v>36.72</v>
      </c>
      <c r="E620" s="11">
        <v>221.56</v>
      </c>
      <c r="F620" s="11"/>
    </row>
    <row r="621" spans="1:6" x14ac:dyDescent="0.2">
      <c r="A621" s="10">
        <v>45181</v>
      </c>
      <c r="B621" s="30">
        <f>2</f>
        <v>2</v>
      </c>
      <c r="C621" s="26">
        <v>39</v>
      </c>
      <c r="D621" s="11">
        <v>42.88</v>
      </c>
      <c r="E621" s="11">
        <v>148.83000000000001</v>
      </c>
      <c r="F621" s="11"/>
    </row>
    <row r="622" spans="1:6" x14ac:dyDescent="0.2">
      <c r="A622" s="10">
        <v>45182</v>
      </c>
      <c r="B622" s="30">
        <f>2</f>
        <v>2</v>
      </c>
      <c r="C622" s="26">
        <v>38</v>
      </c>
      <c r="D622" s="11">
        <v>48.24</v>
      </c>
      <c r="E622" s="11">
        <v>230.13</v>
      </c>
      <c r="F622" s="11"/>
    </row>
    <row r="623" spans="1:6" x14ac:dyDescent="0.2">
      <c r="A623" s="10">
        <v>45183</v>
      </c>
      <c r="B623" s="30">
        <f>2</f>
        <v>2</v>
      </c>
      <c r="C623" s="26">
        <v>45</v>
      </c>
      <c r="D623" s="11">
        <v>50.7</v>
      </c>
      <c r="E623" s="11">
        <v>190.08</v>
      </c>
      <c r="F623" s="11"/>
    </row>
    <row r="624" spans="1:6" x14ac:dyDescent="0.2">
      <c r="A624" s="10">
        <v>45184</v>
      </c>
      <c r="B624" s="30">
        <f>2</f>
        <v>2</v>
      </c>
      <c r="C624" s="26">
        <v>38</v>
      </c>
      <c r="D624" s="11">
        <v>46.27</v>
      </c>
      <c r="E624" s="11">
        <v>189.28</v>
      </c>
      <c r="F624" s="11"/>
    </row>
    <row r="625" spans="1:6" x14ac:dyDescent="0.2">
      <c r="A625" s="10">
        <v>45185</v>
      </c>
      <c r="B625" s="30">
        <f>2</f>
        <v>2</v>
      </c>
      <c r="C625" s="26">
        <v>37</v>
      </c>
      <c r="D625" s="11">
        <v>47.86</v>
      </c>
      <c r="E625" s="11">
        <v>176.46</v>
      </c>
      <c r="F625" s="11"/>
    </row>
    <row r="626" spans="1:6" x14ac:dyDescent="0.2">
      <c r="A626" s="10">
        <v>45186</v>
      </c>
      <c r="B626" s="30">
        <f>2</f>
        <v>2</v>
      </c>
      <c r="C626" s="26">
        <v>36</v>
      </c>
      <c r="D626" s="11">
        <v>52.51</v>
      </c>
      <c r="E626" s="11">
        <v>149.82</v>
      </c>
      <c r="F626" s="11"/>
    </row>
    <row r="627" spans="1:6" x14ac:dyDescent="0.2">
      <c r="A627" s="10">
        <v>45187</v>
      </c>
      <c r="B627" s="30">
        <f>2</f>
        <v>2</v>
      </c>
      <c r="C627" s="26">
        <v>45</v>
      </c>
      <c r="D627" s="11">
        <v>45.85</v>
      </c>
      <c r="E627" s="11">
        <v>228.62</v>
      </c>
      <c r="F627" s="11"/>
    </row>
    <row r="628" spans="1:6" x14ac:dyDescent="0.2">
      <c r="A628" s="10">
        <v>45188</v>
      </c>
      <c r="B628" s="30">
        <f>2</f>
        <v>2</v>
      </c>
      <c r="C628" s="26">
        <v>35</v>
      </c>
      <c r="D628" s="11">
        <v>33.69</v>
      </c>
      <c r="E628" s="11">
        <v>184.93</v>
      </c>
      <c r="F628" s="11"/>
    </row>
    <row r="629" spans="1:6" x14ac:dyDescent="0.2">
      <c r="A629" s="10">
        <v>45189</v>
      </c>
      <c r="B629" s="30">
        <f>2</f>
        <v>2</v>
      </c>
      <c r="C629" s="26">
        <v>47</v>
      </c>
      <c r="D629" s="11">
        <v>35.29</v>
      </c>
      <c r="E629" s="11">
        <v>203.58</v>
      </c>
      <c r="F629" s="11"/>
    </row>
    <row r="630" spans="1:6" x14ac:dyDescent="0.2">
      <c r="A630" s="10">
        <v>45190</v>
      </c>
      <c r="B630" s="30">
        <f>2</f>
        <v>2</v>
      </c>
      <c r="C630" s="26">
        <v>44</v>
      </c>
      <c r="D630" s="11">
        <v>45.8</v>
      </c>
      <c r="E630" s="11">
        <v>153.99</v>
      </c>
      <c r="F630" s="11"/>
    </row>
    <row r="631" spans="1:6" x14ac:dyDescent="0.2">
      <c r="A631" s="10">
        <v>45191</v>
      </c>
      <c r="B631" s="30">
        <f>2</f>
        <v>2</v>
      </c>
      <c r="C631" s="26">
        <v>40</v>
      </c>
      <c r="D631" s="11">
        <v>47.71</v>
      </c>
      <c r="E631" s="11">
        <v>196.32</v>
      </c>
      <c r="F631" s="11"/>
    </row>
    <row r="632" spans="1:6" x14ac:dyDescent="0.2">
      <c r="A632" s="10">
        <v>45192</v>
      </c>
      <c r="B632" s="30">
        <f>2</f>
        <v>2</v>
      </c>
      <c r="C632" s="26">
        <v>41</v>
      </c>
      <c r="D632" s="11">
        <v>33.14</v>
      </c>
      <c r="E632" s="11">
        <v>220.13</v>
      </c>
      <c r="F632" s="11"/>
    </row>
    <row r="633" spans="1:6" x14ac:dyDescent="0.2">
      <c r="A633" s="10">
        <v>45193</v>
      </c>
      <c r="B633" s="30">
        <f>2</f>
        <v>2</v>
      </c>
      <c r="C633" s="26">
        <v>35</v>
      </c>
      <c r="D633" s="11">
        <v>37.25</v>
      </c>
      <c r="E633" s="11">
        <v>189.84</v>
      </c>
      <c r="F633" s="11"/>
    </row>
    <row r="634" spans="1:6" x14ac:dyDescent="0.2">
      <c r="A634" s="10">
        <v>45194</v>
      </c>
      <c r="B634" s="30">
        <f>2</f>
        <v>2</v>
      </c>
      <c r="C634" s="26">
        <v>38</v>
      </c>
      <c r="D634" s="11">
        <v>46.22</v>
      </c>
      <c r="E634" s="11">
        <v>179.57</v>
      </c>
      <c r="F634" s="11"/>
    </row>
    <row r="635" spans="1:6" x14ac:dyDescent="0.2">
      <c r="A635" s="10">
        <v>45195</v>
      </c>
      <c r="B635" s="30">
        <f>2</f>
        <v>2</v>
      </c>
      <c r="C635" s="26">
        <v>42</v>
      </c>
      <c r="D635" s="11">
        <v>47.81</v>
      </c>
      <c r="E635" s="11">
        <v>231.29</v>
      </c>
      <c r="F635" s="11"/>
    </row>
    <row r="636" spans="1:6" x14ac:dyDescent="0.2">
      <c r="A636" s="10">
        <v>45196</v>
      </c>
      <c r="B636" s="30">
        <f>2</f>
        <v>2</v>
      </c>
      <c r="C636" s="26">
        <v>36</v>
      </c>
      <c r="D636" s="11">
        <v>48.17</v>
      </c>
      <c r="E636" s="11">
        <v>229.74</v>
      </c>
      <c r="F636" s="11"/>
    </row>
    <row r="637" spans="1:6" x14ac:dyDescent="0.2">
      <c r="A637" s="10">
        <v>45197</v>
      </c>
      <c r="B637" s="30">
        <f>2</f>
        <v>2</v>
      </c>
      <c r="C637" s="26">
        <v>41</v>
      </c>
      <c r="D637" s="11">
        <v>33.74</v>
      </c>
      <c r="E637" s="11">
        <v>175.94</v>
      </c>
      <c r="F637" s="11"/>
    </row>
    <row r="638" spans="1:6" x14ac:dyDescent="0.2">
      <c r="A638" s="10">
        <v>45198</v>
      </c>
      <c r="B638" s="30">
        <f>2</f>
        <v>2</v>
      </c>
      <c r="C638" s="26">
        <v>47</v>
      </c>
      <c r="D638" s="11">
        <v>38.71</v>
      </c>
      <c r="E638" s="11">
        <v>136.61000000000001</v>
      </c>
      <c r="F638" s="11"/>
    </row>
    <row r="639" spans="1:6" x14ac:dyDescent="0.2">
      <c r="A639" s="10">
        <v>45199</v>
      </c>
      <c r="B639" s="30">
        <f>2</f>
        <v>2</v>
      </c>
      <c r="C639" s="26">
        <v>43</v>
      </c>
      <c r="D639" s="11">
        <v>50.44</v>
      </c>
      <c r="E639" s="11">
        <v>201.31</v>
      </c>
      <c r="F639" s="11"/>
    </row>
    <row r="640" spans="1:6" x14ac:dyDescent="0.2">
      <c r="A640" s="10">
        <v>45200</v>
      </c>
      <c r="B640" s="30">
        <f>2</f>
        <v>2</v>
      </c>
      <c r="C640" s="26">
        <v>35</v>
      </c>
      <c r="D640" s="11">
        <v>40.56</v>
      </c>
      <c r="E640" s="11">
        <v>178.07</v>
      </c>
      <c r="F640" s="11"/>
    </row>
    <row r="641" spans="1:6" x14ac:dyDescent="0.2">
      <c r="A641" s="10">
        <v>45201</v>
      </c>
      <c r="B641" s="30">
        <f>2</f>
        <v>2</v>
      </c>
      <c r="C641" s="26">
        <v>38</v>
      </c>
      <c r="D641" s="11">
        <v>37.47</v>
      </c>
      <c r="E641" s="11">
        <v>162.66999999999999</v>
      </c>
      <c r="F641" s="11"/>
    </row>
    <row r="642" spans="1:6" x14ac:dyDescent="0.2">
      <c r="A642" s="10">
        <v>45202</v>
      </c>
      <c r="B642" s="30">
        <f>2</f>
        <v>2</v>
      </c>
      <c r="C642" s="26">
        <v>40</v>
      </c>
      <c r="D642" s="11">
        <v>41.08</v>
      </c>
      <c r="E642" s="11">
        <v>156.74</v>
      </c>
      <c r="F642" s="11"/>
    </row>
    <row r="643" spans="1:6" x14ac:dyDescent="0.2">
      <c r="A643" s="10">
        <v>45203</v>
      </c>
      <c r="B643" s="30">
        <f>2</f>
        <v>2</v>
      </c>
      <c r="C643" s="26">
        <v>45</v>
      </c>
      <c r="D643" s="11">
        <v>37.1</v>
      </c>
      <c r="E643" s="11">
        <v>233.07</v>
      </c>
      <c r="F643" s="11"/>
    </row>
    <row r="644" spans="1:6" x14ac:dyDescent="0.2">
      <c r="A644" s="10">
        <v>45204</v>
      </c>
      <c r="B644" s="30">
        <f>2</f>
        <v>2</v>
      </c>
      <c r="C644" s="26">
        <v>39</v>
      </c>
      <c r="D644" s="11">
        <v>36.43</v>
      </c>
      <c r="E644" s="11">
        <v>207.78</v>
      </c>
      <c r="F644" s="11"/>
    </row>
    <row r="645" spans="1:6" x14ac:dyDescent="0.2">
      <c r="A645" s="10">
        <v>45205</v>
      </c>
      <c r="B645" s="30">
        <f>2</f>
        <v>2</v>
      </c>
      <c r="C645" s="26">
        <v>38</v>
      </c>
      <c r="D645" s="11">
        <v>48.82</v>
      </c>
      <c r="E645" s="11">
        <v>187.46</v>
      </c>
      <c r="F645" s="11"/>
    </row>
    <row r="646" spans="1:6" x14ac:dyDescent="0.2">
      <c r="A646" s="10">
        <v>45206</v>
      </c>
      <c r="B646" s="30">
        <f>2</f>
        <v>2</v>
      </c>
      <c r="C646" s="26">
        <v>47</v>
      </c>
      <c r="D646" s="11">
        <v>41.43</v>
      </c>
      <c r="E646" s="11">
        <v>183.34</v>
      </c>
      <c r="F646" s="11"/>
    </row>
    <row r="647" spans="1:6" x14ac:dyDescent="0.2">
      <c r="A647" s="10">
        <v>45207</v>
      </c>
      <c r="B647" s="30">
        <f>2</f>
        <v>2</v>
      </c>
      <c r="C647" s="26">
        <v>37</v>
      </c>
      <c r="D647" s="11">
        <v>39.17</v>
      </c>
      <c r="E647" s="11">
        <v>139.44999999999999</v>
      </c>
      <c r="F647" s="11"/>
    </row>
    <row r="648" spans="1:6" x14ac:dyDescent="0.2">
      <c r="A648" s="10">
        <v>45208</v>
      </c>
      <c r="B648" s="30">
        <f>2</f>
        <v>2</v>
      </c>
      <c r="C648" s="26">
        <v>45</v>
      </c>
      <c r="D648" s="11">
        <v>36.6</v>
      </c>
      <c r="E648" s="11">
        <v>202.89</v>
      </c>
      <c r="F648" s="11"/>
    </row>
    <row r="649" spans="1:6" x14ac:dyDescent="0.2">
      <c r="A649" s="10">
        <v>45209</v>
      </c>
      <c r="B649" s="30">
        <f>2</f>
        <v>2</v>
      </c>
      <c r="C649" s="26">
        <v>36</v>
      </c>
      <c r="D649" s="11">
        <v>41.15</v>
      </c>
      <c r="E649" s="11">
        <v>164.25</v>
      </c>
      <c r="F649" s="11"/>
    </row>
    <row r="650" spans="1:6" x14ac:dyDescent="0.2">
      <c r="A650" s="10">
        <v>45210</v>
      </c>
      <c r="B650" s="30">
        <f>2</f>
        <v>2</v>
      </c>
      <c r="C650" s="26">
        <v>37</v>
      </c>
      <c r="D650" s="11">
        <v>43.28</v>
      </c>
      <c r="E650" s="11">
        <v>192.29</v>
      </c>
      <c r="F650" s="11"/>
    </row>
    <row r="651" spans="1:6" x14ac:dyDescent="0.2">
      <c r="A651" s="10">
        <v>45211</v>
      </c>
      <c r="B651" s="30">
        <f>2</f>
        <v>2</v>
      </c>
      <c r="C651" s="26">
        <v>45</v>
      </c>
      <c r="D651" s="11">
        <v>51.72</v>
      </c>
      <c r="E651" s="11">
        <v>193.41</v>
      </c>
      <c r="F651" s="11"/>
    </row>
    <row r="652" spans="1:6" x14ac:dyDescent="0.2">
      <c r="A652" s="10">
        <v>45212</v>
      </c>
      <c r="B652" s="30">
        <f>2</f>
        <v>2</v>
      </c>
      <c r="C652" s="26">
        <v>43</v>
      </c>
      <c r="D652" s="11">
        <v>32.840000000000003</v>
      </c>
      <c r="E652" s="11">
        <v>229.49</v>
      </c>
      <c r="F652" s="11"/>
    </row>
    <row r="653" spans="1:6" x14ac:dyDescent="0.2">
      <c r="A653" s="10">
        <v>45213</v>
      </c>
      <c r="B653" s="30">
        <f>2</f>
        <v>2</v>
      </c>
      <c r="C653" s="26">
        <v>48</v>
      </c>
      <c r="D653" s="11">
        <v>37.770000000000003</v>
      </c>
      <c r="E653" s="11">
        <v>222.17</v>
      </c>
      <c r="F653" s="11"/>
    </row>
    <row r="654" spans="1:6" x14ac:dyDescent="0.2">
      <c r="A654" s="10">
        <v>45214</v>
      </c>
      <c r="B654" s="30">
        <f>2</f>
        <v>2</v>
      </c>
      <c r="C654" s="26">
        <v>45</v>
      </c>
      <c r="D654" s="11">
        <v>35.49</v>
      </c>
      <c r="E654" s="11">
        <v>192.24</v>
      </c>
      <c r="F654" s="11"/>
    </row>
    <row r="655" spans="1:6" x14ac:dyDescent="0.2">
      <c r="A655" s="10">
        <v>45215</v>
      </c>
      <c r="B655" s="30">
        <f>2</f>
        <v>2</v>
      </c>
      <c r="C655" s="26">
        <v>42</v>
      </c>
      <c r="D655" s="11">
        <v>44.01</v>
      </c>
      <c r="E655" s="11">
        <v>164.08</v>
      </c>
      <c r="F655" s="11"/>
    </row>
    <row r="656" spans="1:6" x14ac:dyDescent="0.2">
      <c r="A656" s="10">
        <v>45216</v>
      </c>
      <c r="B656" s="30">
        <f>2</f>
        <v>2</v>
      </c>
      <c r="C656" s="26">
        <v>41</v>
      </c>
      <c r="D656" s="11">
        <v>36.39</v>
      </c>
      <c r="E656" s="11">
        <v>177.29</v>
      </c>
      <c r="F656" s="11"/>
    </row>
    <row r="657" spans="1:6" x14ac:dyDescent="0.2">
      <c r="A657" s="10">
        <v>45217</v>
      </c>
      <c r="B657" s="30">
        <f>2</f>
        <v>2</v>
      </c>
      <c r="C657" s="26">
        <v>38</v>
      </c>
      <c r="D657" s="11">
        <v>34.1</v>
      </c>
      <c r="E657" s="11">
        <v>216.3</v>
      </c>
      <c r="F657" s="11"/>
    </row>
    <row r="658" spans="1:6" x14ac:dyDescent="0.2">
      <c r="A658" s="10">
        <v>45218</v>
      </c>
      <c r="B658" s="30">
        <f>2</f>
        <v>2</v>
      </c>
      <c r="C658" s="26">
        <v>40</v>
      </c>
      <c r="D658" s="11">
        <v>33.04</v>
      </c>
      <c r="E658" s="11">
        <v>228.23</v>
      </c>
      <c r="F658" s="11"/>
    </row>
    <row r="659" spans="1:6" x14ac:dyDescent="0.2">
      <c r="A659" s="10">
        <v>45219</v>
      </c>
      <c r="B659" s="30">
        <f>2</f>
        <v>2</v>
      </c>
      <c r="C659" s="26">
        <v>43</v>
      </c>
      <c r="D659" s="11">
        <v>48.24</v>
      </c>
      <c r="E659" s="11">
        <v>212.45</v>
      </c>
      <c r="F659" s="11"/>
    </row>
    <row r="660" spans="1:6" x14ac:dyDescent="0.2">
      <c r="A660" s="10">
        <v>45220</v>
      </c>
      <c r="B660" s="30">
        <f>2</f>
        <v>2</v>
      </c>
      <c r="C660" s="26">
        <v>42</v>
      </c>
      <c r="D660" s="11">
        <v>37.78</v>
      </c>
      <c r="E660" s="11">
        <v>186.69</v>
      </c>
      <c r="F660" s="11"/>
    </row>
    <row r="661" spans="1:6" x14ac:dyDescent="0.2">
      <c r="A661" s="10">
        <v>45221</v>
      </c>
      <c r="B661" s="30">
        <f>2</f>
        <v>2</v>
      </c>
      <c r="C661" s="26">
        <v>48</v>
      </c>
      <c r="D661" s="11">
        <v>52.57</v>
      </c>
      <c r="E661" s="11">
        <v>147.03</v>
      </c>
      <c r="F661" s="11"/>
    </row>
    <row r="662" spans="1:6" x14ac:dyDescent="0.2">
      <c r="A662" s="10">
        <v>45222</v>
      </c>
      <c r="B662" s="30">
        <f>2</f>
        <v>2</v>
      </c>
      <c r="C662" s="26">
        <v>41</v>
      </c>
      <c r="D662" s="11">
        <v>48.99</v>
      </c>
      <c r="E662" s="11">
        <v>198.83</v>
      </c>
      <c r="F662" s="11"/>
    </row>
    <row r="663" spans="1:6" x14ac:dyDescent="0.2">
      <c r="A663" s="10">
        <v>45223</v>
      </c>
      <c r="B663" s="30">
        <f>2</f>
        <v>2</v>
      </c>
      <c r="C663" s="26">
        <v>38</v>
      </c>
      <c r="D663" s="11">
        <v>35.96</v>
      </c>
      <c r="E663" s="11">
        <v>156.15</v>
      </c>
      <c r="F663" s="11"/>
    </row>
    <row r="664" spans="1:6" x14ac:dyDescent="0.2">
      <c r="A664" s="10">
        <v>45224</v>
      </c>
      <c r="B664" s="30">
        <f>2</f>
        <v>2</v>
      </c>
      <c r="C664" s="26">
        <v>46</v>
      </c>
      <c r="D664" s="11">
        <v>46.25</v>
      </c>
      <c r="E664" s="11">
        <v>195.2</v>
      </c>
      <c r="F664" s="11"/>
    </row>
    <row r="665" spans="1:6" x14ac:dyDescent="0.2">
      <c r="A665" s="10">
        <v>45225</v>
      </c>
      <c r="B665" s="30">
        <f>2</f>
        <v>2</v>
      </c>
      <c r="C665" s="26">
        <v>46</v>
      </c>
      <c r="D665" s="11">
        <v>45.2</v>
      </c>
      <c r="E665" s="11">
        <v>216.92</v>
      </c>
      <c r="F665" s="11"/>
    </row>
    <row r="666" spans="1:6" x14ac:dyDescent="0.2">
      <c r="A666" s="10">
        <v>45226</v>
      </c>
      <c r="B666" s="30">
        <f>2</f>
        <v>2</v>
      </c>
      <c r="C666" s="26">
        <v>38</v>
      </c>
      <c r="D666" s="11">
        <v>34.24</v>
      </c>
      <c r="E666" s="11">
        <v>164.49</v>
      </c>
      <c r="F666" s="11"/>
    </row>
    <row r="667" spans="1:6" x14ac:dyDescent="0.2">
      <c r="A667" s="10">
        <v>45227</v>
      </c>
      <c r="B667" s="30">
        <f>2</f>
        <v>2</v>
      </c>
      <c r="C667" s="26">
        <v>38</v>
      </c>
      <c r="D667" s="11">
        <v>52.04</v>
      </c>
      <c r="E667" s="11">
        <v>191.15</v>
      </c>
      <c r="F667" s="11"/>
    </row>
    <row r="668" spans="1:6" x14ac:dyDescent="0.2">
      <c r="A668" s="10">
        <v>45228</v>
      </c>
      <c r="B668" s="30">
        <f>2</f>
        <v>2</v>
      </c>
      <c r="C668" s="26">
        <v>40</v>
      </c>
      <c r="D668" s="11">
        <v>44.71</v>
      </c>
      <c r="E668" s="11">
        <v>185.13</v>
      </c>
      <c r="F668" s="11"/>
    </row>
    <row r="669" spans="1:6" x14ac:dyDescent="0.2">
      <c r="A669" s="10">
        <v>45229</v>
      </c>
      <c r="B669" s="30">
        <f>2</f>
        <v>2</v>
      </c>
      <c r="C669" s="26">
        <v>39</v>
      </c>
      <c r="D669" s="11">
        <v>48.84</v>
      </c>
      <c r="E669" s="11">
        <v>152.91</v>
      </c>
      <c r="F669" s="11"/>
    </row>
    <row r="670" spans="1:6" x14ac:dyDescent="0.2">
      <c r="A670" s="10">
        <v>45230</v>
      </c>
      <c r="B670" s="30">
        <f>2</f>
        <v>2</v>
      </c>
      <c r="C670" s="26">
        <v>43</v>
      </c>
      <c r="D670" s="11">
        <v>51.07</v>
      </c>
      <c r="E670" s="11">
        <v>187.75</v>
      </c>
      <c r="F670" s="11"/>
    </row>
    <row r="671" spans="1:6" x14ac:dyDescent="0.2">
      <c r="A671" s="10">
        <v>45231</v>
      </c>
      <c r="B671" s="30">
        <f>2</f>
        <v>2</v>
      </c>
      <c r="C671" s="26">
        <v>49</v>
      </c>
      <c r="D671" s="11">
        <v>41.74</v>
      </c>
      <c r="E671" s="11">
        <v>140.47</v>
      </c>
      <c r="F671" s="11"/>
    </row>
    <row r="672" spans="1:6" x14ac:dyDescent="0.2">
      <c r="A672" s="10">
        <v>45232</v>
      </c>
      <c r="B672" s="30">
        <f>2</f>
        <v>2</v>
      </c>
      <c r="C672" s="26">
        <v>37</v>
      </c>
      <c r="D672" s="11">
        <v>40.71</v>
      </c>
      <c r="E672" s="11">
        <v>173.88</v>
      </c>
      <c r="F672" s="11"/>
    </row>
    <row r="673" spans="1:6" x14ac:dyDescent="0.2">
      <c r="A673" s="10">
        <v>45233</v>
      </c>
      <c r="B673" s="30">
        <f>2</f>
        <v>2</v>
      </c>
      <c r="C673" s="26">
        <v>47</v>
      </c>
      <c r="D673" s="11">
        <v>43.94</v>
      </c>
      <c r="E673" s="11">
        <v>147.53</v>
      </c>
      <c r="F673" s="11"/>
    </row>
    <row r="674" spans="1:6" x14ac:dyDescent="0.2">
      <c r="A674" s="10">
        <v>45234</v>
      </c>
      <c r="B674" s="30">
        <f>2</f>
        <v>2</v>
      </c>
      <c r="C674" s="26">
        <v>38</v>
      </c>
      <c r="D674" s="11">
        <v>38.43</v>
      </c>
      <c r="E674" s="11">
        <v>144.15</v>
      </c>
      <c r="F674" s="11"/>
    </row>
    <row r="675" spans="1:6" x14ac:dyDescent="0.2">
      <c r="A675" s="10">
        <v>45235</v>
      </c>
      <c r="B675" s="30">
        <f>2</f>
        <v>2</v>
      </c>
      <c r="C675" s="26">
        <v>44</v>
      </c>
      <c r="D675" s="11">
        <v>48.34</v>
      </c>
      <c r="E675" s="11">
        <v>162.32</v>
      </c>
      <c r="F675" s="11"/>
    </row>
    <row r="676" spans="1:6" x14ac:dyDescent="0.2">
      <c r="A676" s="10">
        <v>45236</v>
      </c>
      <c r="B676" s="30">
        <f>2</f>
        <v>2</v>
      </c>
      <c r="C676" s="26">
        <v>39</v>
      </c>
      <c r="D676" s="11">
        <v>46.8</v>
      </c>
      <c r="E676" s="11">
        <v>225.96</v>
      </c>
      <c r="F676" s="11"/>
    </row>
    <row r="677" spans="1:6" x14ac:dyDescent="0.2">
      <c r="A677" s="10">
        <v>45237</v>
      </c>
      <c r="B677" s="30">
        <f>2</f>
        <v>2</v>
      </c>
      <c r="C677" s="26">
        <v>39</v>
      </c>
      <c r="D677" s="11">
        <v>47.92</v>
      </c>
      <c r="E677" s="11">
        <v>166.12</v>
      </c>
      <c r="F677" s="11"/>
    </row>
    <row r="678" spans="1:6" x14ac:dyDescent="0.2">
      <c r="A678" s="10">
        <v>45238</v>
      </c>
      <c r="B678" s="30">
        <f>2</f>
        <v>2</v>
      </c>
      <c r="C678" s="26">
        <v>37</v>
      </c>
      <c r="D678" s="11">
        <v>43.17</v>
      </c>
      <c r="E678" s="11">
        <v>159.44</v>
      </c>
      <c r="F678" s="11"/>
    </row>
    <row r="679" spans="1:6" x14ac:dyDescent="0.2">
      <c r="A679" s="10">
        <v>45239</v>
      </c>
      <c r="B679" s="30">
        <f>2</f>
        <v>2</v>
      </c>
      <c r="C679" s="26">
        <v>47</v>
      </c>
      <c r="D679" s="11">
        <v>46.26</v>
      </c>
      <c r="E679" s="11">
        <v>225.45</v>
      </c>
      <c r="F679" s="11"/>
    </row>
    <row r="680" spans="1:6" x14ac:dyDescent="0.2">
      <c r="A680" s="10">
        <v>45240</v>
      </c>
      <c r="B680" s="30">
        <f>2</f>
        <v>2</v>
      </c>
      <c r="C680" s="26">
        <v>42</v>
      </c>
      <c r="D680" s="11">
        <v>52.08</v>
      </c>
      <c r="E680" s="11">
        <v>138.05000000000001</v>
      </c>
      <c r="F680" s="11"/>
    </row>
    <row r="681" spans="1:6" x14ac:dyDescent="0.2">
      <c r="A681" s="10">
        <v>45241</v>
      </c>
      <c r="B681" s="30">
        <f>2</f>
        <v>2</v>
      </c>
      <c r="C681" s="26">
        <v>39</v>
      </c>
      <c r="D681" s="11">
        <v>52.16</v>
      </c>
      <c r="E681" s="11">
        <v>217.36</v>
      </c>
      <c r="F681" s="11"/>
    </row>
    <row r="682" spans="1:6" x14ac:dyDescent="0.2">
      <c r="A682" s="10">
        <v>45242</v>
      </c>
      <c r="B682" s="30">
        <f>2</f>
        <v>2</v>
      </c>
      <c r="C682" s="26">
        <v>42</v>
      </c>
      <c r="D682" s="11">
        <v>47.11</v>
      </c>
      <c r="E682" s="11">
        <v>224.41</v>
      </c>
      <c r="F682" s="11"/>
    </row>
    <row r="683" spans="1:6" x14ac:dyDescent="0.2">
      <c r="A683" s="10">
        <v>45243</v>
      </c>
      <c r="B683" s="30">
        <f>2</f>
        <v>2</v>
      </c>
      <c r="C683" s="26">
        <v>37</v>
      </c>
      <c r="D683" s="11">
        <v>36.700000000000003</v>
      </c>
      <c r="E683" s="11">
        <v>211.46</v>
      </c>
      <c r="F683" s="11"/>
    </row>
    <row r="684" spans="1:6" x14ac:dyDescent="0.2">
      <c r="A684" s="10">
        <v>45244</v>
      </c>
      <c r="B684" s="30">
        <f>2</f>
        <v>2</v>
      </c>
      <c r="C684" s="26">
        <v>40</v>
      </c>
      <c r="D684" s="11">
        <v>39.700000000000003</v>
      </c>
      <c r="E684" s="11">
        <v>169.22</v>
      </c>
      <c r="F684" s="11"/>
    </row>
    <row r="685" spans="1:6" x14ac:dyDescent="0.2">
      <c r="A685" s="10">
        <v>45245</v>
      </c>
      <c r="B685" s="30">
        <f>2</f>
        <v>2</v>
      </c>
      <c r="C685" s="26">
        <v>45</v>
      </c>
      <c r="D685" s="11">
        <v>44.56</v>
      </c>
      <c r="E685" s="11">
        <v>142.46</v>
      </c>
      <c r="F685" s="11"/>
    </row>
    <row r="686" spans="1:6" x14ac:dyDescent="0.2">
      <c r="A686" s="10">
        <v>45246</v>
      </c>
      <c r="B686" s="30">
        <f>2</f>
        <v>2</v>
      </c>
      <c r="C686" s="26">
        <v>43</v>
      </c>
      <c r="D686" s="11">
        <v>50.52</v>
      </c>
      <c r="E686" s="11">
        <v>208.12</v>
      </c>
      <c r="F686" s="11"/>
    </row>
    <row r="687" spans="1:6" x14ac:dyDescent="0.2">
      <c r="A687" s="10">
        <v>45247</v>
      </c>
      <c r="B687" s="30">
        <f>2</f>
        <v>2</v>
      </c>
      <c r="C687" s="26">
        <v>37</v>
      </c>
      <c r="D687" s="11">
        <v>38.17</v>
      </c>
      <c r="E687" s="11">
        <v>166.51</v>
      </c>
      <c r="F687" s="11"/>
    </row>
    <row r="688" spans="1:6" x14ac:dyDescent="0.2">
      <c r="A688" s="10">
        <v>45248</v>
      </c>
      <c r="B688" s="30">
        <f>2</f>
        <v>2</v>
      </c>
      <c r="C688" s="26">
        <v>45</v>
      </c>
      <c r="D688" s="11">
        <v>52.33</v>
      </c>
      <c r="E688" s="11">
        <v>151.72</v>
      </c>
      <c r="F688" s="11"/>
    </row>
    <row r="689" spans="1:6" x14ac:dyDescent="0.2">
      <c r="A689" s="10">
        <v>45249</v>
      </c>
      <c r="B689" s="30">
        <f>2</f>
        <v>2</v>
      </c>
      <c r="C689" s="26">
        <v>48</v>
      </c>
      <c r="D689" s="11">
        <v>42.65</v>
      </c>
      <c r="E689" s="11">
        <v>190.98</v>
      </c>
      <c r="F689" s="11"/>
    </row>
    <row r="690" spans="1:6" x14ac:dyDescent="0.2">
      <c r="A690" s="10">
        <v>45250</v>
      </c>
      <c r="B690" s="30">
        <f>2</f>
        <v>2</v>
      </c>
      <c r="C690" s="26">
        <v>37</v>
      </c>
      <c r="D690" s="11">
        <v>44.08</v>
      </c>
      <c r="E690" s="11">
        <v>177.61</v>
      </c>
      <c r="F690" s="11"/>
    </row>
    <row r="691" spans="1:6" x14ac:dyDescent="0.2">
      <c r="A691" s="10">
        <v>45251</v>
      </c>
      <c r="B691" s="30">
        <f>2</f>
        <v>2</v>
      </c>
      <c r="C691" s="26">
        <v>44</v>
      </c>
      <c r="D691" s="11">
        <v>42.56</v>
      </c>
      <c r="E691" s="11">
        <v>211.66</v>
      </c>
      <c r="F691" s="11"/>
    </row>
    <row r="692" spans="1:6" x14ac:dyDescent="0.2">
      <c r="A692" s="10">
        <v>45252</v>
      </c>
      <c r="B692" s="30">
        <f>2</f>
        <v>2</v>
      </c>
      <c r="C692" s="26">
        <v>40</v>
      </c>
      <c r="D692" s="11">
        <v>52.03</v>
      </c>
      <c r="E692" s="11">
        <v>148.72</v>
      </c>
      <c r="F692" s="11"/>
    </row>
    <row r="693" spans="1:6" x14ac:dyDescent="0.2">
      <c r="A693" s="10">
        <v>45253</v>
      </c>
      <c r="B693" s="30">
        <f>2</f>
        <v>2</v>
      </c>
      <c r="C693" s="26">
        <v>37</v>
      </c>
      <c r="D693" s="11">
        <v>50.07</v>
      </c>
      <c r="E693" s="11">
        <v>171.84</v>
      </c>
      <c r="F693" s="11"/>
    </row>
    <row r="694" spans="1:6" x14ac:dyDescent="0.2">
      <c r="A694" s="10">
        <v>45254</v>
      </c>
      <c r="B694" s="30">
        <f>2</f>
        <v>2</v>
      </c>
      <c r="C694" s="26">
        <v>40</v>
      </c>
      <c r="D694" s="11">
        <v>43.64</v>
      </c>
      <c r="E694" s="11">
        <v>190.97</v>
      </c>
      <c r="F694" s="11"/>
    </row>
    <row r="695" spans="1:6" x14ac:dyDescent="0.2">
      <c r="A695" s="10">
        <v>45255</v>
      </c>
      <c r="B695" s="30">
        <f>2</f>
        <v>2</v>
      </c>
      <c r="C695" s="26">
        <v>41</v>
      </c>
      <c r="D695" s="11">
        <v>34.450000000000003</v>
      </c>
      <c r="E695" s="11">
        <v>159.76</v>
      </c>
      <c r="F695" s="11"/>
    </row>
    <row r="696" spans="1:6" x14ac:dyDescent="0.2">
      <c r="A696" s="10">
        <v>45256</v>
      </c>
      <c r="B696" s="30">
        <f>2</f>
        <v>2</v>
      </c>
      <c r="C696" s="26">
        <v>46</v>
      </c>
      <c r="D696" s="11">
        <v>39.43</v>
      </c>
      <c r="E696" s="11">
        <v>182</v>
      </c>
      <c r="F696" s="11"/>
    </row>
    <row r="697" spans="1:6" x14ac:dyDescent="0.2">
      <c r="A697" s="10">
        <v>45257</v>
      </c>
      <c r="B697" s="30">
        <f>2</f>
        <v>2</v>
      </c>
      <c r="C697" s="26">
        <v>44</v>
      </c>
      <c r="D697" s="11">
        <v>46.78</v>
      </c>
      <c r="E697" s="11">
        <v>213.56</v>
      </c>
      <c r="F697" s="11"/>
    </row>
    <row r="698" spans="1:6" x14ac:dyDescent="0.2">
      <c r="A698" s="10">
        <v>45258</v>
      </c>
      <c r="B698" s="30">
        <f>2</f>
        <v>2</v>
      </c>
      <c r="C698" s="26">
        <v>41</v>
      </c>
      <c r="D698" s="11">
        <v>50.38</v>
      </c>
      <c r="E698" s="11">
        <v>149.58000000000001</v>
      </c>
      <c r="F698" s="11"/>
    </row>
    <row r="699" spans="1:6" x14ac:dyDescent="0.2">
      <c r="A699" s="10">
        <v>45259</v>
      </c>
      <c r="B699" s="30">
        <f>2</f>
        <v>2</v>
      </c>
      <c r="C699" s="26">
        <v>37</v>
      </c>
      <c r="D699" s="11">
        <v>38.53</v>
      </c>
      <c r="E699" s="11">
        <v>150.81</v>
      </c>
      <c r="F699" s="11"/>
    </row>
    <row r="700" spans="1:6" x14ac:dyDescent="0.2">
      <c r="A700" s="10">
        <v>45260</v>
      </c>
      <c r="B700" s="30">
        <f>2</f>
        <v>2</v>
      </c>
      <c r="C700" s="26">
        <v>40</v>
      </c>
      <c r="D700" s="11">
        <v>34.81</v>
      </c>
      <c r="E700" s="11">
        <v>193.1</v>
      </c>
      <c r="F700" s="11"/>
    </row>
    <row r="701" spans="1:6" x14ac:dyDescent="0.2">
      <c r="A701" s="10">
        <v>45261</v>
      </c>
      <c r="B701" s="30">
        <f>2</f>
        <v>2</v>
      </c>
      <c r="C701" s="26">
        <v>41</v>
      </c>
      <c r="D701" s="11">
        <v>43.23</v>
      </c>
      <c r="E701" s="11">
        <v>168.26</v>
      </c>
      <c r="F701" s="11"/>
    </row>
    <row r="702" spans="1:6" x14ac:dyDescent="0.2">
      <c r="A702" s="10">
        <v>45262</v>
      </c>
      <c r="B702" s="30">
        <f>2</f>
        <v>2</v>
      </c>
      <c r="C702" s="26">
        <v>41</v>
      </c>
      <c r="D702" s="11">
        <v>37.25</v>
      </c>
      <c r="E702" s="11">
        <v>201.28</v>
      </c>
      <c r="F702" s="11"/>
    </row>
    <row r="703" spans="1:6" x14ac:dyDescent="0.2">
      <c r="A703" s="10">
        <v>45263</v>
      </c>
      <c r="B703" s="30">
        <f>2</f>
        <v>2</v>
      </c>
      <c r="C703" s="26">
        <v>39</v>
      </c>
      <c r="D703" s="11">
        <v>35.94</v>
      </c>
      <c r="E703" s="11">
        <v>149.19999999999999</v>
      </c>
      <c r="F703" s="11"/>
    </row>
    <row r="704" spans="1:6" x14ac:dyDescent="0.2">
      <c r="A704" s="10">
        <v>45264</v>
      </c>
      <c r="B704" s="30">
        <f>2</f>
        <v>2</v>
      </c>
      <c r="C704" s="26">
        <v>49</v>
      </c>
      <c r="D704" s="11">
        <v>40.04</v>
      </c>
      <c r="E704" s="11">
        <v>157.75</v>
      </c>
      <c r="F704" s="11"/>
    </row>
    <row r="705" spans="1:6" x14ac:dyDescent="0.2">
      <c r="A705" s="10">
        <v>45265</v>
      </c>
      <c r="B705" s="30">
        <f>2</f>
        <v>2</v>
      </c>
      <c r="C705" s="26">
        <v>39</v>
      </c>
      <c r="D705" s="11">
        <v>46.11</v>
      </c>
      <c r="E705" s="11">
        <v>180.39</v>
      </c>
      <c r="F705" s="11"/>
    </row>
    <row r="706" spans="1:6" x14ac:dyDescent="0.2">
      <c r="A706" s="10">
        <v>45266</v>
      </c>
      <c r="B706" s="30">
        <f>2</f>
        <v>2</v>
      </c>
      <c r="C706" s="26">
        <v>46</v>
      </c>
      <c r="D706" s="11">
        <v>51.43</v>
      </c>
      <c r="E706" s="11">
        <v>158.55000000000001</v>
      </c>
      <c r="F706" s="11"/>
    </row>
    <row r="707" spans="1:6" x14ac:dyDescent="0.2">
      <c r="A707" s="10">
        <v>45267</v>
      </c>
      <c r="B707" s="30">
        <f>2</f>
        <v>2</v>
      </c>
      <c r="C707" s="26">
        <v>42</v>
      </c>
      <c r="D707" s="11">
        <v>44.08</v>
      </c>
      <c r="E707" s="11">
        <v>225.16</v>
      </c>
      <c r="F707" s="11"/>
    </row>
    <row r="708" spans="1:6" x14ac:dyDescent="0.2">
      <c r="A708" s="10">
        <v>45268</v>
      </c>
      <c r="B708" s="30">
        <f>2</f>
        <v>2</v>
      </c>
      <c r="C708" s="26">
        <v>44</v>
      </c>
      <c r="D708" s="11">
        <v>47.45</v>
      </c>
      <c r="E708" s="11">
        <v>178.16</v>
      </c>
      <c r="F708" s="11"/>
    </row>
    <row r="709" spans="1:6" x14ac:dyDescent="0.2">
      <c r="A709" s="10">
        <v>45269</v>
      </c>
      <c r="B709" s="30">
        <f>2</f>
        <v>2</v>
      </c>
      <c r="C709" s="26">
        <v>49</v>
      </c>
      <c r="D709" s="11">
        <v>47.81</v>
      </c>
      <c r="E709" s="11">
        <v>177.78</v>
      </c>
      <c r="F709" s="11"/>
    </row>
    <row r="710" spans="1:6" x14ac:dyDescent="0.2">
      <c r="A710" s="10">
        <v>45270</v>
      </c>
      <c r="B710" s="30">
        <f>2</f>
        <v>2</v>
      </c>
      <c r="C710" s="26">
        <v>41</v>
      </c>
      <c r="D710" s="11">
        <v>46.1</v>
      </c>
      <c r="E710" s="11">
        <v>137.28</v>
      </c>
      <c r="F710" s="11"/>
    </row>
    <row r="711" spans="1:6" x14ac:dyDescent="0.2">
      <c r="A711" s="10">
        <v>45271</v>
      </c>
      <c r="B711" s="30">
        <f>2</f>
        <v>2</v>
      </c>
      <c r="C711" s="26">
        <v>40</v>
      </c>
      <c r="D711" s="11">
        <v>34.76</v>
      </c>
      <c r="E711" s="11">
        <v>190.39</v>
      </c>
      <c r="F711" s="11"/>
    </row>
    <row r="712" spans="1:6" x14ac:dyDescent="0.2">
      <c r="A712" s="10">
        <v>45272</v>
      </c>
      <c r="B712" s="30">
        <f>2</f>
        <v>2</v>
      </c>
      <c r="C712" s="26">
        <v>48</v>
      </c>
      <c r="D712" s="11">
        <v>39.630000000000003</v>
      </c>
      <c r="E712" s="11">
        <v>215.8</v>
      </c>
      <c r="F712" s="11"/>
    </row>
    <row r="713" spans="1:6" x14ac:dyDescent="0.2">
      <c r="A713" s="10">
        <v>45273</v>
      </c>
      <c r="B713" s="30">
        <f>2</f>
        <v>2</v>
      </c>
      <c r="C713" s="26">
        <v>40</v>
      </c>
      <c r="D713" s="11">
        <v>38.68</v>
      </c>
      <c r="E713" s="11">
        <v>192.41</v>
      </c>
      <c r="F713" s="11"/>
    </row>
    <row r="714" spans="1:6" x14ac:dyDescent="0.2">
      <c r="A714" s="10">
        <v>45274</v>
      </c>
      <c r="B714" s="30">
        <f>2</f>
        <v>2</v>
      </c>
      <c r="C714" s="26">
        <v>48</v>
      </c>
      <c r="D714" s="11">
        <v>33.450000000000003</v>
      </c>
      <c r="E714" s="11">
        <v>148.82</v>
      </c>
      <c r="F714" s="11"/>
    </row>
    <row r="715" spans="1:6" x14ac:dyDescent="0.2">
      <c r="A715" s="10">
        <v>45275</v>
      </c>
      <c r="B715" s="30">
        <f>2</f>
        <v>2</v>
      </c>
      <c r="C715" s="26">
        <v>42</v>
      </c>
      <c r="D715" s="11">
        <v>37.79</v>
      </c>
      <c r="E715" s="11">
        <v>199.77</v>
      </c>
      <c r="F715" s="11"/>
    </row>
    <row r="716" spans="1:6" x14ac:dyDescent="0.2">
      <c r="A716" s="10">
        <v>45276</v>
      </c>
      <c r="B716" s="30">
        <f>2</f>
        <v>2</v>
      </c>
      <c r="C716" s="26">
        <v>43</v>
      </c>
      <c r="D716" s="11">
        <v>43.26</v>
      </c>
      <c r="E716" s="11">
        <v>145.1</v>
      </c>
      <c r="F716" s="11"/>
    </row>
    <row r="717" spans="1:6" x14ac:dyDescent="0.2">
      <c r="A717" s="10">
        <v>45277</v>
      </c>
      <c r="B717" s="30">
        <f>2</f>
        <v>2</v>
      </c>
      <c r="C717" s="26">
        <v>48</v>
      </c>
      <c r="D717" s="11">
        <v>32.380000000000003</v>
      </c>
      <c r="E717" s="11">
        <v>170.26</v>
      </c>
      <c r="F717" s="11"/>
    </row>
    <row r="718" spans="1:6" x14ac:dyDescent="0.2">
      <c r="A718" s="10">
        <v>45278</v>
      </c>
      <c r="B718" s="30">
        <f>2</f>
        <v>2</v>
      </c>
      <c r="C718" s="26">
        <v>41</v>
      </c>
      <c r="D718" s="11">
        <v>34.1</v>
      </c>
      <c r="E718" s="11">
        <v>154.78</v>
      </c>
      <c r="F718" s="11"/>
    </row>
    <row r="719" spans="1:6" x14ac:dyDescent="0.2">
      <c r="A719" s="10">
        <v>45279</v>
      </c>
      <c r="B719" s="30">
        <f>2</f>
        <v>2</v>
      </c>
      <c r="C719" s="26">
        <v>40</v>
      </c>
      <c r="D719" s="11">
        <v>43.41</v>
      </c>
      <c r="E719" s="11">
        <v>161.66999999999999</v>
      </c>
      <c r="F719" s="11"/>
    </row>
    <row r="720" spans="1:6" x14ac:dyDescent="0.2">
      <c r="A720" s="10">
        <v>45280</v>
      </c>
      <c r="B720" s="30">
        <f>2</f>
        <v>2</v>
      </c>
      <c r="C720" s="26">
        <v>49</v>
      </c>
      <c r="D720" s="11">
        <v>37.54</v>
      </c>
      <c r="E720" s="11">
        <v>219.51</v>
      </c>
      <c r="F720" s="11"/>
    </row>
    <row r="721" spans="1:6" x14ac:dyDescent="0.2">
      <c r="A721" s="10">
        <v>45281</v>
      </c>
      <c r="B721" s="30">
        <f>2</f>
        <v>2</v>
      </c>
      <c r="C721" s="26">
        <v>39</v>
      </c>
      <c r="D721" s="11">
        <v>39.25</v>
      </c>
      <c r="E721" s="11">
        <v>155.13999999999999</v>
      </c>
      <c r="F721" s="11"/>
    </row>
    <row r="722" spans="1:6" x14ac:dyDescent="0.2">
      <c r="A722" s="10">
        <v>45282</v>
      </c>
      <c r="B722" s="30">
        <f>2</f>
        <v>2</v>
      </c>
      <c r="C722" s="26">
        <v>38</v>
      </c>
      <c r="D722" s="11">
        <v>50.91</v>
      </c>
      <c r="E722" s="11">
        <v>201.09</v>
      </c>
      <c r="F722" s="11"/>
    </row>
    <row r="723" spans="1:6" x14ac:dyDescent="0.2">
      <c r="A723" s="10">
        <v>45283</v>
      </c>
      <c r="B723" s="30">
        <f>2</f>
        <v>2</v>
      </c>
      <c r="C723" s="26">
        <v>46</v>
      </c>
      <c r="D723" s="11">
        <v>37.909999999999997</v>
      </c>
      <c r="E723" s="11">
        <v>141.32</v>
      </c>
      <c r="F723" s="11"/>
    </row>
    <row r="724" spans="1:6" x14ac:dyDescent="0.2">
      <c r="A724" s="10">
        <v>45284</v>
      </c>
      <c r="B724" s="30">
        <f>2</f>
        <v>2</v>
      </c>
      <c r="C724" s="26">
        <v>40</v>
      </c>
      <c r="D724" s="11">
        <v>35.61</v>
      </c>
      <c r="E724" s="11">
        <v>206.96</v>
      </c>
      <c r="F724" s="11"/>
    </row>
    <row r="725" spans="1:6" x14ac:dyDescent="0.2">
      <c r="A725" s="10">
        <v>45285</v>
      </c>
      <c r="B725" s="30">
        <f>2</f>
        <v>2</v>
      </c>
      <c r="C725" s="26">
        <v>39</v>
      </c>
      <c r="D725" s="11">
        <v>46.02</v>
      </c>
      <c r="E725" s="11">
        <v>228.51</v>
      </c>
      <c r="F725" s="11"/>
    </row>
    <row r="726" spans="1:6" x14ac:dyDescent="0.2">
      <c r="A726" s="10">
        <v>45286</v>
      </c>
      <c r="B726" s="30">
        <f>2</f>
        <v>2</v>
      </c>
      <c r="C726" s="26">
        <v>45</v>
      </c>
      <c r="D726" s="11">
        <v>43.22</v>
      </c>
      <c r="E726" s="11">
        <v>226.84</v>
      </c>
      <c r="F726" s="11"/>
    </row>
    <row r="727" spans="1:6" x14ac:dyDescent="0.2">
      <c r="A727" s="10">
        <v>45287</v>
      </c>
      <c r="B727" s="30">
        <f>2</f>
        <v>2</v>
      </c>
      <c r="C727" s="26">
        <v>44</v>
      </c>
      <c r="D727" s="11">
        <v>41.17</v>
      </c>
      <c r="E727" s="11">
        <v>232.08</v>
      </c>
      <c r="F727" s="11"/>
    </row>
    <row r="728" spans="1:6" x14ac:dyDescent="0.2">
      <c r="A728" s="10">
        <v>45288</v>
      </c>
      <c r="B728" s="30">
        <f>2</f>
        <v>2</v>
      </c>
      <c r="C728" s="26">
        <v>44</v>
      </c>
      <c r="D728" s="11">
        <v>40.51</v>
      </c>
      <c r="E728" s="11">
        <v>154.09</v>
      </c>
      <c r="F728" s="11"/>
    </row>
    <row r="729" spans="1:6" x14ac:dyDescent="0.2">
      <c r="A729" s="10">
        <v>45289</v>
      </c>
      <c r="B729" s="30">
        <f>2</f>
        <v>2</v>
      </c>
      <c r="C729" s="26">
        <v>45</v>
      </c>
      <c r="D729" s="11">
        <v>32.86</v>
      </c>
      <c r="E729" s="11">
        <v>223.74</v>
      </c>
      <c r="F729" s="11"/>
    </row>
    <row r="730" spans="1:6" x14ac:dyDescent="0.2">
      <c r="A730" s="10">
        <v>45290</v>
      </c>
      <c r="B730" s="30">
        <f>2</f>
        <v>2</v>
      </c>
      <c r="C730" s="26">
        <v>43</v>
      </c>
      <c r="D730" s="11">
        <v>45.18</v>
      </c>
      <c r="E730" s="11">
        <v>197.86</v>
      </c>
      <c r="F730" s="11"/>
    </row>
    <row r="731" spans="1:6" x14ac:dyDescent="0.2">
      <c r="A731" s="10">
        <v>45291</v>
      </c>
      <c r="B731" s="30">
        <f>2</f>
        <v>2</v>
      </c>
      <c r="C731" s="26">
        <v>40</v>
      </c>
      <c r="D731" s="11">
        <v>51.37</v>
      </c>
      <c r="E731" s="11">
        <v>219.16</v>
      </c>
      <c r="F731" s="11"/>
    </row>
    <row r="732" spans="1:6" x14ac:dyDescent="0.2">
      <c r="A732" s="10">
        <v>45292</v>
      </c>
      <c r="B732" s="30">
        <f>3</f>
        <v>3</v>
      </c>
      <c r="C732" s="26">
        <v>51</v>
      </c>
      <c r="D732" s="11">
        <v>45.81</v>
      </c>
      <c r="E732" s="11">
        <v>205.78</v>
      </c>
      <c r="F732" s="11"/>
    </row>
    <row r="733" spans="1:6" x14ac:dyDescent="0.2">
      <c r="A733" s="10">
        <v>45293</v>
      </c>
      <c r="B733" s="30">
        <f>3</f>
        <v>3</v>
      </c>
      <c r="C733" s="26">
        <v>42</v>
      </c>
      <c r="D733" s="11">
        <v>47.6</v>
      </c>
      <c r="E733" s="11">
        <v>164.05</v>
      </c>
      <c r="F733" s="11"/>
    </row>
    <row r="734" spans="1:6" x14ac:dyDescent="0.2">
      <c r="A734" s="10">
        <v>45294</v>
      </c>
      <c r="B734" s="30">
        <f>3</f>
        <v>3</v>
      </c>
      <c r="C734" s="26">
        <v>44</v>
      </c>
      <c r="D734" s="11">
        <v>35.51</v>
      </c>
      <c r="E734" s="11">
        <v>186.47</v>
      </c>
      <c r="F734" s="11"/>
    </row>
    <row r="735" spans="1:6" x14ac:dyDescent="0.2">
      <c r="A735" s="10">
        <v>45295</v>
      </c>
      <c r="B735" s="30">
        <f>3</f>
        <v>3</v>
      </c>
      <c r="C735" s="26">
        <v>40</v>
      </c>
      <c r="D735" s="11">
        <v>42.61</v>
      </c>
      <c r="E735" s="11">
        <v>225.66</v>
      </c>
      <c r="F735" s="11"/>
    </row>
    <row r="736" spans="1:6" x14ac:dyDescent="0.2">
      <c r="A736" s="10">
        <v>45296</v>
      </c>
      <c r="B736" s="30">
        <f>3</f>
        <v>3</v>
      </c>
      <c r="C736" s="26">
        <v>43</v>
      </c>
      <c r="D736" s="11">
        <v>33.28</v>
      </c>
      <c r="E736" s="11">
        <v>170.63</v>
      </c>
      <c r="F736" s="11"/>
    </row>
    <row r="737" spans="1:6" x14ac:dyDescent="0.2">
      <c r="A737" s="10">
        <v>45297</v>
      </c>
      <c r="B737" s="30">
        <f>3</f>
        <v>3</v>
      </c>
      <c r="C737" s="26">
        <v>43</v>
      </c>
      <c r="D737" s="11">
        <v>42.52</v>
      </c>
      <c r="E737" s="11">
        <v>208.41</v>
      </c>
      <c r="F737" s="11"/>
    </row>
    <row r="738" spans="1:6" x14ac:dyDescent="0.2">
      <c r="A738" s="10">
        <v>45298</v>
      </c>
      <c r="B738" s="30">
        <f>3</f>
        <v>3</v>
      </c>
      <c r="C738" s="26">
        <v>44</v>
      </c>
      <c r="D738" s="11">
        <v>45.46</v>
      </c>
      <c r="E738" s="11">
        <v>186.28</v>
      </c>
      <c r="F738" s="11"/>
    </row>
    <row r="739" spans="1:6" x14ac:dyDescent="0.2">
      <c r="A739" s="10">
        <v>45299</v>
      </c>
      <c r="B739" s="30">
        <f>3</f>
        <v>3</v>
      </c>
      <c r="C739" s="26">
        <v>44</v>
      </c>
      <c r="D739" s="11">
        <v>35.47</v>
      </c>
      <c r="E739" s="11">
        <v>137.72</v>
      </c>
      <c r="F739" s="11"/>
    </row>
    <row r="740" spans="1:6" x14ac:dyDescent="0.2">
      <c r="A740" s="10">
        <v>45300</v>
      </c>
      <c r="B740" s="30">
        <f>3</f>
        <v>3</v>
      </c>
      <c r="C740" s="26">
        <v>47</v>
      </c>
      <c r="D740" s="11">
        <v>47.64</v>
      </c>
      <c r="E740" s="11">
        <v>212.76</v>
      </c>
      <c r="F740" s="11"/>
    </row>
    <row r="741" spans="1:6" x14ac:dyDescent="0.2">
      <c r="A741" s="10">
        <v>45301</v>
      </c>
      <c r="B741" s="30">
        <f>3</f>
        <v>3</v>
      </c>
      <c r="C741" s="26">
        <v>39</v>
      </c>
      <c r="D741" s="11">
        <v>40.28</v>
      </c>
      <c r="E741" s="11">
        <v>145.81</v>
      </c>
      <c r="F741" s="11"/>
    </row>
    <row r="742" spans="1:6" x14ac:dyDescent="0.2">
      <c r="A742" s="10">
        <v>45302</v>
      </c>
      <c r="B742" s="30">
        <f>3</f>
        <v>3</v>
      </c>
      <c r="C742" s="26">
        <v>39</v>
      </c>
      <c r="D742" s="11">
        <v>50.69</v>
      </c>
      <c r="E742" s="11">
        <v>168.9</v>
      </c>
      <c r="F742" s="11"/>
    </row>
    <row r="743" spans="1:6" x14ac:dyDescent="0.2">
      <c r="A743" s="10">
        <v>45303</v>
      </c>
      <c r="B743" s="30">
        <f>3</f>
        <v>3</v>
      </c>
      <c r="C743" s="26">
        <v>49</v>
      </c>
      <c r="D743" s="11">
        <v>35.01</v>
      </c>
      <c r="E743" s="11">
        <v>157.63999999999999</v>
      </c>
      <c r="F743" s="11"/>
    </row>
    <row r="744" spans="1:6" x14ac:dyDescent="0.2">
      <c r="A744" s="10">
        <v>45304</v>
      </c>
      <c r="B744" s="30">
        <f>3</f>
        <v>3</v>
      </c>
      <c r="C744" s="26">
        <v>48</v>
      </c>
      <c r="D744" s="11">
        <v>39.36</v>
      </c>
      <c r="E744" s="11">
        <v>157.30000000000001</v>
      </c>
      <c r="F744" s="11"/>
    </row>
    <row r="745" spans="1:6" x14ac:dyDescent="0.2">
      <c r="A745" s="10">
        <v>45305</v>
      </c>
      <c r="B745" s="30">
        <f>3</f>
        <v>3</v>
      </c>
      <c r="C745" s="26">
        <v>40</v>
      </c>
      <c r="D745" s="11">
        <v>50.45</v>
      </c>
      <c r="E745" s="11">
        <v>148.97</v>
      </c>
      <c r="F745" s="11"/>
    </row>
    <row r="746" spans="1:6" x14ac:dyDescent="0.2">
      <c r="A746" s="10">
        <v>45306</v>
      </c>
      <c r="B746" s="30">
        <f>3</f>
        <v>3</v>
      </c>
      <c r="C746" s="26">
        <v>41</v>
      </c>
      <c r="D746" s="11">
        <v>49.85</v>
      </c>
      <c r="E746" s="11">
        <v>235.8</v>
      </c>
      <c r="F746" s="11"/>
    </row>
    <row r="747" spans="1:6" x14ac:dyDescent="0.2">
      <c r="A747" s="10">
        <v>45307</v>
      </c>
      <c r="B747" s="30">
        <f>3</f>
        <v>3</v>
      </c>
      <c r="C747" s="26">
        <v>40</v>
      </c>
      <c r="D747" s="11">
        <v>47.54</v>
      </c>
      <c r="E747" s="11">
        <v>220.45</v>
      </c>
      <c r="F747" s="11"/>
    </row>
    <row r="748" spans="1:6" x14ac:dyDescent="0.2">
      <c r="A748" s="10">
        <v>45308</v>
      </c>
      <c r="B748" s="30">
        <f>3</f>
        <v>3</v>
      </c>
      <c r="C748" s="26">
        <v>46</v>
      </c>
      <c r="D748" s="11">
        <v>43.37</v>
      </c>
      <c r="E748" s="11">
        <v>162.58000000000001</v>
      </c>
      <c r="F748" s="11"/>
    </row>
    <row r="749" spans="1:6" x14ac:dyDescent="0.2">
      <c r="A749" s="10">
        <v>45309</v>
      </c>
      <c r="B749" s="30">
        <f>3</f>
        <v>3</v>
      </c>
      <c r="C749" s="26">
        <v>40</v>
      </c>
      <c r="D749" s="11">
        <v>46.86</v>
      </c>
      <c r="E749" s="11">
        <v>201.72</v>
      </c>
      <c r="F749" s="11"/>
    </row>
    <row r="750" spans="1:6" x14ac:dyDescent="0.2">
      <c r="A750" s="10">
        <v>45310</v>
      </c>
      <c r="B750" s="30">
        <f>3</f>
        <v>3</v>
      </c>
      <c r="C750" s="26">
        <v>50</v>
      </c>
      <c r="D750" s="11">
        <v>39.630000000000003</v>
      </c>
      <c r="E750" s="11">
        <v>186.42</v>
      </c>
      <c r="F750" s="11"/>
    </row>
    <row r="751" spans="1:6" x14ac:dyDescent="0.2">
      <c r="A751" s="10">
        <v>45311</v>
      </c>
      <c r="B751" s="30">
        <f>3</f>
        <v>3</v>
      </c>
      <c r="C751" s="26">
        <v>41</v>
      </c>
      <c r="D751" s="11">
        <v>37.49</v>
      </c>
      <c r="E751" s="11">
        <v>146.29</v>
      </c>
      <c r="F751" s="11"/>
    </row>
    <row r="752" spans="1:6" x14ac:dyDescent="0.2">
      <c r="A752" s="10">
        <v>45312</v>
      </c>
      <c r="B752" s="30">
        <f>3</f>
        <v>3</v>
      </c>
      <c r="C752" s="26">
        <v>50</v>
      </c>
      <c r="D752" s="11">
        <v>38.549999999999997</v>
      </c>
      <c r="E752" s="11">
        <v>161.15</v>
      </c>
      <c r="F752" s="11"/>
    </row>
    <row r="753" spans="1:6" x14ac:dyDescent="0.2">
      <c r="A753" s="10">
        <v>45313</v>
      </c>
      <c r="B753" s="30">
        <f>3</f>
        <v>3</v>
      </c>
      <c r="C753" s="26">
        <v>46</v>
      </c>
      <c r="D753" s="11">
        <v>35.28</v>
      </c>
      <c r="E753" s="11">
        <v>155.93</v>
      </c>
      <c r="F753" s="11"/>
    </row>
    <row r="754" spans="1:6" x14ac:dyDescent="0.2">
      <c r="A754" s="10">
        <v>45314</v>
      </c>
      <c r="B754" s="30">
        <f>3</f>
        <v>3</v>
      </c>
      <c r="C754" s="26">
        <v>46</v>
      </c>
      <c r="D754" s="11">
        <v>46.87</v>
      </c>
      <c r="E754" s="11">
        <v>186.22</v>
      </c>
      <c r="F754" s="11"/>
    </row>
    <row r="755" spans="1:6" x14ac:dyDescent="0.2">
      <c r="A755" s="10">
        <v>45315</v>
      </c>
      <c r="B755" s="30">
        <f>3</f>
        <v>3</v>
      </c>
      <c r="C755" s="26">
        <v>48</v>
      </c>
      <c r="D755" s="11">
        <v>33.799999999999997</v>
      </c>
      <c r="E755" s="11">
        <v>187.72</v>
      </c>
      <c r="F755" s="11"/>
    </row>
    <row r="756" spans="1:6" x14ac:dyDescent="0.2">
      <c r="A756" s="10">
        <v>45316</v>
      </c>
      <c r="B756" s="30">
        <f>3</f>
        <v>3</v>
      </c>
      <c r="C756" s="26">
        <v>50</v>
      </c>
      <c r="D756" s="11">
        <v>35.14</v>
      </c>
      <c r="E756" s="11">
        <v>212.93</v>
      </c>
      <c r="F756" s="11"/>
    </row>
    <row r="757" spans="1:6" x14ac:dyDescent="0.2">
      <c r="A757" s="10">
        <v>45317</v>
      </c>
      <c r="B757" s="30">
        <f>3</f>
        <v>3</v>
      </c>
      <c r="C757" s="26">
        <v>40</v>
      </c>
      <c r="D757" s="11">
        <v>32.090000000000003</v>
      </c>
      <c r="E757" s="11">
        <v>220.37</v>
      </c>
      <c r="F757" s="11"/>
    </row>
    <row r="758" spans="1:6" x14ac:dyDescent="0.2">
      <c r="A758" s="10">
        <v>45318</v>
      </c>
      <c r="B758" s="30">
        <f>3</f>
        <v>3</v>
      </c>
      <c r="C758" s="26">
        <v>51</v>
      </c>
      <c r="D758" s="11">
        <v>37.39</v>
      </c>
      <c r="E758" s="11">
        <v>163.04</v>
      </c>
      <c r="F758" s="11"/>
    </row>
    <row r="759" spans="1:6" x14ac:dyDescent="0.2">
      <c r="A759" s="10">
        <v>45319</v>
      </c>
      <c r="B759" s="30">
        <f>3</f>
        <v>3</v>
      </c>
      <c r="C759" s="26">
        <v>40</v>
      </c>
      <c r="D759" s="11">
        <v>48.99</v>
      </c>
      <c r="E759" s="11">
        <v>212.63</v>
      </c>
      <c r="F759" s="11"/>
    </row>
    <row r="760" spans="1:6" x14ac:dyDescent="0.2">
      <c r="A760" s="10">
        <v>45320</v>
      </c>
      <c r="B760" s="30">
        <f>3</f>
        <v>3</v>
      </c>
      <c r="C760" s="26">
        <v>42</v>
      </c>
      <c r="D760" s="11">
        <v>42.32</v>
      </c>
      <c r="E760" s="11">
        <v>169.62</v>
      </c>
      <c r="F760" s="11"/>
    </row>
    <row r="761" spans="1:6" x14ac:dyDescent="0.2">
      <c r="A761" s="10">
        <v>45321</v>
      </c>
      <c r="B761" s="30">
        <f>3</f>
        <v>3</v>
      </c>
      <c r="C761" s="26">
        <v>46</v>
      </c>
      <c r="D761" s="11">
        <v>43.76</v>
      </c>
      <c r="E761" s="11">
        <v>210.71</v>
      </c>
      <c r="F761" s="11"/>
    </row>
    <row r="762" spans="1:6" x14ac:dyDescent="0.2">
      <c r="A762" s="10">
        <v>45322</v>
      </c>
      <c r="B762" s="30">
        <f>3</f>
        <v>3</v>
      </c>
      <c r="C762" s="26">
        <v>52</v>
      </c>
      <c r="D762" s="11">
        <v>50.79</v>
      </c>
      <c r="E762" s="11">
        <v>225.22</v>
      </c>
      <c r="F762" s="11"/>
    </row>
    <row r="763" spans="1:6" x14ac:dyDescent="0.2">
      <c r="A763" s="10">
        <v>45323</v>
      </c>
      <c r="B763" s="30">
        <f>3</f>
        <v>3</v>
      </c>
      <c r="C763" s="26">
        <v>45</v>
      </c>
      <c r="D763" s="11">
        <v>50.95</v>
      </c>
      <c r="E763" s="11">
        <v>212.86</v>
      </c>
      <c r="F763" s="11"/>
    </row>
    <row r="764" spans="1:6" x14ac:dyDescent="0.2">
      <c r="A764" s="10">
        <v>45324</v>
      </c>
      <c r="B764" s="30">
        <f>3</f>
        <v>3</v>
      </c>
      <c r="C764" s="26">
        <v>41</v>
      </c>
      <c r="D764" s="11">
        <v>39.58</v>
      </c>
      <c r="E764" s="11">
        <v>230.05</v>
      </c>
      <c r="F764" s="11"/>
    </row>
    <row r="765" spans="1:6" x14ac:dyDescent="0.2">
      <c r="A765" s="10">
        <v>45325</v>
      </c>
      <c r="B765" s="30">
        <f>3</f>
        <v>3</v>
      </c>
      <c r="C765" s="26">
        <v>41</v>
      </c>
      <c r="D765" s="11">
        <v>36.909999999999997</v>
      </c>
      <c r="E765" s="11">
        <v>174.95</v>
      </c>
      <c r="F765" s="11"/>
    </row>
    <row r="766" spans="1:6" x14ac:dyDescent="0.2">
      <c r="A766" s="10">
        <v>45326</v>
      </c>
      <c r="B766" s="30">
        <f>3</f>
        <v>3</v>
      </c>
      <c r="C766" s="26">
        <v>39</v>
      </c>
      <c r="D766" s="11">
        <v>51.15</v>
      </c>
      <c r="E766" s="11">
        <v>194.3</v>
      </c>
      <c r="F766" s="11"/>
    </row>
    <row r="767" spans="1:6" x14ac:dyDescent="0.2">
      <c r="A767" s="10">
        <v>45327</v>
      </c>
      <c r="B767" s="30">
        <f>3</f>
        <v>3</v>
      </c>
      <c r="C767" s="26">
        <v>45</v>
      </c>
      <c r="D767" s="11">
        <v>42.65</v>
      </c>
      <c r="E767" s="11">
        <v>148.28</v>
      </c>
      <c r="F767" s="11"/>
    </row>
    <row r="768" spans="1:6" x14ac:dyDescent="0.2">
      <c r="A768" s="10">
        <v>45328</v>
      </c>
      <c r="B768" s="30">
        <f>3</f>
        <v>3</v>
      </c>
      <c r="C768" s="26">
        <v>49</v>
      </c>
      <c r="D768" s="11">
        <v>44.32</v>
      </c>
      <c r="E768" s="11">
        <v>136.66</v>
      </c>
      <c r="F768" s="11"/>
    </row>
    <row r="769" spans="1:6" x14ac:dyDescent="0.2">
      <c r="A769" s="10">
        <v>45329</v>
      </c>
      <c r="B769" s="30">
        <f>3</f>
        <v>3</v>
      </c>
      <c r="C769" s="26">
        <v>41</v>
      </c>
      <c r="D769" s="11">
        <v>42.51</v>
      </c>
      <c r="E769" s="11">
        <v>210.09</v>
      </c>
      <c r="F769" s="11"/>
    </row>
    <row r="770" spans="1:6" x14ac:dyDescent="0.2">
      <c r="A770" s="10">
        <v>45330</v>
      </c>
      <c r="B770" s="30">
        <f>3</f>
        <v>3</v>
      </c>
      <c r="C770" s="26">
        <v>43</v>
      </c>
      <c r="D770" s="11">
        <v>44.47</v>
      </c>
      <c r="E770" s="11">
        <v>195.29</v>
      </c>
      <c r="F770" s="11"/>
    </row>
    <row r="771" spans="1:6" x14ac:dyDescent="0.2">
      <c r="A771" s="10">
        <v>45331</v>
      </c>
      <c r="B771" s="30">
        <f>3</f>
        <v>3</v>
      </c>
      <c r="C771" s="26">
        <v>48</v>
      </c>
      <c r="D771" s="11">
        <v>35.07</v>
      </c>
      <c r="E771" s="11">
        <v>161.85</v>
      </c>
      <c r="F771" s="11"/>
    </row>
    <row r="772" spans="1:6" x14ac:dyDescent="0.2">
      <c r="A772" s="10">
        <v>45332</v>
      </c>
      <c r="B772" s="30">
        <f>3</f>
        <v>3</v>
      </c>
      <c r="C772" s="26">
        <v>43</v>
      </c>
      <c r="D772" s="11">
        <v>32.78</v>
      </c>
      <c r="E772" s="11">
        <v>143.69</v>
      </c>
      <c r="F772" s="11"/>
    </row>
    <row r="773" spans="1:6" x14ac:dyDescent="0.2">
      <c r="A773" s="10">
        <v>45333</v>
      </c>
      <c r="B773" s="30">
        <f>3</f>
        <v>3</v>
      </c>
      <c r="C773" s="26">
        <v>42</v>
      </c>
      <c r="D773" s="11">
        <v>38.799999999999997</v>
      </c>
      <c r="E773" s="11">
        <v>211.42</v>
      </c>
      <c r="F773" s="11"/>
    </row>
    <row r="774" spans="1:6" x14ac:dyDescent="0.2">
      <c r="A774" s="10">
        <v>45334</v>
      </c>
      <c r="B774" s="30">
        <f>3</f>
        <v>3</v>
      </c>
      <c r="C774" s="26">
        <v>43</v>
      </c>
      <c r="D774" s="11">
        <v>48.66</v>
      </c>
      <c r="E774" s="11">
        <v>177.05</v>
      </c>
      <c r="F774" s="11"/>
    </row>
    <row r="775" spans="1:6" x14ac:dyDescent="0.2">
      <c r="A775" s="10">
        <v>45335</v>
      </c>
      <c r="B775" s="30">
        <f>3</f>
        <v>3</v>
      </c>
      <c r="C775" s="26">
        <v>50</v>
      </c>
      <c r="D775" s="11">
        <v>37.94</v>
      </c>
      <c r="E775" s="11">
        <v>154.31</v>
      </c>
      <c r="F775" s="11"/>
    </row>
    <row r="776" spans="1:6" x14ac:dyDescent="0.2">
      <c r="A776" s="10">
        <v>45336</v>
      </c>
      <c r="B776" s="30">
        <f>3</f>
        <v>3</v>
      </c>
      <c r="C776" s="26">
        <v>44</v>
      </c>
      <c r="D776" s="11">
        <v>45.72</v>
      </c>
      <c r="E776" s="11">
        <v>170.98</v>
      </c>
      <c r="F776" s="11"/>
    </row>
    <row r="777" spans="1:6" x14ac:dyDescent="0.2">
      <c r="A777" s="10">
        <v>45337</v>
      </c>
      <c r="B777" s="30">
        <f>3</f>
        <v>3</v>
      </c>
      <c r="C777" s="26">
        <v>48</v>
      </c>
      <c r="D777" s="11">
        <v>46.18</v>
      </c>
      <c r="E777" s="11">
        <v>172.68</v>
      </c>
      <c r="F777" s="11"/>
    </row>
    <row r="778" spans="1:6" x14ac:dyDescent="0.2">
      <c r="A778" s="10">
        <v>45338</v>
      </c>
      <c r="B778" s="30">
        <f>3</f>
        <v>3</v>
      </c>
      <c r="C778" s="26">
        <v>50</v>
      </c>
      <c r="D778" s="11">
        <v>32.86</v>
      </c>
      <c r="E778" s="11">
        <v>190.84</v>
      </c>
      <c r="F778" s="11"/>
    </row>
    <row r="779" spans="1:6" x14ac:dyDescent="0.2">
      <c r="A779" s="10">
        <v>45339</v>
      </c>
      <c r="B779" s="30">
        <f>3</f>
        <v>3</v>
      </c>
      <c r="C779" s="26">
        <v>40</v>
      </c>
      <c r="D779" s="11">
        <v>32.93</v>
      </c>
      <c r="E779" s="11">
        <v>215.66</v>
      </c>
      <c r="F779" s="11"/>
    </row>
    <row r="780" spans="1:6" x14ac:dyDescent="0.2">
      <c r="A780" s="10">
        <v>45340</v>
      </c>
      <c r="B780" s="30">
        <f>3</f>
        <v>3</v>
      </c>
      <c r="C780" s="26">
        <v>45</v>
      </c>
      <c r="D780" s="11">
        <v>41.31</v>
      </c>
      <c r="E780" s="11">
        <v>206.25</v>
      </c>
      <c r="F780" s="11"/>
    </row>
    <row r="781" spans="1:6" x14ac:dyDescent="0.2">
      <c r="A781" s="10">
        <v>45341</v>
      </c>
      <c r="B781" s="30">
        <f>3</f>
        <v>3</v>
      </c>
      <c r="C781" s="26">
        <v>41</v>
      </c>
      <c r="D781" s="11">
        <v>44.51</v>
      </c>
      <c r="E781" s="11">
        <v>215.59</v>
      </c>
      <c r="F781" s="11"/>
    </row>
    <row r="782" spans="1:6" x14ac:dyDescent="0.2">
      <c r="A782" s="10">
        <v>45342</v>
      </c>
      <c r="B782" s="30">
        <f>3</f>
        <v>3</v>
      </c>
      <c r="C782" s="26">
        <v>49</v>
      </c>
      <c r="D782" s="11">
        <v>36.71</v>
      </c>
      <c r="E782" s="11">
        <v>182.44</v>
      </c>
      <c r="F782" s="11"/>
    </row>
    <row r="783" spans="1:6" x14ac:dyDescent="0.2">
      <c r="A783" s="10">
        <v>45343</v>
      </c>
      <c r="B783" s="30">
        <f>3</f>
        <v>3</v>
      </c>
      <c r="C783" s="26">
        <v>46</v>
      </c>
      <c r="D783" s="11">
        <v>37.950000000000003</v>
      </c>
      <c r="E783" s="11">
        <v>203.16</v>
      </c>
      <c r="F783" s="11"/>
    </row>
    <row r="784" spans="1:6" x14ac:dyDescent="0.2">
      <c r="A784" s="10">
        <v>45344</v>
      </c>
      <c r="B784" s="30">
        <f>3</f>
        <v>3</v>
      </c>
      <c r="C784" s="26">
        <v>40</v>
      </c>
      <c r="D784" s="11">
        <v>45.96</v>
      </c>
      <c r="E784" s="11">
        <v>232.55</v>
      </c>
      <c r="F784" s="11"/>
    </row>
    <row r="785" spans="1:6" x14ac:dyDescent="0.2">
      <c r="A785" s="10">
        <v>45345</v>
      </c>
      <c r="B785" s="30">
        <f>3</f>
        <v>3</v>
      </c>
      <c r="C785" s="26">
        <v>47</v>
      </c>
      <c r="D785" s="11">
        <v>44.69</v>
      </c>
      <c r="E785" s="11">
        <v>178.55</v>
      </c>
      <c r="F785" s="11"/>
    </row>
    <row r="786" spans="1:6" x14ac:dyDescent="0.2">
      <c r="A786" s="10">
        <v>45346</v>
      </c>
      <c r="B786" s="30">
        <f>3</f>
        <v>3</v>
      </c>
      <c r="C786" s="26">
        <v>50</v>
      </c>
      <c r="D786" s="11">
        <v>35.46</v>
      </c>
      <c r="E786" s="11">
        <v>182.49</v>
      </c>
      <c r="F786" s="11"/>
    </row>
    <row r="787" spans="1:6" x14ac:dyDescent="0.2">
      <c r="A787" s="10">
        <v>45347</v>
      </c>
      <c r="B787" s="30">
        <f>3</f>
        <v>3</v>
      </c>
      <c r="C787" s="26">
        <v>52</v>
      </c>
      <c r="D787" s="11">
        <v>34.36</v>
      </c>
      <c r="E787" s="11">
        <v>160.65</v>
      </c>
      <c r="F787" s="11"/>
    </row>
    <row r="788" spans="1:6" x14ac:dyDescent="0.2">
      <c r="A788" s="10">
        <v>45348</v>
      </c>
      <c r="B788" s="30">
        <f>3</f>
        <v>3</v>
      </c>
      <c r="C788" s="26">
        <v>45</v>
      </c>
      <c r="D788" s="11">
        <v>48.37</v>
      </c>
      <c r="E788" s="11">
        <v>164.63</v>
      </c>
      <c r="F788" s="11"/>
    </row>
    <row r="789" spans="1:6" x14ac:dyDescent="0.2">
      <c r="A789" s="10">
        <v>45349</v>
      </c>
      <c r="B789" s="30">
        <f>3</f>
        <v>3</v>
      </c>
      <c r="C789" s="26">
        <v>41</v>
      </c>
      <c r="D789" s="11">
        <v>38.57</v>
      </c>
      <c r="E789" s="11">
        <v>164.05</v>
      </c>
      <c r="F789" s="11"/>
    </row>
    <row r="790" spans="1:6" x14ac:dyDescent="0.2">
      <c r="A790" s="10">
        <v>45350</v>
      </c>
      <c r="B790" s="30">
        <f>3</f>
        <v>3</v>
      </c>
      <c r="C790" s="26">
        <v>47</v>
      </c>
      <c r="D790" s="11">
        <v>46.97</v>
      </c>
      <c r="E790" s="11">
        <v>202.84</v>
      </c>
      <c r="F790" s="11"/>
    </row>
    <row r="791" spans="1:6" x14ac:dyDescent="0.2">
      <c r="A791" s="10">
        <v>45351</v>
      </c>
      <c r="B791" s="30">
        <f>3</f>
        <v>3</v>
      </c>
      <c r="C791" s="26">
        <v>44</v>
      </c>
      <c r="D791" s="11">
        <v>50.38</v>
      </c>
      <c r="E791" s="11">
        <v>197.14</v>
      </c>
      <c r="F791" s="11"/>
    </row>
    <row r="792" spans="1:6" x14ac:dyDescent="0.2">
      <c r="A792" s="10">
        <v>45352</v>
      </c>
      <c r="B792" s="30">
        <f>3</f>
        <v>3</v>
      </c>
      <c r="C792" s="26">
        <v>50</v>
      </c>
      <c r="D792" s="11">
        <v>47.7</v>
      </c>
      <c r="E792" s="11">
        <v>199.53</v>
      </c>
      <c r="F792" s="11"/>
    </row>
    <row r="793" spans="1:6" x14ac:dyDescent="0.2">
      <c r="A793" s="10">
        <v>45353</v>
      </c>
      <c r="B793" s="30">
        <f>3</f>
        <v>3</v>
      </c>
      <c r="C793" s="26">
        <v>48</v>
      </c>
      <c r="D793" s="11">
        <v>44.61</v>
      </c>
      <c r="E793" s="11">
        <v>228.87</v>
      </c>
      <c r="F793" s="11"/>
    </row>
    <row r="794" spans="1:6" x14ac:dyDescent="0.2">
      <c r="A794" s="10">
        <v>45354</v>
      </c>
      <c r="B794" s="30">
        <f>3</f>
        <v>3</v>
      </c>
      <c r="C794" s="26">
        <v>52</v>
      </c>
      <c r="D794" s="11">
        <v>50.09</v>
      </c>
      <c r="E794" s="11">
        <v>157.97</v>
      </c>
      <c r="F794" s="11"/>
    </row>
    <row r="795" spans="1:6" x14ac:dyDescent="0.2">
      <c r="A795" s="10">
        <v>45355</v>
      </c>
      <c r="B795" s="30">
        <f>3</f>
        <v>3</v>
      </c>
      <c r="C795" s="26">
        <v>50</v>
      </c>
      <c r="D795" s="11">
        <v>42.28</v>
      </c>
      <c r="E795" s="11">
        <v>182.53</v>
      </c>
      <c r="F795" s="11"/>
    </row>
    <row r="796" spans="1:6" x14ac:dyDescent="0.2">
      <c r="A796" s="10">
        <v>45356</v>
      </c>
      <c r="B796" s="30">
        <f>3</f>
        <v>3</v>
      </c>
      <c r="C796" s="26">
        <v>45</v>
      </c>
      <c r="D796" s="11">
        <v>46.35</v>
      </c>
      <c r="E796" s="11">
        <v>145.47</v>
      </c>
      <c r="F796" s="11"/>
    </row>
    <row r="797" spans="1:6" x14ac:dyDescent="0.2">
      <c r="A797" s="10">
        <v>45357</v>
      </c>
      <c r="B797" s="30">
        <f>3</f>
        <v>3</v>
      </c>
      <c r="C797" s="26">
        <v>43</v>
      </c>
      <c r="D797" s="11">
        <v>46.03</v>
      </c>
      <c r="E797" s="11">
        <v>174.33</v>
      </c>
      <c r="F797" s="11"/>
    </row>
    <row r="798" spans="1:6" x14ac:dyDescent="0.2">
      <c r="A798" s="10">
        <v>45358</v>
      </c>
      <c r="B798" s="30">
        <f>3</f>
        <v>3</v>
      </c>
      <c r="C798" s="26">
        <v>49</v>
      </c>
      <c r="D798" s="11">
        <v>47.45</v>
      </c>
      <c r="E798" s="11">
        <v>165.06</v>
      </c>
      <c r="F798" s="11"/>
    </row>
    <row r="799" spans="1:6" x14ac:dyDescent="0.2">
      <c r="A799" s="10">
        <v>45359</v>
      </c>
      <c r="B799" s="30">
        <f>3</f>
        <v>3</v>
      </c>
      <c r="C799" s="26">
        <v>47</v>
      </c>
      <c r="D799" s="11">
        <v>48.4</v>
      </c>
      <c r="E799" s="11">
        <v>219.35</v>
      </c>
      <c r="F799" s="11"/>
    </row>
    <row r="800" spans="1:6" x14ac:dyDescent="0.2">
      <c r="A800" s="10">
        <v>45360</v>
      </c>
      <c r="B800" s="30">
        <f>3</f>
        <v>3</v>
      </c>
      <c r="C800" s="26">
        <v>44</v>
      </c>
      <c r="D800" s="11">
        <v>35.74</v>
      </c>
      <c r="E800" s="11">
        <v>209.57</v>
      </c>
      <c r="F800" s="11"/>
    </row>
    <row r="801" spans="1:6" x14ac:dyDescent="0.2">
      <c r="A801" s="10">
        <v>45361</v>
      </c>
      <c r="B801" s="30">
        <f>3</f>
        <v>3</v>
      </c>
      <c r="C801" s="26">
        <v>51</v>
      </c>
      <c r="D801" s="11">
        <v>39.96</v>
      </c>
      <c r="E801" s="11">
        <v>217.16</v>
      </c>
      <c r="F801" s="11"/>
    </row>
    <row r="802" spans="1:6" x14ac:dyDescent="0.2">
      <c r="A802" s="10">
        <v>45362</v>
      </c>
      <c r="B802" s="30">
        <f>3</f>
        <v>3</v>
      </c>
      <c r="C802" s="26">
        <v>43</v>
      </c>
      <c r="D802" s="11">
        <v>43.89</v>
      </c>
      <c r="E802" s="11">
        <v>142.71</v>
      </c>
      <c r="F802" s="11"/>
    </row>
    <row r="803" spans="1:6" x14ac:dyDescent="0.2">
      <c r="A803" s="10">
        <v>45363</v>
      </c>
      <c r="B803" s="30">
        <f>3</f>
        <v>3</v>
      </c>
      <c r="C803" s="26">
        <v>50</v>
      </c>
      <c r="D803" s="11">
        <v>38.340000000000003</v>
      </c>
      <c r="E803" s="11">
        <v>223.33</v>
      </c>
      <c r="F803" s="11"/>
    </row>
    <row r="804" spans="1:6" x14ac:dyDescent="0.2">
      <c r="A804" s="10">
        <v>45364</v>
      </c>
      <c r="B804" s="30">
        <f>3</f>
        <v>3</v>
      </c>
      <c r="C804" s="26">
        <v>50</v>
      </c>
      <c r="D804" s="11">
        <v>46.33</v>
      </c>
      <c r="E804" s="11">
        <v>225.53</v>
      </c>
      <c r="F804" s="11"/>
    </row>
    <row r="805" spans="1:6" x14ac:dyDescent="0.2">
      <c r="A805" s="10">
        <v>45365</v>
      </c>
      <c r="B805" s="30">
        <f>3</f>
        <v>3</v>
      </c>
      <c r="C805" s="26">
        <v>52</v>
      </c>
      <c r="D805" s="11">
        <v>36.92</v>
      </c>
      <c r="E805" s="11">
        <v>164.41</v>
      </c>
      <c r="F805" s="11"/>
    </row>
    <row r="806" spans="1:6" x14ac:dyDescent="0.2">
      <c r="A806" s="10">
        <v>45366</v>
      </c>
      <c r="B806" s="30">
        <f>3</f>
        <v>3</v>
      </c>
      <c r="C806" s="26">
        <v>50</v>
      </c>
      <c r="D806" s="11">
        <v>38.81</v>
      </c>
      <c r="E806" s="11">
        <v>224.97</v>
      </c>
      <c r="F806" s="11"/>
    </row>
    <row r="807" spans="1:6" x14ac:dyDescent="0.2">
      <c r="A807" s="10">
        <v>45367</v>
      </c>
      <c r="B807" s="30">
        <f>3</f>
        <v>3</v>
      </c>
      <c r="C807" s="26">
        <v>45</v>
      </c>
      <c r="D807" s="11">
        <v>41.57</v>
      </c>
      <c r="E807" s="11">
        <v>174.15</v>
      </c>
      <c r="F807" s="11"/>
    </row>
    <row r="808" spans="1:6" x14ac:dyDescent="0.2">
      <c r="A808" s="10">
        <v>45368</v>
      </c>
      <c r="B808" s="30">
        <f>3</f>
        <v>3</v>
      </c>
      <c r="C808" s="26">
        <v>45</v>
      </c>
      <c r="D808" s="11">
        <v>32.96</v>
      </c>
      <c r="E808" s="11">
        <v>204.04</v>
      </c>
      <c r="F808" s="11"/>
    </row>
    <row r="809" spans="1:6" x14ac:dyDescent="0.2">
      <c r="A809" s="10">
        <v>45369</v>
      </c>
      <c r="B809" s="30">
        <f>3</f>
        <v>3</v>
      </c>
      <c r="C809" s="26">
        <v>41</v>
      </c>
      <c r="D809" s="11">
        <v>33.020000000000003</v>
      </c>
      <c r="E809" s="11">
        <v>233.67</v>
      </c>
      <c r="F809" s="11"/>
    </row>
    <row r="810" spans="1:6" x14ac:dyDescent="0.2">
      <c r="A810" s="10">
        <v>45370</v>
      </c>
      <c r="B810" s="30">
        <f>3</f>
        <v>3</v>
      </c>
      <c r="C810" s="26">
        <v>50</v>
      </c>
      <c r="D810" s="11">
        <v>32.979999999999997</v>
      </c>
      <c r="E810" s="11">
        <v>144.13999999999999</v>
      </c>
      <c r="F810" s="11"/>
    </row>
    <row r="811" spans="1:6" x14ac:dyDescent="0.2">
      <c r="A811" s="10">
        <v>45371</v>
      </c>
      <c r="B811" s="30">
        <f>3</f>
        <v>3</v>
      </c>
      <c r="C811" s="26">
        <v>52</v>
      </c>
      <c r="D811" s="11">
        <v>48.34</v>
      </c>
      <c r="E811" s="11">
        <v>149.13</v>
      </c>
      <c r="F811" s="11"/>
    </row>
    <row r="812" spans="1:6" x14ac:dyDescent="0.2">
      <c r="A812" s="10">
        <v>45372</v>
      </c>
      <c r="B812" s="30">
        <f>3</f>
        <v>3</v>
      </c>
      <c r="C812" s="26">
        <v>46</v>
      </c>
      <c r="D812" s="11">
        <v>40.200000000000003</v>
      </c>
      <c r="E812" s="11">
        <v>183.23</v>
      </c>
      <c r="F812" s="11"/>
    </row>
    <row r="813" spans="1:6" x14ac:dyDescent="0.2">
      <c r="A813" s="10">
        <v>45373</v>
      </c>
      <c r="B813" s="30">
        <f>3</f>
        <v>3</v>
      </c>
      <c r="C813" s="26">
        <v>45</v>
      </c>
      <c r="D813" s="11">
        <v>33.92</v>
      </c>
      <c r="E813" s="11">
        <v>139.96</v>
      </c>
      <c r="F813" s="11"/>
    </row>
    <row r="814" spans="1:6" x14ac:dyDescent="0.2">
      <c r="A814" s="10">
        <v>45374</v>
      </c>
      <c r="B814" s="30">
        <f>3</f>
        <v>3</v>
      </c>
      <c r="C814" s="26">
        <v>49</v>
      </c>
      <c r="D814" s="11">
        <v>34.97</v>
      </c>
      <c r="E814" s="11">
        <v>154.08000000000001</v>
      </c>
      <c r="F814" s="11"/>
    </row>
    <row r="815" spans="1:6" x14ac:dyDescent="0.2">
      <c r="A815" s="10">
        <v>45375</v>
      </c>
      <c r="B815" s="30">
        <f>3</f>
        <v>3</v>
      </c>
      <c r="C815" s="26">
        <v>42</v>
      </c>
      <c r="D815" s="11">
        <v>32.19</v>
      </c>
      <c r="E815" s="11">
        <v>167.69</v>
      </c>
      <c r="F815" s="11"/>
    </row>
    <row r="816" spans="1:6" x14ac:dyDescent="0.2">
      <c r="A816" s="10">
        <v>45376</v>
      </c>
      <c r="B816" s="30">
        <f>3</f>
        <v>3</v>
      </c>
      <c r="C816" s="26">
        <v>48</v>
      </c>
      <c r="D816" s="11">
        <v>51.13</v>
      </c>
      <c r="E816" s="11">
        <v>150.07</v>
      </c>
      <c r="F816" s="11"/>
    </row>
    <row r="817" spans="1:6" x14ac:dyDescent="0.2">
      <c r="A817" s="10">
        <v>45377</v>
      </c>
      <c r="B817" s="30">
        <f>3</f>
        <v>3</v>
      </c>
      <c r="C817" s="26">
        <v>49</v>
      </c>
      <c r="D817" s="11">
        <v>45.87</v>
      </c>
      <c r="E817" s="11">
        <v>200.88</v>
      </c>
      <c r="F817" s="11"/>
    </row>
    <row r="818" spans="1:6" x14ac:dyDescent="0.2">
      <c r="A818" s="10">
        <v>45378</v>
      </c>
      <c r="B818" s="30">
        <f>3</f>
        <v>3</v>
      </c>
      <c r="C818" s="26">
        <v>43</v>
      </c>
      <c r="D818" s="11">
        <v>46.27</v>
      </c>
      <c r="E818" s="11">
        <v>158.4</v>
      </c>
      <c r="F818" s="11"/>
    </row>
    <row r="819" spans="1:6" x14ac:dyDescent="0.2">
      <c r="A819" s="10">
        <v>45379</v>
      </c>
      <c r="B819" s="30">
        <f>3</f>
        <v>3</v>
      </c>
      <c r="C819" s="26">
        <v>54</v>
      </c>
      <c r="D819" s="11">
        <v>47.19</v>
      </c>
      <c r="E819" s="11">
        <v>197.46</v>
      </c>
      <c r="F819" s="11"/>
    </row>
    <row r="820" spans="1:6" x14ac:dyDescent="0.2">
      <c r="A820" s="10">
        <v>45380</v>
      </c>
      <c r="B820" s="30">
        <f>3</f>
        <v>3</v>
      </c>
      <c r="C820" s="26">
        <v>54</v>
      </c>
      <c r="D820" s="11">
        <v>47.8</v>
      </c>
      <c r="E820" s="11">
        <v>142.41</v>
      </c>
      <c r="F820" s="11"/>
    </row>
    <row r="821" spans="1:6" x14ac:dyDescent="0.2">
      <c r="A821" s="10">
        <v>45381</v>
      </c>
      <c r="B821" s="30">
        <f>3</f>
        <v>3</v>
      </c>
      <c r="C821" s="26">
        <v>46</v>
      </c>
      <c r="D821" s="11">
        <v>44.11</v>
      </c>
      <c r="E821" s="11">
        <v>201.4</v>
      </c>
      <c r="F821" s="11"/>
    </row>
    <row r="822" spans="1:6" x14ac:dyDescent="0.2">
      <c r="A822" s="10">
        <v>45382</v>
      </c>
      <c r="B822" s="30">
        <f>3</f>
        <v>3</v>
      </c>
      <c r="C822" s="26">
        <v>44</v>
      </c>
      <c r="D822" s="11">
        <v>34.619999999999997</v>
      </c>
      <c r="E822" s="11">
        <v>177.49</v>
      </c>
      <c r="F822" s="11"/>
    </row>
    <row r="823" spans="1:6" x14ac:dyDescent="0.2">
      <c r="A823" s="10">
        <v>45383</v>
      </c>
      <c r="B823" s="30">
        <f>3</f>
        <v>3</v>
      </c>
      <c r="C823" s="26">
        <v>44</v>
      </c>
      <c r="D823" s="11">
        <v>40.11</v>
      </c>
      <c r="E823" s="11">
        <v>191.04</v>
      </c>
      <c r="F823" s="11"/>
    </row>
    <row r="824" spans="1:6" x14ac:dyDescent="0.2">
      <c r="A824" s="10">
        <v>45384</v>
      </c>
      <c r="B824" s="30">
        <f>3</f>
        <v>3</v>
      </c>
      <c r="C824" s="26">
        <v>47</v>
      </c>
      <c r="D824" s="11">
        <v>47.18</v>
      </c>
      <c r="E824" s="11">
        <v>143.66</v>
      </c>
      <c r="F824" s="11"/>
    </row>
    <row r="825" spans="1:6" x14ac:dyDescent="0.2">
      <c r="A825" s="10">
        <v>45385</v>
      </c>
      <c r="B825" s="30">
        <f>3</f>
        <v>3</v>
      </c>
      <c r="C825" s="26">
        <v>54</v>
      </c>
      <c r="D825" s="11">
        <v>42.38</v>
      </c>
      <c r="E825" s="11">
        <v>210.7</v>
      </c>
      <c r="F825" s="11"/>
    </row>
    <row r="826" spans="1:6" x14ac:dyDescent="0.2">
      <c r="A826" s="10">
        <v>45386</v>
      </c>
      <c r="B826" s="30">
        <f>3</f>
        <v>3</v>
      </c>
      <c r="C826" s="26">
        <v>51</v>
      </c>
      <c r="D826" s="11">
        <v>39.14</v>
      </c>
      <c r="E826" s="11">
        <v>157.97</v>
      </c>
      <c r="F826" s="11"/>
    </row>
    <row r="827" spans="1:6" x14ac:dyDescent="0.2">
      <c r="A827" s="10">
        <v>45387</v>
      </c>
      <c r="B827" s="30">
        <f>3</f>
        <v>3</v>
      </c>
      <c r="C827" s="26">
        <v>52</v>
      </c>
      <c r="D827" s="11">
        <v>37.049999999999997</v>
      </c>
      <c r="E827" s="11">
        <v>150.63999999999999</v>
      </c>
      <c r="F827" s="11"/>
    </row>
    <row r="828" spans="1:6" x14ac:dyDescent="0.2">
      <c r="A828" s="10">
        <v>45388</v>
      </c>
      <c r="B828" s="30">
        <f>3</f>
        <v>3</v>
      </c>
      <c r="C828" s="26">
        <v>52</v>
      </c>
      <c r="D828" s="11">
        <v>41.84</v>
      </c>
      <c r="E828" s="11">
        <v>158.26</v>
      </c>
      <c r="F828" s="11"/>
    </row>
    <row r="829" spans="1:6" x14ac:dyDescent="0.2">
      <c r="A829" s="10">
        <v>45389</v>
      </c>
      <c r="B829" s="30">
        <f>3</f>
        <v>3</v>
      </c>
      <c r="C829" s="26">
        <v>47</v>
      </c>
      <c r="D829" s="11">
        <v>48.29</v>
      </c>
      <c r="E829" s="11">
        <v>195.24</v>
      </c>
      <c r="F829" s="11"/>
    </row>
    <row r="830" spans="1:6" x14ac:dyDescent="0.2">
      <c r="A830" s="10">
        <v>45390</v>
      </c>
      <c r="B830" s="30">
        <f>3</f>
        <v>3</v>
      </c>
      <c r="C830" s="26">
        <v>47</v>
      </c>
      <c r="D830" s="11">
        <v>45.18</v>
      </c>
      <c r="E830" s="11">
        <v>195.65</v>
      </c>
      <c r="F830" s="11"/>
    </row>
    <row r="831" spans="1:6" x14ac:dyDescent="0.2">
      <c r="A831" s="10">
        <v>45391</v>
      </c>
      <c r="B831" s="30">
        <f>3</f>
        <v>3</v>
      </c>
      <c r="C831" s="26">
        <v>48</v>
      </c>
      <c r="D831" s="11">
        <v>40.880000000000003</v>
      </c>
      <c r="E831" s="11">
        <v>208.91</v>
      </c>
      <c r="F831" s="11"/>
    </row>
    <row r="832" spans="1:6" x14ac:dyDescent="0.2">
      <c r="A832" s="10">
        <v>45392</v>
      </c>
      <c r="B832" s="30">
        <f>3</f>
        <v>3</v>
      </c>
      <c r="C832" s="26">
        <v>43</v>
      </c>
      <c r="D832" s="11">
        <v>41.45</v>
      </c>
      <c r="E832" s="11">
        <v>177.39</v>
      </c>
      <c r="F832" s="11"/>
    </row>
    <row r="833" spans="1:6" x14ac:dyDescent="0.2">
      <c r="A833" s="10">
        <v>45393</v>
      </c>
      <c r="B833" s="30">
        <f>3</f>
        <v>3</v>
      </c>
      <c r="C833" s="26">
        <v>50</v>
      </c>
      <c r="D833" s="11">
        <v>42.72</v>
      </c>
      <c r="E833" s="11">
        <v>139.5</v>
      </c>
      <c r="F833" s="11"/>
    </row>
    <row r="834" spans="1:6" x14ac:dyDescent="0.2">
      <c r="A834" s="10">
        <v>45394</v>
      </c>
      <c r="B834" s="30">
        <f>3</f>
        <v>3</v>
      </c>
      <c r="C834" s="26">
        <v>42</v>
      </c>
      <c r="D834" s="11">
        <v>35.200000000000003</v>
      </c>
      <c r="E834" s="11">
        <v>179.96</v>
      </c>
      <c r="F834" s="11"/>
    </row>
    <row r="835" spans="1:6" x14ac:dyDescent="0.2">
      <c r="A835" s="10">
        <v>45395</v>
      </c>
      <c r="B835" s="30">
        <f>3</f>
        <v>3</v>
      </c>
      <c r="C835" s="26">
        <v>47</v>
      </c>
      <c r="D835" s="11">
        <v>43.68</v>
      </c>
      <c r="E835" s="11">
        <v>143.94999999999999</v>
      </c>
      <c r="F835" s="11"/>
    </row>
    <row r="836" spans="1:6" x14ac:dyDescent="0.2">
      <c r="A836" s="10">
        <v>45396</v>
      </c>
      <c r="B836" s="30">
        <f>3</f>
        <v>3</v>
      </c>
      <c r="C836" s="26">
        <v>42</v>
      </c>
      <c r="D836" s="11">
        <v>44.85</v>
      </c>
      <c r="E836" s="11">
        <v>145.49</v>
      </c>
      <c r="F836" s="11"/>
    </row>
    <row r="837" spans="1:6" x14ac:dyDescent="0.2">
      <c r="A837" s="10">
        <v>45397</v>
      </c>
      <c r="B837" s="30">
        <f>3</f>
        <v>3</v>
      </c>
      <c r="C837" s="26">
        <v>52</v>
      </c>
      <c r="D837" s="11">
        <v>49.14</v>
      </c>
      <c r="E837" s="11">
        <v>201.85</v>
      </c>
      <c r="F837" s="11"/>
    </row>
    <row r="838" spans="1:6" x14ac:dyDescent="0.2">
      <c r="A838" s="10">
        <v>45398</v>
      </c>
      <c r="B838" s="30">
        <f>3</f>
        <v>3</v>
      </c>
      <c r="C838" s="26">
        <v>55</v>
      </c>
      <c r="D838" s="11">
        <v>41.11</v>
      </c>
      <c r="E838" s="11">
        <v>146.86000000000001</v>
      </c>
      <c r="F838" s="11"/>
    </row>
    <row r="839" spans="1:6" x14ac:dyDescent="0.2">
      <c r="A839" s="10">
        <v>45399</v>
      </c>
      <c r="B839" s="30">
        <f>3</f>
        <v>3</v>
      </c>
      <c r="C839" s="26">
        <v>44</v>
      </c>
      <c r="D839" s="11">
        <v>46.47</v>
      </c>
      <c r="E839" s="11">
        <v>197.55</v>
      </c>
      <c r="F839" s="11"/>
    </row>
    <row r="840" spans="1:6" x14ac:dyDescent="0.2">
      <c r="A840" s="10">
        <v>45400</v>
      </c>
      <c r="B840" s="30">
        <f>3</f>
        <v>3</v>
      </c>
      <c r="C840" s="26">
        <v>44</v>
      </c>
      <c r="D840" s="11">
        <v>45.69</v>
      </c>
      <c r="E840" s="11">
        <v>142.49</v>
      </c>
      <c r="F840" s="11"/>
    </row>
    <row r="841" spans="1:6" x14ac:dyDescent="0.2">
      <c r="A841" s="10">
        <v>45401</v>
      </c>
      <c r="B841" s="30">
        <f>3</f>
        <v>3</v>
      </c>
      <c r="C841" s="26">
        <v>48</v>
      </c>
      <c r="D841" s="11">
        <v>46.77</v>
      </c>
      <c r="E841" s="11">
        <v>136.66</v>
      </c>
      <c r="F841" s="11"/>
    </row>
    <row r="842" spans="1:6" x14ac:dyDescent="0.2">
      <c r="A842" s="10">
        <v>45402</v>
      </c>
      <c r="B842" s="30">
        <f>3</f>
        <v>3</v>
      </c>
      <c r="C842" s="26">
        <v>50</v>
      </c>
      <c r="D842" s="11">
        <v>37.409999999999997</v>
      </c>
      <c r="E842" s="11">
        <v>224.65</v>
      </c>
      <c r="F842" s="11"/>
    </row>
    <row r="843" spans="1:6" x14ac:dyDescent="0.2">
      <c r="A843" s="10">
        <v>45403</v>
      </c>
      <c r="B843" s="30">
        <f>3</f>
        <v>3</v>
      </c>
      <c r="C843" s="26">
        <v>55</v>
      </c>
      <c r="D843" s="11">
        <v>33.25</v>
      </c>
      <c r="E843" s="11">
        <v>149.19</v>
      </c>
      <c r="F843" s="11"/>
    </row>
    <row r="844" spans="1:6" x14ac:dyDescent="0.2">
      <c r="A844" s="10">
        <v>45404</v>
      </c>
      <c r="B844" s="30">
        <f>3</f>
        <v>3</v>
      </c>
      <c r="C844" s="26">
        <v>51</v>
      </c>
      <c r="D844" s="11">
        <v>45.08</v>
      </c>
      <c r="E844" s="11">
        <v>212.77</v>
      </c>
      <c r="F844" s="11"/>
    </row>
    <row r="845" spans="1:6" x14ac:dyDescent="0.2">
      <c r="A845" s="10">
        <v>45405</v>
      </c>
      <c r="B845" s="30">
        <f>3</f>
        <v>3</v>
      </c>
      <c r="C845" s="26">
        <v>53</v>
      </c>
      <c r="D845" s="11">
        <v>32.979999999999997</v>
      </c>
      <c r="E845" s="11">
        <v>139.93</v>
      </c>
      <c r="F845" s="11"/>
    </row>
    <row r="846" spans="1:6" x14ac:dyDescent="0.2">
      <c r="A846" s="10">
        <v>45406</v>
      </c>
      <c r="B846" s="30">
        <f>3</f>
        <v>3</v>
      </c>
      <c r="C846" s="26">
        <v>51</v>
      </c>
      <c r="D846" s="11">
        <v>36.14</v>
      </c>
      <c r="E846" s="11">
        <v>160.84</v>
      </c>
      <c r="F846" s="11"/>
    </row>
    <row r="847" spans="1:6" x14ac:dyDescent="0.2">
      <c r="A847" s="10">
        <v>45407</v>
      </c>
      <c r="B847" s="30">
        <f>3</f>
        <v>3</v>
      </c>
      <c r="C847" s="26">
        <v>46</v>
      </c>
      <c r="D847" s="11">
        <v>34.42</v>
      </c>
      <c r="E847" s="11">
        <v>229</v>
      </c>
      <c r="F847" s="11"/>
    </row>
    <row r="848" spans="1:6" x14ac:dyDescent="0.2">
      <c r="A848" s="10">
        <v>45408</v>
      </c>
      <c r="B848" s="30">
        <f>3</f>
        <v>3</v>
      </c>
      <c r="C848" s="26">
        <v>45</v>
      </c>
      <c r="D848" s="11">
        <v>35.659999999999997</v>
      </c>
      <c r="E848" s="11">
        <v>169.62</v>
      </c>
      <c r="F848" s="11"/>
    </row>
    <row r="849" spans="1:6" x14ac:dyDescent="0.2">
      <c r="A849" s="10">
        <v>45409</v>
      </c>
      <c r="B849" s="30">
        <f>3</f>
        <v>3</v>
      </c>
      <c r="C849" s="26">
        <v>53</v>
      </c>
      <c r="D849" s="11">
        <v>45.07</v>
      </c>
      <c r="E849" s="11">
        <v>213.67</v>
      </c>
      <c r="F849" s="11"/>
    </row>
    <row r="850" spans="1:6" x14ac:dyDescent="0.2">
      <c r="A850" s="10">
        <v>45410</v>
      </c>
      <c r="B850" s="30">
        <f>3</f>
        <v>3</v>
      </c>
      <c r="C850" s="26">
        <v>55</v>
      </c>
      <c r="D850" s="11">
        <v>37.28</v>
      </c>
      <c r="E850" s="11">
        <v>190.08</v>
      </c>
      <c r="F850" s="11"/>
    </row>
    <row r="851" spans="1:6" x14ac:dyDescent="0.2">
      <c r="A851" s="10">
        <v>45411</v>
      </c>
      <c r="B851" s="30">
        <f>3</f>
        <v>3</v>
      </c>
      <c r="C851" s="26">
        <v>53</v>
      </c>
      <c r="D851" s="11">
        <v>35.450000000000003</v>
      </c>
      <c r="E851" s="11">
        <v>188.69</v>
      </c>
      <c r="F851" s="11"/>
    </row>
    <row r="852" spans="1:6" x14ac:dyDescent="0.2">
      <c r="A852" s="10">
        <v>45412</v>
      </c>
      <c r="B852" s="30">
        <f>3</f>
        <v>3</v>
      </c>
      <c r="C852" s="26">
        <v>52</v>
      </c>
      <c r="D852" s="11">
        <v>32.630000000000003</v>
      </c>
      <c r="E852" s="11">
        <v>186.1</v>
      </c>
      <c r="F852" s="11"/>
    </row>
    <row r="853" spans="1:6" x14ac:dyDescent="0.2">
      <c r="A853" s="10">
        <v>45413</v>
      </c>
      <c r="B853" s="30">
        <f>3</f>
        <v>3</v>
      </c>
      <c r="C853" s="26">
        <v>43</v>
      </c>
      <c r="D853" s="11">
        <v>38</v>
      </c>
      <c r="E853" s="11">
        <v>189.78</v>
      </c>
      <c r="F853" s="11"/>
    </row>
    <row r="854" spans="1:6" x14ac:dyDescent="0.2">
      <c r="A854" s="10">
        <v>45414</v>
      </c>
      <c r="B854" s="30">
        <f>3</f>
        <v>3</v>
      </c>
      <c r="C854" s="26">
        <v>54</v>
      </c>
      <c r="D854" s="11">
        <v>32.479999999999997</v>
      </c>
      <c r="E854" s="11">
        <v>236</v>
      </c>
      <c r="F854" s="11"/>
    </row>
    <row r="855" spans="1:6" x14ac:dyDescent="0.2">
      <c r="A855" s="10">
        <v>45415</v>
      </c>
      <c r="B855" s="30">
        <f>3</f>
        <v>3</v>
      </c>
      <c r="C855" s="26">
        <v>53</v>
      </c>
      <c r="D855" s="11">
        <v>34</v>
      </c>
      <c r="E855" s="11">
        <v>200.35</v>
      </c>
      <c r="F855" s="11"/>
    </row>
    <row r="856" spans="1:6" x14ac:dyDescent="0.2">
      <c r="A856" s="10">
        <v>45416</v>
      </c>
      <c r="B856" s="30">
        <f>3</f>
        <v>3</v>
      </c>
      <c r="C856" s="26">
        <v>50</v>
      </c>
      <c r="D856" s="11">
        <v>35.89</v>
      </c>
      <c r="E856" s="11">
        <v>156.56</v>
      </c>
      <c r="F856" s="11"/>
    </row>
    <row r="857" spans="1:6" x14ac:dyDescent="0.2">
      <c r="A857" s="10">
        <v>45417</v>
      </c>
      <c r="B857" s="30">
        <f>3</f>
        <v>3</v>
      </c>
      <c r="C857" s="26">
        <v>52</v>
      </c>
      <c r="D857" s="11">
        <v>36</v>
      </c>
      <c r="E857" s="11">
        <v>211.96</v>
      </c>
      <c r="F857" s="11"/>
    </row>
    <row r="858" spans="1:6" x14ac:dyDescent="0.2">
      <c r="A858" s="10">
        <v>45418</v>
      </c>
      <c r="B858" s="30">
        <f>3</f>
        <v>3</v>
      </c>
      <c r="C858" s="26">
        <v>45</v>
      </c>
      <c r="D858" s="11">
        <v>42.61</v>
      </c>
      <c r="E858" s="11">
        <v>186.43</v>
      </c>
      <c r="F858" s="11"/>
    </row>
    <row r="859" spans="1:6" x14ac:dyDescent="0.2">
      <c r="A859" s="10">
        <v>45419</v>
      </c>
      <c r="B859" s="30">
        <f>3</f>
        <v>3</v>
      </c>
      <c r="C859" s="26">
        <v>52</v>
      </c>
      <c r="D859" s="11">
        <v>39.880000000000003</v>
      </c>
      <c r="E859" s="11">
        <v>187.89</v>
      </c>
      <c r="F859" s="11"/>
    </row>
    <row r="860" spans="1:6" x14ac:dyDescent="0.2">
      <c r="A860" s="10">
        <v>45420</v>
      </c>
      <c r="B860" s="30">
        <f>3</f>
        <v>3</v>
      </c>
      <c r="C860" s="26">
        <v>54</v>
      </c>
      <c r="D860" s="11">
        <v>40.78</v>
      </c>
      <c r="E860" s="11">
        <v>160.77000000000001</v>
      </c>
      <c r="F860" s="11"/>
    </row>
    <row r="861" spans="1:6" x14ac:dyDescent="0.2">
      <c r="A861" s="10">
        <v>45421</v>
      </c>
      <c r="B861" s="30">
        <f>3</f>
        <v>3</v>
      </c>
      <c r="C861" s="26">
        <v>51</v>
      </c>
      <c r="D861" s="11">
        <v>38.06</v>
      </c>
      <c r="E861" s="11">
        <v>168.25</v>
      </c>
      <c r="F861" s="11"/>
    </row>
    <row r="862" spans="1:6" x14ac:dyDescent="0.2">
      <c r="A862" s="10">
        <v>45422</v>
      </c>
      <c r="B862" s="30">
        <f>3</f>
        <v>3</v>
      </c>
      <c r="C862" s="26">
        <v>52</v>
      </c>
      <c r="D862" s="11">
        <v>30.8</v>
      </c>
      <c r="E862" s="11">
        <v>222.5</v>
      </c>
      <c r="F862" s="11"/>
    </row>
    <row r="863" spans="1:6" x14ac:dyDescent="0.2">
      <c r="A863" s="10">
        <v>45423</v>
      </c>
      <c r="B863" s="30">
        <f>3</f>
        <v>3</v>
      </c>
      <c r="C863" s="26">
        <v>44</v>
      </c>
      <c r="D863" s="11">
        <v>44.32</v>
      </c>
      <c r="E863" s="11">
        <v>173.78</v>
      </c>
      <c r="F863" s="11"/>
    </row>
    <row r="864" spans="1:6" x14ac:dyDescent="0.2">
      <c r="A864" s="10">
        <v>45424</v>
      </c>
      <c r="B864" s="30">
        <f>3</f>
        <v>3</v>
      </c>
      <c r="C864" s="26">
        <v>51</v>
      </c>
      <c r="D864" s="11">
        <v>35.6</v>
      </c>
      <c r="E864" s="11">
        <v>219.4</v>
      </c>
      <c r="F864" s="11"/>
    </row>
    <row r="865" spans="1:6" x14ac:dyDescent="0.2">
      <c r="A865" s="10">
        <v>45425</v>
      </c>
      <c r="B865" s="30">
        <f>3</f>
        <v>3</v>
      </c>
      <c r="C865" s="26">
        <v>52</v>
      </c>
      <c r="D865" s="11">
        <v>33.700000000000003</v>
      </c>
      <c r="E865" s="11">
        <v>140.52000000000001</v>
      </c>
      <c r="F865" s="11"/>
    </row>
    <row r="866" spans="1:6" x14ac:dyDescent="0.2">
      <c r="A866" s="10">
        <v>45426</v>
      </c>
      <c r="B866" s="30">
        <f>3</f>
        <v>3</v>
      </c>
      <c r="C866" s="26">
        <v>45</v>
      </c>
      <c r="D866" s="11">
        <v>40.130000000000003</v>
      </c>
      <c r="E866" s="11">
        <v>198.61</v>
      </c>
      <c r="F866" s="11"/>
    </row>
    <row r="867" spans="1:6" x14ac:dyDescent="0.2">
      <c r="A867" s="10">
        <v>45427</v>
      </c>
      <c r="B867" s="30">
        <f>3</f>
        <v>3</v>
      </c>
      <c r="C867" s="26">
        <v>48</v>
      </c>
      <c r="D867" s="11">
        <v>37.700000000000003</v>
      </c>
      <c r="E867" s="11">
        <v>152.74</v>
      </c>
      <c r="F867" s="11"/>
    </row>
    <row r="868" spans="1:6" x14ac:dyDescent="0.2">
      <c r="A868" s="10">
        <v>45428</v>
      </c>
      <c r="B868" s="30">
        <f>3</f>
        <v>3</v>
      </c>
      <c r="C868" s="26">
        <v>48</v>
      </c>
      <c r="D868" s="11">
        <v>32.58</v>
      </c>
      <c r="E868" s="11">
        <v>183.72</v>
      </c>
      <c r="F868" s="11"/>
    </row>
    <row r="869" spans="1:6" x14ac:dyDescent="0.2">
      <c r="A869" s="10">
        <v>45429</v>
      </c>
      <c r="B869" s="30">
        <f>3</f>
        <v>3</v>
      </c>
      <c r="C869" s="26">
        <v>53</v>
      </c>
      <c r="D869" s="11">
        <v>42.54</v>
      </c>
      <c r="E869" s="11">
        <v>188.66</v>
      </c>
      <c r="F869" s="11"/>
    </row>
    <row r="870" spans="1:6" x14ac:dyDescent="0.2">
      <c r="A870" s="10">
        <v>45430</v>
      </c>
      <c r="B870" s="30">
        <f>3</f>
        <v>3</v>
      </c>
      <c r="C870" s="26">
        <v>46</v>
      </c>
      <c r="D870" s="11">
        <v>45.35</v>
      </c>
      <c r="E870" s="11">
        <v>216.24</v>
      </c>
      <c r="F870" s="11"/>
    </row>
    <row r="871" spans="1:6" x14ac:dyDescent="0.2">
      <c r="A871" s="10">
        <v>45431</v>
      </c>
      <c r="B871" s="30">
        <f>3</f>
        <v>3</v>
      </c>
      <c r="C871" s="26">
        <v>46</v>
      </c>
      <c r="D871" s="11">
        <v>34.770000000000003</v>
      </c>
      <c r="E871" s="11">
        <v>182.99</v>
      </c>
      <c r="F871" s="11"/>
    </row>
    <row r="872" spans="1:6" x14ac:dyDescent="0.2">
      <c r="A872" s="10">
        <v>45432</v>
      </c>
      <c r="B872" s="30">
        <f>3</f>
        <v>3</v>
      </c>
      <c r="C872" s="26">
        <v>51</v>
      </c>
      <c r="D872" s="11">
        <v>41.75</v>
      </c>
      <c r="E872" s="11">
        <v>225.93</v>
      </c>
      <c r="F872" s="11"/>
    </row>
    <row r="873" spans="1:6" x14ac:dyDescent="0.2">
      <c r="A873" s="10">
        <v>45433</v>
      </c>
      <c r="B873" s="30">
        <f>3</f>
        <v>3</v>
      </c>
      <c r="C873" s="26">
        <v>54</v>
      </c>
      <c r="D873" s="11">
        <v>44.63</v>
      </c>
      <c r="E873" s="11">
        <v>223.39</v>
      </c>
      <c r="F873" s="11"/>
    </row>
    <row r="874" spans="1:6" x14ac:dyDescent="0.2">
      <c r="A874" s="10">
        <v>45434</v>
      </c>
      <c r="B874" s="30">
        <f>3</f>
        <v>3</v>
      </c>
      <c r="C874" s="26">
        <v>55</v>
      </c>
      <c r="D874" s="11">
        <v>49.02</v>
      </c>
      <c r="E874" s="11">
        <v>233.1</v>
      </c>
      <c r="F874" s="11"/>
    </row>
    <row r="875" spans="1:6" x14ac:dyDescent="0.2">
      <c r="A875" s="10">
        <v>45435</v>
      </c>
      <c r="B875" s="30">
        <f>3</f>
        <v>3</v>
      </c>
      <c r="C875" s="26">
        <v>48</v>
      </c>
      <c r="D875" s="11">
        <v>45.69</v>
      </c>
      <c r="E875" s="11">
        <v>198.01</v>
      </c>
      <c r="F875" s="11"/>
    </row>
    <row r="876" spans="1:6" x14ac:dyDescent="0.2">
      <c r="A876" s="10">
        <v>45436</v>
      </c>
      <c r="B876" s="30">
        <f>3</f>
        <v>3</v>
      </c>
      <c r="C876" s="26">
        <v>45</v>
      </c>
      <c r="D876" s="11">
        <v>32.01</v>
      </c>
      <c r="E876" s="11">
        <v>196.57</v>
      </c>
      <c r="F876" s="11"/>
    </row>
    <row r="877" spans="1:6" x14ac:dyDescent="0.2">
      <c r="A877" s="10">
        <v>45437</v>
      </c>
      <c r="B877" s="30">
        <f>3</f>
        <v>3</v>
      </c>
      <c r="C877" s="26">
        <v>52</v>
      </c>
      <c r="D877" s="11">
        <v>32.56</v>
      </c>
      <c r="E877" s="11">
        <v>189.63</v>
      </c>
      <c r="F877" s="11"/>
    </row>
    <row r="878" spans="1:6" x14ac:dyDescent="0.2">
      <c r="A878" s="10">
        <v>45438</v>
      </c>
      <c r="B878" s="30">
        <f>3</f>
        <v>3</v>
      </c>
      <c r="C878" s="26">
        <v>46</v>
      </c>
      <c r="D878" s="11">
        <v>32.4</v>
      </c>
      <c r="E878" s="11">
        <v>165.84</v>
      </c>
      <c r="F878" s="11"/>
    </row>
    <row r="879" spans="1:6" x14ac:dyDescent="0.2">
      <c r="A879" s="10">
        <v>45439</v>
      </c>
      <c r="B879" s="30">
        <f>3</f>
        <v>3</v>
      </c>
      <c r="C879" s="26">
        <v>48</v>
      </c>
      <c r="D879" s="11">
        <v>32</v>
      </c>
      <c r="E879" s="11">
        <v>173.8</v>
      </c>
      <c r="F879" s="11"/>
    </row>
    <row r="880" spans="1:6" x14ac:dyDescent="0.2">
      <c r="A880" s="10">
        <v>45440</v>
      </c>
      <c r="B880" s="30">
        <f>3</f>
        <v>3</v>
      </c>
      <c r="C880" s="26">
        <v>53</v>
      </c>
      <c r="D880" s="11">
        <v>46.22</v>
      </c>
      <c r="E880" s="11">
        <v>197.81</v>
      </c>
      <c r="F880" s="11"/>
    </row>
    <row r="881" spans="1:6" x14ac:dyDescent="0.2">
      <c r="A881" s="10">
        <v>45441</v>
      </c>
      <c r="B881" s="30">
        <f>3</f>
        <v>3</v>
      </c>
      <c r="C881" s="26">
        <v>46</v>
      </c>
      <c r="D881" s="11">
        <v>49.4</v>
      </c>
      <c r="E881" s="11">
        <v>163.79</v>
      </c>
      <c r="F881" s="11"/>
    </row>
    <row r="882" spans="1:6" x14ac:dyDescent="0.2">
      <c r="A882" s="10">
        <v>45442</v>
      </c>
      <c r="B882" s="30">
        <f>3</f>
        <v>3</v>
      </c>
      <c r="C882" s="26">
        <v>52</v>
      </c>
      <c r="D882" s="11">
        <v>32.43</v>
      </c>
      <c r="E882" s="11">
        <v>226.95</v>
      </c>
      <c r="F882" s="11"/>
    </row>
    <row r="883" spans="1:6" x14ac:dyDescent="0.2">
      <c r="A883" s="10">
        <v>45443</v>
      </c>
      <c r="B883" s="30">
        <f>3</f>
        <v>3</v>
      </c>
      <c r="C883" s="26">
        <v>54</v>
      </c>
      <c r="D883" s="11">
        <v>43.24</v>
      </c>
      <c r="E883" s="11">
        <v>143.5</v>
      </c>
      <c r="F883" s="11"/>
    </row>
    <row r="884" spans="1:6" x14ac:dyDescent="0.2">
      <c r="A884" s="10">
        <v>45444</v>
      </c>
      <c r="B884" s="30">
        <f>3</f>
        <v>3</v>
      </c>
      <c r="C884" s="26">
        <v>47</v>
      </c>
      <c r="D884" s="11">
        <v>48.75</v>
      </c>
      <c r="E884" s="11">
        <v>201.04</v>
      </c>
      <c r="F884" s="11"/>
    </row>
    <row r="885" spans="1:6" x14ac:dyDescent="0.2">
      <c r="A885" s="10">
        <v>45445</v>
      </c>
      <c r="B885" s="30">
        <f>3</f>
        <v>3</v>
      </c>
      <c r="C885" s="26">
        <v>50</v>
      </c>
      <c r="D885" s="11">
        <v>48.08</v>
      </c>
      <c r="E885" s="11">
        <v>162.04</v>
      </c>
      <c r="F885" s="11"/>
    </row>
    <row r="886" spans="1:6" x14ac:dyDescent="0.2">
      <c r="A886" s="10">
        <v>45446</v>
      </c>
      <c r="B886" s="30">
        <f>3</f>
        <v>3</v>
      </c>
      <c r="C886" s="26">
        <v>47</v>
      </c>
      <c r="D886" s="11">
        <v>46.5</v>
      </c>
      <c r="E886" s="11">
        <v>171.77</v>
      </c>
      <c r="F886" s="11"/>
    </row>
    <row r="887" spans="1:6" x14ac:dyDescent="0.2">
      <c r="A887" s="10">
        <v>45447</v>
      </c>
      <c r="B887" s="30">
        <f>3</f>
        <v>3</v>
      </c>
      <c r="C887" s="26">
        <v>49</v>
      </c>
      <c r="D887" s="11">
        <v>47.78</v>
      </c>
      <c r="E887" s="11">
        <v>143.22</v>
      </c>
      <c r="F887" s="11"/>
    </row>
    <row r="888" spans="1:6" x14ac:dyDescent="0.2">
      <c r="A888" s="10">
        <v>45448</v>
      </c>
      <c r="B888" s="30">
        <f>3</f>
        <v>3</v>
      </c>
      <c r="C888" s="26">
        <v>52</v>
      </c>
      <c r="D888" s="11">
        <v>34.26</v>
      </c>
      <c r="E888" s="11">
        <v>222.66</v>
      </c>
      <c r="F888" s="11"/>
    </row>
    <row r="889" spans="1:6" x14ac:dyDescent="0.2">
      <c r="A889" s="10">
        <v>45449</v>
      </c>
      <c r="B889" s="30">
        <f>3</f>
        <v>3</v>
      </c>
      <c r="C889" s="26">
        <v>50</v>
      </c>
      <c r="D889" s="11">
        <v>40.44</v>
      </c>
      <c r="E889" s="11">
        <v>216.62</v>
      </c>
      <c r="F889" s="11"/>
    </row>
    <row r="890" spans="1:6" x14ac:dyDescent="0.2">
      <c r="A890" s="10">
        <v>45450</v>
      </c>
      <c r="B890" s="30">
        <f>3</f>
        <v>3</v>
      </c>
      <c r="C890" s="26">
        <v>45</v>
      </c>
      <c r="D890" s="11">
        <v>38.31</v>
      </c>
      <c r="E890" s="11">
        <v>178.97</v>
      </c>
      <c r="F890" s="11"/>
    </row>
    <row r="891" spans="1:6" x14ac:dyDescent="0.2">
      <c r="A891" s="10">
        <v>45451</v>
      </c>
      <c r="B891" s="30">
        <f>3</f>
        <v>3</v>
      </c>
      <c r="C891" s="26">
        <v>50</v>
      </c>
      <c r="D891" s="11">
        <v>49.98</v>
      </c>
      <c r="E891" s="11">
        <v>154.41999999999999</v>
      </c>
      <c r="F891" s="11"/>
    </row>
    <row r="892" spans="1:6" x14ac:dyDescent="0.2">
      <c r="A892" s="10">
        <v>45452</v>
      </c>
      <c r="B892" s="30">
        <f>3</f>
        <v>3</v>
      </c>
      <c r="C892" s="26">
        <v>55</v>
      </c>
      <c r="D892" s="11">
        <v>31.09</v>
      </c>
      <c r="E892" s="11">
        <v>168.2</v>
      </c>
      <c r="F892" s="11"/>
    </row>
    <row r="893" spans="1:6" x14ac:dyDescent="0.2">
      <c r="A893" s="10">
        <v>45453</v>
      </c>
      <c r="B893" s="30">
        <f>3</f>
        <v>3</v>
      </c>
      <c r="C893" s="26">
        <v>52</v>
      </c>
      <c r="D893" s="11">
        <v>44.07</v>
      </c>
      <c r="E893" s="11">
        <v>146.71</v>
      </c>
      <c r="F893" s="11"/>
    </row>
    <row r="894" spans="1:6" x14ac:dyDescent="0.2">
      <c r="A894" s="10">
        <v>45454</v>
      </c>
      <c r="B894" s="30">
        <f>3</f>
        <v>3</v>
      </c>
      <c r="C894" s="26">
        <v>49</v>
      </c>
      <c r="D894" s="11">
        <v>38.659999999999997</v>
      </c>
      <c r="E894" s="11">
        <v>164.38</v>
      </c>
      <c r="F894" s="11"/>
    </row>
    <row r="895" spans="1:6" x14ac:dyDescent="0.2">
      <c r="A895" s="10">
        <v>45455</v>
      </c>
      <c r="B895" s="30">
        <f>3</f>
        <v>3</v>
      </c>
      <c r="C895" s="26">
        <v>46</v>
      </c>
      <c r="D895" s="11">
        <v>42.56</v>
      </c>
      <c r="E895" s="11">
        <v>153.22</v>
      </c>
      <c r="F895" s="11"/>
    </row>
    <row r="896" spans="1:6" x14ac:dyDescent="0.2">
      <c r="A896" s="10">
        <v>45456</v>
      </c>
      <c r="B896" s="30">
        <f>3</f>
        <v>3</v>
      </c>
      <c r="C896" s="26">
        <v>53</v>
      </c>
      <c r="D896" s="11">
        <v>32.21</v>
      </c>
      <c r="E896" s="11">
        <v>220.44</v>
      </c>
      <c r="F896" s="11"/>
    </row>
    <row r="897" spans="1:6" x14ac:dyDescent="0.2">
      <c r="A897" s="10">
        <v>45457</v>
      </c>
      <c r="B897" s="30">
        <f>3</f>
        <v>3</v>
      </c>
      <c r="C897" s="26">
        <v>49</v>
      </c>
      <c r="D897" s="11">
        <v>31.38</v>
      </c>
      <c r="E897" s="11">
        <v>225.52</v>
      </c>
      <c r="F897" s="11"/>
    </row>
    <row r="898" spans="1:6" x14ac:dyDescent="0.2">
      <c r="A898" s="10">
        <v>45458</v>
      </c>
      <c r="B898" s="30">
        <f>3</f>
        <v>3</v>
      </c>
      <c r="C898" s="26">
        <v>54</v>
      </c>
      <c r="D898" s="11">
        <v>49.57</v>
      </c>
      <c r="E898" s="11">
        <v>177.36</v>
      </c>
      <c r="F898" s="11"/>
    </row>
    <row r="899" spans="1:6" x14ac:dyDescent="0.2">
      <c r="A899" s="10">
        <v>45459</v>
      </c>
      <c r="B899" s="30">
        <f>3</f>
        <v>3</v>
      </c>
      <c r="C899" s="26">
        <v>47</v>
      </c>
      <c r="D899" s="11">
        <v>30.57</v>
      </c>
      <c r="E899" s="11">
        <v>151.44</v>
      </c>
      <c r="F899" s="11"/>
    </row>
    <row r="900" spans="1:6" x14ac:dyDescent="0.2">
      <c r="A900" s="10">
        <v>45460</v>
      </c>
      <c r="B900" s="30">
        <f>3</f>
        <v>3</v>
      </c>
      <c r="C900" s="26">
        <v>54</v>
      </c>
      <c r="D900" s="11">
        <v>49.47</v>
      </c>
      <c r="E900" s="11">
        <v>174.01</v>
      </c>
      <c r="F900" s="11"/>
    </row>
    <row r="901" spans="1:6" x14ac:dyDescent="0.2">
      <c r="A901" s="10">
        <v>45461</v>
      </c>
      <c r="B901" s="30">
        <f>3</f>
        <v>3</v>
      </c>
      <c r="C901" s="26">
        <v>49</v>
      </c>
      <c r="D901" s="11">
        <v>41.9</v>
      </c>
      <c r="E901" s="11">
        <v>185.64</v>
      </c>
      <c r="F901" s="11"/>
    </row>
    <row r="902" spans="1:6" x14ac:dyDescent="0.2">
      <c r="A902" s="10">
        <v>45462</v>
      </c>
      <c r="B902" s="30">
        <f>3</f>
        <v>3</v>
      </c>
      <c r="C902" s="26">
        <v>46</v>
      </c>
      <c r="D902" s="11">
        <v>44.27</v>
      </c>
      <c r="E902" s="11">
        <v>186.08</v>
      </c>
      <c r="F902" s="11"/>
    </row>
    <row r="903" spans="1:6" x14ac:dyDescent="0.2">
      <c r="A903" s="10">
        <v>45463</v>
      </c>
      <c r="B903" s="30">
        <f>3</f>
        <v>3</v>
      </c>
      <c r="C903" s="26">
        <v>51</v>
      </c>
      <c r="D903" s="11">
        <v>30.68</v>
      </c>
      <c r="E903" s="11">
        <v>150.32</v>
      </c>
      <c r="F903" s="11"/>
    </row>
    <row r="904" spans="1:6" x14ac:dyDescent="0.2">
      <c r="A904" s="10">
        <v>45464</v>
      </c>
      <c r="B904" s="30">
        <f>3</f>
        <v>3</v>
      </c>
      <c r="C904" s="26">
        <v>56</v>
      </c>
      <c r="D904" s="11">
        <v>40.81</v>
      </c>
      <c r="E904" s="11">
        <v>222.15</v>
      </c>
      <c r="F904" s="11"/>
    </row>
    <row r="905" spans="1:6" x14ac:dyDescent="0.2">
      <c r="A905" s="10">
        <v>45465</v>
      </c>
      <c r="B905" s="30">
        <f>3</f>
        <v>3</v>
      </c>
      <c r="C905" s="26">
        <v>50</v>
      </c>
      <c r="D905" s="11">
        <v>45.99</v>
      </c>
      <c r="E905" s="11">
        <v>162.47</v>
      </c>
      <c r="F905" s="11"/>
    </row>
    <row r="906" spans="1:6" x14ac:dyDescent="0.2">
      <c r="A906" s="10">
        <v>45466</v>
      </c>
      <c r="B906" s="30">
        <f>3</f>
        <v>3</v>
      </c>
      <c r="C906" s="26">
        <v>54</v>
      </c>
      <c r="D906" s="11">
        <v>41.91</v>
      </c>
      <c r="E906" s="11">
        <v>182.33</v>
      </c>
      <c r="F906" s="11"/>
    </row>
    <row r="907" spans="1:6" x14ac:dyDescent="0.2">
      <c r="A907" s="10">
        <v>45467</v>
      </c>
      <c r="B907" s="30">
        <f>3</f>
        <v>3</v>
      </c>
      <c r="C907" s="26">
        <v>56</v>
      </c>
      <c r="D907" s="11">
        <v>41.3</v>
      </c>
      <c r="E907" s="11">
        <v>176.82</v>
      </c>
      <c r="F907" s="11"/>
    </row>
    <row r="908" spans="1:6" x14ac:dyDescent="0.2">
      <c r="A908" s="10">
        <v>45468</v>
      </c>
      <c r="B908" s="30">
        <f>3</f>
        <v>3</v>
      </c>
      <c r="C908" s="26">
        <v>46</v>
      </c>
      <c r="D908" s="11">
        <v>31.62</v>
      </c>
      <c r="E908" s="11">
        <v>178.15</v>
      </c>
      <c r="F908" s="11"/>
    </row>
    <row r="909" spans="1:6" x14ac:dyDescent="0.2">
      <c r="A909" s="10">
        <v>45469</v>
      </c>
      <c r="B909" s="30">
        <f>3</f>
        <v>3</v>
      </c>
      <c r="C909" s="26">
        <v>57</v>
      </c>
      <c r="D909" s="11">
        <v>44.72</v>
      </c>
      <c r="E909" s="11">
        <v>153.38999999999999</v>
      </c>
      <c r="F909" s="11"/>
    </row>
    <row r="910" spans="1:6" x14ac:dyDescent="0.2">
      <c r="A910" s="10">
        <v>45470</v>
      </c>
      <c r="B910" s="30">
        <f>3</f>
        <v>3</v>
      </c>
      <c r="C910" s="26">
        <v>55</v>
      </c>
      <c r="D910" s="11">
        <v>48.62</v>
      </c>
      <c r="E910" s="11">
        <v>226.61</v>
      </c>
      <c r="F910" s="11"/>
    </row>
    <row r="911" spans="1:6" x14ac:dyDescent="0.2">
      <c r="A911" s="10">
        <v>45471</v>
      </c>
      <c r="B911" s="30">
        <f>3</f>
        <v>3</v>
      </c>
      <c r="C911" s="26">
        <v>52</v>
      </c>
      <c r="D911" s="11">
        <v>36.18</v>
      </c>
      <c r="E911" s="11">
        <v>231.54</v>
      </c>
      <c r="F911" s="11"/>
    </row>
    <row r="912" spans="1:6" x14ac:dyDescent="0.2">
      <c r="A912" s="10">
        <v>45472</v>
      </c>
      <c r="B912" s="30">
        <f>3</f>
        <v>3</v>
      </c>
      <c r="C912" s="26">
        <v>51</v>
      </c>
      <c r="D912" s="11">
        <v>40.76</v>
      </c>
      <c r="E912" s="11">
        <v>142.97999999999999</v>
      </c>
      <c r="F912" s="11"/>
    </row>
    <row r="913" spans="1:6" x14ac:dyDescent="0.2">
      <c r="A913" s="10">
        <v>45473</v>
      </c>
      <c r="B913" s="30">
        <f>3</f>
        <v>3</v>
      </c>
      <c r="C913" s="26">
        <v>48</v>
      </c>
      <c r="D913" s="11">
        <v>50.12</v>
      </c>
      <c r="E913" s="11">
        <v>206.21</v>
      </c>
      <c r="F913" s="11"/>
    </row>
    <row r="914" spans="1:6" x14ac:dyDescent="0.2">
      <c r="A914" s="10">
        <v>45474</v>
      </c>
      <c r="B914" s="30">
        <f>3</f>
        <v>3</v>
      </c>
      <c r="C914" s="26">
        <v>47</v>
      </c>
      <c r="D914" s="11">
        <v>47.06</v>
      </c>
      <c r="E914" s="11">
        <v>136.91</v>
      </c>
      <c r="F914" s="11"/>
    </row>
    <row r="915" spans="1:6" x14ac:dyDescent="0.2">
      <c r="A915" s="10">
        <v>45475</v>
      </c>
      <c r="B915" s="30">
        <f>3</f>
        <v>3</v>
      </c>
      <c r="C915" s="26">
        <v>48</v>
      </c>
      <c r="D915" s="11">
        <v>41.7</v>
      </c>
      <c r="E915" s="11">
        <v>217.78</v>
      </c>
      <c r="F915" s="11"/>
    </row>
    <row r="916" spans="1:6" x14ac:dyDescent="0.2">
      <c r="A916" s="10">
        <v>45476</v>
      </c>
      <c r="B916" s="30">
        <f>3</f>
        <v>3</v>
      </c>
      <c r="C916" s="26">
        <v>52</v>
      </c>
      <c r="D916" s="11">
        <v>32.46</v>
      </c>
      <c r="E916" s="11">
        <v>145.55000000000001</v>
      </c>
      <c r="F916" s="11"/>
    </row>
    <row r="917" spans="1:6" x14ac:dyDescent="0.2">
      <c r="A917" s="10">
        <v>45477</v>
      </c>
      <c r="B917" s="30">
        <f>3</f>
        <v>3</v>
      </c>
      <c r="C917" s="26">
        <v>58</v>
      </c>
      <c r="D917" s="11">
        <v>35.630000000000003</v>
      </c>
      <c r="E917" s="11">
        <v>167.87</v>
      </c>
      <c r="F917" s="11"/>
    </row>
    <row r="918" spans="1:6" x14ac:dyDescent="0.2">
      <c r="A918" s="10">
        <v>45478</v>
      </c>
      <c r="B918" s="30">
        <f>3</f>
        <v>3</v>
      </c>
      <c r="C918" s="26">
        <v>53</v>
      </c>
      <c r="D918" s="11">
        <v>34.090000000000003</v>
      </c>
      <c r="E918" s="11">
        <v>178.17</v>
      </c>
      <c r="F918" s="11"/>
    </row>
    <row r="919" spans="1:6" x14ac:dyDescent="0.2">
      <c r="A919" s="10">
        <v>45479</v>
      </c>
      <c r="B919" s="30">
        <f>3</f>
        <v>3</v>
      </c>
      <c r="C919" s="26">
        <v>48</v>
      </c>
      <c r="D919" s="11">
        <v>44.16</v>
      </c>
      <c r="E919" s="11">
        <v>224.24</v>
      </c>
      <c r="F919" s="11"/>
    </row>
    <row r="920" spans="1:6" x14ac:dyDescent="0.2">
      <c r="A920" s="10">
        <v>45480</v>
      </c>
      <c r="B920" s="30">
        <f>3</f>
        <v>3</v>
      </c>
      <c r="C920" s="26">
        <v>59</v>
      </c>
      <c r="D920" s="11">
        <v>43.69</v>
      </c>
      <c r="E920" s="11">
        <v>184.53</v>
      </c>
      <c r="F920" s="11"/>
    </row>
    <row r="921" spans="1:6" x14ac:dyDescent="0.2">
      <c r="A921" s="10">
        <v>45481</v>
      </c>
      <c r="B921" s="30">
        <f>3</f>
        <v>3</v>
      </c>
      <c r="C921" s="26">
        <v>56</v>
      </c>
      <c r="D921" s="11">
        <v>35.03</v>
      </c>
      <c r="E921" s="11">
        <v>203.59</v>
      </c>
      <c r="F921" s="11"/>
    </row>
    <row r="922" spans="1:6" x14ac:dyDescent="0.2">
      <c r="A922" s="10">
        <v>45482</v>
      </c>
      <c r="B922" s="30">
        <f>3</f>
        <v>3</v>
      </c>
      <c r="C922" s="26">
        <v>49</v>
      </c>
      <c r="D922" s="11">
        <v>33.049999999999997</v>
      </c>
      <c r="E922" s="11">
        <v>138.4</v>
      </c>
      <c r="F922" s="11"/>
    </row>
    <row r="923" spans="1:6" x14ac:dyDescent="0.2">
      <c r="A923" s="10">
        <v>45483</v>
      </c>
      <c r="B923" s="30">
        <f>3</f>
        <v>3</v>
      </c>
      <c r="C923" s="26">
        <v>54</v>
      </c>
      <c r="D923" s="11">
        <v>31.1</v>
      </c>
      <c r="E923" s="11">
        <v>221.97</v>
      </c>
      <c r="F923" s="11"/>
    </row>
    <row r="924" spans="1:6" x14ac:dyDescent="0.2">
      <c r="A924" s="10">
        <v>45484</v>
      </c>
      <c r="B924" s="30">
        <f>3</f>
        <v>3</v>
      </c>
      <c r="C924" s="26">
        <v>57</v>
      </c>
      <c r="D924" s="11">
        <v>32.36</v>
      </c>
      <c r="E924" s="11">
        <v>175.23</v>
      </c>
      <c r="F924" s="11"/>
    </row>
    <row r="925" spans="1:6" x14ac:dyDescent="0.2">
      <c r="A925" s="10">
        <v>45485</v>
      </c>
      <c r="B925" s="30">
        <f>3</f>
        <v>3</v>
      </c>
      <c r="C925" s="26">
        <v>51</v>
      </c>
      <c r="D925" s="11">
        <v>37.94</v>
      </c>
      <c r="E925" s="11">
        <v>193.74</v>
      </c>
      <c r="F925" s="11"/>
    </row>
    <row r="926" spans="1:6" x14ac:dyDescent="0.2">
      <c r="A926" s="10">
        <v>45486</v>
      </c>
      <c r="B926" s="30">
        <f>3</f>
        <v>3</v>
      </c>
      <c r="C926" s="26">
        <v>54</v>
      </c>
      <c r="D926" s="11">
        <v>31.14</v>
      </c>
      <c r="E926" s="11">
        <v>155.31</v>
      </c>
      <c r="F926" s="11"/>
    </row>
    <row r="927" spans="1:6" x14ac:dyDescent="0.2">
      <c r="A927" s="10">
        <v>45487</v>
      </c>
      <c r="B927" s="30">
        <f>3</f>
        <v>3</v>
      </c>
      <c r="C927" s="26">
        <v>56</v>
      </c>
      <c r="D927" s="11">
        <v>41.62</v>
      </c>
      <c r="E927" s="11">
        <v>171.14</v>
      </c>
      <c r="F927" s="11"/>
    </row>
    <row r="928" spans="1:6" x14ac:dyDescent="0.2">
      <c r="A928" s="10">
        <v>45488</v>
      </c>
      <c r="B928" s="30">
        <f>3</f>
        <v>3</v>
      </c>
      <c r="C928" s="26">
        <v>52</v>
      </c>
      <c r="D928" s="11">
        <v>34.9</v>
      </c>
      <c r="E928" s="11">
        <v>188.14</v>
      </c>
      <c r="F928" s="11"/>
    </row>
    <row r="929" spans="1:6" x14ac:dyDescent="0.2">
      <c r="A929" s="10">
        <v>45489</v>
      </c>
      <c r="B929" s="30">
        <f>3</f>
        <v>3</v>
      </c>
      <c r="C929" s="26">
        <v>50</v>
      </c>
      <c r="D929" s="11">
        <v>30.56</v>
      </c>
      <c r="E929" s="11">
        <v>228.13</v>
      </c>
      <c r="F929" s="11"/>
    </row>
    <row r="930" spans="1:6" x14ac:dyDescent="0.2">
      <c r="A930" s="10">
        <v>45490</v>
      </c>
      <c r="B930" s="30">
        <f>3</f>
        <v>3</v>
      </c>
      <c r="C930" s="26">
        <v>55</v>
      </c>
      <c r="D930" s="11">
        <v>39.81</v>
      </c>
      <c r="E930" s="11">
        <v>195.22</v>
      </c>
      <c r="F930" s="11"/>
    </row>
    <row r="931" spans="1:6" x14ac:dyDescent="0.2">
      <c r="A931" s="10">
        <v>45491</v>
      </c>
      <c r="B931" s="30">
        <f>3</f>
        <v>3</v>
      </c>
      <c r="C931" s="26">
        <v>53</v>
      </c>
      <c r="D931" s="11">
        <v>32.69</v>
      </c>
      <c r="E931" s="11">
        <v>221.77</v>
      </c>
      <c r="F931" s="11"/>
    </row>
    <row r="932" spans="1:6" x14ac:dyDescent="0.2">
      <c r="A932" s="10">
        <v>45492</v>
      </c>
      <c r="B932" s="30">
        <f>3</f>
        <v>3</v>
      </c>
      <c r="C932" s="26">
        <v>59</v>
      </c>
      <c r="D932" s="11">
        <v>33.700000000000003</v>
      </c>
      <c r="E932" s="11">
        <v>155.38999999999999</v>
      </c>
      <c r="F932" s="11"/>
    </row>
    <row r="933" spans="1:6" x14ac:dyDescent="0.2">
      <c r="A933" s="10">
        <v>45493</v>
      </c>
      <c r="B933" s="30">
        <f>3</f>
        <v>3</v>
      </c>
      <c r="C933" s="26">
        <v>56</v>
      </c>
      <c r="D933" s="11">
        <v>38.83</v>
      </c>
      <c r="E933" s="11">
        <v>179.45</v>
      </c>
      <c r="F933" s="11"/>
    </row>
    <row r="934" spans="1:6" x14ac:dyDescent="0.2">
      <c r="A934" s="10">
        <v>45494</v>
      </c>
      <c r="B934" s="30">
        <f>3</f>
        <v>3</v>
      </c>
      <c r="C934" s="26">
        <v>53</v>
      </c>
      <c r="D934" s="11">
        <v>39.159999999999997</v>
      </c>
      <c r="E934" s="11">
        <v>183.38</v>
      </c>
      <c r="F934" s="11"/>
    </row>
    <row r="935" spans="1:6" x14ac:dyDescent="0.2">
      <c r="A935" s="10">
        <v>45495</v>
      </c>
      <c r="B935" s="30">
        <f>3</f>
        <v>3</v>
      </c>
      <c r="C935" s="26">
        <v>57</v>
      </c>
      <c r="D935" s="11">
        <v>48.74</v>
      </c>
      <c r="E935" s="11">
        <v>219.39</v>
      </c>
      <c r="F935" s="11"/>
    </row>
    <row r="936" spans="1:6" x14ac:dyDescent="0.2">
      <c r="A936" s="10">
        <v>45496</v>
      </c>
      <c r="B936" s="30">
        <f>3</f>
        <v>3</v>
      </c>
      <c r="C936" s="26">
        <v>49</v>
      </c>
      <c r="D936" s="11">
        <v>42.35</v>
      </c>
      <c r="E936" s="11">
        <v>160.88999999999999</v>
      </c>
      <c r="F936" s="11"/>
    </row>
    <row r="937" spans="1:6" x14ac:dyDescent="0.2">
      <c r="A937" s="10">
        <v>45497</v>
      </c>
      <c r="B937" s="30">
        <f>3</f>
        <v>3</v>
      </c>
      <c r="C937" s="26">
        <v>55</v>
      </c>
      <c r="D937" s="11">
        <v>35.880000000000003</v>
      </c>
      <c r="E937" s="11">
        <v>213.16</v>
      </c>
      <c r="F937" s="11"/>
    </row>
    <row r="938" spans="1:6" x14ac:dyDescent="0.2">
      <c r="A938" s="10">
        <v>45498</v>
      </c>
      <c r="B938" s="30">
        <f>3</f>
        <v>3</v>
      </c>
      <c r="C938" s="26">
        <v>56</v>
      </c>
      <c r="D938" s="11">
        <v>31.36</v>
      </c>
      <c r="E938" s="11">
        <v>224.17</v>
      </c>
      <c r="F938" s="11"/>
    </row>
    <row r="939" spans="1:6" x14ac:dyDescent="0.2">
      <c r="A939" s="10">
        <v>45499</v>
      </c>
      <c r="B939" s="30">
        <f>3</f>
        <v>3</v>
      </c>
      <c r="C939" s="26">
        <v>57</v>
      </c>
      <c r="D939" s="11">
        <v>43.24</v>
      </c>
      <c r="E939" s="11">
        <v>215.08</v>
      </c>
      <c r="F939" s="11"/>
    </row>
    <row r="940" spans="1:6" x14ac:dyDescent="0.2">
      <c r="A940" s="10">
        <v>45500</v>
      </c>
      <c r="B940" s="30">
        <f>3</f>
        <v>3</v>
      </c>
      <c r="C940" s="26">
        <v>58</v>
      </c>
      <c r="D940" s="11">
        <v>41.01</v>
      </c>
      <c r="E940" s="11">
        <v>160.57</v>
      </c>
      <c r="F940" s="11"/>
    </row>
    <row r="941" spans="1:6" x14ac:dyDescent="0.2">
      <c r="A941" s="10">
        <v>45501</v>
      </c>
      <c r="B941" s="30">
        <f>3</f>
        <v>3</v>
      </c>
      <c r="C941" s="26">
        <v>52</v>
      </c>
      <c r="D941" s="11">
        <v>49.35</v>
      </c>
      <c r="E941" s="11">
        <v>212.45</v>
      </c>
      <c r="F941" s="11"/>
    </row>
    <row r="942" spans="1:6" x14ac:dyDescent="0.2">
      <c r="A942" s="10">
        <v>45502</v>
      </c>
      <c r="B942" s="30">
        <f>3</f>
        <v>3</v>
      </c>
      <c r="C942" s="26">
        <v>52</v>
      </c>
      <c r="D942" s="11">
        <v>48.62</v>
      </c>
      <c r="E942" s="11">
        <v>140.96</v>
      </c>
      <c r="F942" s="11"/>
    </row>
    <row r="943" spans="1:6" x14ac:dyDescent="0.2">
      <c r="A943" s="10">
        <v>45503</v>
      </c>
      <c r="B943" s="30">
        <f>3</f>
        <v>3</v>
      </c>
      <c r="C943" s="26">
        <v>59</v>
      </c>
      <c r="D943" s="11">
        <v>38.5</v>
      </c>
      <c r="E943" s="11">
        <v>235.05</v>
      </c>
      <c r="F943" s="11"/>
    </row>
    <row r="944" spans="1:6" x14ac:dyDescent="0.2">
      <c r="A944" s="10">
        <v>45504</v>
      </c>
      <c r="B944" s="30">
        <f>3</f>
        <v>3</v>
      </c>
      <c r="C944" s="26">
        <v>54</v>
      </c>
      <c r="D944" s="11">
        <v>41.09</v>
      </c>
      <c r="E944" s="11">
        <v>189.76</v>
      </c>
      <c r="F944" s="11"/>
    </row>
    <row r="945" spans="1:6" x14ac:dyDescent="0.2">
      <c r="A945" s="10">
        <v>45505</v>
      </c>
      <c r="B945" s="30">
        <f>3</f>
        <v>3</v>
      </c>
      <c r="C945" s="26">
        <v>50</v>
      </c>
      <c r="D945" s="11">
        <v>39.82</v>
      </c>
      <c r="E945" s="11">
        <v>154.76</v>
      </c>
      <c r="F945" s="11"/>
    </row>
    <row r="946" spans="1:6" x14ac:dyDescent="0.2">
      <c r="A946" s="10">
        <v>45506</v>
      </c>
      <c r="B946" s="30">
        <f>3</f>
        <v>3</v>
      </c>
      <c r="C946" s="26">
        <v>53</v>
      </c>
      <c r="D946" s="11">
        <v>49.9</v>
      </c>
      <c r="E946" s="11">
        <v>197.79</v>
      </c>
      <c r="F946" s="11"/>
    </row>
    <row r="947" spans="1:6" x14ac:dyDescent="0.2">
      <c r="A947" s="10">
        <v>45507</v>
      </c>
      <c r="B947" s="30">
        <f>3</f>
        <v>3</v>
      </c>
      <c r="C947" s="26">
        <v>57</v>
      </c>
      <c r="D947" s="11">
        <v>43.44</v>
      </c>
      <c r="E947" s="11">
        <v>234.23</v>
      </c>
      <c r="F947" s="11"/>
    </row>
    <row r="948" spans="1:6" x14ac:dyDescent="0.2">
      <c r="A948" s="10">
        <v>45508</v>
      </c>
      <c r="B948" s="30">
        <f>3</f>
        <v>3</v>
      </c>
      <c r="C948" s="26">
        <v>59</v>
      </c>
      <c r="D948" s="11">
        <v>37.07</v>
      </c>
      <c r="E948" s="11">
        <v>197.26</v>
      </c>
      <c r="F948" s="11"/>
    </row>
    <row r="949" spans="1:6" x14ac:dyDescent="0.2">
      <c r="A949" s="10">
        <v>45509</v>
      </c>
      <c r="B949" s="30">
        <f>3</f>
        <v>3</v>
      </c>
      <c r="C949" s="26">
        <v>51</v>
      </c>
      <c r="D949" s="11">
        <v>36.17</v>
      </c>
      <c r="E949" s="11">
        <v>160.77000000000001</v>
      </c>
      <c r="F949" s="11"/>
    </row>
    <row r="950" spans="1:6" x14ac:dyDescent="0.2">
      <c r="A950" s="10">
        <v>45510</v>
      </c>
      <c r="B950" s="30">
        <f>3</f>
        <v>3</v>
      </c>
      <c r="C950" s="26">
        <v>54</v>
      </c>
      <c r="D950" s="11">
        <v>37.49</v>
      </c>
      <c r="E950" s="11">
        <v>229.23</v>
      </c>
      <c r="F950" s="11"/>
    </row>
    <row r="951" spans="1:6" x14ac:dyDescent="0.2">
      <c r="A951" s="10">
        <v>45511</v>
      </c>
      <c r="B951" s="30">
        <f>3</f>
        <v>3</v>
      </c>
      <c r="C951" s="26">
        <v>57</v>
      </c>
      <c r="D951" s="11">
        <v>33.28</v>
      </c>
      <c r="E951" s="11">
        <v>148.34</v>
      </c>
      <c r="F951" s="11"/>
    </row>
    <row r="952" spans="1:6" x14ac:dyDescent="0.2">
      <c r="A952" s="10">
        <v>45512</v>
      </c>
      <c r="B952" s="30">
        <f>3</f>
        <v>3</v>
      </c>
      <c r="C952" s="26">
        <v>53</v>
      </c>
      <c r="D952" s="11">
        <v>36.71</v>
      </c>
      <c r="E952" s="11">
        <v>196.42</v>
      </c>
      <c r="F952" s="11"/>
    </row>
    <row r="953" spans="1:6" x14ac:dyDescent="0.2">
      <c r="A953" s="10">
        <v>45513</v>
      </c>
      <c r="B953" s="30">
        <f>3</f>
        <v>3</v>
      </c>
      <c r="C953" s="26">
        <v>58</v>
      </c>
      <c r="D953" s="11">
        <v>35.950000000000003</v>
      </c>
      <c r="E953" s="11">
        <v>152.59</v>
      </c>
      <c r="F953" s="11"/>
    </row>
    <row r="954" spans="1:6" x14ac:dyDescent="0.2">
      <c r="A954" s="10">
        <v>45514</v>
      </c>
      <c r="B954" s="30">
        <f>3</f>
        <v>3</v>
      </c>
      <c r="C954" s="26">
        <v>48</v>
      </c>
      <c r="D954" s="11">
        <v>33.159999999999997</v>
      </c>
      <c r="E954" s="11">
        <v>218.87</v>
      </c>
      <c r="F954" s="11"/>
    </row>
    <row r="955" spans="1:6" x14ac:dyDescent="0.2">
      <c r="A955" s="10">
        <v>45515</v>
      </c>
      <c r="B955" s="30">
        <f>3</f>
        <v>3</v>
      </c>
      <c r="C955" s="26">
        <v>55</v>
      </c>
      <c r="D955" s="11">
        <v>36.46</v>
      </c>
      <c r="E955" s="11">
        <v>215.83</v>
      </c>
      <c r="F955" s="11"/>
    </row>
    <row r="956" spans="1:6" x14ac:dyDescent="0.2">
      <c r="A956" s="10">
        <v>45516</v>
      </c>
      <c r="B956" s="30">
        <f>3</f>
        <v>3</v>
      </c>
      <c r="C956" s="26">
        <v>56</v>
      </c>
      <c r="D956" s="11">
        <v>46.81</v>
      </c>
      <c r="E956" s="11">
        <v>160.94</v>
      </c>
      <c r="F956" s="11"/>
    </row>
    <row r="957" spans="1:6" x14ac:dyDescent="0.2">
      <c r="A957" s="10">
        <v>45517</v>
      </c>
      <c r="B957" s="30">
        <f>3</f>
        <v>3</v>
      </c>
      <c r="C957" s="26">
        <v>57</v>
      </c>
      <c r="D957" s="11">
        <v>38.53</v>
      </c>
      <c r="E957" s="11">
        <v>166.42</v>
      </c>
      <c r="F957" s="11"/>
    </row>
    <row r="958" spans="1:6" x14ac:dyDescent="0.2">
      <c r="A958" s="10">
        <v>45518</v>
      </c>
      <c r="B958" s="30">
        <f>3</f>
        <v>3</v>
      </c>
      <c r="C958" s="26">
        <v>58</v>
      </c>
      <c r="D958" s="11">
        <v>34.83</v>
      </c>
      <c r="E958" s="11">
        <v>184.47</v>
      </c>
      <c r="F958" s="11"/>
    </row>
    <row r="959" spans="1:6" x14ac:dyDescent="0.2">
      <c r="A959" s="10">
        <v>45519</v>
      </c>
      <c r="B959" s="30">
        <f>3</f>
        <v>3</v>
      </c>
      <c r="C959" s="26">
        <v>55</v>
      </c>
      <c r="D959" s="11">
        <v>32.590000000000003</v>
      </c>
      <c r="E959" s="11">
        <v>205.39</v>
      </c>
      <c r="F959" s="11"/>
    </row>
    <row r="960" spans="1:6" x14ac:dyDescent="0.2">
      <c r="A960" s="10">
        <v>45520</v>
      </c>
      <c r="B960" s="30">
        <f>3</f>
        <v>3</v>
      </c>
      <c r="C960" s="26">
        <v>56</v>
      </c>
      <c r="D960" s="11">
        <v>36.049999999999997</v>
      </c>
      <c r="E960" s="11">
        <v>211.88</v>
      </c>
      <c r="F960" s="11"/>
    </row>
    <row r="961" spans="1:6" x14ac:dyDescent="0.2">
      <c r="A961" s="10">
        <v>45521</v>
      </c>
      <c r="B961" s="30">
        <f>3</f>
        <v>3</v>
      </c>
      <c r="C961" s="26">
        <v>49</v>
      </c>
      <c r="D961" s="11">
        <v>35.01</v>
      </c>
      <c r="E961" s="11">
        <v>208.9</v>
      </c>
      <c r="F961" s="11"/>
    </row>
    <row r="962" spans="1:6" x14ac:dyDescent="0.2">
      <c r="A962" s="10">
        <v>45522</v>
      </c>
      <c r="B962" s="30">
        <f>3</f>
        <v>3</v>
      </c>
      <c r="C962" s="26">
        <v>57</v>
      </c>
      <c r="D962" s="11">
        <v>42.23</v>
      </c>
      <c r="E962" s="11">
        <v>181.36</v>
      </c>
      <c r="F962" s="11"/>
    </row>
    <row r="963" spans="1:6" x14ac:dyDescent="0.2">
      <c r="A963" s="10">
        <v>45523</v>
      </c>
      <c r="B963" s="30">
        <f>3</f>
        <v>3</v>
      </c>
      <c r="C963" s="26">
        <v>59</v>
      </c>
      <c r="D963" s="11">
        <v>37.549999999999997</v>
      </c>
      <c r="E963" s="11">
        <v>213.71</v>
      </c>
      <c r="F963" s="11"/>
    </row>
    <row r="964" spans="1:6" x14ac:dyDescent="0.2">
      <c r="A964" s="10">
        <v>45524</v>
      </c>
      <c r="B964" s="30">
        <f>3</f>
        <v>3</v>
      </c>
      <c r="C964" s="26">
        <v>59</v>
      </c>
      <c r="D964" s="11">
        <v>31.88</v>
      </c>
      <c r="E964" s="11">
        <v>148.44999999999999</v>
      </c>
      <c r="F964" s="11"/>
    </row>
    <row r="965" spans="1:6" x14ac:dyDescent="0.2">
      <c r="A965" s="10">
        <v>45525</v>
      </c>
      <c r="B965" s="30">
        <f>3</f>
        <v>3</v>
      </c>
      <c r="C965" s="26">
        <v>59</v>
      </c>
      <c r="D965" s="11">
        <v>37.729999999999997</v>
      </c>
      <c r="E965" s="11">
        <v>218.8</v>
      </c>
      <c r="F965" s="11"/>
    </row>
    <row r="966" spans="1:6" x14ac:dyDescent="0.2">
      <c r="A966" s="10">
        <v>45526</v>
      </c>
      <c r="B966" s="30">
        <f>3</f>
        <v>3</v>
      </c>
      <c r="C966" s="26">
        <v>58</v>
      </c>
      <c r="D966" s="11">
        <v>38.28</v>
      </c>
      <c r="E966" s="11">
        <v>225.45</v>
      </c>
      <c r="F966" s="11"/>
    </row>
    <row r="967" spans="1:6" x14ac:dyDescent="0.2">
      <c r="A967" s="10">
        <v>45527</v>
      </c>
      <c r="B967" s="30">
        <f>3</f>
        <v>3</v>
      </c>
      <c r="C967" s="26">
        <v>57</v>
      </c>
      <c r="D967" s="11">
        <v>41.61</v>
      </c>
      <c r="E967" s="11">
        <v>223.59</v>
      </c>
      <c r="F967" s="11"/>
    </row>
    <row r="968" spans="1:6" x14ac:dyDescent="0.2">
      <c r="A968" s="10">
        <v>45528</v>
      </c>
      <c r="B968" s="30">
        <f>3</f>
        <v>3</v>
      </c>
      <c r="C968" s="26">
        <v>55</v>
      </c>
      <c r="D968" s="11">
        <v>49.18</v>
      </c>
      <c r="E968" s="11">
        <v>198.84</v>
      </c>
      <c r="F968" s="11"/>
    </row>
    <row r="969" spans="1:6" x14ac:dyDescent="0.2">
      <c r="A969" s="10">
        <v>45529</v>
      </c>
      <c r="B969" s="30">
        <f>3</f>
        <v>3</v>
      </c>
      <c r="C969" s="26">
        <v>59</v>
      </c>
      <c r="D969" s="11">
        <v>35.380000000000003</v>
      </c>
      <c r="E969" s="11">
        <v>219.24</v>
      </c>
      <c r="F969" s="11"/>
    </row>
    <row r="970" spans="1:6" x14ac:dyDescent="0.2">
      <c r="A970" s="10">
        <v>45530</v>
      </c>
      <c r="B970" s="30">
        <f>3</f>
        <v>3</v>
      </c>
      <c r="C970" s="26">
        <v>51</v>
      </c>
      <c r="D970" s="11">
        <v>39.909999999999997</v>
      </c>
      <c r="E970" s="11">
        <v>195.13</v>
      </c>
      <c r="F970" s="11"/>
    </row>
    <row r="971" spans="1:6" x14ac:dyDescent="0.2">
      <c r="A971" s="10">
        <v>45531</v>
      </c>
      <c r="B971" s="30">
        <f>3</f>
        <v>3</v>
      </c>
      <c r="C971" s="26">
        <v>52</v>
      </c>
      <c r="D971" s="11">
        <v>31.16</v>
      </c>
      <c r="E971" s="11">
        <v>184.9</v>
      </c>
      <c r="F971" s="11"/>
    </row>
    <row r="972" spans="1:6" x14ac:dyDescent="0.2">
      <c r="A972" s="10">
        <v>45532</v>
      </c>
      <c r="B972" s="30">
        <f>3</f>
        <v>3</v>
      </c>
      <c r="C972" s="26">
        <v>54</v>
      </c>
      <c r="D972" s="11">
        <v>33.89</v>
      </c>
      <c r="E972" s="11">
        <v>166.76</v>
      </c>
      <c r="F972" s="11"/>
    </row>
    <row r="973" spans="1:6" x14ac:dyDescent="0.2">
      <c r="A973" s="10">
        <v>45533</v>
      </c>
      <c r="B973" s="30">
        <f>3</f>
        <v>3</v>
      </c>
      <c r="C973" s="26">
        <v>59</v>
      </c>
      <c r="D973" s="11">
        <v>44.61</v>
      </c>
      <c r="E973" s="11">
        <v>219.42</v>
      </c>
      <c r="F973" s="11"/>
    </row>
    <row r="974" spans="1:6" x14ac:dyDescent="0.2">
      <c r="A974" s="10">
        <v>45534</v>
      </c>
      <c r="B974" s="30">
        <f>3</f>
        <v>3</v>
      </c>
      <c r="C974" s="26">
        <v>49</v>
      </c>
      <c r="D974" s="11">
        <v>44.26</v>
      </c>
      <c r="E974" s="11">
        <v>186.75</v>
      </c>
      <c r="F974" s="11"/>
    </row>
    <row r="975" spans="1:6" x14ac:dyDescent="0.2">
      <c r="A975" s="10">
        <v>45535</v>
      </c>
      <c r="B975" s="30">
        <f>3</f>
        <v>3</v>
      </c>
      <c r="C975" s="26">
        <v>49</v>
      </c>
      <c r="D975" s="11">
        <v>47.58</v>
      </c>
      <c r="E975" s="11">
        <v>202.26</v>
      </c>
      <c r="F975" s="11"/>
    </row>
    <row r="976" spans="1:6" x14ac:dyDescent="0.2">
      <c r="A976" s="10">
        <v>45536</v>
      </c>
      <c r="B976" s="30">
        <f>3</f>
        <v>3</v>
      </c>
      <c r="C976" s="26">
        <v>60</v>
      </c>
      <c r="D976" s="11">
        <v>39.520000000000003</v>
      </c>
      <c r="E976" s="11">
        <v>224.57</v>
      </c>
      <c r="F976" s="11"/>
    </row>
    <row r="977" spans="1:6" x14ac:dyDescent="0.2">
      <c r="A977" s="10">
        <v>45537</v>
      </c>
      <c r="B977" s="30">
        <f>3</f>
        <v>3</v>
      </c>
      <c r="C977" s="26">
        <v>60</v>
      </c>
      <c r="D977" s="11">
        <v>42.08</v>
      </c>
      <c r="E977" s="11">
        <v>213.19</v>
      </c>
      <c r="F977" s="11"/>
    </row>
    <row r="978" spans="1:6" x14ac:dyDescent="0.2">
      <c r="A978" s="10">
        <v>45538</v>
      </c>
      <c r="B978" s="30">
        <f>3</f>
        <v>3</v>
      </c>
      <c r="C978" s="26">
        <v>60</v>
      </c>
      <c r="D978" s="11">
        <v>40.56</v>
      </c>
      <c r="E978" s="11">
        <v>149.30000000000001</v>
      </c>
      <c r="F978" s="11"/>
    </row>
    <row r="979" spans="1:6" x14ac:dyDescent="0.2">
      <c r="A979" s="10">
        <v>45539</v>
      </c>
      <c r="B979" s="30">
        <f>3</f>
        <v>3</v>
      </c>
      <c r="C979" s="26">
        <v>56</v>
      </c>
      <c r="D979" s="11">
        <v>48.01</v>
      </c>
      <c r="E979" s="11">
        <v>219.57</v>
      </c>
      <c r="F979" s="11"/>
    </row>
    <row r="980" spans="1:6" x14ac:dyDescent="0.2">
      <c r="A980" s="10">
        <v>45540</v>
      </c>
      <c r="B980" s="30">
        <f>3</f>
        <v>3</v>
      </c>
      <c r="C980" s="26">
        <v>56</v>
      </c>
      <c r="D980" s="11">
        <v>38.159999999999997</v>
      </c>
      <c r="E980" s="11">
        <v>181.57</v>
      </c>
      <c r="F980" s="11"/>
    </row>
    <row r="981" spans="1:6" x14ac:dyDescent="0.2">
      <c r="A981" s="10">
        <v>45541</v>
      </c>
      <c r="B981" s="30">
        <f>3</f>
        <v>3</v>
      </c>
      <c r="C981" s="26">
        <v>56</v>
      </c>
      <c r="D981" s="11">
        <v>37.549999999999997</v>
      </c>
      <c r="E981" s="11">
        <v>215.13</v>
      </c>
      <c r="F981" s="11"/>
    </row>
    <row r="982" spans="1:6" x14ac:dyDescent="0.2">
      <c r="A982" s="10">
        <v>45542</v>
      </c>
      <c r="B982" s="30">
        <f>3</f>
        <v>3</v>
      </c>
      <c r="C982" s="26">
        <v>49</v>
      </c>
      <c r="D982" s="11">
        <v>44.08</v>
      </c>
      <c r="E982" s="11">
        <v>223.24</v>
      </c>
      <c r="F982" s="11"/>
    </row>
    <row r="983" spans="1:6" x14ac:dyDescent="0.2">
      <c r="A983" s="10">
        <v>45543</v>
      </c>
      <c r="B983" s="30">
        <f>3</f>
        <v>3</v>
      </c>
      <c r="C983" s="26">
        <v>51</v>
      </c>
      <c r="D983" s="11">
        <v>43.03</v>
      </c>
      <c r="E983" s="11">
        <v>170.61</v>
      </c>
      <c r="F983" s="11"/>
    </row>
    <row r="984" spans="1:6" x14ac:dyDescent="0.2">
      <c r="A984" s="10">
        <v>45544</v>
      </c>
      <c r="B984" s="30">
        <f>3</f>
        <v>3</v>
      </c>
      <c r="C984" s="26">
        <v>51</v>
      </c>
      <c r="D984" s="11">
        <v>34.909999999999997</v>
      </c>
      <c r="E984" s="11">
        <v>176.11</v>
      </c>
      <c r="F984" s="11"/>
    </row>
    <row r="985" spans="1:6" x14ac:dyDescent="0.2">
      <c r="A985" s="10">
        <v>45545</v>
      </c>
      <c r="B985" s="30">
        <f>3</f>
        <v>3</v>
      </c>
      <c r="C985" s="26">
        <v>60</v>
      </c>
      <c r="D985" s="11">
        <v>39.950000000000003</v>
      </c>
      <c r="E985" s="11">
        <v>214.34</v>
      </c>
      <c r="F985" s="11"/>
    </row>
    <row r="986" spans="1:6" x14ac:dyDescent="0.2">
      <c r="A986" s="10">
        <v>45546</v>
      </c>
      <c r="B986" s="30">
        <f>3</f>
        <v>3</v>
      </c>
      <c r="C986" s="26">
        <v>52</v>
      </c>
      <c r="D986" s="11">
        <v>38.590000000000003</v>
      </c>
      <c r="E986" s="11">
        <v>149.46</v>
      </c>
      <c r="F986" s="11"/>
    </row>
    <row r="987" spans="1:6" x14ac:dyDescent="0.2">
      <c r="A987" s="10">
        <v>45547</v>
      </c>
      <c r="B987" s="30">
        <f>3</f>
        <v>3</v>
      </c>
      <c r="C987" s="26">
        <v>53</v>
      </c>
      <c r="D987" s="11">
        <v>47.21</v>
      </c>
      <c r="E987" s="11">
        <v>139.9</v>
      </c>
      <c r="F987" s="11"/>
    </row>
    <row r="988" spans="1:6" x14ac:dyDescent="0.2">
      <c r="A988" s="10">
        <v>45548</v>
      </c>
      <c r="B988" s="30">
        <f>3</f>
        <v>3</v>
      </c>
      <c r="C988" s="26">
        <v>60</v>
      </c>
      <c r="D988" s="11">
        <v>48</v>
      </c>
      <c r="E988" s="11">
        <v>141.12</v>
      </c>
      <c r="F988" s="11"/>
    </row>
    <row r="989" spans="1:6" x14ac:dyDescent="0.2">
      <c r="A989" s="10">
        <v>45549</v>
      </c>
      <c r="B989" s="30">
        <f>3</f>
        <v>3</v>
      </c>
      <c r="C989" s="26">
        <v>52</v>
      </c>
      <c r="D989" s="11">
        <v>36.19</v>
      </c>
      <c r="E989" s="11">
        <v>190.66</v>
      </c>
      <c r="F989" s="11"/>
    </row>
    <row r="990" spans="1:6" x14ac:dyDescent="0.2">
      <c r="A990" s="10">
        <v>45550</v>
      </c>
      <c r="B990" s="30">
        <f>3</f>
        <v>3</v>
      </c>
      <c r="C990" s="26">
        <v>55</v>
      </c>
      <c r="D990" s="11">
        <v>33.01</v>
      </c>
      <c r="E990" s="11">
        <v>179.65</v>
      </c>
      <c r="F990" s="11"/>
    </row>
    <row r="991" spans="1:6" x14ac:dyDescent="0.2">
      <c r="A991" s="10">
        <v>45551</v>
      </c>
      <c r="B991" s="30">
        <f>3</f>
        <v>3</v>
      </c>
      <c r="C991" s="26">
        <v>50</v>
      </c>
      <c r="D991" s="11">
        <v>37.18</v>
      </c>
      <c r="E991" s="11">
        <v>202.94</v>
      </c>
      <c r="F991" s="11"/>
    </row>
    <row r="992" spans="1:6" x14ac:dyDescent="0.2">
      <c r="A992" s="10">
        <v>45552</v>
      </c>
      <c r="B992" s="30">
        <f>3</f>
        <v>3</v>
      </c>
      <c r="C992" s="26">
        <v>54</v>
      </c>
      <c r="D992" s="11">
        <v>33.46</v>
      </c>
      <c r="E992" s="11">
        <v>213.29</v>
      </c>
      <c r="F992" s="11"/>
    </row>
    <row r="993" spans="1:6" x14ac:dyDescent="0.2">
      <c r="A993" s="10">
        <v>45553</v>
      </c>
      <c r="B993" s="30">
        <f>3</f>
        <v>3</v>
      </c>
      <c r="C993" s="26">
        <v>57</v>
      </c>
      <c r="D993" s="11">
        <v>48.31</v>
      </c>
      <c r="E993" s="11">
        <v>162.12</v>
      </c>
      <c r="F993" s="11"/>
    </row>
    <row r="994" spans="1:6" x14ac:dyDescent="0.2">
      <c r="A994" s="10">
        <v>45554</v>
      </c>
      <c r="B994" s="30">
        <f>3</f>
        <v>3</v>
      </c>
      <c r="C994" s="26">
        <v>60</v>
      </c>
      <c r="D994" s="11">
        <v>33.380000000000003</v>
      </c>
      <c r="E994" s="11">
        <v>162.31</v>
      </c>
      <c r="F994" s="11"/>
    </row>
    <row r="995" spans="1:6" x14ac:dyDescent="0.2">
      <c r="A995" s="10">
        <v>45555</v>
      </c>
      <c r="B995" s="30">
        <f>3</f>
        <v>3</v>
      </c>
      <c r="C995" s="26">
        <v>56</v>
      </c>
      <c r="D995" s="11">
        <v>47.24</v>
      </c>
      <c r="E995" s="11">
        <v>145.94999999999999</v>
      </c>
      <c r="F995" s="11"/>
    </row>
    <row r="996" spans="1:6" x14ac:dyDescent="0.2">
      <c r="A996" s="10">
        <v>45556</v>
      </c>
      <c r="B996" s="30">
        <f>3</f>
        <v>3</v>
      </c>
      <c r="C996" s="26">
        <v>55</v>
      </c>
      <c r="D996" s="11">
        <v>38.99</v>
      </c>
      <c r="E996" s="11">
        <v>178.69</v>
      </c>
      <c r="F996" s="11"/>
    </row>
    <row r="997" spans="1:6" x14ac:dyDescent="0.2">
      <c r="A997" s="10">
        <v>45557</v>
      </c>
      <c r="B997" s="30">
        <f>3</f>
        <v>3</v>
      </c>
      <c r="C997" s="26">
        <v>51</v>
      </c>
      <c r="D997" s="11">
        <v>44.2</v>
      </c>
      <c r="E997" s="11">
        <v>235.89</v>
      </c>
      <c r="F997" s="11"/>
    </row>
    <row r="998" spans="1:6" x14ac:dyDescent="0.2">
      <c r="A998" s="10">
        <v>45558</v>
      </c>
      <c r="B998" s="30">
        <f>3</f>
        <v>3</v>
      </c>
      <c r="C998" s="26">
        <v>61</v>
      </c>
      <c r="D998" s="11">
        <v>34.39</v>
      </c>
      <c r="E998" s="11">
        <v>200.78</v>
      </c>
      <c r="F998" s="11"/>
    </row>
    <row r="999" spans="1:6" x14ac:dyDescent="0.2">
      <c r="A999" s="10">
        <v>45559</v>
      </c>
      <c r="B999" s="30">
        <f>3</f>
        <v>3</v>
      </c>
      <c r="C999" s="26">
        <v>59</v>
      </c>
      <c r="D999" s="11">
        <v>38.78</v>
      </c>
      <c r="E999" s="11">
        <v>201.72</v>
      </c>
      <c r="F999" s="11"/>
    </row>
    <row r="1000" spans="1:6" x14ac:dyDescent="0.2">
      <c r="A1000" s="10">
        <v>45560</v>
      </c>
      <c r="B1000" s="30">
        <f>3</f>
        <v>3</v>
      </c>
      <c r="C1000" s="26">
        <v>59</v>
      </c>
      <c r="D1000" s="11">
        <v>45.93</v>
      </c>
      <c r="E1000" s="11">
        <v>158.51</v>
      </c>
      <c r="F1000" s="11"/>
    </row>
    <row r="1001" spans="1:6" x14ac:dyDescent="0.2">
      <c r="A1001" s="10">
        <v>45561</v>
      </c>
      <c r="B1001" s="30">
        <f>3</f>
        <v>3</v>
      </c>
      <c r="C1001" s="26">
        <v>57</v>
      </c>
      <c r="D1001" s="11">
        <v>30.54</v>
      </c>
      <c r="E1001" s="11">
        <v>149.82</v>
      </c>
      <c r="F1001" s="11"/>
    </row>
    <row r="1002" spans="1:6" x14ac:dyDescent="0.2">
      <c r="A1002" s="10">
        <v>45562</v>
      </c>
      <c r="B1002" s="30">
        <f>3</f>
        <v>3</v>
      </c>
      <c r="C1002" s="26">
        <v>50</v>
      </c>
      <c r="D1002" s="11">
        <v>33.18</v>
      </c>
      <c r="E1002" s="11">
        <v>143.34</v>
      </c>
      <c r="F1002" s="11"/>
    </row>
    <row r="1003" spans="1:6" x14ac:dyDescent="0.2">
      <c r="A1003" s="10">
        <v>45563</v>
      </c>
      <c r="B1003" s="30">
        <f>3</f>
        <v>3</v>
      </c>
      <c r="C1003" s="26">
        <v>57</v>
      </c>
      <c r="D1003" s="11">
        <v>30.61</v>
      </c>
      <c r="E1003" s="11">
        <v>201.96</v>
      </c>
      <c r="F1003" s="11"/>
    </row>
    <row r="1004" spans="1:6" x14ac:dyDescent="0.2">
      <c r="A1004" s="10">
        <v>45564</v>
      </c>
      <c r="B1004" s="30">
        <f>3</f>
        <v>3</v>
      </c>
      <c r="C1004" s="26">
        <v>56</v>
      </c>
      <c r="D1004" s="11">
        <v>39.65</v>
      </c>
      <c r="E1004" s="11">
        <v>168.59</v>
      </c>
      <c r="F1004" s="11"/>
    </row>
    <row r="1005" spans="1:6" x14ac:dyDescent="0.2">
      <c r="A1005" s="10">
        <v>45565</v>
      </c>
      <c r="B1005" s="30">
        <f>3</f>
        <v>3</v>
      </c>
      <c r="C1005" s="26">
        <v>57</v>
      </c>
      <c r="D1005" s="11">
        <v>30.62</v>
      </c>
      <c r="E1005" s="11">
        <v>229.86</v>
      </c>
      <c r="F1005" s="11"/>
    </row>
    <row r="1006" spans="1:6" x14ac:dyDescent="0.2">
      <c r="A1006" s="10">
        <v>45566</v>
      </c>
      <c r="B1006" s="30">
        <f>3</f>
        <v>3</v>
      </c>
      <c r="C1006" s="26">
        <v>51</v>
      </c>
      <c r="D1006" s="11">
        <v>31.32</v>
      </c>
      <c r="E1006" s="11">
        <v>143.28</v>
      </c>
      <c r="F1006" s="11"/>
    </row>
    <row r="1007" spans="1:6" x14ac:dyDescent="0.2">
      <c r="A1007" s="10">
        <v>45567</v>
      </c>
      <c r="B1007" s="30">
        <f>3</f>
        <v>3</v>
      </c>
      <c r="C1007" s="26">
        <v>51</v>
      </c>
      <c r="D1007" s="11">
        <v>29.98</v>
      </c>
      <c r="E1007" s="11">
        <v>174.72</v>
      </c>
      <c r="F1007" s="11"/>
    </row>
    <row r="1008" spans="1:6" x14ac:dyDescent="0.2">
      <c r="A1008" s="10">
        <v>45568</v>
      </c>
      <c r="B1008" s="30">
        <f>3</f>
        <v>3</v>
      </c>
      <c r="C1008" s="26">
        <v>59</v>
      </c>
      <c r="D1008" s="11">
        <v>45.76</v>
      </c>
      <c r="E1008" s="11">
        <v>153.08000000000001</v>
      </c>
      <c r="F1008" s="11"/>
    </row>
    <row r="1009" spans="1:6" x14ac:dyDescent="0.2">
      <c r="A1009" s="10">
        <v>45569</v>
      </c>
      <c r="B1009" s="30">
        <f>3</f>
        <v>3</v>
      </c>
      <c r="C1009" s="26">
        <v>57</v>
      </c>
      <c r="D1009" s="11">
        <v>33.67</v>
      </c>
      <c r="E1009" s="11">
        <v>169.01</v>
      </c>
      <c r="F1009" s="11"/>
    </row>
    <row r="1010" spans="1:6" x14ac:dyDescent="0.2">
      <c r="A1010" s="10">
        <v>45570</v>
      </c>
      <c r="B1010" s="30">
        <f>3</f>
        <v>3</v>
      </c>
      <c r="C1010" s="26">
        <v>59</v>
      </c>
      <c r="D1010" s="11">
        <v>36.840000000000003</v>
      </c>
      <c r="E1010" s="11">
        <v>215</v>
      </c>
      <c r="F1010" s="11"/>
    </row>
    <row r="1011" spans="1:6" x14ac:dyDescent="0.2">
      <c r="A1011" s="10">
        <v>45571</v>
      </c>
      <c r="B1011" s="30">
        <f>3</f>
        <v>3</v>
      </c>
      <c r="C1011" s="26">
        <v>49</v>
      </c>
      <c r="D1011" s="11">
        <v>34.51</v>
      </c>
      <c r="E1011" s="11">
        <v>208.36</v>
      </c>
      <c r="F1011" s="11"/>
    </row>
    <row r="1012" spans="1:6" x14ac:dyDescent="0.2">
      <c r="A1012" s="10">
        <v>45572</v>
      </c>
      <c r="B1012" s="30">
        <f>3</f>
        <v>3</v>
      </c>
      <c r="C1012" s="26">
        <v>51</v>
      </c>
      <c r="D1012" s="11">
        <v>39.979999999999997</v>
      </c>
      <c r="E1012" s="11">
        <v>217.72</v>
      </c>
      <c r="F1012" s="11"/>
    </row>
    <row r="1013" spans="1:6" x14ac:dyDescent="0.2">
      <c r="A1013" s="10">
        <v>45573</v>
      </c>
      <c r="B1013" s="30">
        <f>3</f>
        <v>3</v>
      </c>
      <c r="C1013" s="26">
        <v>50</v>
      </c>
      <c r="D1013" s="11">
        <v>46.84</v>
      </c>
      <c r="E1013" s="11">
        <v>195.34</v>
      </c>
      <c r="F1013" s="11"/>
    </row>
    <row r="1014" spans="1:6" x14ac:dyDescent="0.2">
      <c r="A1014" s="10">
        <v>45574</v>
      </c>
      <c r="B1014" s="30">
        <f>3</f>
        <v>3</v>
      </c>
      <c r="C1014" s="26">
        <v>50</v>
      </c>
      <c r="D1014" s="11">
        <v>33.979999999999997</v>
      </c>
      <c r="E1014" s="11">
        <v>152.49</v>
      </c>
      <c r="F1014" s="11"/>
    </row>
    <row r="1015" spans="1:6" x14ac:dyDescent="0.2">
      <c r="A1015" s="10">
        <v>45575</v>
      </c>
      <c r="B1015" s="30">
        <f>3</f>
        <v>3</v>
      </c>
      <c r="C1015" s="26">
        <v>55</v>
      </c>
      <c r="D1015" s="11">
        <v>43.5</v>
      </c>
      <c r="E1015" s="11">
        <v>195.25</v>
      </c>
      <c r="F1015" s="11"/>
    </row>
    <row r="1016" spans="1:6" x14ac:dyDescent="0.2">
      <c r="A1016" s="10">
        <v>45576</v>
      </c>
      <c r="B1016" s="30">
        <f>3</f>
        <v>3</v>
      </c>
      <c r="C1016" s="26">
        <v>55</v>
      </c>
      <c r="D1016" s="11">
        <v>42.69</v>
      </c>
      <c r="E1016" s="11">
        <v>171.55</v>
      </c>
      <c r="F1016" s="11"/>
    </row>
    <row r="1017" spans="1:6" x14ac:dyDescent="0.2">
      <c r="A1017" s="10">
        <v>45577</v>
      </c>
      <c r="B1017" s="30">
        <f>3</f>
        <v>3</v>
      </c>
      <c r="C1017" s="26">
        <v>53</v>
      </c>
      <c r="D1017" s="11">
        <v>31.89</v>
      </c>
      <c r="E1017" s="11">
        <v>155.22999999999999</v>
      </c>
      <c r="F1017" s="11"/>
    </row>
    <row r="1018" spans="1:6" x14ac:dyDescent="0.2">
      <c r="A1018" s="10">
        <v>45578</v>
      </c>
      <c r="B1018" s="30">
        <f>3</f>
        <v>3</v>
      </c>
      <c r="C1018" s="26">
        <v>50</v>
      </c>
      <c r="D1018" s="11">
        <v>36.08</v>
      </c>
      <c r="E1018" s="11">
        <v>226.25</v>
      </c>
      <c r="F1018" s="11"/>
    </row>
    <row r="1019" spans="1:6" x14ac:dyDescent="0.2">
      <c r="A1019" s="10">
        <v>45579</v>
      </c>
      <c r="B1019" s="30">
        <f>3</f>
        <v>3</v>
      </c>
      <c r="C1019" s="26">
        <v>51</v>
      </c>
      <c r="D1019" s="11">
        <v>33.35</v>
      </c>
      <c r="E1019" s="11">
        <v>169.77</v>
      </c>
      <c r="F1019" s="11"/>
    </row>
    <row r="1020" spans="1:6" x14ac:dyDescent="0.2">
      <c r="A1020" s="10">
        <v>45580</v>
      </c>
      <c r="B1020" s="30">
        <f>3</f>
        <v>3</v>
      </c>
      <c r="C1020" s="26">
        <v>51</v>
      </c>
      <c r="D1020" s="11">
        <v>48.21</v>
      </c>
      <c r="E1020" s="11">
        <v>166.24</v>
      </c>
      <c r="F1020" s="11"/>
    </row>
    <row r="1021" spans="1:6" x14ac:dyDescent="0.2">
      <c r="A1021" s="10">
        <v>45581</v>
      </c>
      <c r="B1021" s="30">
        <f>3</f>
        <v>3</v>
      </c>
      <c r="C1021" s="26">
        <v>61</v>
      </c>
      <c r="D1021" s="11">
        <v>36.47</v>
      </c>
      <c r="E1021" s="11">
        <v>171.58</v>
      </c>
      <c r="F1021" s="11"/>
    </row>
    <row r="1022" spans="1:6" x14ac:dyDescent="0.2">
      <c r="A1022" s="10">
        <v>45582</v>
      </c>
      <c r="B1022" s="30">
        <f>3</f>
        <v>3</v>
      </c>
      <c r="C1022" s="26">
        <v>58</v>
      </c>
      <c r="D1022" s="11">
        <v>30.94</v>
      </c>
      <c r="E1022" s="11">
        <v>182.05</v>
      </c>
      <c r="F1022" s="11"/>
    </row>
    <row r="1023" spans="1:6" x14ac:dyDescent="0.2">
      <c r="A1023" s="10">
        <v>45583</v>
      </c>
      <c r="B1023" s="30">
        <f>3</f>
        <v>3</v>
      </c>
      <c r="C1023" s="26">
        <v>59</v>
      </c>
      <c r="D1023" s="11">
        <v>46.14</v>
      </c>
      <c r="E1023" s="11">
        <v>230.61</v>
      </c>
      <c r="F1023" s="11"/>
    </row>
    <row r="1024" spans="1:6" x14ac:dyDescent="0.2">
      <c r="A1024" s="10">
        <v>45584</v>
      </c>
      <c r="B1024" s="30">
        <f>3</f>
        <v>3</v>
      </c>
      <c r="C1024" s="26">
        <v>58</v>
      </c>
      <c r="D1024" s="11">
        <v>43.15</v>
      </c>
      <c r="E1024" s="11">
        <v>196.86</v>
      </c>
      <c r="F1024" s="11"/>
    </row>
    <row r="1025" spans="1:6" x14ac:dyDescent="0.2">
      <c r="A1025" s="10">
        <v>45585</v>
      </c>
      <c r="B1025" s="30">
        <f>3</f>
        <v>3</v>
      </c>
      <c r="C1025" s="26">
        <v>59</v>
      </c>
      <c r="D1025" s="11">
        <v>41.75</v>
      </c>
      <c r="E1025" s="11">
        <v>203.01</v>
      </c>
      <c r="F1025" s="11"/>
    </row>
    <row r="1026" spans="1:6" x14ac:dyDescent="0.2">
      <c r="A1026" s="10">
        <v>45586</v>
      </c>
      <c r="B1026" s="30">
        <f>3</f>
        <v>3</v>
      </c>
      <c r="C1026" s="26">
        <v>51</v>
      </c>
      <c r="D1026" s="11">
        <v>49.18</v>
      </c>
      <c r="E1026" s="11">
        <v>186.78</v>
      </c>
      <c r="F1026" s="11"/>
    </row>
    <row r="1027" spans="1:6" x14ac:dyDescent="0.2">
      <c r="A1027" s="10">
        <v>45587</v>
      </c>
      <c r="B1027" s="30">
        <f>3</f>
        <v>3</v>
      </c>
      <c r="C1027" s="26">
        <v>56</v>
      </c>
      <c r="D1027" s="11">
        <v>40.79</v>
      </c>
      <c r="E1027" s="11">
        <v>173.65</v>
      </c>
      <c r="F1027" s="11"/>
    </row>
    <row r="1028" spans="1:6" x14ac:dyDescent="0.2">
      <c r="A1028" s="10">
        <v>45588</v>
      </c>
      <c r="B1028" s="30">
        <f>3</f>
        <v>3</v>
      </c>
      <c r="C1028" s="26">
        <v>54</v>
      </c>
      <c r="D1028" s="11">
        <v>47.62</v>
      </c>
      <c r="E1028" s="11">
        <v>228.07</v>
      </c>
      <c r="F1028" s="11"/>
    </row>
    <row r="1029" spans="1:6" x14ac:dyDescent="0.2">
      <c r="A1029" s="10">
        <v>45589</v>
      </c>
      <c r="B1029" s="30">
        <f>3</f>
        <v>3</v>
      </c>
      <c r="C1029" s="26">
        <v>62</v>
      </c>
      <c r="D1029" s="11">
        <v>38.020000000000003</v>
      </c>
      <c r="E1029" s="11">
        <v>158.22</v>
      </c>
      <c r="F1029" s="11"/>
    </row>
    <row r="1030" spans="1:6" x14ac:dyDescent="0.2">
      <c r="A1030" s="10">
        <v>45590</v>
      </c>
      <c r="B1030" s="30">
        <f>3</f>
        <v>3</v>
      </c>
      <c r="C1030" s="26">
        <v>59</v>
      </c>
      <c r="D1030" s="11">
        <v>40.78</v>
      </c>
      <c r="E1030" s="11">
        <v>155.9</v>
      </c>
      <c r="F1030" s="11"/>
    </row>
    <row r="1031" spans="1:6" x14ac:dyDescent="0.2">
      <c r="A1031" s="10">
        <v>45591</v>
      </c>
      <c r="B1031" s="30">
        <f>3</f>
        <v>3</v>
      </c>
      <c r="C1031" s="26">
        <v>59</v>
      </c>
      <c r="D1031" s="11">
        <v>36.049999999999997</v>
      </c>
      <c r="E1031" s="11">
        <v>147.51</v>
      </c>
      <c r="F1031" s="11"/>
    </row>
    <row r="1032" spans="1:6" x14ac:dyDescent="0.2">
      <c r="A1032" s="10">
        <v>45592</v>
      </c>
      <c r="B1032" s="30">
        <f>3</f>
        <v>3</v>
      </c>
      <c r="C1032" s="26">
        <v>52</v>
      </c>
      <c r="D1032" s="11">
        <v>44.96</v>
      </c>
      <c r="E1032" s="11">
        <v>146.85</v>
      </c>
      <c r="F1032" s="11"/>
    </row>
    <row r="1033" spans="1:6" x14ac:dyDescent="0.2">
      <c r="A1033" s="10">
        <v>45593</v>
      </c>
      <c r="B1033" s="30">
        <f>3</f>
        <v>3</v>
      </c>
      <c r="C1033" s="26">
        <v>61</v>
      </c>
      <c r="D1033" s="11">
        <v>32.549999999999997</v>
      </c>
      <c r="E1033" s="11">
        <v>220.53</v>
      </c>
      <c r="F1033" s="11"/>
    </row>
    <row r="1034" spans="1:6" x14ac:dyDescent="0.2">
      <c r="A1034" s="10">
        <v>45594</v>
      </c>
      <c r="B1034" s="30">
        <f>3</f>
        <v>3</v>
      </c>
      <c r="C1034" s="26">
        <v>58</v>
      </c>
      <c r="D1034" s="11">
        <v>43.69</v>
      </c>
      <c r="E1034" s="11">
        <v>196.61</v>
      </c>
      <c r="F1034" s="11"/>
    </row>
    <row r="1035" spans="1:6" x14ac:dyDescent="0.2">
      <c r="A1035" s="10">
        <v>45595</v>
      </c>
      <c r="B1035" s="30">
        <f>3</f>
        <v>3</v>
      </c>
      <c r="C1035" s="26">
        <v>53</v>
      </c>
      <c r="D1035" s="11">
        <v>48.97</v>
      </c>
      <c r="E1035" s="11">
        <v>233.76</v>
      </c>
      <c r="F1035" s="11"/>
    </row>
    <row r="1036" spans="1:6" x14ac:dyDescent="0.2">
      <c r="A1036" s="10">
        <v>45596</v>
      </c>
      <c r="B1036" s="30">
        <f>3</f>
        <v>3</v>
      </c>
      <c r="C1036" s="26">
        <v>57</v>
      </c>
      <c r="D1036" s="11">
        <v>37.229999999999997</v>
      </c>
      <c r="E1036" s="11">
        <v>143</v>
      </c>
      <c r="F1036" s="11"/>
    </row>
    <row r="1037" spans="1:6" x14ac:dyDescent="0.2">
      <c r="A1037" s="10">
        <v>45597</v>
      </c>
      <c r="B1037" s="30">
        <f>3</f>
        <v>3</v>
      </c>
      <c r="C1037" s="26">
        <v>59</v>
      </c>
      <c r="D1037" s="11">
        <v>37.020000000000003</v>
      </c>
      <c r="E1037" s="11">
        <v>218.35</v>
      </c>
      <c r="F1037" s="11"/>
    </row>
    <row r="1038" spans="1:6" x14ac:dyDescent="0.2">
      <c r="A1038" s="10">
        <v>45598</v>
      </c>
      <c r="B1038" s="30">
        <f>3</f>
        <v>3</v>
      </c>
      <c r="C1038" s="26">
        <v>54</v>
      </c>
      <c r="D1038" s="11">
        <v>45.71</v>
      </c>
      <c r="E1038" s="11">
        <v>149.57</v>
      </c>
      <c r="F1038" s="11"/>
    </row>
    <row r="1039" spans="1:6" x14ac:dyDescent="0.2">
      <c r="A1039" s="10">
        <v>45599</v>
      </c>
      <c r="B1039" s="30">
        <f>3</f>
        <v>3</v>
      </c>
      <c r="C1039" s="26">
        <v>59</v>
      </c>
      <c r="D1039" s="11">
        <v>33.549999999999997</v>
      </c>
      <c r="E1039" s="11">
        <v>186.55</v>
      </c>
      <c r="F1039" s="11"/>
    </row>
    <row r="1040" spans="1:6" x14ac:dyDescent="0.2">
      <c r="A1040" s="10">
        <v>45600</v>
      </c>
      <c r="B1040" s="30">
        <f>3</f>
        <v>3</v>
      </c>
      <c r="C1040" s="26">
        <v>58</v>
      </c>
      <c r="D1040" s="11">
        <v>32.65</v>
      </c>
      <c r="E1040" s="11">
        <v>228.28</v>
      </c>
      <c r="F1040" s="11"/>
    </row>
    <row r="1041" spans="1:6" x14ac:dyDescent="0.2">
      <c r="A1041" s="10">
        <v>45601</v>
      </c>
      <c r="B1041" s="30">
        <f>3</f>
        <v>3</v>
      </c>
      <c r="C1041" s="26">
        <v>61</v>
      </c>
      <c r="D1041" s="11">
        <v>41.38</v>
      </c>
      <c r="E1041" s="11">
        <v>223.11</v>
      </c>
      <c r="F1041" s="11"/>
    </row>
    <row r="1042" spans="1:6" x14ac:dyDescent="0.2">
      <c r="A1042" s="10">
        <v>45602</v>
      </c>
      <c r="B1042" s="30">
        <f>3</f>
        <v>3</v>
      </c>
      <c r="C1042" s="26">
        <v>61</v>
      </c>
      <c r="D1042" s="11">
        <v>34.86</v>
      </c>
      <c r="E1042" s="11">
        <v>139.44</v>
      </c>
      <c r="F1042" s="11"/>
    </row>
    <row r="1043" spans="1:6" x14ac:dyDescent="0.2">
      <c r="A1043" s="10">
        <v>45603</v>
      </c>
      <c r="B1043" s="30">
        <f>3</f>
        <v>3</v>
      </c>
      <c r="C1043" s="26">
        <v>58</v>
      </c>
      <c r="D1043" s="11">
        <v>38.86</v>
      </c>
      <c r="E1043" s="11">
        <v>169.4</v>
      </c>
      <c r="F1043" s="11"/>
    </row>
    <row r="1044" spans="1:6" x14ac:dyDescent="0.2">
      <c r="A1044" s="10">
        <v>45604</v>
      </c>
      <c r="B1044" s="30">
        <f>3</f>
        <v>3</v>
      </c>
      <c r="C1044" s="26">
        <v>55</v>
      </c>
      <c r="D1044" s="11">
        <v>46.86</v>
      </c>
      <c r="E1044" s="11">
        <v>146.75</v>
      </c>
      <c r="F1044" s="11"/>
    </row>
    <row r="1045" spans="1:6" x14ac:dyDescent="0.2">
      <c r="A1045" s="10">
        <v>45605</v>
      </c>
      <c r="B1045" s="30">
        <f>3</f>
        <v>3</v>
      </c>
      <c r="C1045" s="26">
        <v>63</v>
      </c>
      <c r="D1045" s="11">
        <v>31.33</v>
      </c>
      <c r="E1045" s="11">
        <v>156.15</v>
      </c>
      <c r="F1045" s="11"/>
    </row>
    <row r="1046" spans="1:6" x14ac:dyDescent="0.2">
      <c r="A1046" s="10">
        <v>45606</v>
      </c>
      <c r="B1046" s="30">
        <f>3</f>
        <v>3</v>
      </c>
      <c r="C1046" s="26">
        <v>63</v>
      </c>
      <c r="D1046" s="11">
        <v>45.68</v>
      </c>
      <c r="E1046" s="11">
        <v>147.88</v>
      </c>
      <c r="F1046" s="11"/>
    </row>
    <row r="1047" spans="1:6" x14ac:dyDescent="0.2">
      <c r="A1047" s="10">
        <v>45607</v>
      </c>
      <c r="B1047" s="30">
        <f>3</f>
        <v>3</v>
      </c>
      <c r="C1047" s="26">
        <v>60</v>
      </c>
      <c r="D1047" s="11">
        <v>34.590000000000003</v>
      </c>
      <c r="E1047" s="11">
        <v>225.69</v>
      </c>
      <c r="F1047" s="11"/>
    </row>
    <row r="1048" spans="1:6" x14ac:dyDescent="0.2">
      <c r="A1048" s="10">
        <v>45608</v>
      </c>
      <c r="B1048" s="30">
        <f>3</f>
        <v>3</v>
      </c>
      <c r="C1048" s="26">
        <v>53</v>
      </c>
      <c r="D1048" s="11">
        <v>48.81</v>
      </c>
      <c r="E1048" s="11">
        <v>162.85</v>
      </c>
      <c r="F1048" s="11"/>
    </row>
    <row r="1049" spans="1:6" x14ac:dyDescent="0.2">
      <c r="A1049" s="10">
        <v>45609</v>
      </c>
      <c r="B1049" s="30">
        <f>3</f>
        <v>3</v>
      </c>
      <c r="C1049" s="26">
        <v>55</v>
      </c>
      <c r="D1049" s="11">
        <v>45.51</v>
      </c>
      <c r="E1049" s="11">
        <v>138.86000000000001</v>
      </c>
      <c r="F1049" s="11"/>
    </row>
    <row r="1050" spans="1:6" x14ac:dyDescent="0.2">
      <c r="A1050" s="10">
        <v>45610</v>
      </c>
      <c r="B1050" s="30">
        <f>3</f>
        <v>3</v>
      </c>
      <c r="C1050" s="26">
        <v>59</v>
      </c>
      <c r="D1050" s="11">
        <v>30.57</v>
      </c>
      <c r="E1050" s="11">
        <v>179.44</v>
      </c>
      <c r="F1050" s="11"/>
    </row>
    <row r="1051" spans="1:6" x14ac:dyDescent="0.2">
      <c r="A1051" s="10">
        <v>45611</v>
      </c>
      <c r="B1051" s="30">
        <f>3</f>
        <v>3</v>
      </c>
      <c r="C1051" s="26">
        <v>56</v>
      </c>
      <c r="D1051" s="11">
        <v>46.79</v>
      </c>
      <c r="E1051" s="11">
        <v>175.75</v>
      </c>
      <c r="F1051" s="11"/>
    </row>
    <row r="1052" spans="1:6" x14ac:dyDescent="0.2">
      <c r="A1052" s="10">
        <v>45612</v>
      </c>
      <c r="B1052" s="30">
        <f>3</f>
        <v>3</v>
      </c>
      <c r="C1052" s="26">
        <v>62</v>
      </c>
      <c r="D1052" s="11">
        <v>34.44</v>
      </c>
      <c r="E1052" s="11">
        <v>181.48</v>
      </c>
      <c r="F1052" s="11"/>
    </row>
    <row r="1053" spans="1:6" x14ac:dyDescent="0.2">
      <c r="A1053" s="10">
        <v>45613</v>
      </c>
      <c r="B1053" s="30">
        <f>3</f>
        <v>3</v>
      </c>
      <c r="C1053" s="26">
        <v>63</v>
      </c>
      <c r="D1053" s="11">
        <v>45.62</v>
      </c>
      <c r="E1053" s="11">
        <v>199.58</v>
      </c>
      <c r="F1053" s="11"/>
    </row>
    <row r="1054" spans="1:6" x14ac:dyDescent="0.2">
      <c r="A1054" s="10">
        <v>45614</v>
      </c>
      <c r="B1054" s="30">
        <f>3</f>
        <v>3</v>
      </c>
      <c r="C1054" s="26">
        <v>62</v>
      </c>
      <c r="D1054" s="11">
        <v>35.93</v>
      </c>
      <c r="E1054" s="11">
        <v>179.9</v>
      </c>
      <c r="F1054" s="11"/>
    </row>
    <row r="1055" spans="1:6" x14ac:dyDescent="0.2">
      <c r="A1055" s="10">
        <v>45615</v>
      </c>
      <c r="B1055" s="30">
        <f>3</f>
        <v>3</v>
      </c>
      <c r="C1055" s="26">
        <v>51</v>
      </c>
      <c r="D1055" s="11">
        <v>44.23</v>
      </c>
      <c r="E1055" s="11">
        <v>160.02000000000001</v>
      </c>
      <c r="F1055" s="11"/>
    </row>
    <row r="1056" spans="1:6" x14ac:dyDescent="0.2">
      <c r="A1056" s="10">
        <v>45616</v>
      </c>
      <c r="B1056" s="30">
        <f>3</f>
        <v>3</v>
      </c>
      <c r="C1056" s="26">
        <v>51</v>
      </c>
      <c r="D1056" s="11">
        <v>29.28</v>
      </c>
      <c r="E1056" s="11">
        <v>141.94</v>
      </c>
      <c r="F1056" s="11"/>
    </row>
    <row r="1057" spans="1:6" x14ac:dyDescent="0.2">
      <c r="A1057" s="10">
        <v>45617</v>
      </c>
      <c r="B1057" s="30">
        <f>3</f>
        <v>3</v>
      </c>
      <c r="C1057" s="26">
        <v>56</v>
      </c>
      <c r="D1057" s="11">
        <v>31.34</v>
      </c>
      <c r="E1057" s="11">
        <v>234.4</v>
      </c>
      <c r="F1057" s="11"/>
    </row>
    <row r="1058" spans="1:6" x14ac:dyDescent="0.2">
      <c r="A1058" s="10">
        <v>45618</v>
      </c>
      <c r="B1058" s="30">
        <f>3</f>
        <v>3</v>
      </c>
      <c r="C1058" s="26">
        <v>58</v>
      </c>
      <c r="D1058" s="11">
        <v>43.81</v>
      </c>
      <c r="E1058" s="11">
        <v>174.58</v>
      </c>
      <c r="F1058" s="11"/>
    </row>
    <row r="1059" spans="1:6" x14ac:dyDescent="0.2">
      <c r="A1059" s="10">
        <v>45619</v>
      </c>
      <c r="B1059" s="30">
        <f>3</f>
        <v>3</v>
      </c>
      <c r="C1059" s="26">
        <v>54</v>
      </c>
      <c r="D1059" s="11">
        <v>36.799999999999997</v>
      </c>
      <c r="E1059" s="11">
        <v>187.34</v>
      </c>
      <c r="F1059" s="11"/>
    </row>
    <row r="1060" spans="1:6" x14ac:dyDescent="0.2">
      <c r="A1060" s="10">
        <v>45620</v>
      </c>
      <c r="B1060" s="30">
        <f>3</f>
        <v>3</v>
      </c>
      <c r="C1060" s="26">
        <v>57</v>
      </c>
      <c r="D1060" s="11">
        <v>32.97</v>
      </c>
      <c r="E1060" s="11">
        <v>185.75</v>
      </c>
      <c r="F1060" s="11"/>
    </row>
    <row r="1061" spans="1:6" x14ac:dyDescent="0.2">
      <c r="A1061" s="10">
        <v>45621</v>
      </c>
      <c r="B1061" s="30">
        <f>3</f>
        <v>3</v>
      </c>
      <c r="C1061" s="26">
        <v>61</v>
      </c>
      <c r="D1061" s="11">
        <v>44.3</v>
      </c>
      <c r="E1061" s="11">
        <v>144.33000000000001</v>
      </c>
      <c r="F1061" s="11"/>
    </row>
    <row r="1062" spans="1:6" x14ac:dyDescent="0.2">
      <c r="A1062" s="10">
        <v>45622</v>
      </c>
      <c r="B1062" s="30">
        <f>3</f>
        <v>3</v>
      </c>
      <c r="C1062" s="26">
        <v>63</v>
      </c>
      <c r="D1062" s="11">
        <v>40.299999999999997</v>
      </c>
      <c r="E1062" s="11">
        <v>166.44</v>
      </c>
      <c r="F1062" s="11"/>
    </row>
    <row r="1063" spans="1:6" x14ac:dyDescent="0.2">
      <c r="A1063" s="10">
        <v>45623</v>
      </c>
      <c r="B1063" s="30">
        <f>3</f>
        <v>3</v>
      </c>
      <c r="C1063" s="26">
        <v>53</v>
      </c>
      <c r="D1063" s="11">
        <v>32.950000000000003</v>
      </c>
      <c r="E1063" s="11">
        <v>232.98</v>
      </c>
      <c r="F1063" s="11"/>
    </row>
    <row r="1064" spans="1:6" x14ac:dyDescent="0.2">
      <c r="A1064" s="10">
        <v>45624</v>
      </c>
      <c r="B1064" s="30">
        <f>3</f>
        <v>3</v>
      </c>
      <c r="C1064" s="26">
        <v>59</v>
      </c>
      <c r="D1064" s="11">
        <v>29.39</v>
      </c>
      <c r="E1064" s="11">
        <v>179.95</v>
      </c>
      <c r="F1064" s="11"/>
    </row>
    <row r="1065" spans="1:6" x14ac:dyDescent="0.2">
      <c r="A1065" s="10">
        <v>45625</v>
      </c>
      <c r="B1065" s="30">
        <f>3</f>
        <v>3</v>
      </c>
      <c r="C1065" s="26">
        <v>55</v>
      </c>
      <c r="D1065" s="11">
        <v>31.72</v>
      </c>
      <c r="E1065" s="11">
        <v>163.34</v>
      </c>
      <c r="F1065" s="11"/>
    </row>
    <row r="1066" spans="1:6" x14ac:dyDescent="0.2">
      <c r="A1066" s="10">
        <v>45626</v>
      </c>
      <c r="B1066" s="30">
        <f>3</f>
        <v>3</v>
      </c>
      <c r="C1066" s="26">
        <v>52</v>
      </c>
      <c r="D1066" s="11">
        <v>47.01</v>
      </c>
      <c r="E1066" s="11">
        <v>146.88999999999999</v>
      </c>
      <c r="F1066" s="11"/>
    </row>
    <row r="1067" spans="1:6" x14ac:dyDescent="0.2">
      <c r="A1067" s="10">
        <v>45627</v>
      </c>
      <c r="B1067" s="30">
        <f>3</f>
        <v>3</v>
      </c>
      <c r="C1067" s="26">
        <v>56</v>
      </c>
      <c r="D1067" s="11">
        <v>31.55</v>
      </c>
      <c r="E1067" s="11">
        <v>161.61000000000001</v>
      </c>
      <c r="F1067" s="11"/>
    </row>
    <row r="1068" spans="1:6" x14ac:dyDescent="0.2">
      <c r="A1068" s="10">
        <v>45628</v>
      </c>
      <c r="B1068" s="30">
        <f>3</f>
        <v>3</v>
      </c>
      <c r="C1068" s="26">
        <v>61</v>
      </c>
      <c r="D1068" s="11">
        <v>42.75</v>
      </c>
      <c r="E1068" s="11">
        <v>188.58</v>
      </c>
      <c r="F1068" s="11"/>
    </row>
    <row r="1069" spans="1:6" x14ac:dyDescent="0.2">
      <c r="A1069" s="10">
        <v>45629</v>
      </c>
      <c r="B1069" s="30">
        <f>3</f>
        <v>3</v>
      </c>
      <c r="C1069" s="26">
        <v>56</v>
      </c>
      <c r="D1069" s="11">
        <v>32.56</v>
      </c>
      <c r="E1069" s="11">
        <v>221</v>
      </c>
      <c r="F1069" s="11"/>
    </row>
    <row r="1070" spans="1:6" x14ac:dyDescent="0.2">
      <c r="A1070" s="10">
        <v>45630</v>
      </c>
      <c r="B1070" s="30">
        <f>3</f>
        <v>3</v>
      </c>
      <c r="C1070" s="26">
        <v>55</v>
      </c>
      <c r="D1070" s="11">
        <v>32.700000000000003</v>
      </c>
      <c r="E1070" s="11">
        <v>207.75</v>
      </c>
      <c r="F1070" s="11"/>
    </row>
    <row r="1071" spans="1:6" x14ac:dyDescent="0.2">
      <c r="A1071" s="10">
        <v>45631</v>
      </c>
      <c r="B1071" s="30">
        <f>3</f>
        <v>3</v>
      </c>
      <c r="C1071" s="26">
        <v>57</v>
      </c>
      <c r="D1071" s="11">
        <v>30.38</v>
      </c>
      <c r="E1071" s="11">
        <v>213.3</v>
      </c>
      <c r="F1071" s="11"/>
    </row>
    <row r="1072" spans="1:6" x14ac:dyDescent="0.2">
      <c r="A1072" s="10">
        <v>45632</v>
      </c>
      <c r="B1072" s="30">
        <f>3</f>
        <v>3</v>
      </c>
      <c r="C1072" s="26">
        <v>54</v>
      </c>
      <c r="D1072" s="11">
        <v>47.24</v>
      </c>
      <c r="E1072" s="11">
        <v>165.29</v>
      </c>
      <c r="F1072" s="11"/>
    </row>
    <row r="1073" spans="1:6" x14ac:dyDescent="0.2">
      <c r="A1073" s="10">
        <v>45633</v>
      </c>
      <c r="B1073" s="30">
        <f>3</f>
        <v>3</v>
      </c>
      <c r="C1073" s="26">
        <v>57</v>
      </c>
      <c r="D1073" s="11">
        <v>34.119999999999997</v>
      </c>
      <c r="E1073" s="11">
        <v>189.88</v>
      </c>
      <c r="F1073" s="11"/>
    </row>
    <row r="1074" spans="1:6" x14ac:dyDescent="0.2">
      <c r="A1074" s="10">
        <v>45634</v>
      </c>
      <c r="B1074" s="30">
        <f>3</f>
        <v>3</v>
      </c>
      <c r="C1074" s="26">
        <v>63</v>
      </c>
      <c r="D1074" s="11">
        <v>39.119999999999997</v>
      </c>
      <c r="E1074" s="11">
        <v>219.94</v>
      </c>
      <c r="F1074" s="11"/>
    </row>
    <row r="1075" spans="1:6" x14ac:dyDescent="0.2">
      <c r="A1075" s="10">
        <v>45635</v>
      </c>
      <c r="B1075" s="30">
        <f>3</f>
        <v>3</v>
      </c>
      <c r="C1075" s="26">
        <v>57</v>
      </c>
      <c r="D1075" s="11">
        <v>29.25</v>
      </c>
      <c r="E1075" s="11">
        <v>175.87</v>
      </c>
      <c r="F1075" s="11"/>
    </row>
    <row r="1076" spans="1:6" x14ac:dyDescent="0.2">
      <c r="A1076" s="10">
        <v>45636</v>
      </c>
      <c r="B1076" s="30">
        <f>3</f>
        <v>3</v>
      </c>
      <c r="C1076" s="26">
        <v>58</v>
      </c>
      <c r="D1076" s="11">
        <v>31.18</v>
      </c>
      <c r="E1076" s="11">
        <v>233.98</v>
      </c>
      <c r="F1076" s="11"/>
    </row>
    <row r="1077" spans="1:6" x14ac:dyDescent="0.2">
      <c r="A1077" s="10">
        <v>45637</v>
      </c>
      <c r="B1077" s="30">
        <f>3</f>
        <v>3</v>
      </c>
      <c r="C1077" s="26">
        <v>61</v>
      </c>
      <c r="D1077" s="11">
        <v>48.73</v>
      </c>
      <c r="E1077" s="11">
        <v>144.07</v>
      </c>
      <c r="F1077" s="11"/>
    </row>
    <row r="1078" spans="1:6" x14ac:dyDescent="0.2">
      <c r="A1078" s="10">
        <v>45638</v>
      </c>
      <c r="B1078" s="30">
        <f>3</f>
        <v>3</v>
      </c>
      <c r="C1078" s="26">
        <v>61</v>
      </c>
      <c r="D1078" s="11">
        <v>33.83</v>
      </c>
      <c r="E1078" s="11">
        <v>208.29</v>
      </c>
      <c r="F1078" s="11"/>
    </row>
    <row r="1079" spans="1:6" x14ac:dyDescent="0.2">
      <c r="A1079" s="10">
        <v>45639</v>
      </c>
      <c r="B1079" s="30">
        <f>3</f>
        <v>3</v>
      </c>
      <c r="C1079" s="26">
        <v>60</v>
      </c>
      <c r="D1079" s="11">
        <v>37.18</v>
      </c>
      <c r="E1079" s="11">
        <v>197.57</v>
      </c>
      <c r="F1079" s="11"/>
    </row>
    <row r="1080" spans="1:6" x14ac:dyDescent="0.2">
      <c r="A1080" s="10">
        <v>45640</v>
      </c>
      <c r="B1080" s="30">
        <f>3</f>
        <v>3</v>
      </c>
      <c r="C1080" s="26">
        <v>54</v>
      </c>
      <c r="D1080" s="11">
        <v>39.1</v>
      </c>
      <c r="E1080" s="11">
        <v>218.41</v>
      </c>
      <c r="F1080" s="11"/>
    </row>
    <row r="1081" spans="1:6" x14ac:dyDescent="0.2">
      <c r="A1081" s="10">
        <v>45641</v>
      </c>
      <c r="B1081" s="30">
        <f>3</f>
        <v>3</v>
      </c>
      <c r="C1081" s="26">
        <v>54</v>
      </c>
      <c r="D1081" s="11">
        <v>39.4</v>
      </c>
      <c r="E1081" s="11">
        <v>157.35</v>
      </c>
      <c r="F1081" s="11"/>
    </row>
    <row r="1082" spans="1:6" x14ac:dyDescent="0.2">
      <c r="A1082" s="10">
        <v>45642</v>
      </c>
      <c r="B1082" s="30">
        <f>3</f>
        <v>3</v>
      </c>
      <c r="C1082" s="26">
        <v>54</v>
      </c>
      <c r="D1082" s="11">
        <v>45.06</v>
      </c>
      <c r="E1082" s="11">
        <v>168.33</v>
      </c>
      <c r="F1082" s="11"/>
    </row>
    <row r="1083" spans="1:6" x14ac:dyDescent="0.2">
      <c r="A1083" s="10">
        <v>45643</v>
      </c>
      <c r="B1083" s="30">
        <f>3</f>
        <v>3</v>
      </c>
      <c r="C1083" s="26">
        <v>54</v>
      </c>
      <c r="D1083" s="11">
        <v>36.44</v>
      </c>
      <c r="E1083" s="11">
        <v>227.92</v>
      </c>
      <c r="F1083" s="11"/>
    </row>
    <row r="1084" spans="1:6" x14ac:dyDescent="0.2">
      <c r="A1084" s="10">
        <v>45644</v>
      </c>
      <c r="B1084" s="30">
        <f>3</f>
        <v>3</v>
      </c>
      <c r="C1084" s="26">
        <v>63</v>
      </c>
      <c r="D1084" s="11">
        <v>39.82</v>
      </c>
      <c r="E1084" s="11">
        <v>232.34</v>
      </c>
      <c r="F1084" s="11"/>
    </row>
    <row r="1085" spans="1:6" x14ac:dyDescent="0.2">
      <c r="A1085" s="10">
        <v>45645</v>
      </c>
      <c r="B1085" s="30">
        <f>3</f>
        <v>3</v>
      </c>
      <c r="C1085" s="26">
        <v>63</v>
      </c>
      <c r="D1085" s="11">
        <v>44.21</v>
      </c>
      <c r="E1085" s="11">
        <v>188.21</v>
      </c>
      <c r="F1085" s="11"/>
    </row>
    <row r="1086" spans="1:6" x14ac:dyDescent="0.2">
      <c r="A1086" s="10">
        <v>45646</v>
      </c>
      <c r="B1086" s="30">
        <f>3</f>
        <v>3</v>
      </c>
      <c r="C1086" s="26">
        <v>57</v>
      </c>
      <c r="D1086" s="11">
        <v>35.46</v>
      </c>
      <c r="E1086" s="11">
        <v>180.5</v>
      </c>
      <c r="F1086" s="11"/>
    </row>
    <row r="1087" spans="1:6" x14ac:dyDescent="0.2">
      <c r="A1087" s="10">
        <v>45647</v>
      </c>
      <c r="B1087" s="30">
        <f>3</f>
        <v>3</v>
      </c>
      <c r="C1087" s="26">
        <v>61</v>
      </c>
      <c r="D1087" s="11">
        <v>32.68</v>
      </c>
      <c r="E1087" s="11">
        <v>153.25</v>
      </c>
      <c r="F1087" s="11"/>
    </row>
    <row r="1088" spans="1:6" x14ac:dyDescent="0.2">
      <c r="A1088" s="10">
        <v>45648</v>
      </c>
      <c r="B1088" s="30">
        <f>3</f>
        <v>3</v>
      </c>
      <c r="C1088" s="26">
        <v>61</v>
      </c>
      <c r="D1088" s="11">
        <v>39.4</v>
      </c>
      <c r="E1088" s="11">
        <v>139.19</v>
      </c>
      <c r="F1088" s="11"/>
    </row>
    <row r="1089" spans="1:6" x14ac:dyDescent="0.2">
      <c r="A1089" s="10">
        <v>45649</v>
      </c>
      <c r="B1089" s="30">
        <f>3</f>
        <v>3</v>
      </c>
      <c r="C1089" s="26">
        <v>55</v>
      </c>
      <c r="D1089" s="11">
        <v>45.51</v>
      </c>
      <c r="E1089" s="11">
        <v>178.63</v>
      </c>
      <c r="F1089" s="11"/>
    </row>
    <row r="1090" spans="1:6" x14ac:dyDescent="0.2">
      <c r="A1090" s="10">
        <v>45650</v>
      </c>
      <c r="B1090" s="30">
        <f>3</f>
        <v>3</v>
      </c>
      <c r="C1090" s="26">
        <v>56</v>
      </c>
      <c r="D1090" s="11">
        <v>45.83</v>
      </c>
      <c r="E1090" s="11">
        <v>152.47999999999999</v>
      </c>
      <c r="F1090" s="11"/>
    </row>
    <row r="1091" spans="1:6" x14ac:dyDescent="0.2">
      <c r="A1091" s="10">
        <v>45651</v>
      </c>
      <c r="B1091" s="30">
        <f>3</f>
        <v>3</v>
      </c>
      <c r="C1091" s="26">
        <v>61</v>
      </c>
      <c r="D1091" s="11">
        <v>32.01</v>
      </c>
      <c r="E1091" s="11">
        <v>225.88</v>
      </c>
      <c r="F1091" s="11"/>
    </row>
    <row r="1092" spans="1:6" x14ac:dyDescent="0.2">
      <c r="A1092" s="10">
        <v>45652</v>
      </c>
      <c r="B1092" s="30">
        <f>3</f>
        <v>3</v>
      </c>
      <c r="C1092" s="26">
        <v>57</v>
      </c>
      <c r="D1092" s="11">
        <v>38.08</v>
      </c>
      <c r="E1092" s="11">
        <v>227.37</v>
      </c>
      <c r="F1092" s="11"/>
    </row>
    <row r="1093" spans="1:6" x14ac:dyDescent="0.2">
      <c r="A1093" s="10">
        <v>45653</v>
      </c>
      <c r="B1093" s="30">
        <f>3</f>
        <v>3</v>
      </c>
      <c r="C1093" s="26">
        <v>56</v>
      </c>
      <c r="D1093" s="11">
        <v>38.18</v>
      </c>
      <c r="E1093" s="11">
        <v>144.75</v>
      </c>
      <c r="F1093" s="11"/>
    </row>
    <row r="1094" spans="1:6" x14ac:dyDescent="0.2">
      <c r="A1094" s="10">
        <v>45654</v>
      </c>
      <c r="B1094" s="30">
        <f>3</f>
        <v>3</v>
      </c>
      <c r="C1094" s="26">
        <v>59</v>
      </c>
      <c r="D1094" s="11">
        <v>41.54</v>
      </c>
      <c r="E1094" s="11">
        <v>212.3</v>
      </c>
      <c r="F1094" s="11"/>
    </row>
    <row r="1095" spans="1:6" x14ac:dyDescent="0.2">
      <c r="A1095" s="10">
        <v>45655</v>
      </c>
      <c r="B1095" s="30">
        <f>3</f>
        <v>3</v>
      </c>
      <c r="C1095" s="26">
        <v>63</v>
      </c>
      <c r="D1095" s="11">
        <v>33.47</v>
      </c>
      <c r="E1095" s="11">
        <v>198.05</v>
      </c>
      <c r="F1095" s="11"/>
    </row>
    <row r="1096" spans="1:6" x14ac:dyDescent="0.2">
      <c r="A1096" s="10">
        <v>45656</v>
      </c>
      <c r="B1096" s="30">
        <f>3</f>
        <v>3</v>
      </c>
      <c r="C1096" s="26">
        <v>55</v>
      </c>
      <c r="D1096" s="11">
        <v>44.31</v>
      </c>
      <c r="E1096" s="11">
        <v>183.34</v>
      </c>
      <c r="F1096" s="11"/>
    </row>
    <row r="1097" spans="1:6" x14ac:dyDescent="0.2">
      <c r="A1097" s="10">
        <v>45657</v>
      </c>
      <c r="B1097" s="30">
        <f>3</f>
        <v>3</v>
      </c>
      <c r="C1097" s="26">
        <v>62</v>
      </c>
      <c r="D1097" s="11">
        <v>40.89</v>
      </c>
      <c r="E1097" s="11">
        <v>158.33000000000001</v>
      </c>
      <c r="F1097" s="11"/>
    </row>
  </sheetData>
  <mergeCells count="4">
    <mergeCell ref="P1:P5"/>
    <mergeCell ref="N7:P7"/>
    <mergeCell ref="R1:S1"/>
    <mergeCell ref="R8:S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704B-AB3B-4BDD-9979-867BA79F0BB5}">
  <dimension ref="A1:F1097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10.1640625" bestFit="1" customWidth="1"/>
    <col min="2" max="2" width="5.5" bestFit="1" customWidth="1"/>
    <col min="3" max="3" width="13.1640625" bestFit="1" customWidth="1"/>
    <col min="4" max="4" width="18.5" bestFit="1" customWidth="1"/>
    <col min="5" max="5" width="16.1640625" bestFit="1" customWidth="1"/>
    <col min="6" max="6" width="14.83203125" bestFit="1" customWidth="1"/>
  </cols>
  <sheetData>
    <row r="1" spans="1:6" x14ac:dyDescent="0.2">
      <c r="A1" s="9" t="s">
        <v>14</v>
      </c>
      <c r="B1" s="9" t="s">
        <v>15</v>
      </c>
      <c r="C1" s="9" t="s">
        <v>20</v>
      </c>
      <c r="D1" s="9" t="s">
        <v>16</v>
      </c>
      <c r="E1" s="9" t="s">
        <v>17</v>
      </c>
      <c r="F1" s="9" t="s">
        <v>21</v>
      </c>
    </row>
    <row r="2" spans="1:6" x14ac:dyDescent="0.2">
      <c r="A2" s="10">
        <v>44562</v>
      </c>
      <c r="B2" s="26">
        <v>14</v>
      </c>
      <c r="C2" s="25" t="str">
        <f>TEXT(A2, "yyyy-mm")</f>
        <v>2022-01</v>
      </c>
      <c r="D2" s="11">
        <v>48.81</v>
      </c>
      <c r="E2" s="11">
        <v>217.91</v>
      </c>
      <c r="F2" t="str">
        <f>TEXT(DATE(LEFT(C2,4), RIGHT(C2,2), 1), "mmmm yyyy")</f>
        <v>January 2022</v>
      </c>
    </row>
    <row r="3" spans="1:6" x14ac:dyDescent="0.2">
      <c r="A3" s="10">
        <v>44563</v>
      </c>
      <c r="B3" s="26">
        <v>25</v>
      </c>
      <c r="C3" s="25" t="str">
        <f t="shared" ref="C3:C66" si="0">TEXT(A3, "yyyy-mm")</f>
        <v>2022-01</v>
      </c>
      <c r="D3" s="11">
        <v>55.35</v>
      </c>
      <c r="E3" s="11">
        <v>140.91999999999999</v>
      </c>
      <c r="F3" t="str">
        <f t="shared" ref="F3:F66" si="1">TEXT(DATE(LEFT(C3,4), RIGHT(C3,2), 1), "mmmm yyyy")</f>
        <v>January 2022</v>
      </c>
    </row>
    <row r="4" spans="1:6" x14ac:dyDescent="0.2">
      <c r="A4" s="10">
        <v>44564</v>
      </c>
      <c r="B4" s="26">
        <v>17</v>
      </c>
      <c r="C4" s="25" t="str">
        <f t="shared" si="0"/>
        <v>2022-01</v>
      </c>
      <c r="D4" s="11">
        <v>44.24</v>
      </c>
      <c r="E4" s="11">
        <v>177.68</v>
      </c>
      <c r="F4" t="str">
        <f t="shared" si="1"/>
        <v>January 2022</v>
      </c>
    </row>
    <row r="5" spans="1:6" x14ac:dyDescent="0.2">
      <c r="A5" s="10">
        <v>44565</v>
      </c>
      <c r="B5" s="26">
        <v>25</v>
      </c>
      <c r="C5" s="25" t="str">
        <f t="shared" si="0"/>
        <v>2022-01</v>
      </c>
      <c r="D5" s="11">
        <v>51.91</v>
      </c>
      <c r="E5" s="11">
        <v>157.94999999999999</v>
      </c>
      <c r="F5" t="str">
        <f t="shared" si="1"/>
        <v>January 2022</v>
      </c>
    </row>
    <row r="6" spans="1:6" x14ac:dyDescent="0.2">
      <c r="A6" s="10">
        <v>44566</v>
      </c>
      <c r="B6" s="26">
        <v>24</v>
      </c>
      <c r="C6" s="25" t="str">
        <f t="shared" si="0"/>
        <v>2022-01</v>
      </c>
      <c r="D6" s="11">
        <v>47.33</v>
      </c>
      <c r="E6" s="11">
        <v>182.96</v>
      </c>
      <c r="F6" t="str">
        <f t="shared" si="1"/>
        <v>January 2022</v>
      </c>
    </row>
    <row r="7" spans="1:6" x14ac:dyDescent="0.2">
      <c r="A7" s="10">
        <v>44567</v>
      </c>
      <c r="B7" s="26">
        <v>15</v>
      </c>
      <c r="C7" s="25" t="str">
        <f t="shared" si="0"/>
        <v>2022-01</v>
      </c>
      <c r="D7" s="11">
        <v>49.38</v>
      </c>
      <c r="E7" s="11">
        <v>197.39</v>
      </c>
      <c r="F7" t="str">
        <f t="shared" si="1"/>
        <v>January 2022</v>
      </c>
    </row>
    <row r="8" spans="1:6" x14ac:dyDescent="0.2">
      <c r="A8" s="10">
        <v>44568</v>
      </c>
      <c r="B8" s="26">
        <v>18</v>
      </c>
      <c r="C8" s="25" t="str">
        <f t="shared" si="0"/>
        <v>2022-01</v>
      </c>
      <c r="D8" s="11">
        <v>40.25</v>
      </c>
      <c r="E8" s="11">
        <v>197.96</v>
      </c>
      <c r="F8" t="str">
        <f t="shared" si="1"/>
        <v>January 2022</v>
      </c>
    </row>
    <row r="9" spans="1:6" x14ac:dyDescent="0.2">
      <c r="A9" s="10">
        <v>44569</v>
      </c>
      <c r="B9" s="26">
        <v>20</v>
      </c>
      <c r="C9" s="25" t="str">
        <f t="shared" si="0"/>
        <v>2022-01</v>
      </c>
      <c r="D9" s="11">
        <v>40.24</v>
      </c>
      <c r="E9" s="11">
        <v>178.19</v>
      </c>
      <c r="F9" t="str">
        <f t="shared" si="1"/>
        <v>January 2022</v>
      </c>
    </row>
    <row r="10" spans="1:6" x14ac:dyDescent="0.2">
      <c r="A10" s="10">
        <v>44570</v>
      </c>
      <c r="B10" s="26">
        <v>21</v>
      </c>
      <c r="C10" s="25" t="str">
        <f t="shared" si="0"/>
        <v>2022-01</v>
      </c>
      <c r="D10" s="11">
        <v>49.68</v>
      </c>
      <c r="E10" s="11">
        <v>220.97</v>
      </c>
      <c r="F10" t="str">
        <f t="shared" si="1"/>
        <v>January 2022</v>
      </c>
    </row>
    <row r="11" spans="1:6" x14ac:dyDescent="0.2">
      <c r="A11" s="10">
        <v>44571</v>
      </c>
      <c r="B11" s="26">
        <v>24</v>
      </c>
      <c r="C11" s="25" t="str">
        <f t="shared" si="0"/>
        <v>2022-01</v>
      </c>
      <c r="D11" s="11">
        <v>46.8</v>
      </c>
      <c r="E11" s="11">
        <v>156.49</v>
      </c>
      <c r="F11" t="str">
        <f t="shared" si="1"/>
        <v>January 2022</v>
      </c>
    </row>
    <row r="12" spans="1:6" x14ac:dyDescent="0.2">
      <c r="A12" s="10">
        <v>44572</v>
      </c>
      <c r="B12" s="26">
        <v>18</v>
      </c>
      <c r="C12" s="25" t="str">
        <f t="shared" si="0"/>
        <v>2022-01</v>
      </c>
      <c r="D12" s="11">
        <v>40.03</v>
      </c>
      <c r="E12" s="11">
        <v>205.61</v>
      </c>
      <c r="F12" t="str">
        <f t="shared" si="1"/>
        <v>January 2022</v>
      </c>
    </row>
    <row r="13" spans="1:6" x14ac:dyDescent="0.2">
      <c r="A13" s="10">
        <v>44573</v>
      </c>
      <c r="B13" s="26">
        <v>17</v>
      </c>
      <c r="C13" s="25" t="str">
        <f t="shared" si="0"/>
        <v>2022-01</v>
      </c>
      <c r="D13" s="11">
        <v>53.08</v>
      </c>
      <c r="E13" s="11">
        <v>219.7</v>
      </c>
      <c r="F13" t="str">
        <f t="shared" si="1"/>
        <v>January 2022</v>
      </c>
    </row>
    <row r="14" spans="1:6" x14ac:dyDescent="0.2">
      <c r="A14" s="10">
        <v>44574</v>
      </c>
      <c r="B14" s="26">
        <v>16</v>
      </c>
      <c r="C14" s="25" t="str">
        <f t="shared" si="0"/>
        <v>2022-01</v>
      </c>
      <c r="D14" s="11">
        <v>42.75</v>
      </c>
      <c r="E14" s="11">
        <v>171.88</v>
      </c>
      <c r="F14" t="str">
        <f t="shared" si="1"/>
        <v>January 2022</v>
      </c>
    </row>
    <row r="15" spans="1:6" x14ac:dyDescent="0.2">
      <c r="A15" s="10">
        <v>44575</v>
      </c>
      <c r="B15" s="26">
        <v>14</v>
      </c>
      <c r="C15" s="25" t="str">
        <f t="shared" si="0"/>
        <v>2022-01</v>
      </c>
      <c r="D15" s="11">
        <v>46.53</v>
      </c>
      <c r="E15" s="11">
        <v>162.16</v>
      </c>
      <c r="F15" t="str">
        <f t="shared" si="1"/>
        <v>January 2022</v>
      </c>
    </row>
    <row r="16" spans="1:6" x14ac:dyDescent="0.2">
      <c r="A16" s="10">
        <v>44576</v>
      </c>
      <c r="B16" s="26">
        <v>16</v>
      </c>
      <c r="C16" s="25" t="str">
        <f t="shared" si="0"/>
        <v>2022-01</v>
      </c>
      <c r="D16" s="11">
        <v>39.6</v>
      </c>
      <c r="E16" s="11">
        <v>171.91</v>
      </c>
      <c r="F16" t="str">
        <f t="shared" si="1"/>
        <v>January 2022</v>
      </c>
    </row>
    <row r="17" spans="1:6" x14ac:dyDescent="0.2">
      <c r="A17" s="10">
        <v>44577</v>
      </c>
      <c r="B17" s="26">
        <v>20</v>
      </c>
      <c r="C17" s="25" t="str">
        <f t="shared" si="0"/>
        <v>2022-01</v>
      </c>
      <c r="D17" s="11">
        <v>51.88</v>
      </c>
      <c r="E17" s="11">
        <v>194.1</v>
      </c>
      <c r="F17" t="str">
        <f t="shared" si="1"/>
        <v>January 2022</v>
      </c>
    </row>
    <row r="18" spans="1:6" x14ac:dyDescent="0.2">
      <c r="A18" s="10">
        <v>44578</v>
      </c>
      <c r="B18" s="26">
        <v>26</v>
      </c>
      <c r="C18" s="25" t="str">
        <f t="shared" si="0"/>
        <v>2022-01</v>
      </c>
      <c r="D18" s="11">
        <v>43.27</v>
      </c>
      <c r="E18" s="11">
        <v>204.87</v>
      </c>
      <c r="F18" t="str">
        <f t="shared" si="1"/>
        <v>January 2022</v>
      </c>
    </row>
    <row r="19" spans="1:6" x14ac:dyDescent="0.2">
      <c r="A19" s="10">
        <v>44579</v>
      </c>
      <c r="B19" s="26">
        <v>19</v>
      </c>
      <c r="C19" s="25" t="str">
        <f t="shared" si="0"/>
        <v>2022-01</v>
      </c>
      <c r="D19" s="11">
        <v>53.95</v>
      </c>
      <c r="E19" s="11">
        <v>164.81</v>
      </c>
      <c r="F19" t="str">
        <f t="shared" si="1"/>
        <v>January 2022</v>
      </c>
    </row>
    <row r="20" spans="1:6" x14ac:dyDescent="0.2">
      <c r="A20" s="10">
        <v>44580</v>
      </c>
      <c r="B20" s="26">
        <v>16</v>
      </c>
      <c r="C20" s="25" t="str">
        <f t="shared" si="0"/>
        <v>2022-01</v>
      </c>
      <c r="D20" s="11">
        <v>42.88</v>
      </c>
      <c r="E20" s="11">
        <v>199.52</v>
      </c>
      <c r="F20" t="str">
        <f t="shared" si="1"/>
        <v>January 2022</v>
      </c>
    </row>
    <row r="21" spans="1:6" x14ac:dyDescent="0.2">
      <c r="A21" s="10">
        <v>44581</v>
      </c>
      <c r="B21" s="26">
        <v>21</v>
      </c>
      <c r="C21" s="25" t="str">
        <f t="shared" si="0"/>
        <v>2022-01</v>
      </c>
      <c r="D21" s="11">
        <v>40.03</v>
      </c>
      <c r="E21" s="11">
        <v>220.59</v>
      </c>
      <c r="F21" t="str">
        <f t="shared" si="1"/>
        <v>January 2022</v>
      </c>
    </row>
    <row r="22" spans="1:6" x14ac:dyDescent="0.2">
      <c r="A22" s="10">
        <v>44582</v>
      </c>
      <c r="B22" s="26">
        <v>21</v>
      </c>
      <c r="C22" s="25" t="str">
        <f t="shared" si="0"/>
        <v>2022-01</v>
      </c>
      <c r="D22" s="11">
        <v>58.42</v>
      </c>
      <c r="E22" s="11">
        <v>199.48</v>
      </c>
      <c r="F22" t="str">
        <f t="shared" si="1"/>
        <v>January 2022</v>
      </c>
    </row>
    <row r="23" spans="1:6" x14ac:dyDescent="0.2">
      <c r="A23" s="10">
        <v>44583</v>
      </c>
      <c r="B23" s="26">
        <v>17</v>
      </c>
      <c r="C23" s="25" t="str">
        <f t="shared" si="0"/>
        <v>2022-01</v>
      </c>
      <c r="D23" s="11">
        <v>48.93</v>
      </c>
      <c r="E23" s="11">
        <v>157.79</v>
      </c>
      <c r="F23" t="str">
        <f t="shared" si="1"/>
        <v>January 2022</v>
      </c>
    </row>
    <row r="24" spans="1:6" x14ac:dyDescent="0.2">
      <c r="A24" s="10">
        <v>44584</v>
      </c>
      <c r="B24" s="26">
        <v>17</v>
      </c>
      <c r="C24" s="25" t="str">
        <f t="shared" si="0"/>
        <v>2022-01</v>
      </c>
      <c r="D24" s="11">
        <v>57.13</v>
      </c>
      <c r="E24" s="11">
        <v>195.92</v>
      </c>
      <c r="F24" t="str">
        <f t="shared" si="1"/>
        <v>January 2022</v>
      </c>
    </row>
    <row r="25" spans="1:6" x14ac:dyDescent="0.2">
      <c r="A25" s="10">
        <v>44585</v>
      </c>
      <c r="B25" s="26">
        <v>14</v>
      </c>
      <c r="C25" s="25" t="str">
        <f t="shared" si="0"/>
        <v>2022-01</v>
      </c>
      <c r="D25" s="11">
        <v>39.549999999999997</v>
      </c>
      <c r="E25" s="11">
        <v>232.53</v>
      </c>
      <c r="F25" t="str">
        <f t="shared" si="1"/>
        <v>January 2022</v>
      </c>
    </row>
    <row r="26" spans="1:6" x14ac:dyDescent="0.2">
      <c r="A26" s="10">
        <v>44586</v>
      </c>
      <c r="B26" s="26">
        <v>25</v>
      </c>
      <c r="C26" s="25" t="str">
        <f t="shared" si="0"/>
        <v>2022-01</v>
      </c>
      <c r="D26" s="11">
        <v>56.64</v>
      </c>
      <c r="E26" s="11">
        <v>185.03</v>
      </c>
      <c r="F26" t="str">
        <f t="shared" si="1"/>
        <v>January 2022</v>
      </c>
    </row>
    <row r="27" spans="1:6" x14ac:dyDescent="0.2">
      <c r="A27" s="10">
        <v>44587</v>
      </c>
      <c r="B27" s="26">
        <v>16</v>
      </c>
      <c r="C27" s="25" t="str">
        <f t="shared" si="0"/>
        <v>2022-01</v>
      </c>
      <c r="D27" s="11">
        <v>48.42</v>
      </c>
      <c r="E27" s="11">
        <v>151.56</v>
      </c>
      <c r="F27" t="str">
        <f t="shared" si="1"/>
        <v>January 2022</v>
      </c>
    </row>
    <row r="28" spans="1:6" x14ac:dyDescent="0.2">
      <c r="A28" s="10">
        <v>44588</v>
      </c>
      <c r="B28" s="26">
        <v>15</v>
      </c>
      <c r="C28" s="25" t="str">
        <f t="shared" si="0"/>
        <v>2022-01</v>
      </c>
      <c r="D28" s="11">
        <v>54.15</v>
      </c>
      <c r="E28" s="11">
        <v>204.05</v>
      </c>
      <c r="F28" t="str">
        <f t="shared" si="1"/>
        <v>January 2022</v>
      </c>
    </row>
    <row r="29" spans="1:6" x14ac:dyDescent="0.2">
      <c r="A29" s="10">
        <v>44589</v>
      </c>
      <c r="B29" s="26">
        <v>15</v>
      </c>
      <c r="C29" s="25" t="str">
        <f t="shared" si="0"/>
        <v>2022-01</v>
      </c>
      <c r="D29" s="11">
        <v>56.29</v>
      </c>
      <c r="E29" s="11">
        <v>211.62</v>
      </c>
      <c r="F29" t="str">
        <f t="shared" si="1"/>
        <v>January 2022</v>
      </c>
    </row>
    <row r="30" spans="1:6" x14ac:dyDescent="0.2">
      <c r="A30" s="10">
        <v>44590</v>
      </c>
      <c r="B30" s="26">
        <v>24</v>
      </c>
      <c r="C30" s="25" t="str">
        <f t="shared" si="0"/>
        <v>2022-01</v>
      </c>
      <c r="D30" s="11">
        <v>57.8</v>
      </c>
      <c r="E30" s="11">
        <v>139.18</v>
      </c>
      <c r="F30" t="str">
        <f t="shared" si="1"/>
        <v>January 2022</v>
      </c>
    </row>
    <row r="31" spans="1:6" x14ac:dyDescent="0.2">
      <c r="A31" s="10">
        <v>44591</v>
      </c>
      <c r="B31" s="26">
        <v>22</v>
      </c>
      <c r="C31" s="25" t="str">
        <f t="shared" si="0"/>
        <v>2022-01</v>
      </c>
      <c r="D31" s="11">
        <v>41.08</v>
      </c>
      <c r="E31" s="11">
        <v>204.95</v>
      </c>
      <c r="F31" t="str">
        <f t="shared" si="1"/>
        <v>January 2022</v>
      </c>
    </row>
    <row r="32" spans="1:6" x14ac:dyDescent="0.2">
      <c r="A32" s="10">
        <v>44592</v>
      </c>
      <c r="B32" s="26">
        <v>20</v>
      </c>
      <c r="C32" s="25" t="str">
        <f t="shared" si="0"/>
        <v>2022-01</v>
      </c>
      <c r="D32" s="11">
        <v>52.68</v>
      </c>
      <c r="E32" s="11">
        <v>138.08000000000001</v>
      </c>
      <c r="F32" t="str">
        <f t="shared" si="1"/>
        <v>January 2022</v>
      </c>
    </row>
    <row r="33" spans="1:6" x14ac:dyDescent="0.2">
      <c r="A33" s="10">
        <v>44593</v>
      </c>
      <c r="B33" s="26">
        <v>16</v>
      </c>
      <c r="C33" s="25" t="str">
        <f t="shared" si="0"/>
        <v>2022-02</v>
      </c>
      <c r="D33" s="11">
        <v>48.91</v>
      </c>
      <c r="E33" s="11">
        <v>139.61000000000001</v>
      </c>
      <c r="F33" t="str">
        <f t="shared" si="1"/>
        <v>February 2022</v>
      </c>
    </row>
    <row r="34" spans="1:6" x14ac:dyDescent="0.2">
      <c r="A34" s="10">
        <v>44594</v>
      </c>
      <c r="B34" s="26">
        <v>26</v>
      </c>
      <c r="C34" s="25" t="str">
        <f t="shared" si="0"/>
        <v>2022-02</v>
      </c>
      <c r="D34" s="11">
        <v>49.83</v>
      </c>
      <c r="E34" s="11">
        <v>195.74</v>
      </c>
      <c r="F34" t="str">
        <f t="shared" si="1"/>
        <v>February 2022</v>
      </c>
    </row>
    <row r="35" spans="1:6" x14ac:dyDescent="0.2">
      <c r="A35" s="10">
        <v>44595</v>
      </c>
      <c r="B35" s="26">
        <v>20</v>
      </c>
      <c r="C35" s="25" t="str">
        <f t="shared" si="0"/>
        <v>2022-02</v>
      </c>
      <c r="D35" s="11">
        <v>40.97</v>
      </c>
      <c r="E35" s="11">
        <v>140.99</v>
      </c>
      <c r="F35" t="str">
        <f t="shared" si="1"/>
        <v>February 2022</v>
      </c>
    </row>
    <row r="36" spans="1:6" x14ac:dyDescent="0.2">
      <c r="A36" s="10">
        <v>44596</v>
      </c>
      <c r="B36" s="26">
        <v>17</v>
      </c>
      <c r="C36" s="25" t="str">
        <f t="shared" si="0"/>
        <v>2022-02</v>
      </c>
      <c r="D36" s="11">
        <v>44.45</v>
      </c>
      <c r="E36" s="11">
        <v>192.84</v>
      </c>
      <c r="F36" t="str">
        <f t="shared" si="1"/>
        <v>February 2022</v>
      </c>
    </row>
    <row r="37" spans="1:6" x14ac:dyDescent="0.2">
      <c r="A37" s="10">
        <v>44597</v>
      </c>
      <c r="B37" s="26">
        <v>22</v>
      </c>
      <c r="C37" s="25" t="str">
        <f t="shared" si="0"/>
        <v>2022-02</v>
      </c>
      <c r="D37" s="11">
        <v>54.82</v>
      </c>
      <c r="E37" s="11">
        <v>218.2</v>
      </c>
      <c r="F37" t="str">
        <f>TEXT(DATE(LEFT(C37,4), RIGHT(C37,2), 1), "mmmm yyyy")</f>
        <v>February 2022</v>
      </c>
    </row>
    <row r="38" spans="1:6" x14ac:dyDescent="0.2">
      <c r="A38" s="10">
        <v>44598</v>
      </c>
      <c r="B38" s="26">
        <v>17</v>
      </c>
      <c r="C38" s="25" t="str">
        <f t="shared" si="0"/>
        <v>2022-02</v>
      </c>
      <c r="D38" s="11">
        <v>44.14</v>
      </c>
      <c r="E38" s="11">
        <v>176.61</v>
      </c>
      <c r="F38" t="str">
        <f t="shared" si="1"/>
        <v>February 2022</v>
      </c>
    </row>
    <row r="39" spans="1:6" x14ac:dyDescent="0.2">
      <c r="A39" s="10">
        <v>44599</v>
      </c>
      <c r="B39" s="26">
        <v>21</v>
      </c>
      <c r="C39" s="25" t="str">
        <f t="shared" si="0"/>
        <v>2022-02</v>
      </c>
      <c r="D39" s="11">
        <v>51.6</v>
      </c>
      <c r="E39" s="11">
        <v>175.67</v>
      </c>
      <c r="F39" t="str">
        <f t="shared" si="1"/>
        <v>February 2022</v>
      </c>
    </row>
    <row r="40" spans="1:6" x14ac:dyDescent="0.2">
      <c r="A40" s="10">
        <v>44600</v>
      </c>
      <c r="B40" s="26">
        <v>21</v>
      </c>
      <c r="C40" s="25" t="str">
        <f t="shared" si="0"/>
        <v>2022-02</v>
      </c>
      <c r="D40" s="11">
        <v>39.17</v>
      </c>
      <c r="E40" s="11">
        <v>209.71</v>
      </c>
      <c r="F40" t="str">
        <f t="shared" si="1"/>
        <v>February 2022</v>
      </c>
    </row>
    <row r="41" spans="1:6" x14ac:dyDescent="0.2">
      <c r="A41" s="10">
        <v>44601</v>
      </c>
      <c r="B41" s="26">
        <v>17</v>
      </c>
      <c r="C41" s="25" t="str">
        <f t="shared" si="0"/>
        <v>2022-02</v>
      </c>
      <c r="D41" s="11">
        <v>56.6</v>
      </c>
      <c r="E41" s="11">
        <v>194.3</v>
      </c>
      <c r="F41" t="str">
        <f t="shared" si="1"/>
        <v>February 2022</v>
      </c>
    </row>
    <row r="42" spans="1:6" x14ac:dyDescent="0.2">
      <c r="A42" s="10">
        <v>44602</v>
      </c>
      <c r="B42" s="26">
        <v>19</v>
      </c>
      <c r="C42" s="25" t="str">
        <f t="shared" si="0"/>
        <v>2022-02</v>
      </c>
      <c r="D42" s="11">
        <v>52.24</v>
      </c>
      <c r="E42" s="11">
        <v>176.23</v>
      </c>
      <c r="F42" t="str">
        <f t="shared" si="1"/>
        <v>February 2022</v>
      </c>
    </row>
    <row r="43" spans="1:6" x14ac:dyDescent="0.2">
      <c r="A43" s="10">
        <v>44603</v>
      </c>
      <c r="B43" s="26">
        <v>19</v>
      </c>
      <c r="C43" s="25" t="str">
        <f t="shared" si="0"/>
        <v>2022-02</v>
      </c>
      <c r="D43" s="11">
        <v>45.67</v>
      </c>
      <c r="E43" s="11">
        <v>231.09</v>
      </c>
      <c r="F43" t="str">
        <f t="shared" si="1"/>
        <v>February 2022</v>
      </c>
    </row>
    <row r="44" spans="1:6" x14ac:dyDescent="0.2">
      <c r="A44" s="10">
        <v>44604</v>
      </c>
      <c r="B44" s="26">
        <v>20</v>
      </c>
      <c r="C44" s="25" t="str">
        <f t="shared" si="0"/>
        <v>2022-02</v>
      </c>
      <c r="D44" s="11">
        <v>51.49</v>
      </c>
      <c r="E44" s="11">
        <v>226.63</v>
      </c>
      <c r="F44" t="str">
        <f t="shared" si="1"/>
        <v>February 2022</v>
      </c>
    </row>
    <row r="45" spans="1:6" x14ac:dyDescent="0.2">
      <c r="A45" s="10">
        <v>44605</v>
      </c>
      <c r="B45" s="26">
        <v>19</v>
      </c>
      <c r="C45" s="25" t="str">
        <f t="shared" si="0"/>
        <v>2022-02</v>
      </c>
      <c r="D45" s="11">
        <v>50.77</v>
      </c>
      <c r="E45" s="11">
        <v>219.85</v>
      </c>
      <c r="F45" t="str">
        <f t="shared" si="1"/>
        <v>February 2022</v>
      </c>
    </row>
    <row r="46" spans="1:6" x14ac:dyDescent="0.2">
      <c r="A46" s="10">
        <v>44606</v>
      </c>
      <c r="B46" s="26">
        <v>25</v>
      </c>
      <c r="C46" s="25" t="str">
        <f t="shared" si="0"/>
        <v>2022-02</v>
      </c>
      <c r="D46" s="11">
        <v>40.270000000000003</v>
      </c>
      <c r="E46" s="11">
        <v>165.25</v>
      </c>
      <c r="F46" t="str">
        <f t="shared" si="1"/>
        <v>February 2022</v>
      </c>
    </row>
    <row r="47" spans="1:6" x14ac:dyDescent="0.2">
      <c r="A47" s="10">
        <v>44607</v>
      </c>
      <c r="B47" s="26">
        <v>16</v>
      </c>
      <c r="C47" s="25" t="str">
        <f t="shared" si="0"/>
        <v>2022-02</v>
      </c>
      <c r="D47" s="11">
        <v>53.72</v>
      </c>
      <c r="E47" s="11">
        <v>185.89</v>
      </c>
      <c r="F47" t="str">
        <f t="shared" si="1"/>
        <v>February 2022</v>
      </c>
    </row>
    <row r="48" spans="1:6" x14ac:dyDescent="0.2">
      <c r="A48" s="10">
        <v>44608</v>
      </c>
      <c r="B48" s="26">
        <v>19</v>
      </c>
      <c r="C48" s="25" t="str">
        <f t="shared" si="0"/>
        <v>2022-02</v>
      </c>
      <c r="D48" s="11">
        <v>53.89</v>
      </c>
      <c r="E48" s="11">
        <v>158.5</v>
      </c>
      <c r="F48" t="str">
        <f t="shared" si="1"/>
        <v>February 2022</v>
      </c>
    </row>
    <row r="49" spans="1:6" x14ac:dyDescent="0.2">
      <c r="A49" s="10">
        <v>44609</v>
      </c>
      <c r="B49" s="26">
        <v>24</v>
      </c>
      <c r="C49" s="25" t="str">
        <f t="shared" si="0"/>
        <v>2022-02</v>
      </c>
      <c r="D49" s="11">
        <v>52.19</v>
      </c>
      <c r="E49" s="11">
        <v>147.11000000000001</v>
      </c>
      <c r="F49" t="str">
        <f t="shared" si="1"/>
        <v>February 2022</v>
      </c>
    </row>
    <row r="50" spans="1:6" x14ac:dyDescent="0.2">
      <c r="A50" s="10">
        <v>44610</v>
      </c>
      <c r="B50" s="26">
        <v>19</v>
      </c>
      <c r="C50" s="25" t="str">
        <f t="shared" si="0"/>
        <v>2022-02</v>
      </c>
      <c r="D50" s="11">
        <v>53.14</v>
      </c>
      <c r="E50" s="11">
        <v>196.24</v>
      </c>
      <c r="F50" t="str">
        <f t="shared" si="1"/>
        <v>February 2022</v>
      </c>
    </row>
    <row r="51" spans="1:6" x14ac:dyDescent="0.2">
      <c r="A51" s="10">
        <v>44611</v>
      </c>
      <c r="B51" s="26">
        <v>27</v>
      </c>
      <c r="C51" s="25" t="str">
        <f t="shared" si="0"/>
        <v>2022-02</v>
      </c>
      <c r="D51" s="11">
        <v>52.79</v>
      </c>
      <c r="E51" s="11">
        <v>171.32</v>
      </c>
      <c r="F51" t="str">
        <f t="shared" si="1"/>
        <v>February 2022</v>
      </c>
    </row>
    <row r="52" spans="1:6" x14ac:dyDescent="0.2">
      <c r="A52" s="10">
        <v>44612</v>
      </c>
      <c r="B52" s="26">
        <v>23</v>
      </c>
      <c r="C52" s="25" t="str">
        <f>TEXT(A52, "yyyy-mm")</f>
        <v>2022-02</v>
      </c>
      <c r="D52" s="11">
        <v>55.66</v>
      </c>
      <c r="E52" s="11">
        <v>153.99</v>
      </c>
      <c r="F52" t="str">
        <f t="shared" si="1"/>
        <v>February 2022</v>
      </c>
    </row>
    <row r="53" spans="1:6" x14ac:dyDescent="0.2">
      <c r="A53" s="10">
        <v>44613</v>
      </c>
      <c r="B53" s="26">
        <v>15</v>
      </c>
      <c r="C53" s="25" t="str">
        <f t="shared" si="0"/>
        <v>2022-02</v>
      </c>
      <c r="D53" s="11">
        <v>41.78</v>
      </c>
      <c r="E53" s="11">
        <v>144.66</v>
      </c>
      <c r="F53" t="str">
        <f t="shared" si="1"/>
        <v>February 2022</v>
      </c>
    </row>
    <row r="54" spans="1:6" x14ac:dyDescent="0.2">
      <c r="A54" s="10">
        <v>44614</v>
      </c>
      <c r="B54" s="26">
        <v>17</v>
      </c>
      <c r="C54" s="25" t="str">
        <f t="shared" si="0"/>
        <v>2022-02</v>
      </c>
      <c r="D54" s="11">
        <v>57.37</v>
      </c>
      <c r="E54" s="11">
        <v>172.13</v>
      </c>
      <c r="F54" t="str">
        <f t="shared" si="1"/>
        <v>February 2022</v>
      </c>
    </row>
    <row r="55" spans="1:6" x14ac:dyDescent="0.2">
      <c r="A55" s="10">
        <v>44615</v>
      </c>
      <c r="B55" s="26">
        <v>20</v>
      </c>
      <c r="C55" s="25" t="str">
        <f t="shared" si="0"/>
        <v>2022-02</v>
      </c>
      <c r="D55" s="11">
        <v>51.27</v>
      </c>
      <c r="E55" s="11">
        <v>147.55000000000001</v>
      </c>
      <c r="F55" t="str">
        <f t="shared" si="1"/>
        <v>February 2022</v>
      </c>
    </row>
    <row r="56" spans="1:6" x14ac:dyDescent="0.2">
      <c r="A56" s="10">
        <v>44616</v>
      </c>
      <c r="B56" s="26">
        <v>15</v>
      </c>
      <c r="C56" s="25" t="str">
        <f t="shared" si="0"/>
        <v>2022-02</v>
      </c>
      <c r="D56" s="11">
        <v>48.22</v>
      </c>
      <c r="E56" s="11">
        <v>230.46</v>
      </c>
      <c r="F56" t="str">
        <f t="shared" si="1"/>
        <v>February 2022</v>
      </c>
    </row>
    <row r="57" spans="1:6" x14ac:dyDescent="0.2">
      <c r="A57" s="10">
        <v>44617</v>
      </c>
      <c r="B57" s="26">
        <v>17</v>
      </c>
      <c r="C57" s="25" t="str">
        <f t="shared" si="0"/>
        <v>2022-02</v>
      </c>
      <c r="D57" s="11">
        <v>38.46</v>
      </c>
      <c r="E57" s="11">
        <v>223.04</v>
      </c>
      <c r="F57" t="str">
        <f t="shared" si="1"/>
        <v>February 2022</v>
      </c>
    </row>
    <row r="58" spans="1:6" x14ac:dyDescent="0.2">
      <c r="A58" s="10">
        <v>44618</v>
      </c>
      <c r="B58" s="26">
        <v>17</v>
      </c>
      <c r="C58" s="25" t="str">
        <f t="shared" si="0"/>
        <v>2022-02</v>
      </c>
      <c r="D58" s="11">
        <v>45.97</v>
      </c>
      <c r="E58" s="11">
        <v>141.82</v>
      </c>
      <c r="F58" t="str">
        <f t="shared" si="1"/>
        <v>February 2022</v>
      </c>
    </row>
    <row r="59" spans="1:6" x14ac:dyDescent="0.2">
      <c r="A59" s="10">
        <v>44619</v>
      </c>
      <c r="B59" s="26">
        <v>19</v>
      </c>
      <c r="C59" s="25" t="str">
        <f t="shared" si="0"/>
        <v>2022-02</v>
      </c>
      <c r="D59" s="11">
        <v>53.83</v>
      </c>
      <c r="E59" s="11">
        <v>198.4</v>
      </c>
      <c r="F59" t="str">
        <f t="shared" si="1"/>
        <v>February 2022</v>
      </c>
    </row>
    <row r="60" spans="1:6" x14ac:dyDescent="0.2">
      <c r="A60" s="10">
        <v>44620</v>
      </c>
      <c r="B60" s="26">
        <v>26</v>
      </c>
      <c r="C60" s="25" t="str">
        <f t="shared" si="0"/>
        <v>2022-02</v>
      </c>
      <c r="D60" s="11">
        <v>51.69</v>
      </c>
      <c r="E60" s="11">
        <v>144.38</v>
      </c>
      <c r="F60" t="str">
        <f t="shared" si="1"/>
        <v>February 2022</v>
      </c>
    </row>
    <row r="61" spans="1:6" x14ac:dyDescent="0.2">
      <c r="A61" s="10">
        <v>44621</v>
      </c>
      <c r="B61" s="26">
        <v>25</v>
      </c>
      <c r="C61" s="25" t="str">
        <f t="shared" si="0"/>
        <v>2022-03</v>
      </c>
      <c r="D61" s="11">
        <v>45.76</v>
      </c>
      <c r="E61" s="11">
        <v>148.03</v>
      </c>
      <c r="F61" t="str">
        <f t="shared" si="1"/>
        <v>March 2022</v>
      </c>
    </row>
    <row r="62" spans="1:6" x14ac:dyDescent="0.2">
      <c r="A62" s="10">
        <v>44622</v>
      </c>
      <c r="B62" s="26">
        <v>22</v>
      </c>
      <c r="C62" s="25" t="str">
        <f t="shared" si="0"/>
        <v>2022-03</v>
      </c>
      <c r="D62" s="11">
        <v>57.65</v>
      </c>
      <c r="E62" s="11">
        <v>215.93</v>
      </c>
      <c r="F62" t="str">
        <f t="shared" si="1"/>
        <v>March 2022</v>
      </c>
    </row>
    <row r="63" spans="1:6" x14ac:dyDescent="0.2">
      <c r="A63" s="10">
        <v>44623</v>
      </c>
      <c r="B63" s="26">
        <v>22</v>
      </c>
      <c r="C63" s="25" t="str">
        <f t="shared" si="0"/>
        <v>2022-03</v>
      </c>
      <c r="D63" s="11">
        <v>41.87</v>
      </c>
      <c r="E63" s="11">
        <v>154.47</v>
      </c>
      <c r="F63" t="str">
        <f t="shared" si="1"/>
        <v>March 2022</v>
      </c>
    </row>
    <row r="64" spans="1:6" x14ac:dyDescent="0.2">
      <c r="A64" s="10">
        <v>44624</v>
      </c>
      <c r="B64" s="26">
        <v>15</v>
      </c>
      <c r="C64" s="25" t="str">
        <f t="shared" si="0"/>
        <v>2022-03</v>
      </c>
      <c r="D64" s="11">
        <v>53.38</v>
      </c>
      <c r="E64" s="11">
        <v>142.81</v>
      </c>
      <c r="F64" t="str">
        <f t="shared" si="1"/>
        <v>March 2022</v>
      </c>
    </row>
    <row r="65" spans="1:6" x14ac:dyDescent="0.2">
      <c r="A65" s="10">
        <v>44625</v>
      </c>
      <c r="B65" s="26">
        <v>22</v>
      </c>
      <c r="C65" s="25" t="str">
        <f t="shared" si="0"/>
        <v>2022-03</v>
      </c>
      <c r="D65" s="11">
        <v>55.54</v>
      </c>
      <c r="E65" s="11">
        <v>142.68</v>
      </c>
      <c r="F65" t="str">
        <f t="shared" si="1"/>
        <v>March 2022</v>
      </c>
    </row>
    <row r="66" spans="1:6" x14ac:dyDescent="0.2">
      <c r="A66" s="10">
        <v>44626</v>
      </c>
      <c r="B66" s="26">
        <v>22</v>
      </c>
      <c r="C66" s="25" t="str">
        <f t="shared" si="0"/>
        <v>2022-03</v>
      </c>
      <c r="D66" s="11">
        <v>52.98</v>
      </c>
      <c r="E66" s="11">
        <v>172.65</v>
      </c>
      <c r="F66" t="str">
        <f t="shared" si="1"/>
        <v>March 2022</v>
      </c>
    </row>
    <row r="67" spans="1:6" x14ac:dyDescent="0.2">
      <c r="A67" s="10">
        <v>44627</v>
      </c>
      <c r="B67" s="26">
        <v>21</v>
      </c>
      <c r="C67" s="25" t="str">
        <f t="shared" ref="C67:C79" si="2">TEXT(A67, "yyyy-mm")</f>
        <v>2022-03</v>
      </c>
      <c r="D67" s="11">
        <v>52.21</v>
      </c>
      <c r="E67" s="11">
        <v>188.08</v>
      </c>
      <c r="F67" t="str">
        <f t="shared" ref="F67:F130" si="3">TEXT(DATE(LEFT(C67,4), RIGHT(C67,2), 1), "mmmm yyyy")</f>
        <v>March 2022</v>
      </c>
    </row>
    <row r="68" spans="1:6" x14ac:dyDescent="0.2">
      <c r="A68" s="10">
        <v>44628</v>
      </c>
      <c r="B68" s="26">
        <v>24</v>
      </c>
      <c r="C68" s="25" t="str">
        <f t="shared" si="2"/>
        <v>2022-03</v>
      </c>
      <c r="D68" s="11">
        <v>55.49</v>
      </c>
      <c r="E68" s="11">
        <v>233.69</v>
      </c>
      <c r="F68" t="str">
        <f t="shared" si="3"/>
        <v>March 2022</v>
      </c>
    </row>
    <row r="69" spans="1:6" x14ac:dyDescent="0.2">
      <c r="A69" s="10">
        <v>44629</v>
      </c>
      <c r="B69" s="26">
        <v>25</v>
      </c>
      <c r="C69" s="25" t="str">
        <f t="shared" si="2"/>
        <v>2022-03</v>
      </c>
      <c r="D69" s="11">
        <v>40.630000000000003</v>
      </c>
      <c r="E69" s="11">
        <v>149.57</v>
      </c>
      <c r="F69" t="str">
        <f t="shared" si="3"/>
        <v>March 2022</v>
      </c>
    </row>
    <row r="70" spans="1:6" x14ac:dyDescent="0.2">
      <c r="A70" s="10">
        <v>44630</v>
      </c>
      <c r="B70" s="26">
        <v>25</v>
      </c>
      <c r="C70" s="25" t="str">
        <f t="shared" si="2"/>
        <v>2022-03</v>
      </c>
      <c r="D70" s="11">
        <v>41.76</v>
      </c>
      <c r="E70" s="11">
        <v>154.81</v>
      </c>
      <c r="F70" t="str">
        <f t="shared" si="3"/>
        <v>March 2022</v>
      </c>
    </row>
    <row r="71" spans="1:6" x14ac:dyDescent="0.2">
      <c r="A71" s="10">
        <v>44631</v>
      </c>
      <c r="B71" s="26">
        <v>15</v>
      </c>
      <c r="C71" s="25" t="str">
        <f t="shared" si="2"/>
        <v>2022-03</v>
      </c>
      <c r="D71" s="11">
        <v>43.07</v>
      </c>
      <c r="E71" s="11">
        <v>161.97</v>
      </c>
      <c r="F71" t="str">
        <f t="shared" si="3"/>
        <v>March 2022</v>
      </c>
    </row>
    <row r="72" spans="1:6" x14ac:dyDescent="0.2">
      <c r="A72" s="10">
        <v>44632</v>
      </c>
      <c r="B72" s="26">
        <v>16</v>
      </c>
      <c r="C72" s="25" t="str">
        <f t="shared" si="2"/>
        <v>2022-03</v>
      </c>
      <c r="D72" s="11">
        <v>56.56</v>
      </c>
      <c r="E72" s="11">
        <v>224.61</v>
      </c>
      <c r="F72" t="str">
        <f t="shared" si="3"/>
        <v>March 2022</v>
      </c>
    </row>
    <row r="73" spans="1:6" x14ac:dyDescent="0.2">
      <c r="A73" s="10">
        <v>44633</v>
      </c>
      <c r="B73" s="26">
        <v>20</v>
      </c>
      <c r="C73" s="25" t="str">
        <f t="shared" si="2"/>
        <v>2022-03</v>
      </c>
      <c r="D73" s="11">
        <v>53.03</v>
      </c>
      <c r="E73" s="11">
        <v>229.45</v>
      </c>
      <c r="F73" t="str">
        <f t="shared" si="3"/>
        <v>March 2022</v>
      </c>
    </row>
    <row r="74" spans="1:6" x14ac:dyDescent="0.2">
      <c r="A74" s="10">
        <v>44634</v>
      </c>
      <c r="B74" s="26">
        <v>19</v>
      </c>
      <c r="C74" s="25" t="str">
        <f t="shared" si="2"/>
        <v>2022-03</v>
      </c>
      <c r="D74" s="11">
        <v>39.630000000000003</v>
      </c>
      <c r="E74" s="11">
        <v>170.52</v>
      </c>
      <c r="F74" t="str">
        <f t="shared" si="3"/>
        <v>March 2022</v>
      </c>
    </row>
    <row r="75" spans="1:6" x14ac:dyDescent="0.2">
      <c r="A75" s="10">
        <v>44635</v>
      </c>
      <c r="B75" s="26">
        <v>21</v>
      </c>
      <c r="C75" s="25" t="str">
        <f t="shared" si="2"/>
        <v>2022-03</v>
      </c>
      <c r="D75" s="11">
        <v>41.63</v>
      </c>
      <c r="E75" s="11">
        <v>176.54</v>
      </c>
      <c r="F75" t="str">
        <f t="shared" si="3"/>
        <v>March 2022</v>
      </c>
    </row>
    <row r="76" spans="1:6" x14ac:dyDescent="0.2">
      <c r="A76" s="10">
        <v>44636</v>
      </c>
      <c r="B76" s="26">
        <v>25</v>
      </c>
      <c r="C76" s="25" t="str">
        <f t="shared" si="2"/>
        <v>2022-03</v>
      </c>
      <c r="D76" s="11">
        <v>54.16</v>
      </c>
      <c r="E76" s="11">
        <v>219.95</v>
      </c>
      <c r="F76" t="str">
        <f t="shared" si="3"/>
        <v>March 2022</v>
      </c>
    </row>
    <row r="77" spans="1:6" x14ac:dyDescent="0.2">
      <c r="A77" s="10">
        <v>44637</v>
      </c>
      <c r="B77" s="26">
        <v>20</v>
      </c>
      <c r="C77" s="25" t="str">
        <f t="shared" si="2"/>
        <v>2022-03</v>
      </c>
      <c r="D77" s="11">
        <v>44.62</v>
      </c>
      <c r="E77" s="11">
        <v>169.26</v>
      </c>
      <c r="F77" t="str">
        <f t="shared" si="3"/>
        <v>March 2022</v>
      </c>
    </row>
    <row r="78" spans="1:6" x14ac:dyDescent="0.2">
      <c r="A78" s="10">
        <v>44638</v>
      </c>
      <c r="B78" s="26">
        <v>19</v>
      </c>
      <c r="C78" s="25" t="str">
        <f t="shared" si="2"/>
        <v>2022-03</v>
      </c>
      <c r="D78" s="11">
        <v>47.5</v>
      </c>
      <c r="E78" s="11">
        <v>200.36</v>
      </c>
      <c r="F78" t="str">
        <f t="shared" si="3"/>
        <v>March 2022</v>
      </c>
    </row>
    <row r="79" spans="1:6" x14ac:dyDescent="0.2">
      <c r="A79" s="10">
        <v>44639</v>
      </c>
      <c r="B79" s="26">
        <v>16</v>
      </c>
      <c r="C79" s="25" t="str">
        <f t="shared" si="2"/>
        <v>2022-03</v>
      </c>
      <c r="D79" s="11">
        <v>45.21</v>
      </c>
      <c r="E79" s="11">
        <v>194.87</v>
      </c>
      <c r="F79" t="str">
        <f t="shared" si="3"/>
        <v>March 2022</v>
      </c>
    </row>
    <row r="80" spans="1:6" x14ac:dyDescent="0.2">
      <c r="A80" s="10">
        <v>44640</v>
      </c>
      <c r="B80" s="26">
        <v>23</v>
      </c>
      <c r="C80" s="25" t="str">
        <f>TEXT(A80, "yyyy-mm")</f>
        <v>2022-03</v>
      </c>
      <c r="D80" s="11">
        <v>47.74</v>
      </c>
      <c r="E80" s="11">
        <v>219.86</v>
      </c>
      <c r="F80" t="str">
        <f t="shared" si="3"/>
        <v>March 2022</v>
      </c>
    </row>
    <row r="81" spans="1:6" x14ac:dyDescent="0.2">
      <c r="A81" s="10">
        <v>44641</v>
      </c>
      <c r="B81" s="26">
        <v>19</v>
      </c>
      <c r="C81" s="25" t="str">
        <f t="shared" ref="C81:C109" si="4">TEXT(A81, "yyyy-mm")</f>
        <v>2022-03</v>
      </c>
      <c r="D81" s="11">
        <v>43.4</v>
      </c>
      <c r="E81" s="11">
        <v>201.92</v>
      </c>
      <c r="F81" t="str">
        <f t="shared" si="3"/>
        <v>March 2022</v>
      </c>
    </row>
    <row r="82" spans="1:6" x14ac:dyDescent="0.2">
      <c r="A82" s="10">
        <v>44642</v>
      </c>
      <c r="B82" s="26">
        <v>17</v>
      </c>
      <c r="C82" s="25" t="str">
        <f t="shared" si="4"/>
        <v>2022-03</v>
      </c>
      <c r="D82" s="11">
        <v>51.51</v>
      </c>
      <c r="E82" s="11">
        <v>155.79</v>
      </c>
      <c r="F82" t="str">
        <f t="shared" si="3"/>
        <v>March 2022</v>
      </c>
    </row>
    <row r="83" spans="1:6" x14ac:dyDescent="0.2">
      <c r="A83" s="10">
        <v>44643</v>
      </c>
      <c r="B83" s="26">
        <v>23</v>
      </c>
      <c r="C83" s="25" t="str">
        <f t="shared" si="4"/>
        <v>2022-03</v>
      </c>
      <c r="D83" s="11">
        <v>47.28</v>
      </c>
      <c r="E83" s="11">
        <v>208.1</v>
      </c>
      <c r="F83" t="str">
        <f t="shared" si="3"/>
        <v>March 2022</v>
      </c>
    </row>
    <row r="84" spans="1:6" x14ac:dyDescent="0.2">
      <c r="A84" s="10">
        <v>44644</v>
      </c>
      <c r="B84" s="26">
        <v>22</v>
      </c>
      <c r="C84" s="25" t="str">
        <f t="shared" si="4"/>
        <v>2022-03</v>
      </c>
      <c r="D84" s="11">
        <v>46.43</v>
      </c>
      <c r="E84" s="11">
        <v>188.4</v>
      </c>
      <c r="F84" t="str">
        <f t="shared" si="3"/>
        <v>March 2022</v>
      </c>
    </row>
    <row r="85" spans="1:6" x14ac:dyDescent="0.2">
      <c r="A85" s="10">
        <v>44645</v>
      </c>
      <c r="B85" s="26">
        <v>23</v>
      </c>
      <c r="C85" s="25" t="str">
        <f t="shared" si="4"/>
        <v>2022-03</v>
      </c>
      <c r="D85" s="11">
        <v>44.1</v>
      </c>
      <c r="E85" s="11">
        <v>162.56</v>
      </c>
      <c r="F85" t="str">
        <f t="shared" si="3"/>
        <v>March 2022</v>
      </c>
    </row>
    <row r="86" spans="1:6" x14ac:dyDescent="0.2">
      <c r="A86" s="10">
        <v>44646</v>
      </c>
      <c r="B86" s="26">
        <v>16</v>
      </c>
      <c r="C86" s="25" t="str">
        <f t="shared" si="4"/>
        <v>2022-03</v>
      </c>
      <c r="D86" s="11">
        <v>40.06</v>
      </c>
      <c r="E86" s="11">
        <v>232.17</v>
      </c>
      <c r="F86" t="str">
        <f t="shared" si="3"/>
        <v>March 2022</v>
      </c>
    </row>
    <row r="87" spans="1:6" x14ac:dyDescent="0.2">
      <c r="A87" s="10">
        <v>44647</v>
      </c>
      <c r="B87" s="26">
        <v>20</v>
      </c>
      <c r="C87" s="25" t="str">
        <f t="shared" si="4"/>
        <v>2022-03</v>
      </c>
      <c r="D87" s="11">
        <v>52.23</v>
      </c>
      <c r="E87" s="11">
        <v>211.22</v>
      </c>
      <c r="F87" t="str">
        <f t="shared" si="3"/>
        <v>March 2022</v>
      </c>
    </row>
    <row r="88" spans="1:6" x14ac:dyDescent="0.2">
      <c r="A88" s="10">
        <v>44648</v>
      </c>
      <c r="B88" s="26">
        <v>26</v>
      </c>
      <c r="C88" s="25" t="str">
        <f t="shared" si="4"/>
        <v>2022-03</v>
      </c>
      <c r="D88" s="11">
        <v>44.8</v>
      </c>
      <c r="E88" s="11">
        <v>186.14</v>
      </c>
      <c r="F88" t="str">
        <f t="shared" si="3"/>
        <v>March 2022</v>
      </c>
    </row>
    <row r="89" spans="1:6" x14ac:dyDescent="0.2">
      <c r="A89" s="10">
        <v>44649</v>
      </c>
      <c r="B89" s="26">
        <v>26</v>
      </c>
      <c r="C89" s="25" t="str">
        <f t="shared" si="4"/>
        <v>2022-03</v>
      </c>
      <c r="D89" s="11">
        <v>44.3</v>
      </c>
      <c r="E89" s="11">
        <v>197.27</v>
      </c>
      <c r="F89" t="str">
        <f t="shared" si="3"/>
        <v>March 2022</v>
      </c>
    </row>
    <row r="90" spans="1:6" x14ac:dyDescent="0.2">
      <c r="A90" s="10">
        <v>44650</v>
      </c>
      <c r="B90" s="26">
        <v>28</v>
      </c>
      <c r="C90" s="25" t="str">
        <f t="shared" si="4"/>
        <v>2022-03</v>
      </c>
      <c r="D90" s="11">
        <v>44.81</v>
      </c>
      <c r="E90" s="11">
        <v>181.57</v>
      </c>
      <c r="F90" t="str">
        <f t="shared" si="3"/>
        <v>March 2022</v>
      </c>
    </row>
    <row r="91" spans="1:6" x14ac:dyDescent="0.2">
      <c r="A91" s="10">
        <v>44651</v>
      </c>
      <c r="B91" s="26">
        <v>21</v>
      </c>
      <c r="C91" s="25" t="str">
        <f t="shared" si="4"/>
        <v>2022-03</v>
      </c>
      <c r="D91" s="11">
        <v>45.86</v>
      </c>
      <c r="E91" s="11">
        <v>141.24</v>
      </c>
      <c r="F91" t="str">
        <f t="shared" si="3"/>
        <v>March 2022</v>
      </c>
    </row>
    <row r="92" spans="1:6" x14ac:dyDescent="0.2">
      <c r="A92" s="10">
        <v>44652</v>
      </c>
      <c r="B92" s="26">
        <v>23</v>
      </c>
      <c r="C92" s="25" t="str">
        <f t="shared" si="4"/>
        <v>2022-04</v>
      </c>
      <c r="D92" s="11">
        <v>37.96</v>
      </c>
      <c r="E92" s="11">
        <v>213.46</v>
      </c>
      <c r="F92" t="str">
        <f t="shared" si="3"/>
        <v>April 2022</v>
      </c>
    </row>
    <row r="93" spans="1:6" x14ac:dyDescent="0.2">
      <c r="A93" s="10">
        <v>44653</v>
      </c>
      <c r="B93" s="26">
        <v>28</v>
      </c>
      <c r="C93" s="25" t="str">
        <f t="shared" si="4"/>
        <v>2022-04</v>
      </c>
      <c r="D93" s="11">
        <v>54.2</v>
      </c>
      <c r="E93" s="11">
        <v>139.25</v>
      </c>
      <c r="F93" t="str">
        <f t="shared" si="3"/>
        <v>April 2022</v>
      </c>
    </row>
    <row r="94" spans="1:6" x14ac:dyDescent="0.2">
      <c r="A94" s="10">
        <v>44654</v>
      </c>
      <c r="B94" s="26">
        <v>23</v>
      </c>
      <c r="C94" s="25" t="str">
        <f t="shared" si="4"/>
        <v>2022-04</v>
      </c>
      <c r="D94" s="11">
        <v>57.41</v>
      </c>
      <c r="E94" s="11">
        <v>155.58000000000001</v>
      </c>
      <c r="F94" t="str">
        <f t="shared" si="3"/>
        <v>April 2022</v>
      </c>
    </row>
    <row r="95" spans="1:6" x14ac:dyDescent="0.2">
      <c r="A95" s="10">
        <v>44655</v>
      </c>
      <c r="B95" s="26">
        <v>20</v>
      </c>
      <c r="C95" s="25" t="str">
        <f t="shared" si="4"/>
        <v>2022-04</v>
      </c>
      <c r="D95" s="11">
        <v>40.79</v>
      </c>
      <c r="E95" s="11">
        <v>214.89</v>
      </c>
      <c r="F95" t="str">
        <f t="shared" si="3"/>
        <v>April 2022</v>
      </c>
    </row>
    <row r="96" spans="1:6" x14ac:dyDescent="0.2">
      <c r="A96" s="10">
        <v>44656</v>
      </c>
      <c r="B96" s="26">
        <v>24</v>
      </c>
      <c r="C96" s="25" t="str">
        <f t="shared" si="4"/>
        <v>2022-04</v>
      </c>
      <c r="D96" s="11">
        <v>57.09</v>
      </c>
      <c r="E96" s="11">
        <v>235.39</v>
      </c>
      <c r="F96" t="str">
        <f t="shared" si="3"/>
        <v>April 2022</v>
      </c>
    </row>
    <row r="97" spans="1:6" x14ac:dyDescent="0.2">
      <c r="A97" s="10">
        <v>44657</v>
      </c>
      <c r="B97" s="26">
        <v>22</v>
      </c>
      <c r="C97" s="25" t="str">
        <f t="shared" si="4"/>
        <v>2022-04</v>
      </c>
      <c r="D97" s="11">
        <v>46.86</v>
      </c>
      <c r="E97" s="11">
        <v>194.79</v>
      </c>
      <c r="F97" t="str">
        <f t="shared" si="3"/>
        <v>April 2022</v>
      </c>
    </row>
    <row r="98" spans="1:6" x14ac:dyDescent="0.2">
      <c r="A98" s="10">
        <v>44658</v>
      </c>
      <c r="B98" s="26">
        <v>27</v>
      </c>
      <c r="C98" s="25" t="str">
        <f t="shared" si="4"/>
        <v>2022-04</v>
      </c>
      <c r="D98" s="11">
        <v>41.58</v>
      </c>
      <c r="E98" s="11">
        <v>222.5</v>
      </c>
      <c r="F98" t="str">
        <f t="shared" si="3"/>
        <v>April 2022</v>
      </c>
    </row>
    <row r="99" spans="1:6" x14ac:dyDescent="0.2">
      <c r="A99" s="10">
        <v>44659</v>
      </c>
      <c r="B99" s="26">
        <v>22</v>
      </c>
      <c r="C99" s="25" t="str">
        <f t="shared" si="4"/>
        <v>2022-04</v>
      </c>
      <c r="D99" s="11">
        <v>43.78</v>
      </c>
      <c r="E99" s="11">
        <v>142.37</v>
      </c>
      <c r="F99" t="str">
        <f t="shared" si="3"/>
        <v>April 2022</v>
      </c>
    </row>
    <row r="100" spans="1:6" x14ac:dyDescent="0.2">
      <c r="A100" s="10">
        <v>44660</v>
      </c>
      <c r="B100" s="26">
        <v>16</v>
      </c>
      <c r="C100" s="25" t="str">
        <f t="shared" si="4"/>
        <v>2022-04</v>
      </c>
      <c r="D100" s="11">
        <v>45.48</v>
      </c>
      <c r="E100" s="11">
        <v>206.31</v>
      </c>
      <c r="F100" t="str">
        <f t="shared" si="3"/>
        <v>April 2022</v>
      </c>
    </row>
    <row r="101" spans="1:6" x14ac:dyDescent="0.2">
      <c r="A101" s="10">
        <v>44661</v>
      </c>
      <c r="B101" s="26">
        <v>20</v>
      </c>
      <c r="C101" s="25" t="str">
        <f t="shared" si="4"/>
        <v>2022-04</v>
      </c>
      <c r="D101" s="11">
        <v>49.21</v>
      </c>
      <c r="E101" s="11">
        <v>210.03</v>
      </c>
      <c r="F101" t="str">
        <f t="shared" si="3"/>
        <v>April 2022</v>
      </c>
    </row>
    <row r="102" spans="1:6" x14ac:dyDescent="0.2">
      <c r="A102" s="10">
        <v>44662</v>
      </c>
      <c r="B102" s="26">
        <v>20</v>
      </c>
      <c r="C102" s="25" t="str">
        <f t="shared" si="4"/>
        <v>2022-04</v>
      </c>
      <c r="D102" s="11">
        <v>57.3</v>
      </c>
      <c r="E102" s="11">
        <v>200.23</v>
      </c>
      <c r="F102" t="str">
        <f t="shared" si="3"/>
        <v>April 2022</v>
      </c>
    </row>
    <row r="103" spans="1:6" x14ac:dyDescent="0.2">
      <c r="A103" s="10">
        <v>44663</v>
      </c>
      <c r="B103" s="26">
        <v>21</v>
      </c>
      <c r="C103" s="25" t="str">
        <f t="shared" si="4"/>
        <v>2022-04</v>
      </c>
      <c r="D103" s="11">
        <v>37.89</v>
      </c>
      <c r="E103" s="11">
        <v>147</v>
      </c>
      <c r="F103" t="str">
        <f t="shared" si="3"/>
        <v>April 2022</v>
      </c>
    </row>
    <row r="104" spans="1:6" x14ac:dyDescent="0.2">
      <c r="A104" s="10">
        <v>44664</v>
      </c>
      <c r="B104" s="26">
        <v>22</v>
      </c>
      <c r="C104" s="25" t="str">
        <f t="shared" si="4"/>
        <v>2022-04</v>
      </c>
      <c r="D104" s="11">
        <v>39.049999999999997</v>
      </c>
      <c r="E104" s="11">
        <v>170.81</v>
      </c>
      <c r="F104" t="str">
        <f t="shared" si="3"/>
        <v>April 2022</v>
      </c>
    </row>
    <row r="105" spans="1:6" x14ac:dyDescent="0.2">
      <c r="A105" s="10">
        <v>44665</v>
      </c>
      <c r="B105" s="26">
        <v>26</v>
      </c>
      <c r="C105" s="25" t="str">
        <f t="shared" si="4"/>
        <v>2022-04</v>
      </c>
      <c r="D105" s="11">
        <v>55.81</v>
      </c>
      <c r="E105" s="11">
        <v>157</v>
      </c>
      <c r="F105" t="str">
        <f t="shared" si="3"/>
        <v>April 2022</v>
      </c>
    </row>
    <row r="106" spans="1:6" x14ac:dyDescent="0.2">
      <c r="A106" s="10">
        <v>44666</v>
      </c>
      <c r="B106" s="26">
        <v>21</v>
      </c>
      <c r="C106" s="25" t="str">
        <f t="shared" si="4"/>
        <v>2022-04</v>
      </c>
      <c r="D106" s="11">
        <v>49.59</v>
      </c>
      <c r="E106" s="11">
        <v>202.95</v>
      </c>
      <c r="F106" t="str">
        <f t="shared" si="3"/>
        <v>April 2022</v>
      </c>
    </row>
    <row r="107" spans="1:6" x14ac:dyDescent="0.2">
      <c r="A107" s="10">
        <v>44667</v>
      </c>
      <c r="B107" s="26">
        <v>19</v>
      </c>
      <c r="C107" s="25" t="str">
        <f t="shared" si="4"/>
        <v>2022-04</v>
      </c>
      <c r="D107" s="11">
        <v>40.119999999999997</v>
      </c>
      <c r="E107" s="11">
        <v>182.31</v>
      </c>
      <c r="F107" t="str">
        <f t="shared" si="3"/>
        <v>April 2022</v>
      </c>
    </row>
    <row r="108" spans="1:6" x14ac:dyDescent="0.2">
      <c r="A108" s="10">
        <v>44668</v>
      </c>
      <c r="B108" s="26">
        <v>28</v>
      </c>
      <c r="C108" s="25" t="str">
        <f t="shared" si="4"/>
        <v>2022-04</v>
      </c>
      <c r="D108" s="11">
        <v>45.7</v>
      </c>
      <c r="E108" s="11">
        <v>195.05</v>
      </c>
      <c r="F108" t="str">
        <f t="shared" si="3"/>
        <v>April 2022</v>
      </c>
    </row>
    <row r="109" spans="1:6" x14ac:dyDescent="0.2">
      <c r="A109" s="10">
        <v>44669</v>
      </c>
      <c r="B109" s="26">
        <v>23</v>
      </c>
      <c r="C109" s="25" t="str">
        <f t="shared" si="4"/>
        <v>2022-04</v>
      </c>
      <c r="D109" s="11">
        <v>39.840000000000003</v>
      </c>
      <c r="E109" s="11">
        <v>194.37</v>
      </c>
      <c r="F109" t="str">
        <f t="shared" si="3"/>
        <v>April 2022</v>
      </c>
    </row>
    <row r="110" spans="1:6" x14ac:dyDescent="0.2">
      <c r="A110" s="10">
        <v>44670</v>
      </c>
      <c r="B110" s="26">
        <v>18</v>
      </c>
      <c r="C110" s="25" t="str">
        <f>TEXT(A110, "yyyy-mm")</f>
        <v>2022-04</v>
      </c>
      <c r="D110" s="11">
        <v>57.18</v>
      </c>
      <c r="E110" s="11">
        <v>163.13999999999999</v>
      </c>
      <c r="F110" t="str">
        <f t="shared" si="3"/>
        <v>April 2022</v>
      </c>
    </row>
    <row r="111" spans="1:6" x14ac:dyDescent="0.2">
      <c r="A111" s="10">
        <v>44671</v>
      </c>
      <c r="B111" s="26">
        <v>20</v>
      </c>
      <c r="C111" s="25" t="str">
        <f t="shared" ref="C111:C141" si="5">TEXT(A111, "yyyy-mm")</f>
        <v>2022-04</v>
      </c>
      <c r="D111" s="11">
        <v>42.9</v>
      </c>
      <c r="E111" s="11">
        <v>218.09</v>
      </c>
      <c r="F111" t="str">
        <f t="shared" si="3"/>
        <v>April 2022</v>
      </c>
    </row>
    <row r="112" spans="1:6" x14ac:dyDescent="0.2">
      <c r="A112" s="10">
        <v>44672</v>
      </c>
      <c r="B112" s="26">
        <v>24</v>
      </c>
      <c r="C112" s="25" t="str">
        <f t="shared" si="5"/>
        <v>2022-04</v>
      </c>
      <c r="D112" s="11">
        <v>52.47</v>
      </c>
      <c r="E112" s="11">
        <v>147.86000000000001</v>
      </c>
      <c r="F112" t="str">
        <f t="shared" si="3"/>
        <v>April 2022</v>
      </c>
    </row>
    <row r="113" spans="1:6" x14ac:dyDescent="0.2">
      <c r="A113" s="10">
        <v>44673</v>
      </c>
      <c r="B113" s="26">
        <v>21</v>
      </c>
      <c r="C113" s="25" t="str">
        <f t="shared" si="5"/>
        <v>2022-04</v>
      </c>
      <c r="D113" s="11">
        <v>42.88</v>
      </c>
      <c r="E113" s="11">
        <v>198.15</v>
      </c>
      <c r="F113" t="str">
        <f t="shared" si="3"/>
        <v>April 2022</v>
      </c>
    </row>
    <row r="114" spans="1:6" x14ac:dyDescent="0.2">
      <c r="A114" s="10">
        <v>44674</v>
      </c>
      <c r="B114" s="26">
        <v>20</v>
      </c>
      <c r="C114" s="25" t="str">
        <f t="shared" si="5"/>
        <v>2022-04</v>
      </c>
      <c r="D114" s="11">
        <v>52.04</v>
      </c>
      <c r="E114" s="11">
        <v>208.22</v>
      </c>
      <c r="F114" t="str">
        <f t="shared" si="3"/>
        <v>April 2022</v>
      </c>
    </row>
    <row r="115" spans="1:6" x14ac:dyDescent="0.2">
      <c r="A115" s="10">
        <v>44675</v>
      </c>
      <c r="B115" s="26">
        <v>22</v>
      </c>
      <c r="C115" s="25" t="str">
        <f t="shared" si="5"/>
        <v>2022-04</v>
      </c>
      <c r="D115" s="11">
        <v>48.3</v>
      </c>
      <c r="E115" s="11">
        <v>216.28</v>
      </c>
      <c r="F115" t="str">
        <f t="shared" si="3"/>
        <v>April 2022</v>
      </c>
    </row>
    <row r="116" spans="1:6" x14ac:dyDescent="0.2">
      <c r="A116" s="10">
        <v>44676</v>
      </c>
      <c r="B116" s="26">
        <v>29</v>
      </c>
      <c r="C116" s="25" t="str">
        <f t="shared" si="5"/>
        <v>2022-04</v>
      </c>
      <c r="D116" s="11">
        <v>45.74</v>
      </c>
      <c r="E116" s="11">
        <v>150.19</v>
      </c>
      <c r="F116" t="str">
        <f t="shared" si="3"/>
        <v>April 2022</v>
      </c>
    </row>
    <row r="117" spans="1:6" x14ac:dyDescent="0.2">
      <c r="A117" s="10">
        <v>44677</v>
      </c>
      <c r="B117" s="26">
        <v>17</v>
      </c>
      <c r="C117" s="25" t="str">
        <f t="shared" si="5"/>
        <v>2022-04</v>
      </c>
      <c r="D117" s="11">
        <v>42.16</v>
      </c>
      <c r="E117" s="11">
        <v>214.24</v>
      </c>
      <c r="F117" t="str">
        <f t="shared" si="3"/>
        <v>April 2022</v>
      </c>
    </row>
    <row r="118" spans="1:6" x14ac:dyDescent="0.2">
      <c r="A118" s="10">
        <v>44678</v>
      </c>
      <c r="B118" s="26">
        <v>25</v>
      </c>
      <c r="C118" s="25" t="str">
        <f t="shared" si="5"/>
        <v>2022-04</v>
      </c>
      <c r="D118" s="11">
        <v>56.11</v>
      </c>
      <c r="E118" s="11">
        <v>226.18</v>
      </c>
      <c r="F118" t="str">
        <f t="shared" si="3"/>
        <v>April 2022</v>
      </c>
    </row>
    <row r="119" spans="1:6" x14ac:dyDescent="0.2">
      <c r="A119" s="10">
        <v>44679</v>
      </c>
      <c r="B119" s="26">
        <v>18</v>
      </c>
      <c r="C119" s="25" t="str">
        <f t="shared" si="5"/>
        <v>2022-04</v>
      </c>
      <c r="D119" s="11">
        <v>45.57</v>
      </c>
      <c r="E119" s="11">
        <v>179.24</v>
      </c>
      <c r="F119" t="str">
        <f t="shared" si="3"/>
        <v>April 2022</v>
      </c>
    </row>
    <row r="120" spans="1:6" x14ac:dyDescent="0.2">
      <c r="A120" s="10">
        <v>44680</v>
      </c>
      <c r="B120" s="26">
        <v>26</v>
      </c>
      <c r="C120" s="25" t="str">
        <f t="shared" si="5"/>
        <v>2022-04</v>
      </c>
      <c r="D120" s="11">
        <v>42.84</v>
      </c>
      <c r="E120" s="11">
        <v>191</v>
      </c>
      <c r="F120" t="str">
        <f t="shared" si="3"/>
        <v>April 2022</v>
      </c>
    </row>
    <row r="121" spans="1:6" x14ac:dyDescent="0.2">
      <c r="A121" s="10">
        <v>44681</v>
      </c>
      <c r="B121" s="26">
        <v>28</v>
      </c>
      <c r="C121" s="25" t="str">
        <f t="shared" si="5"/>
        <v>2022-04</v>
      </c>
      <c r="D121" s="11">
        <v>43.88</v>
      </c>
      <c r="E121" s="11">
        <v>192.97</v>
      </c>
      <c r="F121" t="str">
        <f t="shared" si="3"/>
        <v>April 2022</v>
      </c>
    </row>
    <row r="122" spans="1:6" x14ac:dyDescent="0.2">
      <c r="A122" s="10">
        <v>44682</v>
      </c>
      <c r="B122" s="26">
        <v>28</v>
      </c>
      <c r="C122" s="25" t="str">
        <f t="shared" si="5"/>
        <v>2022-05</v>
      </c>
      <c r="D122" s="11">
        <v>45.88</v>
      </c>
      <c r="E122" s="11">
        <v>152.30000000000001</v>
      </c>
      <c r="F122" t="str">
        <f t="shared" si="3"/>
        <v>May 2022</v>
      </c>
    </row>
    <row r="123" spans="1:6" x14ac:dyDescent="0.2">
      <c r="A123" s="10">
        <v>44683</v>
      </c>
      <c r="B123" s="26">
        <v>24</v>
      </c>
      <c r="C123" s="25" t="str">
        <f t="shared" si="5"/>
        <v>2022-05</v>
      </c>
      <c r="D123" s="11">
        <v>55.05</v>
      </c>
      <c r="E123" s="11">
        <v>229.33</v>
      </c>
      <c r="F123" t="str">
        <f t="shared" si="3"/>
        <v>May 2022</v>
      </c>
    </row>
    <row r="124" spans="1:6" x14ac:dyDescent="0.2">
      <c r="A124" s="10">
        <v>44684</v>
      </c>
      <c r="B124" s="26">
        <v>28</v>
      </c>
      <c r="C124" s="25" t="str">
        <f t="shared" si="5"/>
        <v>2022-05</v>
      </c>
      <c r="D124" s="11">
        <v>43.72</v>
      </c>
      <c r="E124" s="11">
        <v>147.35</v>
      </c>
      <c r="F124" t="str">
        <f t="shared" si="3"/>
        <v>May 2022</v>
      </c>
    </row>
    <row r="125" spans="1:6" x14ac:dyDescent="0.2">
      <c r="A125" s="10">
        <v>44685</v>
      </c>
      <c r="B125" s="26">
        <v>28</v>
      </c>
      <c r="C125" s="25" t="str">
        <f t="shared" si="5"/>
        <v>2022-05</v>
      </c>
      <c r="D125" s="11">
        <v>51.12</v>
      </c>
      <c r="E125" s="11">
        <v>234.71</v>
      </c>
      <c r="F125" t="str">
        <f t="shared" si="3"/>
        <v>May 2022</v>
      </c>
    </row>
    <row r="126" spans="1:6" x14ac:dyDescent="0.2">
      <c r="A126" s="10">
        <v>44686</v>
      </c>
      <c r="B126" s="26">
        <v>22</v>
      </c>
      <c r="C126" s="25" t="str">
        <f t="shared" si="5"/>
        <v>2022-05</v>
      </c>
      <c r="D126" s="11">
        <v>47.31</v>
      </c>
      <c r="E126" s="11">
        <v>144.04</v>
      </c>
      <c r="F126" t="str">
        <f t="shared" si="3"/>
        <v>May 2022</v>
      </c>
    </row>
    <row r="127" spans="1:6" x14ac:dyDescent="0.2">
      <c r="A127" s="10">
        <v>44687</v>
      </c>
      <c r="B127" s="26">
        <v>26</v>
      </c>
      <c r="C127" s="25" t="str">
        <f t="shared" si="5"/>
        <v>2022-05</v>
      </c>
      <c r="D127" s="11">
        <v>38.61</v>
      </c>
      <c r="E127" s="11">
        <v>168.56</v>
      </c>
      <c r="F127" t="str">
        <f t="shared" si="3"/>
        <v>May 2022</v>
      </c>
    </row>
    <row r="128" spans="1:6" x14ac:dyDescent="0.2">
      <c r="A128" s="10">
        <v>44688</v>
      </c>
      <c r="B128" s="26">
        <v>19</v>
      </c>
      <c r="C128" s="25" t="str">
        <f t="shared" si="5"/>
        <v>2022-05</v>
      </c>
      <c r="D128" s="11">
        <v>48.75</v>
      </c>
      <c r="E128" s="11">
        <v>230.17</v>
      </c>
      <c r="F128" t="str">
        <f t="shared" si="3"/>
        <v>May 2022</v>
      </c>
    </row>
    <row r="129" spans="1:6" x14ac:dyDescent="0.2">
      <c r="A129" s="10">
        <v>44689</v>
      </c>
      <c r="B129" s="26">
        <v>17</v>
      </c>
      <c r="C129" s="25" t="str">
        <f t="shared" si="5"/>
        <v>2022-05</v>
      </c>
      <c r="D129" s="11">
        <v>51.55</v>
      </c>
      <c r="E129" s="11">
        <v>161.61000000000001</v>
      </c>
      <c r="F129" t="str">
        <f t="shared" si="3"/>
        <v>May 2022</v>
      </c>
    </row>
    <row r="130" spans="1:6" x14ac:dyDescent="0.2">
      <c r="A130" s="10">
        <v>44690</v>
      </c>
      <c r="B130" s="26">
        <v>19</v>
      </c>
      <c r="C130" s="25" t="str">
        <f t="shared" si="5"/>
        <v>2022-05</v>
      </c>
      <c r="D130" s="11">
        <v>51.91</v>
      </c>
      <c r="E130" s="11">
        <v>189.65</v>
      </c>
      <c r="F130" t="str">
        <f t="shared" si="3"/>
        <v>May 2022</v>
      </c>
    </row>
    <row r="131" spans="1:6" x14ac:dyDescent="0.2">
      <c r="A131" s="10">
        <v>44691</v>
      </c>
      <c r="B131" s="26">
        <v>21</v>
      </c>
      <c r="C131" s="25" t="str">
        <f t="shared" si="5"/>
        <v>2022-05</v>
      </c>
      <c r="D131" s="11">
        <v>38.81</v>
      </c>
      <c r="E131" s="11">
        <v>193.88</v>
      </c>
      <c r="F131" t="str">
        <f t="shared" ref="F131:F194" si="6">TEXT(DATE(LEFT(C131,4), RIGHT(C131,2), 1), "mmmm yyyy")</f>
        <v>May 2022</v>
      </c>
    </row>
    <row r="132" spans="1:6" x14ac:dyDescent="0.2">
      <c r="A132" s="10">
        <v>44692</v>
      </c>
      <c r="B132" s="26">
        <v>30</v>
      </c>
      <c r="C132" s="25" t="str">
        <f t="shared" si="5"/>
        <v>2022-05</v>
      </c>
      <c r="D132" s="11">
        <v>54.86</v>
      </c>
      <c r="E132" s="11">
        <v>148.68</v>
      </c>
      <c r="F132" t="str">
        <f t="shared" si="6"/>
        <v>May 2022</v>
      </c>
    </row>
    <row r="133" spans="1:6" x14ac:dyDescent="0.2">
      <c r="A133" s="10">
        <v>44693</v>
      </c>
      <c r="B133" s="26">
        <v>17</v>
      </c>
      <c r="C133" s="25" t="str">
        <f t="shared" si="5"/>
        <v>2022-05</v>
      </c>
      <c r="D133" s="11">
        <v>46.51</v>
      </c>
      <c r="E133" s="11">
        <v>143.19</v>
      </c>
      <c r="F133" t="str">
        <f t="shared" si="6"/>
        <v>May 2022</v>
      </c>
    </row>
    <row r="134" spans="1:6" x14ac:dyDescent="0.2">
      <c r="A134" s="10">
        <v>44694</v>
      </c>
      <c r="B134" s="26">
        <v>19</v>
      </c>
      <c r="C134" s="25" t="str">
        <f t="shared" si="5"/>
        <v>2022-05</v>
      </c>
      <c r="D134" s="11">
        <v>55.5</v>
      </c>
      <c r="E134" s="11">
        <v>159.82</v>
      </c>
      <c r="F134" t="str">
        <f t="shared" si="6"/>
        <v>May 2022</v>
      </c>
    </row>
    <row r="135" spans="1:6" x14ac:dyDescent="0.2">
      <c r="A135" s="10">
        <v>44695</v>
      </c>
      <c r="B135" s="26">
        <v>19</v>
      </c>
      <c r="C135" s="25" t="str">
        <f t="shared" si="5"/>
        <v>2022-05</v>
      </c>
      <c r="D135" s="11">
        <v>38.46</v>
      </c>
      <c r="E135" s="11">
        <v>178.88</v>
      </c>
      <c r="F135" t="str">
        <f t="shared" si="6"/>
        <v>May 2022</v>
      </c>
    </row>
    <row r="136" spans="1:6" x14ac:dyDescent="0.2">
      <c r="A136" s="10">
        <v>44696</v>
      </c>
      <c r="B136" s="26">
        <v>23</v>
      </c>
      <c r="C136" s="25" t="str">
        <f t="shared" si="5"/>
        <v>2022-05</v>
      </c>
      <c r="D136" s="11">
        <v>50.23</v>
      </c>
      <c r="E136" s="11">
        <v>164.35</v>
      </c>
      <c r="F136" t="str">
        <f t="shared" si="6"/>
        <v>May 2022</v>
      </c>
    </row>
    <row r="137" spans="1:6" x14ac:dyDescent="0.2">
      <c r="A137" s="10">
        <v>44697</v>
      </c>
      <c r="B137" s="26">
        <v>29</v>
      </c>
      <c r="C137" s="25" t="str">
        <f t="shared" si="5"/>
        <v>2022-05</v>
      </c>
      <c r="D137" s="11">
        <v>52.02</v>
      </c>
      <c r="E137" s="11">
        <v>229.06</v>
      </c>
      <c r="F137" t="str">
        <f t="shared" si="6"/>
        <v>May 2022</v>
      </c>
    </row>
    <row r="138" spans="1:6" x14ac:dyDescent="0.2">
      <c r="A138" s="10">
        <v>44698</v>
      </c>
      <c r="B138" s="26">
        <v>21</v>
      </c>
      <c r="C138" s="25" t="str">
        <f t="shared" si="5"/>
        <v>2022-05</v>
      </c>
      <c r="D138" s="11">
        <v>53.27</v>
      </c>
      <c r="E138" s="11">
        <v>200.85</v>
      </c>
      <c r="F138" t="str">
        <f t="shared" si="6"/>
        <v>May 2022</v>
      </c>
    </row>
    <row r="139" spans="1:6" x14ac:dyDescent="0.2">
      <c r="A139" s="10">
        <v>44699</v>
      </c>
      <c r="B139" s="26">
        <v>23</v>
      </c>
      <c r="C139" s="25" t="str">
        <f t="shared" si="5"/>
        <v>2022-05</v>
      </c>
      <c r="D139" s="11">
        <v>51.55</v>
      </c>
      <c r="E139" s="11">
        <v>205.48</v>
      </c>
      <c r="F139" t="str">
        <f t="shared" si="6"/>
        <v>May 2022</v>
      </c>
    </row>
    <row r="140" spans="1:6" x14ac:dyDescent="0.2">
      <c r="A140" s="10">
        <v>44700</v>
      </c>
      <c r="B140" s="26">
        <v>18</v>
      </c>
      <c r="C140" s="25" t="str">
        <f t="shared" si="5"/>
        <v>2022-05</v>
      </c>
      <c r="D140" s="11">
        <v>42.06</v>
      </c>
      <c r="E140" s="11">
        <v>200</v>
      </c>
      <c r="F140" t="str">
        <f t="shared" si="6"/>
        <v>May 2022</v>
      </c>
    </row>
    <row r="141" spans="1:6" x14ac:dyDescent="0.2">
      <c r="A141" s="10">
        <v>44701</v>
      </c>
      <c r="B141" s="26">
        <v>26</v>
      </c>
      <c r="C141" s="25" t="str">
        <f t="shared" si="5"/>
        <v>2022-05</v>
      </c>
      <c r="D141" s="11">
        <v>40.840000000000003</v>
      </c>
      <c r="E141" s="11">
        <v>192.25</v>
      </c>
      <c r="F141" t="str">
        <f t="shared" si="6"/>
        <v>May 2022</v>
      </c>
    </row>
    <row r="142" spans="1:6" x14ac:dyDescent="0.2">
      <c r="A142" s="10">
        <v>44702</v>
      </c>
      <c r="B142" s="26">
        <v>17</v>
      </c>
      <c r="C142" s="25" t="str">
        <f>TEXT(A142, "yyyy-mm")</f>
        <v>2022-05</v>
      </c>
      <c r="D142" s="11">
        <v>55.62</v>
      </c>
      <c r="E142" s="11">
        <v>148.91999999999999</v>
      </c>
      <c r="F142" t="str">
        <f t="shared" si="6"/>
        <v>May 2022</v>
      </c>
    </row>
    <row r="143" spans="1:6" x14ac:dyDescent="0.2">
      <c r="A143" s="10">
        <v>44703</v>
      </c>
      <c r="B143" s="26">
        <v>30</v>
      </c>
      <c r="C143" s="25" t="str">
        <f t="shared" ref="C143:C206" si="7">TEXT(A143, "yyyy-mm")</f>
        <v>2022-05</v>
      </c>
      <c r="D143" s="11">
        <v>40.99</v>
      </c>
      <c r="E143" s="11">
        <v>158.94999999999999</v>
      </c>
      <c r="F143" t="str">
        <f t="shared" si="6"/>
        <v>May 2022</v>
      </c>
    </row>
    <row r="144" spans="1:6" x14ac:dyDescent="0.2">
      <c r="A144" s="10">
        <v>44704</v>
      </c>
      <c r="B144" s="26">
        <v>24</v>
      </c>
      <c r="C144" s="25" t="str">
        <f t="shared" si="7"/>
        <v>2022-05</v>
      </c>
      <c r="D144" s="11">
        <v>53.18</v>
      </c>
      <c r="E144" s="11">
        <v>185.25</v>
      </c>
      <c r="F144" t="str">
        <f t="shared" si="6"/>
        <v>May 2022</v>
      </c>
    </row>
    <row r="145" spans="1:6" x14ac:dyDescent="0.2">
      <c r="A145" s="10">
        <v>44705</v>
      </c>
      <c r="B145" s="26">
        <v>21</v>
      </c>
      <c r="C145" s="25" t="str">
        <f t="shared" si="7"/>
        <v>2022-05</v>
      </c>
      <c r="D145" s="11">
        <v>51.78</v>
      </c>
      <c r="E145" s="11">
        <v>146.82</v>
      </c>
      <c r="F145" t="str">
        <f t="shared" si="6"/>
        <v>May 2022</v>
      </c>
    </row>
    <row r="146" spans="1:6" x14ac:dyDescent="0.2">
      <c r="A146" s="10">
        <v>44706</v>
      </c>
      <c r="B146" s="26">
        <v>19</v>
      </c>
      <c r="C146" s="25" t="str">
        <f t="shared" si="7"/>
        <v>2022-05</v>
      </c>
      <c r="D146" s="11">
        <v>40.04</v>
      </c>
      <c r="E146" s="11">
        <v>195.49</v>
      </c>
      <c r="F146" t="str">
        <f t="shared" si="6"/>
        <v>May 2022</v>
      </c>
    </row>
    <row r="147" spans="1:6" x14ac:dyDescent="0.2">
      <c r="A147" s="10">
        <v>44707</v>
      </c>
      <c r="B147" s="26">
        <v>23</v>
      </c>
      <c r="C147" s="25" t="str">
        <f t="shared" si="7"/>
        <v>2022-05</v>
      </c>
      <c r="D147" s="11">
        <v>41.59</v>
      </c>
      <c r="E147" s="11">
        <v>140.61000000000001</v>
      </c>
      <c r="F147" t="str">
        <f t="shared" si="6"/>
        <v>May 2022</v>
      </c>
    </row>
    <row r="148" spans="1:6" x14ac:dyDescent="0.2">
      <c r="A148" s="10">
        <v>44708</v>
      </c>
      <c r="B148" s="26">
        <v>20</v>
      </c>
      <c r="C148" s="25" t="str">
        <f t="shared" si="7"/>
        <v>2022-05</v>
      </c>
      <c r="D148" s="11">
        <v>46.67</v>
      </c>
      <c r="E148" s="11">
        <v>172.18</v>
      </c>
      <c r="F148" t="str">
        <f t="shared" si="6"/>
        <v>May 2022</v>
      </c>
    </row>
    <row r="149" spans="1:6" x14ac:dyDescent="0.2">
      <c r="A149" s="10">
        <v>44709</v>
      </c>
      <c r="B149" s="26">
        <v>29</v>
      </c>
      <c r="C149" s="25" t="str">
        <f t="shared" si="7"/>
        <v>2022-05</v>
      </c>
      <c r="D149" s="11">
        <v>43.88</v>
      </c>
      <c r="E149" s="11">
        <v>217.3</v>
      </c>
      <c r="F149" t="str">
        <f t="shared" si="6"/>
        <v>May 2022</v>
      </c>
    </row>
    <row r="150" spans="1:6" x14ac:dyDescent="0.2">
      <c r="A150" s="10">
        <v>44710</v>
      </c>
      <c r="B150" s="26">
        <v>27</v>
      </c>
      <c r="C150" s="25" t="str">
        <f t="shared" si="7"/>
        <v>2022-05</v>
      </c>
      <c r="D150" s="11">
        <v>45.18</v>
      </c>
      <c r="E150" s="11">
        <v>139.22</v>
      </c>
      <c r="F150" t="str">
        <f t="shared" si="6"/>
        <v>May 2022</v>
      </c>
    </row>
    <row r="151" spans="1:6" x14ac:dyDescent="0.2">
      <c r="A151" s="10">
        <v>44711</v>
      </c>
      <c r="B151" s="26">
        <v>19</v>
      </c>
      <c r="C151" s="25" t="str">
        <f t="shared" si="7"/>
        <v>2022-05</v>
      </c>
      <c r="D151" s="11">
        <v>38.65</v>
      </c>
      <c r="E151" s="11">
        <v>152.43</v>
      </c>
      <c r="F151" t="str">
        <f t="shared" si="6"/>
        <v>May 2022</v>
      </c>
    </row>
    <row r="152" spans="1:6" x14ac:dyDescent="0.2">
      <c r="A152" s="10">
        <v>44712</v>
      </c>
      <c r="B152" s="26">
        <v>21</v>
      </c>
      <c r="C152" s="25" t="str">
        <f t="shared" si="7"/>
        <v>2022-05</v>
      </c>
      <c r="D152" s="11">
        <v>56.21</v>
      </c>
      <c r="E152" s="11">
        <v>230.67</v>
      </c>
      <c r="F152" t="str">
        <f t="shared" si="6"/>
        <v>May 2022</v>
      </c>
    </row>
    <row r="153" spans="1:6" x14ac:dyDescent="0.2">
      <c r="A153" s="10">
        <v>44713</v>
      </c>
      <c r="B153" s="26">
        <v>28</v>
      </c>
      <c r="C153" s="25" t="str">
        <f t="shared" si="7"/>
        <v>2022-06</v>
      </c>
      <c r="D153" s="11">
        <v>50.72</v>
      </c>
      <c r="E153" s="11">
        <v>233.61</v>
      </c>
      <c r="F153" t="str">
        <f t="shared" si="6"/>
        <v>June 2022</v>
      </c>
    </row>
    <row r="154" spans="1:6" x14ac:dyDescent="0.2">
      <c r="A154" s="10">
        <v>44714</v>
      </c>
      <c r="B154" s="26">
        <v>24</v>
      </c>
      <c r="C154" s="25" t="str">
        <f t="shared" si="7"/>
        <v>2022-06</v>
      </c>
      <c r="D154" s="11">
        <v>45.32</v>
      </c>
      <c r="E154" s="11">
        <v>226.66</v>
      </c>
      <c r="F154" t="str">
        <f t="shared" si="6"/>
        <v>June 2022</v>
      </c>
    </row>
    <row r="155" spans="1:6" x14ac:dyDescent="0.2">
      <c r="A155" s="10">
        <v>44715</v>
      </c>
      <c r="B155" s="26">
        <v>20</v>
      </c>
      <c r="C155" s="25" t="str">
        <f t="shared" si="7"/>
        <v>2022-06</v>
      </c>
      <c r="D155" s="11">
        <v>39.25</v>
      </c>
      <c r="E155" s="11">
        <v>193.27</v>
      </c>
      <c r="F155" t="str">
        <f t="shared" si="6"/>
        <v>June 2022</v>
      </c>
    </row>
    <row r="156" spans="1:6" x14ac:dyDescent="0.2">
      <c r="A156" s="10">
        <v>44716</v>
      </c>
      <c r="B156" s="26">
        <v>23</v>
      </c>
      <c r="C156" s="25" t="str">
        <f t="shared" si="7"/>
        <v>2022-06</v>
      </c>
      <c r="D156" s="11">
        <v>51.22</v>
      </c>
      <c r="E156" s="11">
        <v>150.4</v>
      </c>
      <c r="F156" t="str">
        <f t="shared" si="6"/>
        <v>June 2022</v>
      </c>
    </row>
    <row r="157" spans="1:6" x14ac:dyDescent="0.2">
      <c r="A157" s="10">
        <v>44717</v>
      </c>
      <c r="B157" s="26">
        <v>22</v>
      </c>
      <c r="C157" s="25" t="str">
        <f t="shared" si="7"/>
        <v>2022-06</v>
      </c>
      <c r="D157" s="11">
        <v>43.52</v>
      </c>
      <c r="E157" s="11">
        <v>205.38</v>
      </c>
      <c r="F157" t="str">
        <f t="shared" si="6"/>
        <v>June 2022</v>
      </c>
    </row>
    <row r="158" spans="1:6" x14ac:dyDescent="0.2">
      <c r="A158" s="10">
        <v>44718</v>
      </c>
      <c r="B158" s="26">
        <v>20</v>
      </c>
      <c r="C158" s="25" t="str">
        <f t="shared" si="7"/>
        <v>2022-06</v>
      </c>
      <c r="D158" s="11">
        <v>40.98</v>
      </c>
      <c r="E158" s="11">
        <v>160.4</v>
      </c>
      <c r="F158" t="str">
        <f t="shared" si="6"/>
        <v>June 2022</v>
      </c>
    </row>
    <row r="159" spans="1:6" x14ac:dyDescent="0.2">
      <c r="A159" s="10">
        <v>44719</v>
      </c>
      <c r="B159" s="26">
        <v>31</v>
      </c>
      <c r="C159" s="25" t="str">
        <f t="shared" si="7"/>
        <v>2022-06</v>
      </c>
      <c r="D159" s="11">
        <v>42.07</v>
      </c>
      <c r="E159" s="11">
        <v>168.05</v>
      </c>
      <c r="F159" t="str">
        <f t="shared" si="6"/>
        <v>June 2022</v>
      </c>
    </row>
    <row r="160" spans="1:6" x14ac:dyDescent="0.2">
      <c r="A160" s="10">
        <v>44720</v>
      </c>
      <c r="B160" s="26">
        <v>29</v>
      </c>
      <c r="C160" s="25" t="str">
        <f t="shared" si="7"/>
        <v>2022-06</v>
      </c>
      <c r="D160" s="11">
        <v>46.74</v>
      </c>
      <c r="E160" s="11">
        <v>180.1</v>
      </c>
      <c r="F160" t="str">
        <f t="shared" si="6"/>
        <v>June 2022</v>
      </c>
    </row>
    <row r="161" spans="1:6" x14ac:dyDescent="0.2">
      <c r="A161" s="10">
        <v>44721</v>
      </c>
      <c r="B161" s="26">
        <v>22</v>
      </c>
      <c r="C161" s="25" t="str">
        <f t="shared" si="7"/>
        <v>2022-06</v>
      </c>
      <c r="D161" s="11">
        <v>42.23</v>
      </c>
      <c r="E161" s="11">
        <v>175.94</v>
      </c>
      <c r="F161" t="str">
        <f t="shared" si="6"/>
        <v>June 2022</v>
      </c>
    </row>
    <row r="162" spans="1:6" x14ac:dyDescent="0.2">
      <c r="A162" s="10">
        <v>44722</v>
      </c>
      <c r="B162" s="26">
        <v>22</v>
      </c>
      <c r="C162" s="25" t="str">
        <f t="shared" si="7"/>
        <v>2022-06</v>
      </c>
      <c r="D162" s="11">
        <v>49.15</v>
      </c>
      <c r="E162" s="11">
        <v>157.32</v>
      </c>
      <c r="F162" t="str">
        <f t="shared" si="6"/>
        <v>June 2022</v>
      </c>
    </row>
    <row r="163" spans="1:6" x14ac:dyDescent="0.2">
      <c r="A163" s="10">
        <v>44723</v>
      </c>
      <c r="B163" s="26">
        <v>20</v>
      </c>
      <c r="C163" s="25" t="str">
        <f t="shared" si="7"/>
        <v>2022-06</v>
      </c>
      <c r="D163" s="11">
        <v>54.33</v>
      </c>
      <c r="E163" s="11">
        <v>212.26</v>
      </c>
      <c r="F163" t="str">
        <f t="shared" si="6"/>
        <v>June 2022</v>
      </c>
    </row>
    <row r="164" spans="1:6" x14ac:dyDescent="0.2">
      <c r="A164" s="10">
        <v>44724</v>
      </c>
      <c r="B164" s="26">
        <v>30</v>
      </c>
      <c r="C164" s="25" t="str">
        <f t="shared" si="7"/>
        <v>2022-06</v>
      </c>
      <c r="D164" s="11">
        <v>55.71</v>
      </c>
      <c r="E164" s="11">
        <v>201.87</v>
      </c>
      <c r="F164" t="str">
        <f t="shared" si="6"/>
        <v>June 2022</v>
      </c>
    </row>
    <row r="165" spans="1:6" x14ac:dyDescent="0.2">
      <c r="A165" s="10">
        <v>44725</v>
      </c>
      <c r="B165" s="26">
        <v>20</v>
      </c>
      <c r="C165" s="25" t="str">
        <f t="shared" si="7"/>
        <v>2022-06</v>
      </c>
      <c r="D165" s="11">
        <v>53.6</v>
      </c>
      <c r="E165" s="11">
        <v>218.51</v>
      </c>
      <c r="F165" t="str">
        <f t="shared" si="6"/>
        <v>June 2022</v>
      </c>
    </row>
    <row r="166" spans="1:6" x14ac:dyDescent="0.2">
      <c r="A166" s="10">
        <v>44726</v>
      </c>
      <c r="B166" s="26">
        <v>22</v>
      </c>
      <c r="C166" s="25" t="str">
        <f t="shared" si="7"/>
        <v>2022-06</v>
      </c>
      <c r="D166" s="11">
        <v>47.63</v>
      </c>
      <c r="E166" s="11">
        <v>161.47999999999999</v>
      </c>
      <c r="F166" t="str">
        <f t="shared" si="6"/>
        <v>June 2022</v>
      </c>
    </row>
    <row r="167" spans="1:6" x14ac:dyDescent="0.2">
      <c r="A167" s="10">
        <v>44727</v>
      </c>
      <c r="B167" s="26">
        <v>29</v>
      </c>
      <c r="C167" s="25" t="str">
        <f t="shared" si="7"/>
        <v>2022-06</v>
      </c>
      <c r="D167" s="11">
        <v>37.979999999999997</v>
      </c>
      <c r="E167" s="11">
        <v>157.79</v>
      </c>
      <c r="F167" t="str">
        <f t="shared" si="6"/>
        <v>June 2022</v>
      </c>
    </row>
    <row r="168" spans="1:6" x14ac:dyDescent="0.2">
      <c r="A168" s="10">
        <v>44728</v>
      </c>
      <c r="B168" s="26">
        <v>19</v>
      </c>
      <c r="C168" s="25" t="str">
        <f t="shared" si="7"/>
        <v>2022-06</v>
      </c>
      <c r="D168" s="11">
        <v>42.22</v>
      </c>
      <c r="E168" s="11">
        <v>142.1</v>
      </c>
      <c r="F168" t="str">
        <f t="shared" si="6"/>
        <v>June 2022</v>
      </c>
    </row>
    <row r="169" spans="1:6" x14ac:dyDescent="0.2">
      <c r="A169" s="10">
        <v>44729</v>
      </c>
      <c r="B169" s="26">
        <v>25</v>
      </c>
      <c r="C169" s="25" t="str">
        <f t="shared" si="7"/>
        <v>2022-06</v>
      </c>
      <c r="D169" s="11">
        <v>54.6</v>
      </c>
      <c r="E169" s="11">
        <v>178.01</v>
      </c>
      <c r="F169" t="str">
        <f t="shared" si="6"/>
        <v>June 2022</v>
      </c>
    </row>
    <row r="170" spans="1:6" x14ac:dyDescent="0.2">
      <c r="A170" s="10">
        <v>44730</v>
      </c>
      <c r="B170" s="26">
        <v>20</v>
      </c>
      <c r="C170" s="25" t="str">
        <f t="shared" si="7"/>
        <v>2022-06</v>
      </c>
      <c r="D170" s="11">
        <v>42.92</v>
      </c>
      <c r="E170" s="11">
        <v>217.6</v>
      </c>
      <c r="F170" t="str">
        <f t="shared" si="6"/>
        <v>June 2022</v>
      </c>
    </row>
    <row r="171" spans="1:6" x14ac:dyDescent="0.2">
      <c r="A171" s="10">
        <v>44731</v>
      </c>
      <c r="B171" s="26">
        <v>23</v>
      </c>
      <c r="C171" s="25" t="str">
        <f t="shared" si="7"/>
        <v>2022-06</v>
      </c>
      <c r="D171" s="11">
        <v>46.87</v>
      </c>
      <c r="E171" s="11">
        <v>152.46</v>
      </c>
      <c r="F171" t="str">
        <f t="shared" si="6"/>
        <v>June 2022</v>
      </c>
    </row>
    <row r="172" spans="1:6" x14ac:dyDescent="0.2">
      <c r="A172" s="10">
        <v>44732</v>
      </c>
      <c r="B172" s="26">
        <v>22</v>
      </c>
      <c r="C172" s="25" t="str">
        <f t="shared" si="7"/>
        <v>2022-06</v>
      </c>
      <c r="D172" s="11">
        <v>51.04</v>
      </c>
      <c r="E172" s="11">
        <v>137.78</v>
      </c>
      <c r="F172" t="str">
        <f t="shared" si="6"/>
        <v>June 2022</v>
      </c>
    </row>
    <row r="173" spans="1:6" x14ac:dyDescent="0.2">
      <c r="A173" s="10">
        <v>44733</v>
      </c>
      <c r="B173" s="26">
        <v>23</v>
      </c>
      <c r="C173" s="25" t="str">
        <f t="shared" si="7"/>
        <v>2022-06</v>
      </c>
      <c r="D173" s="11">
        <v>47.23</v>
      </c>
      <c r="E173" s="11">
        <v>229.34</v>
      </c>
      <c r="F173" t="str">
        <f t="shared" si="6"/>
        <v>June 2022</v>
      </c>
    </row>
    <row r="174" spans="1:6" x14ac:dyDescent="0.2">
      <c r="A174" s="10">
        <v>44734</v>
      </c>
      <c r="B174" s="26">
        <v>21</v>
      </c>
      <c r="C174" s="25" t="str">
        <f t="shared" si="7"/>
        <v>2022-06</v>
      </c>
      <c r="D174" s="11">
        <v>37.85</v>
      </c>
      <c r="E174" s="11">
        <v>153.86000000000001</v>
      </c>
      <c r="F174" t="str">
        <f t="shared" si="6"/>
        <v>June 2022</v>
      </c>
    </row>
    <row r="175" spans="1:6" x14ac:dyDescent="0.2">
      <c r="A175" s="10">
        <v>44735</v>
      </c>
      <c r="B175" s="26">
        <v>24</v>
      </c>
      <c r="C175" s="25" t="str">
        <f t="shared" si="7"/>
        <v>2022-06</v>
      </c>
      <c r="D175" s="11">
        <v>39.840000000000003</v>
      </c>
      <c r="E175" s="11">
        <v>144.01</v>
      </c>
      <c r="F175" t="str">
        <f t="shared" si="6"/>
        <v>June 2022</v>
      </c>
    </row>
    <row r="176" spans="1:6" x14ac:dyDescent="0.2">
      <c r="A176" s="10">
        <v>44736</v>
      </c>
      <c r="B176" s="26">
        <v>25</v>
      </c>
      <c r="C176" s="25" t="str">
        <f t="shared" si="7"/>
        <v>2022-06</v>
      </c>
      <c r="D176" s="11">
        <v>56</v>
      </c>
      <c r="E176" s="11">
        <v>219.09</v>
      </c>
      <c r="F176" t="str">
        <f t="shared" si="6"/>
        <v>June 2022</v>
      </c>
    </row>
    <row r="177" spans="1:6" x14ac:dyDescent="0.2">
      <c r="A177" s="10">
        <v>44737</v>
      </c>
      <c r="B177" s="26">
        <v>23</v>
      </c>
      <c r="C177" s="25" t="str">
        <f t="shared" si="7"/>
        <v>2022-06</v>
      </c>
      <c r="D177" s="11">
        <v>54.23</v>
      </c>
      <c r="E177" s="11">
        <v>172.44</v>
      </c>
      <c r="F177" t="str">
        <f t="shared" si="6"/>
        <v>June 2022</v>
      </c>
    </row>
    <row r="178" spans="1:6" x14ac:dyDescent="0.2">
      <c r="A178" s="10">
        <v>44738</v>
      </c>
      <c r="B178" s="26">
        <v>26</v>
      </c>
      <c r="C178" s="25" t="str">
        <f t="shared" si="7"/>
        <v>2022-06</v>
      </c>
      <c r="D178" s="11">
        <v>39.46</v>
      </c>
      <c r="E178" s="11">
        <v>180.25</v>
      </c>
      <c r="F178" t="str">
        <f t="shared" si="6"/>
        <v>June 2022</v>
      </c>
    </row>
    <row r="179" spans="1:6" x14ac:dyDescent="0.2">
      <c r="A179" s="10">
        <v>44739</v>
      </c>
      <c r="B179" s="26">
        <v>25</v>
      </c>
      <c r="C179" s="25" t="str">
        <f t="shared" si="7"/>
        <v>2022-06</v>
      </c>
      <c r="D179" s="11">
        <v>51.71</v>
      </c>
      <c r="E179" s="11">
        <v>212.25</v>
      </c>
      <c r="F179" t="str">
        <f t="shared" si="6"/>
        <v>June 2022</v>
      </c>
    </row>
    <row r="180" spans="1:6" x14ac:dyDescent="0.2">
      <c r="A180" s="10">
        <v>44740</v>
      </c>
      <c r="B180" s="26">
        <v>31</v>
      </c>
      <c r="C180" s="25" t="str">
        <f t="shared" si="7"/>
        <v>2022-06</v>
      </c>
      <c r="D180" s="11">
        <v>48.04</v>
      </c>
      <c r="E180" s="11">
        <v>169.1</v>
      </c>
      <c r="F180" t="str">
        <f t="shared" si="6"/>
        <v>June 2022</v>
      </c>
    </row>
    <row r="181" spans="1:6" x14ac:dyDescent="0.2">
      <c r="A181" s="10">
        <v>44741</v>
      </c>
      <c r="B181" s="26">
        <v>21</v>
      </c>
      <c r="C181" s="25" t="str">
        <f t="shared" si="7"/>
        <v>2022-06</v>
      </c>
      <c r="D181" s="11">
        <v>40.229999999999997</v>
      </c>
      <c r="E181" s="11">
        <v>219.82</v>
      </c>
      <c r="F181" t="str">
        <f t="shared" si="6"/>
        <v>June 2022</v>
      </c>
    </row>
    <row r="182" spans="1:6" x14ac:dyDescent="0.2">
      <c r="A182" s="10">
        <v>44742</v>
      </c>
      <c r="B182" s="26">
        <v>25</v>
      </c>
      <c r="C182" s="25" t="str">
        <f t="shared" si="7"/>
        <v>2022-06</v>
      </c>
      <c r="D182" s="11">
        <v>41.9</v>
      </c>
      <c r="E182" s="11">
        <v>159.43</v>
      </c>
      <c r="F182" t="str">
        <f t="shared" si="6"/>
        <v>June 2022</v>
      </c>
    </row>
    <row r="183" spans="1:6" x14ac:dyDescent="0.2">
      <c r="A183" s="10">
        <v>44743</v>
      </c>
      <c r="B183" s="26">
        <v>23</v>
      </c>
      <c r="C183" s="25" t="str">
        <f t="shared" si="7"/>
        <v>2022-07</v>
      </c>
      <c r="D183" s="11">
        <v>41.62</v>
      </c>
      <c r="E183" s="11">
        <v>142.82</v>
      </c>
      <c r="F183" t="str">
        <f t="shared" si="6"/>
        <v>July 2022</v>
      </c>
    </row>
    <row r="184" spans="1:6" x14ac:dyDescent="0.2">
      <c r="A184" s="10">
        <v>44744</v>
      </c>
      <c r="B184" s="26">
        <v>27</v>
      </c>
      <c r="C184" s="25" t="str">
        <f t="shared" si="7"/>
        <v>2022-07</v>
      </c>
      <c r="D184" s="11">
        <v>46.21</v>
      </c>
      <c r="E184" s="11">
        <v>148.18</v>
      </c>
      <c r="F184" t="str">
        <f t="shared" si="6"/>
        <v>July 2022</v>
      </c>
    </row>
    <row r="185" spans="1:6" x14ac:dyDescent="0.2">
      <c r="A185" s="10">
        <v>44745</v>
      </c>
      <c r="B185" s="26">
        <v>23</v>
      </c>
      <c r="C185" s="25" t="str">
        <f t="shared" si="7"/>
        <v>2022-07</v>
      </c>
      <c r="D185" s="11">
        <v>54.2</v>
      </c>
      <c r="E185" s="11">
        <v>195.58</v>
      </c>
      <c r="F185" t="str">
        <f t="shared" si="6"/>
        <v>July 2022</v>
      </c>
    </row>
    <row r="186" spans="1:6" x14ac:dyDescent="0.2">
      <c r="A186" s="10">
        <v>44746</v>
      </c>
      <c r="B186" s="26">
        <v>24</v>
      </c>
      <c r="C186" s="25" t="str">
        <f t="shared" si="7"/>
        <v>2022-07</v>
      </c>
      <c r="D186" s="11">
        <v>51.34</v>
      </c>
      <c r="E186" s="11">
        <v>168.69</v>
      </c>
      <c r="F186" t="str">
        <f t="shared" si="6"/>
        <v>July 2022</v>
      </c>
    </row>
    <row r="187" spans="1:6" x14ac:dyDescent="0.2">
      <c r="A187" s="10">
        <v>44747</v>
      </c>
      <c r="B187" s="26">
        <v>24</v>
      </c>
      <c r="C187" s="25" t="str">
        <f t="shared" si="7"/>
        <v>2022-07</v>
      </c>
      <c r="D187" s="11">
        <v>41.75</v>
      </c>
      <c r="E187" s="11">
        <v>185.99</v>
      </c>
      <c r="F187" t="str">
        <f t="shared" si="6"/>
        <v>July 2022</v>
      </c>
    </row>
    <row r="188" spans="1:6" x14ac:dyDescent="0.2">
      <c r="A188" s="10">
        <v>44748</v>
      </c>
      <c r="B188" s="26">
        <v>28</v>
      </c>
      <c r="C188" s="25" t="str">
        <f t="shared" si="7"/>
        <v>2022-07</v>
      </c>
      <c r="D188" s="11">
        <v>43.3</v>
      </c>
      <c r="E188" s="11">
        <v>140.44</v>
      </c>
      <c r="F188" t="str">
        <f t="shared" si="6"/>
        <v>July 2022</v>
      </c>
    </row>
    <row r="189" spans="1:6" x14ac:dyDescent="0.2">
      <c r="A189" s="10">
        <v>44749</v>
      </c>
      <c r="B189" s="26">
        <v>29</v>
      </c>
      <c r="C189" s="25" t="str">
        <f t="shared" si="7"/>
        <v>2022-07</v>
      </c>
      <c r="D189" s="11">
        <v>49.5</v>
      </c>
      <c r="E189" s="11">
        <v>228.63</v>
      </c>
      <c r="F189" t="str">
        <f t="shared" si="6"/>
        <v>July 2022</v>
      </c>
    </row>
    <row r="190" spans="1:6" x14ac:dyDescent="0.2">
      <c r="A190" s="10">
        <v>44750</v>
      </c>
      <c r="B190" s="26">
        <v>31</v>
      </c>
      <c r="C190" s="25" t="str">
        <f t="shared" si="7"/>
        <v>2022-07</v>
      </c>
      <c r="D190" s="11">
        <v>52.78</v>
      </c>
      <c r="E190" s="11">
        <v>171.56</v>
      </c>
      <c r="F190" t="str">
        <f t="shared" si="6"/>
        <v>July 2022</v>
      </c>
    </row>
    <row r="191" spans="1:6" x14ac:dyDescent="0.2">
      <c r="A191" s="10">
        <v>44751</v>
      </c>
      <c r="B191" s="26">
        <v>25</v>
      </c>
      <c r="C191" s="25" t="str">
        <f t="shared" si="7"/>
        <v>2022-07</v>
      </c>
      <c r="D191" s="11">
        <v>48.51</v>
      </c>
      <c r="E191" s="11">
        <v>138.54</v>
      </c>
      <c r="F191" t="str">
        <f t="shared" si="6"/>
        <v>July 2022</v>
      </c>
    </row>
    <row r="192" spans="1:6" x14ac:dyDescent="0.2">
      <c r="A192" s="10">
        <v>44752</v>
      </c>
      <c r="B192" s="26">
        <v>28</v>
      </c>
      <c r="C192" s="25" t="str">
        <f t="shared" si="7"/>
        <v>2022-07</v>
      </c>
      <c r="D192" s="11">
        <v>54.24</v>
      </c>
      <c r="E192" s="11">
        <v>218.19</v>
      </c>
      <c r="F192" t="str">
        <f t="shared" si="6"/>
        <v>July 2022</v>
      </c>
    </row>
    <row r="193" spans="1:6" x14ac:dyDescent="0.2">
      <c r="A193" s="10">
        <v>44753</v>
      </c>
      <c r="B193" s="26">
        <v>29</v>
      </c>
      <c r="C193" s="25" t="str">
        <f t="shared" si="7"/>
        <v>2022-07</v>
      </c>
      <c r="D193" s="11">
        <v>38.19</v>
      </c>
      <c r="E193" s="11">
        <v>156.36000000000001</v>
      </c>
      <c r="F193" t="str">
        <f t="shared" si="6"/>
        <v>July 2022</v>
      </c>
    </row>
    <row r="194" spans="1:6" x14ac:dyDescent="0.2">
      <c r="A194" s="10">
        <v>44754</v>
      </c>
      <c r="B194" s="26">
        <v>28</v>
      </c>
      <c r="C194" s="25" t="str">
        <f t="shared" si="7"/>
        <v>2022-07</v>
      </c>
      <c r="D194" s="11">
        <v>38.46</v>
      </c>
      <c r="E194" s="11">
        <v>174.04</v>
      </c>
      <c r="F194" t="str">
        <f t="shared" si="6"/>
        <v>July 2022</v>
      </c>
    </row>
    <row r="195" spans="1:6" x14ac:dyDescent="0.2">
      <c r="A195" s="10">
        <v>44755</v>
      </c>
      <c r="B195" s="26">
        <v>30</v>
      </c>
      <c r="C195" s="25" t="str">
        <f t="shared" si="7"/>
        <v>2022-07</v>
      </c>
      <c r="D195" s="11">
        <v>50.22</v>
      </c>
      <c r="E195" s="11">
        <v>181.94</v>
      </c>
      <c r="F195" t="str">
        <f t="shared" ref="F195:F258" si="8">TEXT(DATE(LEFT(C195,4), RIGHT(C195,2), 1), "mmmm yyyy")</f>
        <v>July 2022</v>
      </c>
    </row>
    <row r="196" spans="1:6" x14ac:dyDescent="0.2">
      <c r="A196" s="10">
        <v>44756</v>
      </c>
      <c r="B196" s="26">
        <v>21</v>
      </c>
      <c r="C196" s="25" t="str">
        <f t="shared" si="7"/>
        <v>2022-07</v>
      </c>
      <c r="D196" s="11">
        <v>43.68</v>
      </c>
      <c r="E196" s="11">
        <v>172.55</v>
      </c>
      <c r="F196" t="str">
        <f t="shared" si="8"/>
        <v>July 2022</v>
      </c>
    </row>
    <row r="197" spans="1:6" x14ac:dyDescent="0.2">
      <c r="A197" s="10">
        <v>44757</v>
      </c>
      <c r="B197" s="26">
        <v>29</v>
      </c>
      <c r="C197" s="25" t="str">
        <f t="shared" si="7"/>
        <v>2022-07</v>
      </c>
      <c r="D197" s="11">
        <v>54.83</v>
      </c>
      <c r="E197" s="11">
        <v>179.96</v>
      </c>
      <c r="F197" t="str">
        <f t="shared" si="8"/>
        <v>July 2022</v>
      </c>
    </row>
    <row r="198" spans="1:6" x14ac:dyDescent="0.2">
      <c r="A198" s="10">
        <v>44758</v>
      </c>
      <c r="B198" s="26">
        <v>24</v>
      </c>
      <c r="C198" s="25" t="str">
        <f t="shared" si="7"/>
        <v>2022-07</v>
      </c>
      <c r="D198" s="11">
        <v>39.17</v>
      </c>
      <c r="E198" s="11">
        <v>231.62</v>
      </c>
      <c r="F198" t="str">
        <f t="shared" si="8"/>
        <v>July 2022</v>
      </c>
    </row>
    <row r="199" spans="1:6" x14ac:dyDescent="0.2">
      <c r="A199" s="10">
        <v>44759</v>
      </c>
      <c r="B199" s="26">
        <v>23</v>
      </c>
      <c r="C199" s="25" t="str">
        <f t="shared" si="7"/>
        <v>2022-07</v>
      </c>
      <c r="D199" s="11">
        <v>36.979999999999997</v>
      </c>
      <c r="E199" s="11">
        <v>138.16</v>
      </c>
      <c r="F199" t="str">
        <f t="shared" si="8"/>
        <v>July 2022</v>
      </c>
    </row>
    <row r="200" spans="1:6" x14ac:dyDescent="0.2">
      <c r="A200" s="10">
        <v>44760</v>
      </c>
      <c r="B200" s="26">
        <v>31</v>
      </c>
      <c r="C200" s="25" t="str">
        <f t="shared" si="7"/>
        <v>2022-07</v>
      </c>
      <c r="D200" s="11">
        <v>42.77</v>
      </c>
      <c r="E200" s="11">
        <v>163.31</v>
      </c>
      <c r="F200" t="str">
        <f t="shared" si="8"/>
        <v>July 2022</v>
      </c>
    </row>
    <row r="201" spans="1:6" x14ac:dyDescent="0.2">
      <c r="A201" s="10">
        <v>44761</v>
      </c>
      <c r="B201" s="26">
        <v>21</v>
      </c>
      <c r="C201" s="25" t="str">
        <f t="shared" si="7"/>
        <v>2022-07</v>
      </c>
      <c r="D201" s="11">
        <v>48.17</v>
      </c>
      <c r="E201" s="11">
        <v>145.72999999999999</v>
      </c>
      <c r="F201" t="str">
        <f t="shared" si="8"/>
        <v>July 2022</v>
      </c>
    </row>
    <row r="202" spans="1:6" x14ac:dyDescent="0.2">
      <c r="A202" s="10">
        <v>44762</v>
      </c>
      <c r="B202" s="26">
        <v>22</v>
      </c>
      <c r="C202" s="25" t="str">
        <f t="shared" si="7"/>
        <v>2022-07</v>
      </c>
      <c r="D202" s="11">
        <v>44.52</v>
      </c>
      <c r="E202" s="11">
        <v>197.32</v>
      </c>
      <c r="F202" t="str">
        <f t="shared" si="8"/>
        <v>July 2022</v>
      </c>
    </row>
    <row r="203" spans="1:6" x14ac:dyDescent="0.2">
      <c r="A203" s="10">
        <v>44763</v>
      </c>
      <c r="B203" s="26">
        <v>30</v>
      </c>
      <c r="C203" s="25" t="str">
        <f t="shared" si="7"/>
        <v>2022-07</v>
      </c>
      <c r="D203" s="11">
        <v>46.81</v>
      </c>
      <c r="E203" s="11">
        <v>229.33</v>
      </c>
      <c r="F203" t="str">
        <f t="shared" si="8"/>
        <v>July 2022</v>
      </c>
    </row>
    <row r="204" spans="1:6" x14ac:dyDescent="0.2">
      <c r="A204" s="10">
        <v>44764</v>
      </c>
      <c r="B204" s="26">
        <v>25</v>
      </c>
      <c r="C204" s="25" t="str">
        <f t="shared" si="7"/>
        <v>2022-07</v>
      </c>
      <c r="D204" s="11">
        <v>50.86</v>
      </c>
      <c r="E204" s="11">
        <v>230.74</v>
      </c>
      <c r="F204" t="str">
        <f t="shared" si="8"/>
        <v>July 2022</v>
      </c>
    </row>
    <row r="205" spans="1:6" x14ac:dyDescent="0.2">
      <c r="A205" s="10">
        <v>44765</v>
      </c>
      <c r="B205" s="26">
        <v>31</v>
      </c>
      <c r="C205" s="25" t="str">
        <f t="shared" si="7"/>
        <v>2022-07</v>
      </c>
      <c r="D205" s="11">
        <v>45.35</v>
      </c>
      <c r="E205" s="11">
        <v>153.69999999999999</v>
      </c>
      <c r="F205" t="str">
        <f t="shared" si="8"/>
        <v>July 2022</v>
      </c>
    </row>
    <row r="206" spans="1:6" x14ac:dyDescent="0.2">
      <c r="A206" s="10">
        <v>44766</v>
      </c>
      <c r="B206" s="26">
        <v>29</v>
      </c>
      <c r="C206" s="25" t="str">
        <f t="shared" si="7"/>
        <v>2022-07</v>
      </c>
      <c r="D206" s="11">
        <v>54.61</v>
      </c>
      <c r="E206" s="11">
        <v>158.47</v>
      </c>
      <c r="F206" t="str">
        <f t="shared" si="8"/>
        <v>July 2022</v>
      </c>
    </row>
    <row r="207" spans="1:6" x14ac:dyDescent="0.2">
      <c r="A207" s="10">
        <v>44767</v>
      </c>
      <c r="B207" s="26">
        <v>21</v>
      </c>
      <c r="C207" s="25" t="str">
        <f t="shared" ref="C207:C270" si="9">TEXT(A207, "yyyy-mm")</f>
        <v>2022-07</v>
      </c>
      <c r="D207" s="11">
        <v>42.4</v>
      </c>
      <c r="E207" s="11">
        <v>196.06</v>
      </c>
      <c r="F207" t="str">
        <f t="shared" si="8"/>
        <v>July 2022</v>
      </c>
    </row>
    <row r="208" spans="1:6" x14ac:dyDescent="0.2">
      <c r="A208" s="10">
        <v>44768</v>
      </c>
      <c r="B208" s="26">
        <v>26</v>
      </c>
      <c r="C208" s="25" t="str">
        <f t="shared" si="9"/>
        <v>2022-07</v>
      </c>
      <c r="D208" s="11">
        <v>39.549999999999997</v>
      </c>
      <c r="E208" s="11">
        <v>213.89</v>
      </c>
      <c r="F208" t="str">
        <f t="shared" si="8"/>
        <v>July 2022</v>
      </c>
    </row>
    <row r="209" spans="1:6" x14ac:dyDescent="0.2">
      <c r="A209" s="10">
        <v>44769</v>
      </c>
      <c r="B209" s="26">
        <v>23</v>
      </c>
      <c r="C209" s="25" t="str">
        <f t="shared" si="9"/>
        <v>2022-07</v>
      </c>
      <c r="D209" s="11">
        <v>38.56</v>
      </c>
      <c r="E209" s="11">
        <v>150.37</v>
      </c>
      <c r="F209" t="str">
        <f t="shared" si="8"/>
        <v>July 2022</v>
      </c>
    </row>
    <row r="210" spans="1:6" x14ac:dyDescent="0.2">
      <c r="A210" s="10">
        <v>44770</v>
      </c>
      <c r="B210" s="26">
        <v>23</v>
      </c>
      <c r="C210" s="25" t="str">
        <f t="shared" si="9"/>
        <v>2022-07</v>
      </c>
      <c r="D210" s="11">
        <v>56.62</v>
      </c>
      <c r="E210" s="11">
        <v>192.16</v>
      </c>
      <c r="F210" t="str">
        <f t="shared" si="8"/>
        <v>July 2022</v>
      </c>
    </row>
    <row r="211" spans="1:6" x14ac:dyDescent="0.2">
      <c r="A211" s="10">
        <v>44771</v>
      </c>
      <c r="B211" s="26">
        <v>26</v>
      </c>
      <c r="C211" s="25" t="str">
        <f t="shared" si="9"/>
        <v>2022-07</v>
      </c>
      <c r="D211" s="11">
        <v>49.9</v>
      </c>
      <c r="E211" s="11">
        <v>204.19</v>
      </c>
      <c r="F211" t="str">
        <f t="shared" si="8"/>
        <v>July 2022</v>
      </c>
    </row>
    <row r="212" spans="1:6" x14ac:dyDescent="0.2">
      <c r="A212" s="10">
        <v>44772</v>
      </c>
      <c r="B212" s="26">
        <v>22</v>
      </c>
      <c r="C212" s="25" t="str">
        <f t="shared" si="9"/>
        <v>2022-07</v>
      </c>
      <c r="D212" s="11">
        <v>43.44</v>
      </c>
      <c r="E212" s="11">
        <v>151.86000000000001</v>
      </c>
      <c r="F212" t="str">
        <f t="shared" si="8"/>
        <v>July 2022</v>
      </c>
    </row>
    <row r="213" spans="1:6" x14ac:dyDescent="0.2">
      <c r="A213" s="10">
        <v>44773</v>
      </c>
      <c r="B213" s="26">
        <v>28</v>
      </c>
      <c r="C213" s="25" t="str">
        <f t="shared" si="9"/>
        <v>2022-07</v>
      </c>
      <c r="D213" s="11">
        <v>48.43</v>
      </c>
      <c r="E213" s="11">
        <v>169.53</v>
      </c>
      <c r="F213" t="str">
        <f t="shared" si="8"/>
        <v>July 2022</v>
      </c>
    </row>
    <row r="214" spans="1:6" x14ac:dyDescent="0.2">
      <c r="A214" s="10">
        <v>44774</v>
      </c>
      <c r="B214" s="26">
        <v>22</v>
      </c>
      <c r="C214" s="25" t="str">
        <f t="shared" si="9"/>
        <v>2022-08</v>
      </c>
      <c r="D214" s="11">
        <v>53.86</v>
      </c>
      <c r="E214" s="11">
        <v>166.44</v>
      </c>
      <c r="F214" t="str">
        <f t="shared" si="8"/>
        <v>August 2022</v>
      </c>
    </row>
    <row r="215" spans="1:6" x14ac:dyDescent="0.2">
      <c r="A215" s="10">
        <v>44775</v>
      </c>
      <c r="B215" s="26">
        <v>25</v>
      </c>
      <c r="C215" s="25" t="str">
        <f t="shared" si="9"/>
        <v>2022-08</v>
      </c>
      <c r="D215" s="11">
        <v>50.34</v>
      </c>
      <c r="E215" s="11">
        <v>196.77</v>
      </c>
      <c r="F215" t="str">
        <f t="shared" si="8"/>
        <v>August 2022</v>
      </c>
    </row>
    <row r="216" spans="1:6" x14ac:dyDescent="0.2">
      <c r="A216" s="10">
        <v>44776</v>
      </c>
      <c r="B216" s="26">
        <v>25</v>
      </c>
      <c r="C216" s="25" t="str">
        <f t="shared" si="9"/>
        <v>2022-08</v>
      </c>
      <c r="D216" s="11">
        <v>47.7</v>
      </c>
      <c r="E216" s="11">
        <v>179.71</v>
      </c>
      <c r="F216" t="str">
        <f t="shared" si="8"/>
        <v>August 2022</v>
      </c>
    </row>
    <row r="217" spans="1:6" x14ac:dyDescent="0.2">
      <c r="A217" s="10">
        <v>44777</v>
      </c>
      <c r="B217" s="26">
        <v>21</v>
      </c>
      <c r="C217" s="25" t="str">
        <f t="shared" si="9"/>
        <v>2022-08</v>
      </c>
      <c r="D217" s="11">
        <v>41.59</v>
      </c>
      <c r="E217" s="11">
        <v>220.42</v>
      </c>
      <c r="F217" t="str">
        <f t="shared" si="8"/>
        <v>August 2022</v>
      </c>
    </row>
    <row r="218" spans="1:6" x14ac:dyDescent="0.2">
      <c r="A218" s="10">
        <v>44778</v>
      </c>
      <c r="B218" s="26">
        <v>23</v>
      </c>
      <c r="C218" s="25" t="str">
        <f t="shared" si="9"/>
        <v>2022-08</v>
      </c>
      <c r="D218" s="11">
        <v>52.47</v>
      </c>
      <c r="E218" s="11">
        <v>183.33</v>
      </c>
      <c r="F218" t="str">
        <f t="shared" si="8"/>
        <v>August 2022</v>
      </c>
    </row>
    <row r="219" spans="1:6" x14ac:dyDescent="0.2">
      <c r="A219" s="10">
        <v>44779</v>
      </c>
      <c r="B219" s="26">
        <v>23</v>
      </c>
      <c r="C219" s="25" t="str">
        <f t="shared" si="9"/>
        <v>2022-08</v>
      </c>
      <c r="D219" s="11">
        <v>45.65</v>
      </c>
      <c r="E219" s="11">
        <v>203.36</v>
      </c>
      <c r="F219" t="str">
        <f t="shared" si="8"/>
        <v>August 2022</v>
      </c>
    </row>
    <row r="220" spans="1:6" x14ac:dyDescent="0.2">
      <c r="A220" s="10">
        <v>44780</v>
      </c>
      <c r="B220" s="26">
        <v>28</v>
      </c>
      <c r="C220" s="25" t="str">
        <f t="shared" si="9"/>
        <v>2022-08</v>
      </c>
      <c r="D220" s="11">
        <v>52.9</v>
      </c>
      <c r="E220" s="11">
        <v>233.26</v>
      </c>
      <c r="F220" t="str">
        <f t="shared" si="8"/>
        <v>August 2022</v>
      </c>
    </row>
    <row r="221" spans="1:6" x14ac:dyDescent="0.2">
      <c r="A221" s="10">
        <v>44781</v>
      </c>
      <c r="B221" s="26">
        <v>24</v>
      </c>
      <c r="C221" s="25" t="str">
        <f t="shared" si="9"/>
        <v>2022-08</v>
      </c>
      <c r="D221" s="11">
        <v>44.76</v>
      </c>
      <c r="E221" s="11">
        <v>213.55</v>
      </c>
      <c r="F221" t="str">
        <f t="shared" si="8"/>
        <v>August 2022</v>
      </c>
    </row>
    <row r="222" spans="1:6" x14ac:dyDescent="0.2">
      <c r="A222" s="10">
        <v>44782</v>
      </c>
      <c r="B222" s="26">
        <v>27</v>
      </c>
      <c r="C222" s="25" t="str">
        <f t="shared" si="9"/>
        <v>2022-08</v>
      </c>
      <c r="D222" s="11">
        <v>52.56</v>
      </c>
      <c r="E222" s="11">
        <v>146.71</v>
      </c>
      <c r="F222" t="str">
        <f t="shared" si="8"/>
        <v>August 2022</v>
      </c>
    </row>
    <row r="223" spans="1:6" x14ac:dyDescent="0.2">
      <c r="A223" s="10">
        <v>44783</v>
      </c>
      <c r="B223" s="26">
        <v>31</v>
      </c>
      <c r="C223" s="25" t="str">
        <f t="shared" si="9"/>
        <v>2022-08</v>
      </c>
      <c r="D223" s="11">
        <v>46.66</v>
      </c>
      <c r="E223" s="11">
        <v>142.4</v>
      </c>
      <c r="F223" t="str">
        <f t="shared" si="8"/>
        <v>August 2022</v>
      </c>
    </row>
    <row r="224" spans="1:6" x14ac:dyDescent="0.2">
      <c r="A224" s="10">
        <v>44784</v>
      </c>
      <c r="B224" s="26">
        <v>20</v>
      </c>
      <c r="C224" s="25" t="str">
        <f t="shared" si="9"/>
        <v>2022-08</v>
      </c>
      <c r="D224" s="11">
        <v>40.1</v>
      </c>
      <c r="E224" s="11">
        <v>163.1</v>
      </c>
      <c r="F224" t="str">
        <f t="shared" si="8"/>
        <v>August 2022</v>
      </c>
    </row>
    <row r="225" spans="1:6" x14ac:dyDescent="0.2">
      <c r="A225" s="10">
        <v>44785</v>
      </c>
      <c r="B225" s="26">
        <v>26</v>
      </c>
      <c r="C225" s="25" t="str">
        <f t="shared" si="9"/>
        <v>2022-08</v>
      </c>
      <c r="D225" s="11">
        <v>44.59</v>
      </c>
      <c r="E225" s="11">
        <v>223.4</v>
      </c>
      <c r="F225" t="str">
        <f t="shared" si="8"/>
        <v>August 2022</v>
      </c>
    </row>
    <row r="226" spans="1:6" x14ac:dyDescent="0.2">
      <c r="A226" s="10">
        <v>44786</v>
      </c>
      <c r="B226" s="26">
        <v>21</v>
      </c>
      <c r="C226" s="25" t="str">
        <f t="shared" si="9"/>
        <v>2022-08</v>
      </c>
      <c r="D226" s="11">
        <v>54.84</v>
      </c>
      <c r="E226" s="11">
        <v>179.39</v>
      </c>
      <c r="F226" t="str">
        <f t="shared" si="8"/>
        <v>August 2022</v>
      </c>
    </row>
    <row r="227" spans="1:6" x14ac:dyDescent="0.2">
      <c r="A227" s="10">
        <v>44787</v>
      </c>
      <c r="B227" s="26">
        <v>25</v>
      </c>
      <c r="C227" s="25" t="str">
        <f t="shared" si="9"/>
        <v>2022-08</v>
      </c>
      <c r="D227" s="11">
        <v>48.94</v>
      </c>
      <c r="E227" s="11">
        <v>142.44</v>
      </c>
      <c r="F227" t="str">
        <f t="shared" si="8"/>
        <v>August 2022</v>
      </c>
    </row>
    <row r="228" spans="1:6" x14ac:dyDescent="0.2">
      <c r="A228" s="10">
        <v>44788</v>
      </c>
      <c r="B228" s="26">
        <v>28</v>
      </c>
      <c r="C228" s="25" t="str">
        <f t="shared" si="9"/>
        <v>2022-08</v>
      </c>
      <c r="D228" s="11">
        <v>39.42</v>
      </c>
      <c r="E228" s="11">
        <v>149.69</v>
      </c>
      <c r="F228" t="str">
        <f t="shared" si="8"/>
        <v>August 2022</v>
      </c>
    </row>
    <row r="229" spans="1:6" x14ac:dyDescent="0.2">
      <c r="A229" s="10">
        <v>44789</v>
      </c>
      <c r="B229" s="26">
        <v>23</v>
      </c>
      <c r="C229" s="25" t="str">
        <f t="shared" si="9"/>
        <v>2022-08</v>
      </c>
      <c r="D229" s="11">
        <v>50.75</v>
      </c>
      <c r="E229" s="11">
        <v>206.73</v>
      </c>
      <c r="F229" t="str">
        <f t="shared" si="8"/>
        <v>August 2022</v>
      </c>
    </row>
    <row r="230" spans="1:6" x14ac:dyDescent="0.2">
      <c r="A230" s="10">
        <v>44790</v>
      </c>
      <c r="B230" s="26">
        <v>26</v>
      </c>
      <c r="C230" s="25" t="str">
        <f t="shared" si="9"/>
        <v>2022-08</v>
      </c>
      <c r="D230" s="11">
        <v>37.14</v>
      </c>
      <c r="E230" s="11">
        <v>145.34</v>
      </c>
      <c r="F230" t="str">
        <f t="shared" si="8"/>
        <v>August 2022</v>
      </c>
    </row>
    <row r="231" spans="1:6" x14ac:dyDescent="0.2">
      <c r="A231" s="10">
        <v>44791</v>
      </c>
      <c r="B231" s="26">
        <v>23</v>
      </c>
      <c r="C231" s="25" t="str">
        <f t="shared" si="9"/>
        <v>2022-08</v>
      </c>
      <c r="D231" s="11">
        <v>40.93</v>
      </c>
      <c r="E231" s="11">
        <v>230.07</v>
      </c>
      <c r="F231" t="str">
        <f t="shared" si="8"/>
        <v>August 2022</v>
      </c>
    </row>
    <row r="232" spans="1:6" x14ac:dyDescent="0.2">
      <c r="A232" s="10">
        <v>44792</v>
      </c>
      <c r="B232" s="26">
        <v>33</v>
      </c>
      <c r="C232" s="25" t="str">
        <f t="shared" si="9"/>
        <v>2022-08</v>
      </c>
      <c r="D232" s="11">
        <v>41.28</v>
      </c>
      <c r="E232" s="11">
        <v>159.69999999999999</v>
      </c>
      <c r="F232" t="str">
        <f t="shared" si="8"/>
        <v>August 2022</v>
      </c>
    </row>
    <row r="233" spans="1:6" x14ac:dyDescent="0.2">
      <c r="A233" s="10">
        <v>44793</v>
      </c>
      <c r="B233" s="26">
        <v>31</v>
      </c>
      <c r="C233" s="25" t="str">
        <f t="shared" si="9"/>
        <v>2022-08</v>
      </c>
      <c r="D233" s="11">
        <v>40.67</v>
      </c>
      <c r="E233" s="11">
        <v>233.08</v>
      </c>
      <c r="F233" t="str">
        <f t="shared" si="8"/>
        <v>August 2022</v>
      </c>
    </row>
    <row r="234" spans="1:6" x14ac:dyDescent="0.2">
      <c r="A234" s="10">
        <v>44794</v>
      </c>
      <c r="B234" s="26">
        <v>30</v>
      </c>
      <c r="C234" s="25" t="str">
        <f t="shared" si="9"/>
        <v>2022-08</v>
      </c>
      <c r="D234" s="11">
        <v>38.74</v>
      </c>
      <c r="E234" s="11">
        <v>231.76</v>
      </c>
      <c r="F234" t="str">
        <f t="shared" si="8"/>
        <v>August 2022</v>
      </c>
    </row>
    <row r="235" spans="1:6" x14ac:dyDescent="0.2">
      <c r="A235" s="10">
        <v>44795</v>
      </c>
      <c r="B235" s="26">
        <v>29</v>
      </c>
      <c r="C235" s="25" t="str">
        <f t="shared" si="9"/>
        <v>2022-08</v>
      </c>
      <c r="D235" s="11">
        <v>45.25</v>
      </c>
      <c r="E235" s="11">
        <v>143.85</v>
      </c>
      <c r="F235" t="str">
        <f t="shared" si="8"/>
        <v>August 2022</v>
      </c>
    </row>
    <row r="236" spans="1:6" x14ac:dyDescent="0.2">
      <c r="A236" s="10">
        <v>44796</v>
      </c>
      <c r="B236" s="26">
        <v>31</v>
      </c>
      <c r="C236" s="25" t="str">
        <f t="shared" si="9"/>
        <v>2022-08</v>
      </c>
      <c r="D236" s="11">
        <v>44.78</v>
      </c>
      <c r="E236" s="11">
        <v>228.86</v>
      </c>
      <c r="F236" t="str">
        <f t="shared" si="8"/>
        <v>August 2022</v>
      </c>
    </row>
    <row r="237" spans="1:6" x14ac:dyDescent="0.2">
      <c r="A237" s="10">
        <v>44797</v>
      </c>
      <c r="B237" s="26">
        <v>27</v>
      </c>
      <c r="C237" s="25" t="str">
        <f t="shared" si="9"/>
        <v>2022-08</v>
      </c>
      <c r="D237" s="11">
        <v>40.58</v>
      </c>
      <c r="E237" s="11">
        <v>174.11</v>
      </c>
      <c r="F237" t="str">
        <f t="shared" si="8"/>
        <v>August 2022</v>
      </c>
    </row>
    <row r="238" spans="1:6" x14ac:dyDescent="0.2">
      <c r="A238" s="10">
        <v>44798</v>
      </c>
      <c r="B238" s="26">
        <v>31</v>
      </c>
      <c r="C238" s="25" t="str">
        <f t="shared" si="9"/>
        <v>2022-08</v>
      </c>
      <c r="D238" s="11">
        <v>51.02</v>
      </c>
      <c r="E238" s="11">
        <v>219.94</v>
      </c>
      <c r="F238" t="str">
        <f t="shared" si="8"/>
        <v>August 2022</v>
      </c>
    </row>
    <row r="239" spans="1:6" x14ac:dyDescent="0.2">
      <c r="A239" s="10">
        <v>44799</v>
      </c>
      <c r="B239" s="26">
        <v>30</v>
      </c>
      <c r="C239" s="25" t="str">
        <f t="shared" si="9"/>
        <v>2022-08</v>
      </c>
      <c r="D239" s="11">
        <v>39.07</v>
      </c>
      <c r="E239" s="11">
        <v>215.45</v>
      </c>
      <c r="F239" t="str">
        <f t="shared" si="8"/>
        <v>August 2022</v>
      </c>
    </row>
    <row r="240" spans="1:6" x14ac:dyDescent="0.2">
      <c r="A240" s="10">
        <v>44800</v>
      </c>
      <c r="B240" s="26">
        <v>28</v>
      </c>
      <c r="C240" s="25" t="str">
        <f t="shared" si="9"/>
        <v>2022-08</v>
      </c>
      <c r="D240" s="11">
        <v>47.18</v>
      </c>
      <c r="E240" s="11">
        <v>171.83</v>
      </c>
      <c r="F240" t="str">
        <f t="shared" si="8"/>
        <v>August 2022</v>
      </c>
    </row>
    <row r="241" spans="1:6" x14ac:dyDescent="0.2">
      <c r="A241" s="10">
        <v>44801</v>
      </c>
      <c r="B241" s="26">
        <v>26</v>
      </c>
      <c r="C241" s="25" t="str">
        <f t="shared" si="9"/>
        <v>2022-08</v>
      </c>
      <c r="D241" s="11">
        <v>49.5</v>
      </c>
      <c r="E241" s="11">
        <v>218.7</v>
      </c>
      <c r="F241" t="str">
        <f t="shared" si="8"/>
        <v>August 2022</v>
      </c>
    </row>
    <row r="242" spans="1:6" x14ac:dyDescent="0.2">
      <c r="A242" s="10">
        <v>44802</v>
      </c>
      <c r="B242" s="26">
        <v>21</v>
      </c>
      <c r="C242" s="25" t="str">
        <f t="shared" si="9"/>
        <v>2022-08</v>
      </c>
      <c r="D242" s="11">
        <v>42.63</v>
      </c>
      <c r="E242" s="11">
        <v>221.02</v>
      </c>
      <c r="F242" t="str">
        <f t="shared" si="8"/>
        <v>August 2022</v>
      </c>
    </row>
    <row r="243" spans="1:6" x14ac:dyDescent="0.2">
      <c r="A243" s="10">
        <v>44803</v>
      </c>
      <c r="B243" s="26">
        <v>26</v>
      </c>
      <c r="C243" s="25" t="str">
        <f t="shared" si="9"/>
        <v>2022-08</v>
      </c>
      <c r="D243" s="11">
        <v>56.07</v>
      </c>
      <c r="E243" s="11">
        <v>192.41</v>
      </c>
      <c r="F243" t="str">
        <f t="shared" si="8"/>
        <v>August 2022</v>
      </c>
    </row>
    <row r="244" spans="1:6" x14ac:dyDescent="0.2">
      <c r="A244" s="10">
        <v>44804</v>
      </c>
      <c r="B244" s="26">
        <v>33</v>
      </c>
      <c r="C244" s="25" t="str">
        <f t="shared" si="9"/>
        <v>2022-08</v>
      </c>
      <c r="D244" s="11">
        <v>52.14</v>
      </c>
      <c r="E244" s="11">
        <v>208.78</v>
      </c>
      <c r="F244" t="str">
        <f t="shared" si="8"/>
        <v>August 2022</v>
      </c>
    </row>
    <row r="245" spans="1:6" x14ac:dyDescent="0.2">
      <c r="A245" s="10">
        <v>44805</v>
      </c>
      <c r="B245" s="26">
        <v>25</v>
      </c>
      <c r="C245" s="25" t="str">
        <f t="shared" si="9"/>
        <v>2022-09</v>
      </c>
      <c r="D245" s="11">
        <v>45.81</v>
      </c>
      <c r="E245" s="11">
        <v>214.25</v>
      </c>
      <c r="F245" t="str">
        <f t="shared" si="8"/>
        <v>September 2022</v>
      </c>
    </row>
    <row r="246" spans="1:6" x14ac:dyDescent="0.2">
      <c r="A246" s="10">
        <v>44806</v>
      </c>
      <c r="B246" s="26">
        <v>24</v>
      </c>
      <c r="C246" s="25" t="str">
        <f t="shared" si="9"/>
        <v>2022-09</v>
      </c>
      <c r="D246" s="11">
        <v>38.54</v>
      </c>
      <c r="E246" s="11">
        <v>221.05</v>
      </c>
      <c r="F246" t="str">
        <f t="shared" si="8"/>
        <v>September 2022</v>
      </c>
    </row>
    <row r="247" spans="1:6" x14ac:dyDescent="0.2">
      <c r="A247" s="10">
        <v>44807</v>
      </c>
      <c r="B247" s="26">
        <v>26</v>
      </c>
      <c r="C247" s="25" t="str">
        <f t="shared" si="9"/>
        <v>2022-09</v>
      </c>
      <c r="D247" s="11">
        <v>45.65</v>
      </c>
      <c r="E247" s="11">
        <v>198.73</v>
      </c>
      <c r="F247" t="str">
        <f t="shared" si="8"/>
        <v>September 2022</v>
      </c>
    </row>
    <row r="248" spans="1:6" x14ac:dyDescent="0.2">
      <c r="A248" s="10">
        <v>44808</v>
      </c>
      <c r="B248" s="26">
        <v>33</v>
      </c>
      <c r="C248" s="25" t="str">
        <f t="shared" si="9"/>
        <v>2022-09</v>
      </c>
      <c r="D248" s="11">
        <v>39.979999999999997</v>
      </c>
      <c r="E248" s="11">
        <v>144.11000000000001</v>
      </c>
      <c r="F248" t="str">
        <f t="shared" si="8"/>
        <v>September 2022</v>
      </c>
    </row>
    <row r="249" spans="1:6" x14ac:dyDescent="0.2">
      <c r="A249" s="10">
        <v>44809</v>
      </c>
      <c r="B249" s="26">
        <v>24</v>
      </c>
      <c r="C249" s="25" t="str">
        <f t="shared" si="9"/>
        <v>2022-09</v>
      </c>
      <c r="D249" s="11">
        <v>48.41</v>
      </c>
      <c r="E249" s="11">
        <v>228.19</v>
      </c>
      <c r="F249" t="str">
        <f t="shared" si="8"/>
        <v>September 2022</v>
      </c>
    </row>
    <row r="250" spans="1:6" x14ac:dyDescent="0.2">
      <c r="A250" s="10">
        <v>44810</v>
      </c>
      <c r="B250" s="26">
        <v>33</v>
      </c>
      <c r="C250" s="25" t="str">
        <f t="shared" si="9"/>
        <v>2022-09</v>
      </c>
      <c r="D250" s="11">
        <v>53.66</v>
      </c>
      <c r="E250" s="11">
        <v>174.78</v>
      </c>
      <c r="F250" t="str">
        <f t="shared" si="8"/>
        <v>September 2022</v>
      </c>
    </row>
    <row r="251" spans="1:6" x14ac:dyDescent="0.2">
      <c r="A251" s="10">
        <v>44811</v>
      </c>
      <c r="B251" s="26">
        <v>27</v>
      </c>
      <c r="C251" s="25" t="str">
        <f t="shared" si="9"/>
        <v>2022-09</v>
      </c>
      <c r="D251" s="11">
        <v>49.87</v>
      </c>
      <c r="E251" s="11">
        <v>157.54</v>
      </c>
      <c r="F251" t="str">
        <f t="shared" si="8"/>
        <v>September 2022</v>
      </c>
    </row>
    <row r="252" spans="1:6" x14ac:dyDescent="0.2">
      <c r="A252" s="10">
        <v>44812</v>
      </c>
      <c r="B252" s="26">
        <v>32</v>
      </c>
      <c r="C252" s="25" t="str">
        <f t="shared" si="9"/>
        <v>2022-09</v>
      </c>
      <c r="D252" s="11">
        <v>40.67</v>
      </c>
      <c r="E252" s="11">
        <v>206.92</v>
      </c>
      <c r="F252" t="str">
        <f t="shared" si="8"/>
        <v>September 2022</v>
      </c>
    </row>
    <row r="253" spans="1:6" x14ac:dyDescent="0.2">
      <c r="A253" s="10">
        <v>44813</v>
      </c>
      <c r="B253" s="26">
        <v>24</v>
      </c>
      <c r="C253" s="25" t="str">
        <f t="shared" si="9"/>
        <v>2022-09</v>
      </c>
      <c r="D253" s="11">
        <v>55.64</v>
      </c>
      <c r="E253" s="11">
        <v>213.47</v>
      </c>
      <c r="F253" t="str">
        <f t="shared" si="8"/>
        <v>September 2022</v>
      </c>
    </row>
    <row r="254" spans="1:6" x14ac:dyDescent="0.2">
      <c r="A254" s="10">
        <v>44814</v>
      </c>
      <c r="B254" s="26">
        <v>33</v>
      </c>
      <c r="C254" s="25" t="str">
        <f t="shared" si="9"/>
        <v>2022-09</v>
      </c>
      <c r="D254" s="11">
        <v>53.34</v>
      </c>
      <c r="E254" s="11">
        <v>139.21</v>
      </c>
      <c r="F254" t="str">
        <f t="shared" si="8"/>
        <v>September 2022</v>
      </c>
    </row>
    <row r="255" spans="1:6" x14ac:dyDescent="0.2">
      <c r="A255" s="10">
        <v>44815</v>
      </c>
      <c r="B255" s="26">
        <v>27</v>
      </c>
      <c r="C255" s="25" t="str">
        <f t="shared" si="9"/>
        <v>2022-09</v>
      </c>
      <c r="D255" s="11">
        <v>40.520000000000003</v>
      </c>
      <c r="E255" s="11">
        <v>168.02</v>
      </c>
      <c r="F255" t="str">
        <f t="shared" si="8"/>
        <v>September 2022</v>
      </c>
    </row>
    <row r="256" spans="1:6" x14ac:dyDescent="0.2">
      <c r="A256" s="10">
        <v>44816</v>
      </c>
      <c r="B256" s="26">
        <v>33</v>
      </c>
      <c r="C256" s="25" t="str">
        <f t="shared" si="9"/>
        <v>2022-09</v>
      </c>
      <c r="D256" s="11">
        <v>49.3</v>
      </c>
      <c r="E256" s="11">
        <v>194.58</v>
      </c>
      <c r="F256" t="str">
        <f t="shared" si="8"/>
        <v>September 2022</v>
      </c>
    </row>
    <row r="257" spans="1:6" x14ac:dyDescent="0.2">
      <c r="A257" s="10">
        <v>44817</v>
      </c>
      <c r="B257" s="26">
        <v>32</v>
      </c>
      <c r="C257" s="25" t="str">
        <f t="shared" si="9"/>
        <v>2022-09</v>
      </c>
      <c r="D257" s="11">
        <v>48.13</v>
      </c>
      <c r="E257" s="11">
        <v>180.39</v>
      </c>
      <c r="F257" t="str">
        <f t="shared" si="8"/>
        <v>September 2022</v>
      </c>
    </row>
    <row r="258" spans="1:6" x14ac:dyDescent="0.2">
      <c r="A258" s="10">
        <v>44818</v>
      </c>
      <c r="B258" s="26">
        <v>23</v>
      </c>
      <c r="C258" s="25" t="str">
        <f t="shared" si="9"/>
        <v>2022-09</v>
      </c>
      <c r="D258" s="11">
        <v>50.81</v>
      </c>
      <c r="E258" s="11">
        <v>160.13</v>
      </c>
      <c r="F258" t="str">
        <f t="shared" si="8"/>
        <v>September 2022</v>
      </c>
    </row>
    <row r="259" spans="1:6" x14ac:dyDescent="0.2">
      <c r="A259" s="10">
        <v>44819</v>
      </c>
      <c r="B259" s="26">
        <v>27</v>
      </c>
      <c r="C259" s="25" t="str">
        <f t="shared" si="9"/>
        <v>2022-09</v>
      </c>
      <c r="D259" s="11">
        <v>41.15</v>
      </c>
      <c r="E259" s="11">
        <v>146.01</v>
      </c>
      <c r="F259" t="str">
        <f t="shared" ref="F259:F322" si="10">TEXT(DATE(LEFT(C259,4), RIGHT(C259,2), 1), "mmmm yyyy")</f>
        <v>September 2022</v>
      </c>
    </row>
    <row r="260" spans="1:6" x14ac:dyDescent="0.2">
      <c r="A260" s="10">
        <v>44820</v>
      </c>
      <c r="B260" s="26">
        <v>28</v>
      </c>
      <c r="C260" s="25" t="str">
        <f t="shared" si="9"/>
        <v>2022-09</v>
      </c>
      <c r="D260" s="11">
        <v>48.67</v>
      </c>
      <c r="E260" s="11">
        <v>164.58</v>
      </c>
      <c r="F260" t="str">
        <f t="shared" si="10"/>
        <v>September 2022</v>
      </c>
    </row>
    <row r="261" spans="1:6" x14ac:dyDescent="0.2">
      <c r="A261" s="10">
        <v>44821</v>
      </c>
      <c r="B261" s="26">
        <v>30</v>
      </c>
      <c r="C261" s="25" t="str">
        <f t="shared" si="9"/>
        <v>2022-09</v>
      </c>
      <c r="D261" s="11">
        <v>36.75</v>
      </c>
      <c r="E261" s="11">
        <v>148.11000000000001</v>
      </c>
      <c r="F261" t="str">
        <f t="shared" si="10"/>
        <v>September 2022</v>
      </c>
    </row>
    <row r="262" spans="1:6" x14ac:dyDescent="0.2">
      <c r="A262" s="10">
        <v>44822</v>
      </c>
      <c r="B262" s="26">
        <v>32</v>
      </c>
      <c r="C262" s="25" t="str">
        <f t="shared" si="9"/>
        <v>2022-09</v>
      </c>
      <c r="D262" s="11">
        <v>42.61</v>
      </c>
      <c r="E262" s="11">
        <v>160.81</v>
      </c>
      <c r="F262" t="str">
        <f t="shared" si="10"/>
        <v>September 2022</v>
      </c>
    </row>
    <row r="263" spans="1:6" x14ac:dyDescent="0.2">
      <c r="A263" s="10">
        <v>44823</v>
      </c>
      <c r="B263" s="26">
        <v>32</v>
      </c>
      <c r="C263" s="25" t="str">
        <f t="shared" si="9"/>
        <v>2022-09</v>
      </c>
      <c r="D263" s="11">
        <v>44.72</v>
      </c>
      <c r="E263" s="11">
        <v>158.54</v>
      </c>
      <c r="F263" t="str">
        <f t="shared" si="10"/>
        <v>September 2022</v>
      </c>
    </row>
    <row r="264" spans="1:6" x14ac:dyDescent="0.2">
      <c r="A264" s="10">
        <v>44824</v>
      </c>
      <c r="B264" s="26">
        <v>23</v>
      </c>
      <c r="C264" s="25" t="str">
        <f t="shared" si="9"/>
        <v>2022-09</v>
      </c>
      <c r="D264" s="11">
        <v>40.299999999999997</v>
      </c>
      <c r="E264" s="11">
        <v>203.59</v>
      </c>
      <c r="F264" t="str">
        <f t="shared" si="10"/>
        <v>September 2022</v>
      </c>
    </row>
    <row r="265" spans="1:6" x14ac:dyDescent="0.2">
      <c r="A265" s="10">
        <v>44825</v>
      </c>
      <c r="B265" s="26">
        <v>23</v>
      </c>
      <c r="C265" s="25" t="str">
        <f t="shared" si="9"/>
        <v>2022-09</v>
      </c>
      <c r="D265" s="11">
        <v>41.97</v>
      </c>
      <c r="E265" s="11">
        <v>164.94</v>
      </c>
      <c r="F265" t="str">
        <f t="shared" si="10"/>
        <v>September 2022</v>
      </c>
    </row>
    <row r="266" spans="1:6" x14ac:dyDescent="0.2">
      <c r="A266" s="10">
        <v>44826</v>
      </c>
      <c r="B266" s="26">
        <v>34</v>
      </c>
      <c r="C266" s="25" t="str">
        <f t="shared" si="9"/>
        <v>2022-09</v>
      </c>
      <c r="D266" s="11">
        <v>41.16</v>
      </c>
      <c r="E266" s="11">
        <v>148.46</v>
      </c>
      <c r="F266" t="str">
        <f t="shared" si="10"/>
        <v>September 2022</v>
      </c>
    </row>
    <row r="267" spans="1:6" x14ac:dyDescent="0.2">
      <c r="A267" s="10">
        <v>44827</v>
      </c>
      <c r="B267" s="26">
        <v>32</v>
      </c>
      <c r="C267" s="25" t="str">
        <f t="shared" si="9"/>
        <v>2022-09</v>
      </c>
      <c r="D267" s="11">
        <v>52.04</v>
      </c>
      <c r="E267" s="11">
        <v>194.41</v>
      </c>
      <c r="F267" t="str">
        <f t="shared" si="10"/>
        <v>September 2022</v>
      </c>
    </row>
    <row r="268" spans="1:6" x14ac:dyDescent="0.2">
      <c r="A268" s="10">
        <v>44828</v>
      </c>
      <c r="B268" s="26">
        <v>22</v>
      </c>
      <c r="C268" s="25" t="str">
        <f t="shared" si="9"/>
        <v>2022-09</v>
      </c>
      <c r="D268" s="11">
        <v>43.39</v>
      </c>
      <c r="E268" s="11">
        <v>204.52</v>
      </c>
      <c r="F268" t="str">
        <f t="shared" si="10"/>
        <v>September 2022</v>
      </c>
    </row>
    <row r="269" spans="1:6" x14ac:dyDescent="0.2">
      <c r="A269" s="10">
        <v>44829</v>
      </c>
      <c r="B269" s="26">
        <v>22</v>
      </c>
      <c r="C269" s="25" t="str">
        <f t="shared" si="9"/>
        <v>2022-09</v>
      </c>
      <c r="D269" s="11">
        <v>49.75</v>
      </c>
      <c r="E269" s="11">
        <v>144.09</v>
      </c>
      <c r="F269" t="str">
        <f t="shared" si="10"/>
        <v>September 2022</v>
      </c>
    </row>
    <row r="270" spans="1:6" x14ac:dyDescent="0.2">
      <c r="A270" s="10">
        <v>44830</v>
      </c>
      <c r="B270" s="26">
        <v>24</v>
      </c>
      <c r="C270" s="25" t="str">
        <f t="shared" si="9"/>
        <v>2022-09</v>
      </c>
      <c r="D270" s="11">
        <v>42.52</v>
      </c>
      <c r="E270" s="11">
        <v>143.01</v>
      </c>
      <c r="F270" t="str">
        <f t="shared" si="10"/>
        <v>September 2022</v>
      </c>
    </row>
    <row r="271" spans="1:6" x14ac:dyDescent="0.2">
      <c r="A271" s="10">
        <v>44831</v>
      </c>
      <c r="B271" s="26">
        <v>26</v>
      </c>
      <c r="C271" s="25" t="str">
        <f t="shared" ref="C271:C334" si="11">TEXT(A271, "yyyy-mm")</f>
        <v>2022-09</v>
      </c>
      <c r="D271" s="11">
        <v>55.47</v>
      </c>
      <c r="E271" s="11">
        <v>199.56</v>
      </c>
      <c r="F271" t="str">
        <f t="shared" si="10"/>
        <v>September 2022</v>
      </c>
    </row>
    <row r="272" spans="1:6" x14ac:dyDescent="0.2">
      <c r="A272" s="10">
        <v>44832</v>
      </c>
      <c r="B272" s="26">
        <v>28</v>
      </c>
      <c r="C272" s="25" t="str">
        <f t="shared" si="11"/>
        <v>2022-09</v>
      </c>
      <c r="D272" s="11">
        <v>54.67</v>
      </c>
      <c r="E272" s="11">
        <v>152.19</v>
      </c>
      <c r="F272" t="str">
        <f t="shared" si="10"/>
        <v>September 2022</v>
      </c>
    </row>
    <row r="273" spans="1:6" x14ac:dyDescent="0.2">
      <c r="A273" s="10">
        <v>44833</v>
      </c>
      <c r="B273" s="26">
        <v>31</v>
      </c>
      <c r="C273" s="25" t="str">
        <f t="shared" si="11"/>
        <v>2022-09</v>
      </c>
      <c r="D273" s="11">
        <v>43.96</v>
      </c>
      <c r="E273" s="11">
        <v>173.67</v>
      </c>
      <c r="F273" t="str">
        <f t="shared" si="10"/>
        <v>September 2022</v>
      </c>
    </row>
    <row r="274" spans="1:6" x14ac:dyDescent="0.2">
      <c r="A274" s="10">
        <v>44834</v>
      </c>
      <c r="B274" s="26">
        <v>24</v>
      </c>
      <c r="C274" s="25" t="str">
        <f t="shared" si="11"/>
        <v>2022-09</v>
      </c>
      <c r="D274" s="11">
        <v>44.68</v>
      </c>
      <c r="E274" s="11">
        <v>182.51</v>
      </c>
      <c r="F274" t="str">
        <f t="shared" si="10"/>
        <v>September 2022</v>
      </c>
    </row>
    <row r="275" spans="1:6" x14ac:dyDescent="0.2">
      <c r="A275" s="10">
        <v>44835</v>
      </c>
      <c r="B275" s="26">
        <v>27</v>
      </c>
      <c r="C275" s="25" t="str">
        <f t="shared" si="11"/>
        <v>2022-10</v>
      </c>
      <c r="D275" s="11">
        <v>38.25</v>
      </c>
      <c r="E275" s="11">
        <v>148.68</v>
      </c>
      <c r="F275" t="str">
        <f t="shared" si="10"/>
        <v>October 2022</v>
      </c>
    </row>
    <row r="276" spans="1:6" x14ac:dyDescent="0.2">
      <c r="A276" s="10">
        <v>44836</v>
      </c>
      <c r="B276" s="26">
        <v>29</v>
      </c>
      <c r="C276" s="25" t="str">
        <f t="shared" si="11"/>
        <v>2022-10</v>
      </c>
      <c r="D276" s="11">
        <v>45.05</v>
      </c>
      <c r="E276" s="11">
        <v>207.06</v>
      </c>
      <c r="F276" t="str">
        <f t="shared" si="10"/>
        <v>October 2022</v>
      </c>
    </row>
    <row r="277" spans="1:6" x14ac:dyDescent="0.2">
      <c r="A277" s="10">
        <v>44837</v>
      </c>
      <c r="B277" s="26">
        <v>31</v>
      </c>
      <c r="C277" s="25" t="str">
        <f t="shared" si="11"/>
        <v>2022-10</v>
      </c>
      <c r="D277" s="11">
        <v>43.18</v>
      </c>
      <c r="E277" s="11">
        <v>230.18</v>
      </c>
      <c r="F277" t="str">
        <f t="shared" si="10"/>
        <v>October 2022</v>
      </c>
    </row>
    <row r="278" spans="1:6" x14ac:dyDescent="0.2">
      <c r="A278" s="10">
        <v>44838</v>
      </c>
      <c r="B278" s="26">
        <v>29</v>
      </c>
      <c r="C278" s="25" t="str">
        <f t="shared" si="11"/>
        <v>2022-10</v>
      </c>
      <c r="D278" s="11">
        <v>42.87</v>
      </c>
      <c r="E278" s="11">
        <v>152.05000000000001</v>
      </c>
      <c r="F278" t="str">
        <f t="shared" si="10"/>
        <v>October 2022</v>
      </c>
    </row>
    <row r="279" spans="1:6" x14ac:dyDescent="0.2">
      <c r="A279" s="10">
        <v>44839</v>
      </c>
      <c r="B279" s="26">
        <v>32</v>
      </c>
      <c r="C279" s="25" t="str">
        <f t="shared" si="11"/>
        <v>2022-10</v>
      </c>
      <c r="D279" s="11">
        <v>36.36</v>
      </c>
      <c r="E279" s="11">
        <v>190.17</v>
      </c>
      <c r="F279" t="str">
        <f t="shared" si="10"/>
        <v>October 2022</v>
      </c>
    </row>
    <row r="280" spans="1:6" x14ac:dyDescent="0.2">
      <c r="A280" s="10">
        <v>44840</v>
      </c>
      <c r="B280" s="26">
        <v>28</v>
      </c>
      <c r="C280" s="25" t="str">
        <f t="shared" si="11"/>
        <v>2022-10</v>
      </c>
      <c r="D280" s="11">
        <v>36.409999999999997</v>
      </c>
      <c r="E280" s="11">
        <v>227.93</v>
      </c>
      <c r="F280" t="str">
        <f t="shared" si="10"/>
        <v>October 2022</v>
      </c>
    </row>
    <row r="281" spans="1:6" x14ac:dyDescent="0.2">
      <c r="A281" s="10">
        <v>44841</v>
      </c>
      <c r="B281" s="26">
        <v>33</v>
      </c>
      <c r="C281" s="25" t="str">
        <f t="shared" si="11"/>
        <v>2022-10</v>
      </c>
      <c r="D281" s="11">
        <v>38.44</v>
      </c>
      <c r="E281" s="11">
        <v>207.7</v>
      </c>
      <c r="F281" t="str">
        <f t="shared" si="10"/>
        <v>October 2022</v>
      </c>
    </row>
    <row r="282" spans="1:6" x14ac:dyDescent="0.2">
      <c r="A282" s="10">
        <v>44842</v>
      </c>
      <c r="B282" s="26">
        <v>27</v>
      </c>
      <c r="C282" s="25" t="str">
        <f t="shared" si="11"/>
        <v>2022-10</v>
      </c>
      <c r="D282" s="11">
        <v>37.14</v>
      </c>
      <c r="E282" s="11">
        <v>178.16</v>
      </c>
      <c r="F282" t="str">
        <f t="shared" si="10"/>
        <v>October 2022</v>
      </c>
    </row>
    <row r="283" spans="1:6" x14ac:dyDescent="0.2">
      <c r="A283" s="10">
        <v>44843</v>
      </c>
      <c r="B283" s="26">
        <v>29</v>
      </c>
      <c r="C283" s="25" t="str">
        <f t="shared" si="11"/>
        <v>2022-10</v>
      </c>
      <c r="D283" s="11">
        <v>41.24</v>
      </c>
      <c r="E283" s="11">
        <v>160.02000000000001</v>
      </c>
      <c r="F283" t="str">
        <f t="shared" si="10"/>
        <v>October 2022</v>
      </c>
    </row>
    <row r="284" spans="1:6" x14ac:dyDescent="0.2">
      <c r="A284" s="10">
        <v>44844</v>
      </c>
      <c r="B284" s="26">
        <v>34</v>
      </c>
      <c r="C284" s="25" t="str">
        <f t="shared" si="11"/>
        <v>2022-10</v>
      </c>
      <c r="D284" s="11">
        <v>43.93</v>
      </c>
      <c r="E284" s="11">
        <v>174.76</v>
      </c>
      <c r="F284" t="str">
        <f t="shared" si="10"/>
        <v>October 2022</v>
      </c>
    </row>
    <row r="285" spans="1:6" x14ac:dyDescent="0.2">
      <c r="A285" s="10">
        <v>44845</v>
      </c>
      <c r="B285" s="26">
        <v>34</v>
      </c>
      <c r="C285" s="25" t="str">
        <f t="shared" si="11"/>
        <v>2022-10</v>
      </c>
      <c r="D285" s="11">
        <v>53.8</v>
      </c>
      <c r="E285" s="11">
        <v>228.79</v>
      </c>
      <c r="F285" t="str">
        <f t="shared" si="10"/>
        <v>October 2022</v>
      </c>
    </row>
    <row r="286" spans="1:6" x14ac:dyDescent="0.2">
      <c r="A286" s="10">
        <v>44846</v>
      </c>
      <c r="B286" s="26">
        <v>35</v>
      </c>
      <c r="C286" s="25" t="str">
        <f t="shared" si="11"/>
        <v>2022-10</v>
      </c>
      <c r="D286" s="11">
        <v>53.55</v>
      </c>
      <c r="E286" s="11">
        <v>214.7</v>
      </c>
      <c r="F286" t="str">
        <f t="shared" si="10"/>
        <v>October 2022</v>
      </c>
    </row>
    <row r="287" spans="1:6" x14ac:dyDescent="0.2">
      <c r="A287" s="10">
        <v>44847</v>
      </c>
      <c r="B287" s="26">
        <v>24</v>
      </c>
      <c r="C287" s="25" t="str">
        <f t="shared" si="11"/>
        <v>2022-10</v>
      </c>
      <c r="D287" s="11">
        <v>41.43</v>
      </c>
      <c r="E287" s="11">
        <v>190.66</v>
      </c>
      <c r="F287" t="str">
        <f t="shared" si="10"/>
        <v>October 2022</v>
      </c>
    </row>
    <row r="288" spans="1:6" x14ac:dyDescent="0.2">
      <c r="A288" s="10">
        <v>44848</v>
      </c>
      <c r="B288" s="26">
        <v>26</v>
      </c>
      <c r="C288" s="25" t="str">
        <f t="shared" si="11"/>
        <v>2022-10</v>
      </c>
      <c r="D288" s="11">
        <v>52.9</v>
      </c>
      <c r="E288" s="11">
        <v>142.79</v>
      </c>
      <c r="F288" t="str">
        <f t="shared" si="10"/>
        <v>October 2022</v>
      </c>
    </row>
    <row r="289" spans="1:6" x14ac:dyDescent="0.2">
      <c r="A289" s="10">
        <v>44849</v>
      </c>
      <c r="B289" s="26">
        <v>23</v>
      </c>
      <c r="C289" s="25" t="str">
        <f t="shared" si="11"/>
        <v>2022-10</v>
      </c>
      <c r="D289" s="11">
        <v>55.41</v>
      </c>
      <c r="E289" s="11">
        <v>219.91</v>
      </c>
      <c r="F289" t="str">
        <f t="shared" si="10"/>
        <v>October 2022</v>
      </c>
    </row>
    <row r="290" spans="1:6" x14ac:dyDescent="0.2">
      <c r="A290" s="10">
        <v>44850</v>
      </c>
      <c r="B290" s="26">
        <v>24</v>
      </c>
      <c r="C290" s="25" t="str">
        <f t="shared" si="11"/>
        <v>2022-10</v>
      </c>
      <c r="D290" s="11">
        <v>48.73</v>
      </c>
      <c r="E290" s="11">
        <v>181.37</v>
      </c>
      <c r="F290" t="str">
        <f t="shared" si="10"/>
        <v>October 2022</v>
      </c>
    </row>
    <row r="291" spans="1:6" x14ac:dyDescent="0.2">
      <c r="A291" s="10">
        <v>44851</v>
      </c>
      <c r="B291" s="26">
        <v>31</v>
      </c>
      <c r="C291" s="25" t="str">
        <f t="shared" si="11"/>
        <v>2022-10</v>
      </c>
      <c r="D291" s="11">
        <v>39.56</v>
      </c>
      <c r="E291" s="11">
        <v>201.13</v>
      </c>
      <c r="F291" t="str">
        <f t="shared" si="10"/>
        <v>October 2022</v>
      </c>
    </row>
    <row r="292" spans="1:6" x14ac:dyDescent="0.2">
      <c r="A292" s="10">
        <v>44852</v>
      </c>
      <c r="B292" s="26">
        <v>25</v>
      </c>
      <c r="C292" s="25" t="str">
        <f t="shared" si="11"/>
        <v>2022-10</v>
      </c>
      <c r="D292" s="11">
        <v>43.74</v>
      </c>
      <c r="E292" s="11">
        <v>235.65</v>
      </c>
      <c r="F292" t="str">
        <f t="shared" si="10"/>
        <v>October 2022</v>
      </c>
    </row>
    <row r="293" spans="1:6" x14ac:dyDescent="0.2">
      <c r="A293" s="10">
        <v>44853</v>
      </c>
      <c r="B293" s="26">
        <v>31</v>
      </c>
      <c r="C293" s="25" t="str">
        <f t="shared" si="11"/>
        <v>2022-10</v>
      </c>
      <c r="D293" s="11">
        <v>40.85</v>
      </c>
      <c r="E293" s="11">
        <v>197.77</v>
      </c>
      <c r="F293" t="str">
        <f t="shared" si="10"/>
        <v>October 2022</v>
      </c>
    </row>
    <row r="294" spans="1:6" x14ac:dyDescent="0.2">
      <c r="A294" s="10">
        <v>44854</v>
      </c>
      <c r="B294" s="26">
        <v>34</v>
      </c>
      <c r="C294" s="25" t="str">
        <f t="shared" si="11"/>
        <v>2022-10</v>
      </c>
      <c r="D294" s="11">
        <v>45.02</v>
      </c>
      <c r="E294" s="11">
        <v>197.52</v>
      </c>
      <c r="F294" t="str">
        <f t="shared" si="10"/>
        <v>October 2022</v>
      </c>
    </row>
    <row r="295" spans="1:6" x14ac:dyDescent="0.2">
      <c r="A295" s="10">
        <v>44855</v>
      </c>
      <c r="B295" s="26">
        <v>33</v>
      </c>
      <c r="C295" s="25" t="str">
        <f t="shared" si="11"/>
        <v>2022-10</v>
      </c>
      <c r="D295" s="11">
        <v>55.28</v>
      </c>
      <c r="E295" s="11">
        <v>158.49</v>
      </c>
      <c r="F295" t="str">
        <f t="shared" si="10"/>
        <v>October 2022</v>
      </c>
    </row>
    <row r="296" spans="1:6" x14ac:dyDescent="0.2">
      <c r="A296" s="10">
        <v>44856</v>
      </c>
      <c r="B296" s="26">
        <v>26</v>
      </c>
      <c r="C296" s="25" t="str">
        <f t="shared" si="11"/>
        <v>2022-10</v>
      </c>
      <c r="D296" s="11">
        <v>53.26</v>
      </c>
      <c r="E296" s="11">
        <v>158.65</v>
      </c>
      <c r="F296" t="str">
        <f t="shared" si="10"/>
        <v>October 2022</v>
      </c>
    </row>
    <row r="297" spans="1:6" x14ac:dyDescent="0.2">
      <c r="A297" s="10">
        <v>44857</v>
      </c>
      <c r="B297" s="26">
        <v>23</v>
      </c>
      <c r="C297" s="25" t="str">
        <f t="shared" si="11"/>
        <v>2022-10</v>
      </c>
      <c r="D297" s="11">
        <v>53.6</v>
      </c>
      <c r="E297" s="11">
        <v>148.36000000000001</v>
      </c>
      <c r="F297" t="str">
        <f t="shared" si="10"/>
        <v>October 2022</v>
      </c>
    </row>
    <row r="298" spans="1:6" x14ac:dyDescent="0.2">
      <c r="A298" s="10">
        <v>44858</v>
      </c>
      <c r="B298" s="26">
        <v>35</v>
      </c>
      <c r="C298" s="25" t="str">
        <f t="shared" si="11"/>
        <v>2022-10</v>
      </c>
      <c r="D298" s="11">
        <v>51.76</v>
      </c>
      <c r="E298" s="11">
        <v>194.76</v>
      </c>
      <c r="F298" t="str">
        <f t="shared" si="10"/>
        <v>October 2022</v>
      </c>
    </row>
    <row r="299" spans="1:6" x14ac:dyDescent="0.2">
      <c r="A299" s="10">
        <v>44859</v>
      </c>
      <c r="B299" s="26">
        <v>29</v>
      </c>
      <c r="C299" s="25" t="str">
        <f t="shared" si="11"/>
        <v>2022-10</v>
      </c>
      <c r="D299" s="11">
        <v>47.86</v>
      </c>
      <c r="E299" s="11">
        <v>148.84</v>
      </c>
      <c r="F299" t="str">
        <f t="shared" si="10"/>
        <v>October 2022</v>
      </c>
    </row>
    <row r="300" spans="1:6" x14ac:dyDescent="0.2">
      <c r="A300" s="10">
        <v>44860</v>
      </c>
      <c r="B300" s="26">
        <v>36</v>
      </c>
      <c r="C300" s="25" t="str">
        <f t="shared" si="11"/>
        <v>2022-10</v>
      </c>
      <c r="D300" s="11">
        <v>45.09</v>
      </c>
      <c r="E300" s="11">
        <v>220.74</v>
      </c>
      <c r="F300" t="str">
        <f t="shared" si="10"/>
        <v>October 2022</v>
      </c>
    </row>
    <row r="301" spans="1:6" x14ac:dyDescent="0.2">
      <c r="A301" s="10">
        <v>44861</v>
      </c>
      <c r="B301" s="26">
        <v>23</v>
      </c>
      <c r="C301" s="25" t="str">
        <f t="shared" si="11"/>
        <v>2022-10</v>
      </c>
      <c r="D301" s="11">
        <v>49.21</v>
      </c>
      <c r="E301" s="11">
        <v>197.42</v>
      </c>
      <c r="F301" t="str">
        <f t="shared" si="10"/>
        <v>October 2022</v>
      </c>
    </row>
    <row r="302" spans="1:6" x14ac:dyDescent="0.2">
      <c r="A302" s="10">
        <v>44862</v>
      </c>
      <c r="B302" s="26">
        <v>31</v>
      </c>
      <c r="C302" s="25" t="str">
        <f t="shared" si="11"/>
        <v>2022-10</v>
      </c>
      <c r="D302" s="11">
        <v>50.86</v>
      </c>
      <c r="E302" s="11">
        <v>218.11</v>
      </c>
      <c r="F302" t="str">
        <f t="shared" si="10"/>
        <v>October 2022</v>
      </c>
    </row>
    <row r="303" spans="1:6" x14ac:dyDescent="0.2">
      <c r="A303" s="10">
        <v>44863</v>
      </c>
      <c r="B303" s="26">
        <v>32</v>
      </c>
      <c r="C303" s="25" t="str">
        <f t="shared" si="11"/>
        <v>2022-10</v>
      </c>
      <c r="D303" s="11">
        <v>46.38</v>
      </c>
      <c r="E303" s="11">
        <v>139.4</v>
      </c>
      <c r="F303" t="str">
        <f t="shared" si="10"/>
        <v>October 2022</v>
      </c>
    </row>
    <row r="304" spans="1:6" x14ac:dyDescent="0.2">
      <c r="A304" s="10">
        <v>44864</v>
      </c>
      <c r="B304" s="26">
        <v>28</v>
      </c>
      <c r="C304" s="25" t="str">
        <f t="shared" si="11"/>
        <v>2022-10</v>
      </c>
      <c r="D304" s="11">
        <v>53.03</v>
      </c>
      <c r="E304" s="11">
        <v>176.39</v>
      </c>
      <c r="F304" t="str">
        <f t="shared" si="10"/>
        <v>October 2022</v>
      </c>
    </row>
    <row r="305" spans="1:6" x14ac:dyDescent="0.2">
      <c r="A305" s="10">
        <v>44865</v>
      </c>
      <c r="B305" s="26">
        <v>27</v>
      </c>
      <c r="C305" s="25" t="str">
        <f t="shared" si="11"/>
        <v>2022-10</v>
      </c>
      <c r="D305" s="11">
        <v>47.35</v>
      </c>
      <c r="E305" s="11">
        <v>214.17</v>
      </c>
      <c r="F305" t="str">
        <f t="shared" si="10"/>
        <v>October 2022</v>
      </c>
    </row>
    <row r="306" spans="1:6" x14ac:dyDescent="0.2">
      <c r="A306" s="10">
        <v>44866</v>
      </c>
      <c r="B306" s="26">
        <v>25</v>
      </c>
      <c r="C306" s="25" t="str">
        <f t="shared" si="11"/>
        <v>2022-11</v>
      </c>
      <c r="D306" s="11">
        <v>50.25</v>
      </c>
      <c r="E306" s="11">
        <v>214.75</v>
      </c>
      <c r="F306" t="str">
        <f t="shared" si="10"/>
        <v>November 2022</v>
      </c>
    </row>
    <row r="307" spans="1:6" x14ac:dyDescent="0.2">
      <c r="A307" s="10">
        <v>44867</v>
      </c>
      <c r="B307" s="26">
        <v>29</v>
      </c>
      <c r="C307" s="25" t="str">
        <f t="shared" si="11"/>
        <v>2022-11</v>
      </c>
      <c r="D307" s="11">
        <v>51.6</v>
      </c>
      <c r="E307" s="11">
        <v>171.03</v>
      </c>
      <c r="F307" t="str">
        <f t="shared" si="10"/>
        <v>November 2022</v>
      </c>
    </row>
    <row r="308" spans="1:6" x14ac:dyDescent="0.2">
      <c r="A308" s="10">
        <v>44868</v>
      </c>
      <c r="B308" s="26">
        <v>33</v>
      </c>
      <c r="C308" s="25" t="str">
        <f t="shared" si="11"/>
        <v>2022-11</v>
      </c>
      <c r="D308" s="11">
        <v>46.7</v>
      </c>
      <c r="E308" s="11">
        <v>140.18</v>
      </c>
      <c r="F308" t="str">
        <f t="shared" si="10"/>
        <v>November 2022</v>
      </c>
    </row>
    <row r="309" spans="1:6" x14ac:dyDescent="0.2">
      <c r="A309" s="10">
        <v>44869</v>
      </c>
      <c r="B309" s="26">
        <v>28</v>
      </c>
      <c r="C309" s="25" t="str">
        <f t="shared" si="11"/>
        <v>2022-11</v>
      </c>
      <c r="D309" s="11">
        <v>37.36</v>
      </c>
      <c r="E309" s="11">
        <v>158.58000000000001</v>
      </c>
      <c r="F309" t="str">
        <f t="shared" si="10"/>
        <v>November 2022</v>
      </c>
    </row>
    <row r="310" spans="1:6" x14ac:dyDescent="0.2">
      <c r="A310" s="10">
        <v>44870</v>
      </c>
      <c r="B310" s="26">
        <v>26</v>
      </c>
      <c r="C310" s="25" t="str">
        <f t="shared" si="11"/>
        <v>2022-11</v>
      </c>
      <c r="D310" s="11">
        <v>36.15</v>
      </c>
      <c r="E310" s="11">
        <v>148.27000000000001</v>
      </c>
      <c r="F310" t="str">
        <f t="shared" si="10"/>
        <v>November 2022</v>
      </c>
    </row>
    <row r="311" spans="1:6" x14ac:dyDescent="0.2">
      <c r="A311" s="10">
        <v>44871</v>
      </c>
      <c r="B311" s="26">
        <v>29</v>
      </c>
      <c r="C311" s="25" t="str">
        <f t="shared" si="11"/>
        <v>2022-11</v>
      </c>
      <c r="D311" s="11">
        <v>51.45</v>
      </c>
      <c r="E311" s="11">
        <v>160.03</v>
      </c>
      <c r="F311" t="str">
        <f t="shared" si="10"/>
        <v>November 2022</v>
      </c>
    </row>
    <row r="312" spans="1:6" x14ac:dyDescent="0.2">
      <c r="A312" s="10">
        <v>44872</v>
      </c>
      <c r="B312" s="26">
        <v>33</v>
      </c>
      <c r="C312" s="25" t="str">
        <f t="shared" si="11"/>
        <v>2022-11</v>
      </c>
      <c r="D312" s="11">
        <v>47.66</v>
      </c>
      <c r="E312" s="11">
        <v>168.65</v>
      </c>
      <c r="F312" t="str">
        <f t="shared" si="10"/>
        <v>November 2022</v>
      </c>
    </row>
    <row r="313" spans="1:6" x14ac:dyDescent="0.2">
      <c r="A313" s="10">
        <v>44873</v>
      </c>
      <c r="B313" s="26">
        <v>33</v>
      </c>
      <c r="C313" s="25" t="str">
        <f t="shared" si="11"/>
        <v>2022-11</v>
      </c>
      <c r="D313" s="11">
        <v>36.520000000000003</v>
      </c>
      <c r="E313" s="11">
        <v>207.87</v>
      </c>
      <c r="F313" t="str">
        <f t="shared" si="10"/>
        <v>November 2022</v>
      </c>
    </row>
    <row r="314" spans="1:6" x14ac:dyDescent="0.2">
      <c r="A314" s="10">
        <v>44874</v>
      </c>
      <c r="B314" s="26">
        <v>25</v>
      </c>
      <c r="C314" s="25" t="str">
        <f t="shared" si="11"/>
        <v>2022-11</v>
      </c>
      <c r="D314" s="11">
        <v>38.44</v>
      </c>
      <c r="E314" s="11">
        <v>199.64</v>
      </c>
      <c r="F314" t="str">
        <f t="shared" si="10"/>
        <v>November 2022</v>
      </c>
    </row>
    <row r="315" spans="1:6" x14ac:dyDescent="0.2">
      <c r="A315" s="10">
        <v>44875</v>
      </c>
      <c r="B315" s="26">
        <v>25</v>
      </c>
      <c r="C315" s="25" t="str">
        <f t="shared" si="11"/>
        <v>2022-11</v>
      </c>
      <c r="D315" s="11">
        <v>48.71</v>
      </c>
      <c r="E315" s="11">
        <v>166.6</v>
      </c>
      <c r="F315" t="str">
        <f t="shared" si="10"/>
        <v>November 2022</v>
      </c>
    </row>
    <row r="316" spans="1:6" x14ac:dyDescent="0.2">
      <c r="A316" s="10">
        <v>44876</v>
      </c>
      <c r="B316" s="26">
        <v>32</v>
      </c>
      <c r="C316" s="25" t="str">
        <f t="shared" si="11"/>
        <v>2022-11</v>
      </c>
      <c r="D316" s="11">
        <v>39.270000000000003</v>
      </c>
      <c r="E316" s="11">
        <v>187.12</v>
      </c>
      <c r="F316" t="str">
        <f t="shared" si="10"/>
        <v>November 2022</v>
      </c>
    </row>
    <row r="317" spans="1:6" x14ac:dyDescent="0.2">
      <c r="A317" s="10">
        <v>44877</v>
      </c>
      <c r="B317" s="26">
        <v>25</v>
      </c>
      <c r="C317" s="25" t="str">
        <f t="shared" si="11"/>
        <v>2022-11</v>
      </c>
      <c r="D317" s="11">
        <v>38.119999999999997</v>
      </c>
      <c r="E317" s="11">
        <v>229.39</v>
      </c>
      <c r="F317" t="str">
        <f t="shared" si="10"/>
        <v>November 2022</v>
      </c>
    </row>
    <row r="318" spans="1:6" x14ac:dyDescent="0.2">
      <c r="A318" s="10">
        <v>44878</v>
      </c>
      <c r="B318" s="26">
        <v>24</v>
      </c>
      <c r="C318" s="25" t="str">
        <f t="shared" si="11"/>
        <v>2022-11</v>
      </c>
      <c r="D318" s="11">
        <v>49.46</v>
      </c>
      <c r="E318" s="11">
        <v>222.4</v>
      </c>
      <c r="F318" t="str">
        <f t="shared" si="10"/>
        <v>November 2022</v>
      </c>
    </row>
    <row r="319" spans="1:6" x14ac:dyDescent="0.2">
      <c r="A319" s="10">
        <v>44879</v>
      </c>
      <c r="B319" s="26">
        <v>31</v>
      </c>
      <c r="C319" s="25" t="str">
        <f t="shared" si="11"/>
        <v>2022-11</v>
      </c>
      <c r="D319" s="11">
        <v>47.16</v>
      </c>
      <c r="E319" s="11">
        <v>219.19</v>
      </c>
      <c r="F319" t="str">
        <f t="shared" si="10"/>
        <v>November 2022</v>
      </c>
    </row>
    <row r="320" spans="1:6" x14ac:dyDescent="0.2">
      <c r="A320" s="10">
        <v>44880</v>
      </c>
      <c r="B320" s="26">
        <v>31</v>
      </c>
      <c r="C320" s="25" t="str">
        <f t="shared" si="11"/>
        <v>2022-11</v>
      </c>
      <c r="D320" s="11">
        <v>50.48</v>
      </c>
      <c r="E320" s="11">
        <v>234.3</v>
      </c>
      <c r="F320" t="str">
        <f t="shared" si="10"/>
        <v>November 2022</v>
      </c>
    </row>
    <row r="321" spans="1:6" x14ac:dyDescent="0.2">
      <c r="A321" s="10">
        <v>44881</v>
      </c>
      <c r="B321" s="26">
        <v>29</v>
      </c>
      <c r="C321" s="25" t="str">
        <f t="shared" si="11"/>
        <v>2022-11</v>
      </c>
      <c r="D321" s="11">
        <v>43.78</v>
      </c>
      <c r="E321" s="11">
        <v>221.32</v>
      </c>
      <c r="F321" t="str">
        <f t="shared" si="10"/>
        <v>November 2022</v>
      </c>
    </row>
    <row r="322" spans="1:6" x14ac:dyDescent="0.2">
      <c r="A322" s="10">
        <v>44882</v>
      </c>
      <c r="B322" s="26">
        <v>24</v>
      </c>
      <c r="C322" s="25" t="str">
        <f t="shared" si="11"/>
        <v>2022-11</v>
      </c>
      <c r="D322" s="11">
        <v>44.02</v>
      </c>
      <c r="E322" s="11">
        <v>155.63999999999999</v>
      </c>
      <c r="F322" t="str">
        <f t="shared" si="10"/>
        <v>November 2022</v>
      </c>
    </row>
    <row r="323" spans="1:6" x14ac:dyDescent="0.2">
      <c r="A323" s="10">
        <v>44883</v>
      </c>
      <c r="B323" s="26">
        <v>28</v>
      </c>
      <c r="C323" s="25" t="str">
        <f t="shared" si="11"/>
        <v>2022-11</v>
      </c>
      <c r="D323" s="11">
        <v>38.369999999999997</v>
      </c>
      <c r="E323" s="11">
        <v>180.22</v>
      </c>
      <c r="F323" t="str">
        <f t="shared" ref="F323:F386" si="12">TEXT(DATE(LEFT(C323,4), RIGHT(C323,2), 1), "mmmm yyyy")</f>
        <v>November 2022</v>
      </c>
    </row>
    <row r="324" spans="1:6" x14ac:dyDescent="0.2">
      <c r="A324" s="10">
        <v>44884</v>
      </c>
      <c r="B324" s="26">
        <v>29</v>
      </c>
      <c r="C324" s="25" t="str">
        <f t="shared" si="11"/>
        <v>2022-11</v>
      </c>
      <c r="D324" s="11">
        <v>48.49</v>
      </c>
      <c r="E324" s="11">
        <v>225.35</v>
      </c>
      <c r="F324" t="str">
        <f t="shared" si="12"/>
        <v>November 2022</v>
      </c>
    </row>
    <row r="325" spans="1:6" x14ac:dyDescent="0.2">
      <c r="A325" s="10">
        <v>44885</v>
      </c>
      <c r="B325" s="26">
        <v>30</v>
      </c>
      <c r="C325" s="25" t="str">
        <f t="shared" si="11"/>
        <v>2022-11</v>
      </c>
      <c r="D325" s="11">
        <v>53.41</v>
      </c>
      <c r="E325" s="11">
        <v>142.53</v>
      </c>
      <c r="F325" t="str">
        <f t="shared" si="12"/>
        <v>November 2022</v>
      </c>
    </row>
    <row r="326" spans="1:6" x14ac:dyDescent="0.2">
      <c r="A326" s="10">
        <v>44886</v>
      </c>
      <c r="B326" s="26">
        <v>36</v>
      </c>
      <c r="C326" s="25" t="str">
        <f t="shared" si="11"/>
        <v>2022-11</v>
      </c>
      <c r="D326" s="11">
        <v>44.51</v>
      </c>
      <c r="E326" s="11">
        <v>140.19</v>
      </c>
      <c r="F326" t="str">
        <f t="shared" si="12"/>
        <v>November 2022</v>
      </c>
    </row>
    <row r="327" spans="1:6" x14ac:dyDescent="0.2">
      <c r="A327" s="10">
        <v>44887</v>
      </c>
      <c r="B327" s="26">
        <v>25</v>
      </c>
      <c r="C327" s="25" t="str">
        <f t="shared" si="11"/>
        <v>2022-11</v>
      </c>
      <c r="D327" s="11">
        <v>45.27</v>
      </c>
      <c r="E327" s="11">
        <v>198.56</v>
      </c>
      <c r="F327" t="str">
        <f t="shared" si="12"/>
        <v>November 2022</v>
      </c>
    </row>
    <row r="328" spans="1:6" x14ac:dyDescent="0.2">
      <c r="A328" s="10">
        <v>44888</v>
      </c>
      <c r="B328" s="26">
        <v>26</v>
      </c>
      <c r="C328" s="25" t="str">
        <f t="shared" si="11"/>
        <v>2022-11</v>
      </c>
      <c r="D328" s="11">
        <v>53.45</v>
      </c>
      <c r="E328" s="11">
        <v>194.76</v>
      </c>
      <c r="F328" t="str">
        <f t="shared" si="12"/>
        <v>November 2022</v>
      </c>
    </row>
    <row r="329" spans="1:6" x14ac:dyDescent="0.2">
      <c r="A329" s="10">
        <v>44889</v>
      </c>
      <c r="B329" s="26">
        <v>36</v>
      </c>
      <c r="C329" s="25" t="str">
        <f t="shared" si="11"/>
        <v>2022-11</v>
      </c>
      <c r="D329" s="11">
        <v>45.37</v>
      </c>
      <c r="E329" s="11">
        <v>189.59</v>
      </c>
      <c r="F329" t="str">
        <f t="shared" si="12"/>
        <v>November 2022</v>
      </c>
    </row>
    <row r="330" spans="1:6" x14ac:dyDescent="0.2">
      <c r="A330" s="10">
        <v>44890</v>
      </c>
      <c r="B330" s="26">
        <v>25</v>
      </c>
      <c r="C330" s="25" t="str">
        <f t="shared" si="11"/>
        <v>2022-11</v>
      </c>
      <c r="D330" s="11">
        <v>39.520000000000003</v>
      </c>
      <c r="E330" s="11">
        <v>190.7</v>
      </c>
      <c r="F330" t="str">
        <f t="shared" si="12"/>
        <v>November 2022</v>
      </c>
    </row>
    <row r="331" spans="1:6" x14ac:dyDescent="0.2">
      <c r="A331" s="10">
        <v>44891</v>
      </c>
      <c r="B331" s="26">
        <v>35</v>
      </c>
      <c r="C331" s="25" t="str">
        <f t="shared" si="11"/>
        <v>2022-11</v>
      </c>
      <c r="D331" s="11">
        <v>51.21</v>
      </c>
      <c r="E331" s="11">
        <v>138.71</v>
      </c>
      <c r="F331" t="str">
        <f t="shared" si="12"/>
        <v>November 2022</v>
      </c>
    </row>
    <row r="332" spans="1:6" x14ac:dyDescent="0.2">
      <c r="A332" s="10">
        <v>44892</v>
      </c>
      <c r="B332" s="26">
        <v>31</v>
      </c>
      <c r="C332" s="25" t="str">
        <f t="shared" si="11"/>
        <v>2022-11</v>
      </c>
      <c r="D332" s="11">
        <v>44.92</v>
      </c>
      <c r="E332" s="11">
        <v>153.43</v>
      </c>
      <c r="F332" t="str">
        <f t="shared" si="12"/>
        <v>November 2022</v>
      </c>
    </row>
    <row r="333" spans="1:6" x14ac:dyDescent="0.2">
      <c r="A333" s="10">
        <v>44893</v>
      </c>
      <c r="B333" s="26">
        <v>26</v>
      </c>
      <c r="C333" s="25" t="str">
        <f t="shared" si="11"/>
        <v>2022-11</v>
      </c>
      <c r="D333" s="11">
        <v>48.63</v>
      </c>
      <c r="E333" s="11">
        <v>179.24</v>
      </c>
      <c r="F333" t="str">
        <f t="shared" si="12"/>
        <v>November 2022</v>
      </c>
    </row>
    <row r="334" spans="1:6" x14ac:dyDescent="0.2">
      <c r="A334" s="10">
        <v>44894</v>
      </c>
      <c r="B334" s="26">
        <v>32</v>
      </c>
      <c r="C334" s="25" t="str">
        <f t="shared" si="11"/>
        <v>2022-11</v>
      </c>
      <c r="D334" s="11">
        <v>46.56</v>
      </c>
      <c r="E334" s="11">
        <v>234.6</v>
      </c>
      <c r="F334" t="str">
        <f t="shared" si="12"/>
        <v>November 2022</v>
      </c>
    </row>
    <row r="335" spans="1:6" x14ac:dyDescent="0.2">
      <c r="A335" s="10">
        <v>44895</v>
      </c>
      <c r="B335" s="26">
        <v>28</v>
      </c>
      <c r="C335" s="25" t="str">
        <f t="shared" ref="C335:C398" si="13">TEXT(A335, "yyyy-mm")</f>
        <v>2022-11</v>
      </c>
      <c r="D335" s="11">
        <v>37.53</v>
      </c>
      <c r="E335" s="11">
        <v>200.39</v>
      </c>
      <c r="F335" t="str">
        <f t="shared" si="12"/>
        <v>November 2022</v>
      </c>
    </row>
    <row r="336" spans="1:6" x14ac:dyDescent="0.2">
      <c r="A336" s="10">
        <v>44896</v>
      </c>
      <c r="B336" s="26">
        <v>34</v>
      </c>
      <c r="C336" s="25" t="str">
        <f t="shared" si="13"/>
        <v>2022-12</v>
      </c>
      <c r="D336" s="11">
        <v>41.27</v>
      </c>
      <c r="E336" s="11">
        <v>232.73</v>
      </c>
      <c r="F336" t="str">
        <f t="shared" si="12"/>
        <v>December 2022</v>
      </c>
    </row>
    <row r="337" spans="1:6" x14ac:dyDescent="0.2">
      <c r="A337" s="10">
        <v>44897</v>
      </c>
      <c r="B337" s="26">
        <v>30</v>
      </c>
      <c r="C337" s="25" t="str">
        <f t="shared" si="13"/>
        <v>2022-12</v>
      </c>
      <c r="D337" s="11">
        <v>38.94</v>
      </c>
      <c r="E337" s="11">
        <v>150.29</v>
      </c>
      <c r="F337" t="str">
        <f t="shared" si="12"/>
        <v>December 2022</v>
      </c>
    </row>
    <row r="338" spans="1:6" x14ac:dyDescent="0.2">
      <c r="A338" s="10">
        <v>44898</v>
      </c>
      <c r="B338" s="26">
        <v>34</v>
      </c>
      <c r="C338" s="25" t="str">
        <f t="shared" si="13"/>
        <v>2022-12</v>
      </c>
      <c r="D338" s="11">
        <v>43.21</v>
      </c>
      <c r="E338" s="11">
        <v>207.55</v>
      </c>
      <c r="F338" t="str">
        <f t="shared" si="12"/>
        <v>December 2022</v>
      </c>
    </row>
    <row r="339" spans="1:6" x14ac:dyDescent="0.2">
      <c r="A339" s="10">
        <v>44899</v>
      </c>
      <c r="B339" s="26">
        <v>32</v>
      </c>
      <c r="C339" s="25" t="str">
        <f t="shared" si="13"/>
        <v>2022-12</v>
      </c>
      <c r="D339" s="11">
        <v>38.06</v>
      </c>
      <c r="E339" s="11">
        <v>215.34</v>
      </c>
      <c r="F339" t="str">
        <f t="shared" si="12"/>
        <v>December 2022</v>
      </c>
    </row>
    <row r="340" spans="1:6" x14ac:dyDescent="0.2">
      <c r="A340" s="10">
        <v>44900</v>
      </c>
      <c r="B340" s="26">
        <v>34</v>
      </c>
      <c r="C340" s="25" t="str">
        <f t="shared" si="13"/>
        <v>2022-12</v>
      </c>
      <c r="D340" s="11">
        <v>53.26</v>
      </c>
      <c r="E340" s="11">
        <v>158</v>
      </c>
      <c r="F340" t="str">
        <f t="shared" si="12"/>
        <v>December 2022</v>
      </c>
    </row>
    <row r="341" spans="1:6" x14ac:dyDescent="0.2">
      <c r="A341" s="10">
        <v>44901</v>
      </c>
      <c r="B341" s="26">
        <v>34</v>
      </c>
      <c r="C341" s="25" t="str">
        <f t="shared" si="13"/>
        <v>2022-12</v>
      </c>
      <c r="D341" s="11">
        <v>53.35</v>
      </c>
      <c r="E341" s="11">
        <v>218.46</v>
      </c>
      <c r="F341" t="str">
        <f t="shared" si="12"/>
        <v>December 2022</v>
      </c>
    </row>
    <row r="342" spans="1:6" x14ac:dyDescent="0.2">
      <c r="A342" s="10">
        <v>44902</v>
      </c>
      <c r="B342" s="26">
        <v>31</v>
      </c>
      <c r="C342" s="25" t="str">
        <f t="shared" si="13"/>
        <v>2022-12</v>
      </c>
      <c r="D342" s="11">
        <v>47.82</v>
      </c>
      <c r="E342" s="11">
        <v>156.16999999999999</v>
      </c>
      <c r="F342" t="str">
        <f t="shared" si="12"/>
        <v>December 2022</v>
      </c>
    </row>
    <row r="343" spans="1:6" x14ac:dyDescent="0.2">
      <c r="A343" s="10">
        <v>44903</v>
      </c>
      <c r="B343" s="26">
        <v>28</v>
      </c>
      <c r="C343" s="25" t="str">
        <f t="shared" si="13"/>
        <v>2022-12</v>
      </c>
      <c r="D343" s="11">
        <v>46.8</v>
      </c>
      <c r="E343" s="11">
        <v>185.66</v>
      </c>
      <c r="F343" t="str">
        <f t="shared" si="12"/>
        <v>December 2022</v>
      </c>
    </row>
    <row r="344" spans="1:6" x14ac:dyDescent="0.2">
      <c r="A344" s="10">
        <v>44904</v>
      </c>
      <c r="B344" s="26">
        <v>30</v>
      </c>
      <c r="C344" s="25" t="str">
        <f t="shared" si="13"/>
        <v>2022-12</v>
      </c>
      <c r="D344" s="11">
        <v>43.99</v>
      </c>
      <c r="E344" s="11">
        <v>219.52</v>
      </c>
      <c r="F344" t="str">
        <f t="shared" si="12"/>
        <v>December 2022</v>
      </c>
    </row>
    <row r="345" spans="1:6" x14ac:dyDescent="0.2">
      <c r="A345" s="10">
        <v>44905</v>
      </c>
      <c r="B345" s="26">
        <v>28</v>
      </c>
      <c r="C345" s="25" t="str">
        <f t="shared" si="13"/>
        <v>2022-12</v>
      </c>
      <c r="D345" s="11">
        <v>44.46</v>
      </c>
      <c r="E345" s="11">
        <v>217.78</v>
      </c>
      <c r="F345" t="str">
        <f t="shared" si="12"/>
        <v>December 2022</v>
      </c>
    </row>
    <row r="346" spans="1:6" x14ac:dyDescent="0.2">
      <c r="A346" s="10">
        <v>44906</v>
      </c>
      <c r="B346" s="26">
        <v>29</v>
      </c>
      <c r="C346" s="25" t="str">
        <f t="shared" si="13"/>
        <v>2022-12</v>
      </c>
      <c r="D346" s="11">
        <v>47.48</v>
      </c>
      <c r="E346" s="11">
        <v>211.92</v>
      </c>
      <c r="F346" t="str">
        <f t="shared" si="12"/>
        <v>December 2022</v>
      </c>
    </row>
    <row r="347" spans="1:6" x14ac:dyDescent="0.2">
      <c r="A347" s="10">
        <v>44907</v>
      </c>
      <c r="B347" s="26">
        <v>25</v>
      </c>
      <c r="C347" s="25" t="str">
        <f t="shared" si="13"/>
        <v>2022-12</v>
      </c>
      <c r="D347" s="11">
        <v>54.13</v>
      </c>
      <c r="E347" s="11">
        <v>145.4</v>
      </c>
      <c r="F347" t="str">
        <f t="shared" si="12"/>
        <v>December 2022</v>
      </c>
    </row>
    <row r="348" spans="1:6" x14ac:dyDescent="0.2">
      <c r="A348" s="10">
        <v>44908</v>
      </c>
      <c r="B348" s="26">
        <v>33</v>
      </c>
      <c r="C348" s="25" t="str">
        <f t="shared" si="13"/>
        <v>2022-12</v>
      </c>
      <c r="D348" s="11">
        <v>53.43</v>
      </c>
      <c r="E348" s="11">
        <v>164.96</v>
      </c>
      <c r="F348" t="str">
        <f t="shared" si="12"/>
        <v>December 2022</v>
      </c>
    </row>
    <row r="349" spans="1:6" x14ac:dyDescent="0.2">
      <c r="A349" s="10">
        <v>44909</v>
      </c>
      <c r="B349" s="26">
        <v>37</v>
      </c>
      <c r="C349" s="25" t="str">
        <f t="shared" si="13"/>
        <v>2022-12</v>
      </c>
      <c r="D349" s="11">
        <v>51.3</v>
      </c>
      <c r="E349" s="11">
        <v>197.69</v>
      </c>
      <c r="F349" t="str">
        <f t="shared" si="12"/>
        <v>December 2022</v>
      </c>
    </row>
    <row r="350" spans="1:6" x14ac:dyDescent="0.2">
      <c r="A350" s="10">
        <v>44910</v>
      </c>
      <c r="B350" s="26">
        <v>33</v>
      </c>
      <c r="C350" s="25" t="str">
        <f t="shared" si="13"/>
        <v>2022-12</v>
      </c>
      <c r="D350" s="11">
        <v>43.32</v>
      </c>
      <c r="E350" s="11">
        <v>137.29</v>
      </c>
      <c r="F350" t="str">
        <f t="shared" si="12"/>
        <v>December 2022</v>
      </c>
    </row>
    <row r="351" spans="1:6" x14ac:dyDescent="0.2">
      <c r="A351" s="10">
        <v>44911</v>
      </c>
      <c r="B351" s="26">
        <v>33</v>
      </c>
      <c r="C351" s="25" t="str">
        <f t="shared" si="13"/>
        <v>2022-12</v>
      </c>
      <c r="D351" s="11">
        <v>53.51</v>
      </c>
      <c r="E351" s="11">
        <v>227.51</v>
      </c>
      <c r="F351" t="str">
        <f t="shared" si="12"/>
        <v>December 2022</v>
      </c>
    </row>
    <row r="352" spans="1:6" x14ac:dyDescent="0.2">
      <c r="A352" s="10">
        <v>44912</v>
      </c>
      <c r="B352" s="26">
        <v>28</v>
      </c>
      <c r="C352" s="25" t="str">
        <f t="shared" si="13"/>
        <v>2022-12</v>
      </c>
      <c r="D352" s="11">
        <v>55.42</v>
      </c>
      <c r="E352" s="11">
        <v>166.45</v>
      </c>
      <c r="F352" t="str">
        <f t="shared" si="12"/>
        <v>December 2022</v>
      </c>
    </row>
    <row r="353" spans="1:6" x14ac:dyDescent="0.2">
      <c r="A353" s="10">
        <v>44913</v>
      </c>
      <c r="B353" s="26">
        <v>34</v>
      </c>
      <c r="C353" s="25" t="str">
        <f t="shared" si="13"/>
        <v>2022-12</v>
      </c>
      <c r="D353" s="11">
        <v>50.83</v>
      </c>
      <c r="E353" s="11">
        <v>182.3</v>
      </c>
      <c r="F353" t="str">
        <f t="shared" si="12"/>
        <v>December 2022</v>
      </c>
    </row>
    <row r="354" spans="1:6" x14ac:dyDescent="0.2">
      <c r="A354" s="10">
        <v>44914</v>
      </c>
      <c r="B354" s="26">
        <v>36</v>
      </c>
      <c r="C354" s="25" t="str">
        <f t="shared" si="13"/>
        <v>2022-12</v>
      </c>
      <c r="D354" s="11">
        <v>41.55</v>
      </c>
      <c r="E354" s="11">
        <v>209.9</v>
      </c>
      <c r="F354" t="str">
        <f t="shared" si="12"/>
        <v>December 2022</v>
      </c>
    </row>
    <row r="355" spans="1:6" x14ac:dyDescent="0.2">
      <c r="A355" s="10">
        <v>44915</v>
      </c>
      <c r="B355" s="26">
        <v>31</v>
      </c>
      <c r="C355" s="25" t="str">
        <f t="shared" si="13"/>
        <v>2022-12</v>
      </c>
      <c r="D355" s="11">
        <v>40.47</v>
      </c>
      <c r="E355" s="11">
        <v>195.51</v>
      </c>
      <c r="F355" t="str">
        <f t="shared" si="12"/>
        <v>December 2022</v>
      </c>
    </row>
    <row r="356" spans="1:6" x14ac:dyDescent="0.2">
      <c r="A356" s="10">
        <v>44916</v>
      </c>
      <c r="B356" s="26">
        <v>33</v>
      </c>
      <c r="C356" s="25" t="str">
        <f t="shared" si="13"/>
        <v>2022-12</v>
      </c>
      <c r="D356" s="11">
        <v>53.67</v>
      </c>
      <c r="E356" s="11">
        <v>233.32</v>
      </c>
      <c r="F356" t="str">
        <f t="shared" si="12"/>
        <v>December 2022</v>
      </c>
    </row>
    <row r="357" spans="1:6" x14ac:dyDescent="0.2">
      <c r="A357" s="10">
        <v>44917</v>
      </c>
      <c r="B357" s="26">
        <v>31</v>
      </c>
      <c r="C357" s="25" t="str">
        <f t="shared" si="13"/>
        <v>2022-12</v>
      </c>
      <c r="D357" s="11">
        <v>48.2</v>
      </c>
      <c r="E357" s="11">
        <v>171.75</v>
      </c>
      <c r="F357" t="str">
        <f t="shared" si="12"/>
        <v>December 2022</v>
      </c>
    </row>
    <row r="358" spans="1:6" x14ac:dyDescent="0.2">
      <c r="A358" s="10">
        <v>44918</v>
      </c>
      <c r="B358" s="26">
        <v>37</v>
      </c>
      <c r="C358" s="25" t="str">
        <f t="shared" si="13"/>
        <v>2022-12</v>
      </c>
      <c r="D358" s="11">
        <v>53.2</v>
      </c>
      <c r="E358" s="11">
        <v>194.3</v>
      </c>
      <c r="F358" t="str">
        <f t="shared" si="12"/>
        <v>December 2022</v>
      </c>
    </row>
    <row r="359" spans="1:6" x14ac:dyDescent="0.2">
      <c r="A359" s="10">
        <v>44919</v>
      </c>
      <c r="B359" s="26">
        <v>36</v>
      </c>
      <c r="C359" s="25" t="str">
        <f t="shared" si="13"/>
        <v>2022-12</v>
      </c>
      <c r="D359" s="11">
        <v>42.14</v>
      </c>
      <c r="E359" s="11">
        <v>150.12</v>
      </c>
      <c r="F359" t="str">
        <f t="shared" si="12"/>
        <v>December 2022</v>
      </c>
    </row>
    <row r="360" spans="1:6" x14ac:dyDescent="0.2">
      <c r="A360" s="10">
        <v>44920</v>
      </c>
      <c r="B360" s="26">
        <v>30</v>
      </c>
      <c r="C360" s="25" t="str">
        <f t="shared" si="13"/>
        <v>2022-12</v>
      </c>
      <c r="D360" s="11">
        <v>50.13</v>
      </c>
      <c r="E360" s="11">
        <v>191.94</v>
      </c>
      <c r="F360" t="str">
        <f t="shared" si="12"/>
        <v>December 2022</v>
      </c>
    </row>
    <row r="361" spans="1:6" x14ac:dyDescent="0.2">
      <c r="A361" s="10">
        <v>44921</v>
      </c>
      <c r="B361" s="26">
        <v>27</v>
      </c>
      <c r="C361" s="25" t="str">
        <f t="shared" si="13"/>
        <v>2022-12</v>
      </c>
      <c r="D361" s="11">
        <v>54.22</v>
      </c>
      <c r="E361" s="11">
        <v>199.47</v>
      </c>
      <c r="F361" t="str">
        <f t="shared" si="12"/>
        <v>December 2022</v>
      </c>
    </row>
    <row r="362" spans="1:6" x14ac:dyDescent="0.2">
      <c r="A362" s="10">
        <v>44922</v>
      </c>
      <c r="B362" s="26">
        <v>35</v>
      </c>
      <c r="C362" s="25" t="str">
        <f t="shared" si="13"/>
        <v>2022-12</v>
      </c>
      <c r="D362" s="11">
        <v>50.55</v>
      </c>
      <c r="E362" s="11">
        <v>224.54</v>
      </c>
      <c r="F362" t="str">
        <f t="shared" si="12"/>
        <v>December 2022</v>
      </c>
    </row>
    <row r="363" spans="1:6" x14ac:dyDescent="0.2">
      <c r="A363" s="10">
        <v>44923</v>
      </c>
      <c r="B363" s="26">
        <v>36</v>
      </c>
      <c r="C363" s="25" t="str">
        <f t="shared" si="13"/>
        <v>2022-12</v>
      </c>
      <c r="D363" s="11">
        <v>50.2</v>
      </c>
      <c r="E363" s="11">
        <v>220.98</v>
      </c>
      <c r="F363" t="str">
        <f t="shared" si="12"/>
        <v>December 2022</v>
      </c>
    </row>
    <row r="364" spans="1:6" x14ac:dyDescent="0.2">
      <c r="A364" s="10">
        <v>44924</v>
      </c>
      <c r="B364" s="26">
        <v>36</v>
      </c>
      <c r="C364" s="25" t="str">
        <f t="shared" si="13"/>
        <v>2022-12</v>
      </c>
      <c r="D364" s="11">
        <v>39.619999999999997</v>
      </c>
      <c r="E364" s="11">
        <v>218.11</v>
      </c>
      <c r="F364" t="str">
        <f t="shared" si="12"/>
        <v>December 2022</v>
      </c>
    </row>
    <row r="365" spans="1:6" x14ac:dyDescent="0.2">
      <c r="A365" s="10">
        <v>44925</v>
      </c>
      <c r="B365" s="26">
        <v>29</v>
      </c>
      <c r="C365" s="25" t="str">
        <f t="shared" si="13"/>
        <v>2022-12</v>
      </c>
      <c r="D365" s="11">
        <v>46.02</v>
      </c>
      <c r="E365" s="11">
        <v>159.78</v>
      </c>
      <c r="F365" t="str">
        <f t="shared" si="12"/>
        <v>December 2022</v>
      </c>
    </row>
    <row r="366" spans="1:6" x14ac:dyDescent="0.2">
      <c r="A366" s="10">
        <v>44926</v>
      </c>
      <c r="B366" s="26">
        <v>27</v>
      </c>
      <c r="C366" s="25" t="str">
        <f t="shared" si="13"/>
        <v>2022-12</v>
      </c>
      <c r="D366" s="11">
        <v>47.72</v>
      </c>
      <c r="E366" s="11">
        <v>182.04</v>
      </c>
      <c r="F366" t="str">
        <f t="shared" si="12"/>
        <v>December 2022</v>
      </c>
    </row>
    <row r="367" spans="1:6" x14ac:dyDescent="0.2">
      <c r="A367" s="10">
        <v>44927</v>
      </c>
      <c r="B367" s="26">
        <v>32</v>
      </c>
      <c r="C367" s="25" t="str">
        <f t="shared" si="13"/>
        <v>2023-01</v>
      </c>
      <c r="D367" s="11">
        <v>37.72</v>
      </c>
      <c r="E367" s="11">
        <v>136.94</v>
      </c>
      <c r="F367" t="str">
        <f t="shared" si="12"/>
        <v>January 2023</v>
      </c>
    </row>
    <row r="368" spans="1:6" x14ac:dyDescent="0.2">
      <c r="A368" s="10">
        <v>44928</v>
      </c>
      <c r="B368" s="26">
        <v>27</v>
      </c>
      <c r="C368" s="25" t="str">
        <f t="shared" si="13"/>
        <v>2023-01</v>
      </c>
      <c r="D368" s="11">
        <v>53.21</v>
      </c>
      <c r="E368" s="11">
        <v>144.61000000000001</v>
      </c>
      <c r="F368" t="str">
        <f t="shared" si="12"/>
        <v>January 2023</v>
      </c>
    </row>
    <row r="369" spans="1:6" x14ac:dyDescent="0.2">
      <c r="A369" s="10">
        <v>44929</v>
      </c>
      <c r="B369" s="26">
        <v>26</v>
      </c>
      <c r="C369" s="25" t="str">
        <f t="shared" si="13"/>
        <v>2023-01</v>
      </c>
      <c r="D369" s="11">
        <v>38.83</v>
      </c>
      <c r="E369" s="11">
        <v>210.1</v>
      </c>
      <c r="F369" t="str">
        <f t="shared" si="12"/>
        <v>January 2023</v>
      </c>
    </row>
    <row r="370" spans="1:6" x14ac:dyDescent="0.2">
      <c r="A370" s="10">
        <v>44930</v>
      </c>
      <c r="B370" s="26">
        <v>30</v>
      </c>
      <c r="C370" s="25" t="str">
        <f t="shared" si="13"/>
        <v>2023-01</v>
      </c>
      <c r="D370" s="11">
        <v>44.45</v>
      </c>
      <c r="E370" s="11">
        <v>223.73</v>
      </c>
      <c r="F370" t="str">
        <f t="shared" si="12"/>
        <v>January 2023</v>
      </c>
    </row>
    <row r="371" spans="1:6" x14ac:dyDescent="0.2">
      <c r="A371" s="10">
        <v>44931</v>
      </c>
      <c r="B371" s="26">
        <v>27</v>
      </c>
      <c r="C371" s="25" t="str">
        <f t="shared" si="13"/>
        <v>2023-01</v>
      </c>
      <c r="D371" s="11">
        <v>39.92</v>
      </c>
      <c r="E371" s="11">
        <v>165.89</v>
      </c>
      <c r="F371" t="str">
        <f t="shared" si="12"/>
        <v>January 2023</v>
      </c>
    </row>
    <row r="372" spans="1:6" x14ac:dyDescent="0.2">
      <c r="A372" s="10">
        <v>44932</v>
      </c>
      <c r="B372" s="26">
        <v>25</v>
      </c>
      <c r="C372" s="25" t="str">
        <f t="shared" si="13"/>
        <v>2023-01</v>
      </c>
      <c r="D372" s="11">
        <v>52.24</v>
      </c>
      <c r="E372" s="11">
        <v>207.84</v>
      </c>
      <c r="F372" t="str">
        <f t="shared" si="12"/>
        <v>January 2023</v>
      </c>
    </row>
    <row r="373" spans="1:6" x14ac:dyDescent="0.2">
      <c r="A373" s="10">
        <v>44933</v>
      </c>
      <c r="B373" s="26">
        <v>29</v>
      </c>
      <c r="C373" s="25" t="str">
        <f t="shared" si="13"/>
        <v>2023-01</v>
      </c>
      <c r="D373" s="11">
        <v>50.74</v>
      </c>
      <c r="E373" s="11">
        <v>181</v>
      </c>
      <c r="F373" t="str">
        <f t="shared" si="12"/>
        <v>January 2023</v>
      </c>
    </row>
    <row r="374" spans="1:6" x14ac:dyDescent="0.2">
      <c r="A374" s="10">
        <v>44934</v>
      </c>
      <c r="B374" s="26">
        <v>30</v>
      </c>
      <c r="C374" s="25" t="str">
        <f t="shared" si="13"/>
        <v>2023-01</v>
      </c>
      <c r="D374" s="11">
        <v>49.64</v>
      </c>
      <c r="E374" s="11">
        <v>217.46</v>
      </c>
      <c r="F374" t="str">
        <f t="shared" si="12"/>
        <v>January 2023</v>
      </c>
    </row>
    <row r="375" spans="1:6" x14ac:dyDescent="0.2">
      <c r="A375" s="10">
        <v>44935</v>
      </c>
      <c r="B375" s="26">
        <v>36</v>
      </c>
      <c r="C375" s="25" t="str">
        <f t="shared" si="13"/>
        <v>2023-01</v>
      </c>
      <c r="D375" s="11">
        <v>50.69</v>
      </c>
      <c r="E375" s="11">
        <v>198.89</v>
      </c>
      <c r="F375" t="str">
        <f t="shared" si="12"/>
        <v>January 2023</v>
      </c>
    </row>
    <row r="376" spans="1:6" x14ac:dyDescent="0.2">
      <c r="A376" s="10">
        <v>44936</v>
      </c>
      <c r="B376" s="26">
        <v>27</v>
      </c>
      <c r="C376" s="25" t="str">
        <f t="shared" si="13"/>
        <v>2023-01</v>
      </c>
      <c r="D376" s="11">
        <v>53.43</v>
      </c>
      <c r="E376" s="11">
        <v>204.77</v>
      </c>
      <c r="F376" t="str">
        <f t="shared" si="12"/>
        <v>January 2023</v>
      </c>
    </row>
    <row r="377" spans="1:6" x14ac:dyDescent="0.2">
      <c r="A377" s="10">
        <v>44937</v>
      </c>
      <c r="B377" s="26">
        <v>33</v>
      </c>
      <c r="C377" s="25" t="str">
        <f t="shared" si="13"/>
        <v>2023-01</v>
      </c>
      <c r="D377" s="11">
        <v>48.03</v>
      </c>
      <c r="E377" s="11">
        <v>180.95</v>
      </c>
      <c r="F377" t="str">
        <f t="shared" si="12"/>
        <v>January 2023</v>
      </c>
    </row>
    <row r="378" spans="1:6" x14ac:dyDescent="0.2">
      <c r="A378" s="10">
        <v>44938</v>
      </c>
      <c r="B378" s="26">
        <v>27</v>
      </c>
      <c r="C378" s="25" t="str">
        <f t="shared" si="13"/>
        <v>2023-01</v>
      </c>
      <c r="D378" s="11">
        <v>36.33</v>
      </c>
      <c r="E378" s="11">
        <v>155.94999999999999</v>
      </c>
      <c r="F378" t="str">
        <f t="shared" si="12"/>
        <v>January 2023</v>
      </c>
    </row>
    <row r="379" spans="1:6" x14ac:dyDescent="0.2">
      <c r="A379" s="10">
        <v>44939</v>
      </c>
      <c r="B379" s="26">
        <v>29</v>
      </c>
      <c r="C379" s="25" t="str">
        <f t="shared" si="13"/>
        <v>2023-01</v>
      </c>
      <c r="D379" s="11">
        <v>45.25</v>
      </c>
      <c r="E379" s="11">
        <v>161.84</v>
      </c>
      <c r="F379" t="str">
        <f t="shared" si="12"/>
        <v>January 2023</v>
      </c>
    </row>
    <row r="380" spans="1:6" x14ac:dyDescent="0.2">
      <c r="A380" s="10">
        <v>44940</v>
      </c>
      <c r="B380" s="26">
        <v>33</v>
      </c>
      <c r="C380" s="25" t="str">
        <f t="shared" si="13"/>
        <v>2023-01</v>
      </c>
      <c r="D380" s="11">
        <v>54.01</v>
      </c>
      <c r="E380" s="11">
        <v>227.5</v>
      </c>
      <c r="F380" t="str">
        <f t="shared" si="12"/>
        <v>January 2023</v>
      </c>
    </row>
    <row r="381" spans="1:6" x14ac:dyDescent="0.2">
      <c r="A381" s="10">
        <v>44941</v>
      </c>
      <c r="B381" s="26">
        <v>28</v>
      </c>
      <c r="C381" s="25" t="str">
        <f t="shared" si="13"/>
        <v>2023-01</v>
      </c>
      <c r="D381" s="11">
        <v>38.840000000000003</v>
      </c>
      <c r="E381" s="11">
        <v>205.84</v>
      </c>
      <c r="F381" t="str">
        <f t="shared" si="12"/>
        <v>January 2023</v>
      </c>
    </row>
    <row r="382" spans="1:6" x14ac:dyDescent="0.2">
      <c r="A382" s="10">
        <v>44942</v>
      </c>
      <c r="B382" s="26">
        <v>30</v>
      </c>
      <c r="C382" s="25" t="str">
        <f t="shared" si="13"/>
        <v>2023-01</v>
      </c>
      <c r="D382" s="11">
        <v>51.45</v>
      </c>
      <c r="E382" s="11">
        <v>136.54</v>
      </c>
      <c r="F382" t="str">
        <f t="shared" si="12"/>
        <v>January 2023</v>
      </c>
    </row>
    <row r="383" spans="1:6" x14ac:dyDescent="0.2">
      <c r="A383" s="10">
        <v>44943</v>
      </c>
      <c r="B383" s="26">
        <v>32</v>
      </c>
      <c r="C383" s="25" t="str">
        <f t="shared" si="13"/>
        <v>2023-01</v>
      </c>
      <c r="D383" s="11">
        <v>49.87</v>
      </c>
      <c r="E383" s="11">
        <v>205.96</v>
      </c>
      <c r="F383" t="str">
        <f t="shared" si="12"/>
        <v>January 2023</v>
      </c>
    </row>
    <row r="384" spans="1:6" x14ac:dyDescent="0.2">
      <c r="A384" s="10">
        <v>44944</v>
      </c>
      <c r="B384" s="26">
        <v>29</v>
      </c>
      <c r="C384" s="25" t="str">
        <f t="shared" si="13"/>
        <v>2023-01</v>
      </c>
      <c r="D384" s="11">
        <v>49.31</v>
      </c>
      <c r="E384" s="11">
        <v>192.47</v>
      </c>
      <c r="F384" t="str">
        <f t="shared" si="12"/>
        <v>January 2023</v>
      </c>
    </row>
    <row r="385" spans="1:6" x14ac:dyDescent="0.2">
      <c r="A385" s="10">
        <v>44945</v>
      </c>
      <c r="B385" s="26">
        <v>27</v>
      </c>
      <c r="C385" s="25" t="str">
        <f t="shared" si="13"/>
        <v>2023-01</v>
      </c>
      <c r="D385" s="11">
        <v>48.3</v>
      </c>
      <c r="E385" s="11">
        <v>153.69</v>
      </c>
      <c r="F385" t="str">
        <f t="shared" si="12"/>
        <v>January 2023</v>
      </c>
    </row>
    <row r="386" spans="1:6" x14ac:dyDescent="0.2">
      <c r="A386" s="10">
        <v>44946</v>
      </c>
      <c r="B386" s="26">
        <v>35</v>
      </c>
      <c r="C386" s="25" t="str">
        <f t="shared" si="13"/>
        <v>2023-01</v>
      </c>
      <c r="D386" s="11">
        <v>40.61</v>
      </c>
      <c r="E386" s="11">
        <v>234.22</v>
      </c>
      <c r="F386" t="str">
        <f t="shared" si="12"/>
        <v>January 2023</v>
      </c>
    </row>
    <row r="387" spans="1:6" x14ac:dyDescent="0.2">
      <c r="A387" s="10">
        <v>44947</v>
      </c>
      <c r="B387" s="26">
        <v>37</v>
      </c>
      <c r="C387" s="25" t="str">
        <f t="shared" si="13"/>
        <v>2023-01</v>
      </c>
      <c r="D387" s="11">
        <v>49.58</v>
      </c>
      <c r="E387" s="11">
        <v>197.71</v>
      </c>
      <c r="F387" t="str">
        <f t="shared" ref="F387:F450" si="14">TEXT(DATE(LEFT(C387,4), RIGHT(C387,2), 1), "mmmm yyyy")</f>
        <v>January 2023</v>
      </c>
    </row>
    <row r="388" spans="1:6" x14ac:dyDescent="0.2">
      <c r="A388" s="10">
        <v>44948</v>
      </c>
      <c r="B388" s="26">
        <v>37</v>
      </c>
      <c r="C388" s="25" t="str">
        <f t="shared" si="13"/>
        <v>2023-01</v>
      </c>
      <c r="D388" s="11">
        <v>38.270000000000003</v>
      </c>
      <c r="E388" s="11">
        <v>138.63999999999999</v>
      </c>
      <c r="F388" t="str">
        <f t="shared" si="14"/>
        <v>January 2023</v>
      </c>
    </row>
    <row r="389" spans="1:6" x14ac:dyDescent="0.2">
      <c r="A389" s="10">
        <v>44949</v>
      </c>
      <c r="B389" s="26">
        <v>38</v>
      </c>
      <c r="C389" s="25" t="str">
        <f t="shared" si="13"/>
        <v>2023-01</v>
      </c>
      <c r="D389" s="11">
        <v>50.14</v>
      </c>
      <c r="E389" s="11">
        <v>160.58000000000001</v>
      </c>
      <c r="F389" t="str">
        <f t="shared" si="14"/>
        <v>January 2023</v>
      </c>
    </row>
    <row r="390" spans="1:6" x14ac:dyDescent="0.2">
      <c r="A390" s="10">
        <v>44950</v>
      </c>
      <c r="B390" s="26">
        <v>36</v>
      </c>
      <c r="C390" s="25" t="str">
        <f t="shared" si="13"/>
        <v>2023-01</v>
      </c>
      <c r="D390" s="11">
        <v>50.47</v>
      </c>
      <c r="E390" s="11">
        <v>194.07</v>
      </c>
      <c r="F390" t="str">
        <f t="shared" si="14"/>
        <v>January 2023</v>
      </c>
    </row>
    <row r="391" spans="1:6" x14ac:dyDescent="0.2">
      <c r="A391" s="10">
        <v>44951</v>
      </c>
      <c r="B391" s="26">
        <v>32</v>
      </c>
      <c r="C391" s="25" t="str">
        <f t="shared" si="13"/>
        <v>2023-01</v>
      </c>
      <c r="D391" s="11">
        <v>44.11</v>
      </c>
      <c r="E391" s="11">
        <v>149.16999999999999</v>
      </c>
      <c r="F391" t="str">
        <f t="shared" si="14"/>
        <v>January 2023</v>
      </c>
    </row>
    <row r="392" spans="1:6" x14ac:dyDescent="0.2">
      <c r="A392" s="10">
        <v>44952</v>
      </c>
      <c r="B392" s="26">
        <v>36</v>
      </c>
      <c r="C392" s="25" t="str">
        <f t="shared" si="13"/>
        <v>2023-01</v>
      </c>
      <c r="D392" s="11">
        <v>52.54</v>
      </c>
      <c r="E392" s="11">
        <v>202.51</v>
      </c>
      <c r="F392" t="str">
        <f t="shared" si="14"/>
        <v>January 2023</v>
      </c>
    </row>
    <row r="393" spans="1:6" x14ac:dyDescent="0.2">
      <c r="A393" s="10">
        <v>44953</v>
      </c>
      <c r="B393" s="26">
        <v>28</v>
      </c>
      <c r="C393" s="25" t="str">
        <f t="shared" si="13"/>
        <v>2023-01</v>
      </c>
      <c r="D393" s="11">
        <v>37.67</v>
      </c>
      <c r="E393" s="11">
        <v>189.86</v>
      </c>
      <c r="F393" t="str">
        <f t="shared" si="14"/>
        <v>January 2023</v>
      </c>
    </row>
    <row r="394" spans="1:6" x14ac:dyDescent="0.2">
      <c r="A394" s="10">
        <v>44954</v>
      </c>
      <c r="B394" s="26">
        <v>28</v>
      </c>
      <c r="C394" s="25" t="str">
        <f t="shared" si="13"/>
        <v>2023-01</v>
      </c>
      <c r="D394" s="11">
        <v>50.05</v>
      </c>
      <c r="E394" s="11">
        <v>137.53</v>
      </c>
      <c r="F394" t="str">
        <f t="shared" si="14"/>
        <v>January 2023</v>
      </c>
    </row>
    <row r="395" spans="1:6" x14ac:dyDescent="0.2">
      <c r="A395" s="10">
        <v>44955</v>
      </c>
      <c r="B395" s="26">
        <v>30</v>
      </c>
      <c r="C395" s="25" t="str">
        <f t="shared" si="13"/>
        <v>2023-01</v>
      </c>
      <c r="D395" s="11">
        <v>50.34</v>
      </c>
      <c r="E395" s="11">
        <v>202</v>
      </c>
      <c r="F395" t="str">
        <f t="shared" si="14"/>
        <v>January 2023</v>
      </c>
    </row>
    <row r="396" spans="1:6" x14ac:dyDescent="0.2">
      <c r="A396" s="10">
        <v>44956</v>
      </c>
      <c r="B396" s="26">
        <v>38</v>
      </c>
      <c r="C396" s="25" t="str">
        <f t="shared" si="13"/>
        <v>2023-01</v>
      </c>
      <c r="D396" s="11">
        <v>46.25</v>
      </c>
      <c r="E396" s="11">
        <v>161.41999999999999</v>
      </c>
      <c r="F396" t="str">
        <f t="shared" si="14"/>
        <v>January 2023</v>
      </c>
    </row>
    <row r="397" spans="1:6" x14ac:dyDescent="0.2">
      <c r="A397" s="10">
        <v>44957</v>
      </c>
      <c r="B397" s="26">
        <v>35</v>
      </c>
      <c r="C397" s="25" t="str">
        <f t="shared" si="13"/>
        <v>2023-01</v>
      </c>
      <c r="D397" s="11">
        <v>40.18</v>
      </c>
      <c r="E397" s="11">
        <v>136.72</v>
      </c>
      <c r="F397" t="str">
        <f t="shared" si="14"/>
        <v>January 2023</v>
      </c>
    </row>
    <row r="398" spans="1:6" x14ac:dyDescent="0.2">
      <c r="A398" s="10">
        <v>44958</v>
      </c>
      <c r="B398" s="26">
        <v>37</v>
      </c>
      <c r="C398" s="25" t="str">
        <f t="shared" si="13"/>
        <v>2023-02</v>
      </c>
      <c r="D398" s="11">
        <v>48.12</v>
      </c>
      <c r="E398" s="11">
        <v>178.08</v>
      </c>
      <c r="F398" t="str">
        <f t="shared" si="14"/>
        <v>February 2023</v>
      </c>
    </row>
    <row r="399" spans="1:6" x14ac:dyDescent="0.2">
      <c r="A399" s="10">
        <v>44959</v>
      </c>
      <c r="B399" s="26">
        <v>32</v>
      </c>
      <c r="C399" s="25" t="str">
        <f t="shared" ref="C399:C462" si="15">TEXT(A399, "yyyy-mm")</f>
        <v>2023-02</v>
      </c>
      <c r="D399" s="11">
        <v>39.92</v>
      </c>
      <c r="E399" s="11">
        <v>233.07</v>
      </c>
      <c r="F399" t="str">
        <f t="shared" si="14"/>
        <v>February 2023</v>
      </c>
    </row>
    <row r="400" spans="1:6" x14ac:dyDescent="0.2">
      <c r="A400" s="10">
        <v>44960</v>
      </c>
      <c r="B400" s="26">
        <v>32</v>
      </c>
      <c r="C400" s="25" t="str">
        <f t="shared" si="15"/>
        <v>2023-02</v>
      </c>
      <c r="D400" s="11">
        <v>47.45</v>
      </c>
      <c r="E400" s="11">
        <v>203.37</v>
      </c>
      <c r="F400" t="str">
        <f t="shared" si="14"/>
        <v>February 2023</v>
      </c>
    </row>
    <row r="401" spans="1:6" x14ac:dyDescent="0.2">
      <c r="A401" s="10">
        <v>44961</v>
      </c>
      <c r="B401" s="26">
        <v>28</v>
      </c>
      <c r="C401" s="25" t="str">
        <f t="shared" si="15"/>
        <v>2023-02</v>
      </c>
      <c r="D401" s="11">
        <v>44.84</v>
      </c>
      <c r="E401" s="11">
        <v>147.80000000000001</v>
      </c>
      <c r="F401" t="str">
        <f t="shared" si="14"/>
        <v>February 2023</v>
      </c>
    </row>
    <row r="402" spans="1:6" x14ac:dyDescent="0.2">
      <c r="A402" s="10">
        <v>44962</v>
      </c>
      <c r="B402" s="26">
        <v>31</v>
      </c>
      <c r="C402" s="25" t="str">
        <f t="shared" si="15"/>
        <v>2023-02</v>
      </c>
      <c r="D402" s="11">
        <v>49.51</v>
      </c>
      <c r="E402" s="11">
        <v>142.19</v>
      </c>
      <c r="F402" t="str">
        <f t="shared" si="14"/>
        <v>February 2023</v>
      </c>
    </row>
    <row r="403" spans="1:6" x14ac:dyDescent="0.2">
      <c r="A403" s="10">
        <v>44963</v>
      </c>
      <c r="B403" s="26">
        <v>32</v>
      </c>
      <c r="C403" s="25" t="str">
        <f t="shared" si="15"/>
        <v>2023-02</v>
      </c>
      <c r="D403" s="11">
        <v>54.85</v>
      </c>
      <c r="E403" s="11">
        <v>136.69999999999999</v>
      </c>
      <c r="F403" t="str">
        <f t="shared" si="14"/>
        <v>February 2023</v>
      </c>
    </row>
    <row r="404" spans="1:6" x14ac:dyDescent="0.2">
      <c r="A404" s="10">
        <v>44964</v>
      </c>
      <c r="B404" s="26">
        <v>38</v>
      </c>
      <c r="C404" s="25" t="str">
        <f t="shared" si="15"/>
        <v>2023-02</v>
      </c>
      <c r="D404" s="11">
        <v>35.729999999999997</v>
      </c>
      <c r="E404" s="11">
        <v>144.63</v>
      </c>
      <c r="F404" t="str">
        <f t="shared" si="14"/>
        <v>February 2023</v>
      </c>
    </row>
    <row r="405" spans="1:6" x14ac:dyDescent="0.2">
      <c r="A405" s="10">
        <v>44965</v>
      </c>
      <c r="B405" s="26">
        <v>27</v>
      </c>
      <c r="C405" s="25" t="str">
        <f t="shared" si="15"/>
        <v>2023-02</v>
      </c>
      <c r="D405" s="11">
        <v>37.880000000000003</v>
      </c>
      <c r="E405" s="11">
        <v>189.54</v>
      </c>
      <c r="F405" t="str">
        <f t="shared" si="14"/>
        <v>February 2023</v>
      </c>
    </row>
    <row r="406" spans="1:6" x14ac:dyDescent="0.2">
      <c r="A406" s="10">
        <v>44966</v>
      </c>
      <c r="B406" s="26">
        <v>39</v>
      </c>
      <c r="C406" s="25" t="str">
        <f t="shared" si="15"/>
        <v>2023-02</v>
      </c>
      <c r="D406" s="11">
        <v>35.29</v>
      </c>
      <c r="E406" s="11">
        <v>205.32</v>
      </c>
      <c r="F406" t="str">
        <f t="shared" si="14"/>
        <v>February 2023</v>
      </c>
    </row>
    <row r="407" spans="1:6" x14ac:dyDescent="0.2">
      <c r="A407" s="10">
        <v>44967</v>
      </c>
      <c r="B407" s="26">
        <v>33</v>
      </c>
      <c r="C407" s="25" t="str">
        <f t="shared" si="15"/>
        <v>2023-02</v>
      </c>
      <c r="D407" s="11">
        <v>37.200000000000003</v>
      </c>
      <c r="E407" s="11">
        <v>201.41</v>
      </c>
      <c r="F407" t="str">
        <f t="shared" si="14"/>
        <v>February 2023</v>
      </c>
    </row>
    <row r="408" spans="1:6" x14ac:dyDescent="0.2">
      <c r="A408" s="10">
        <v>44968</v>
      </c>
      <c r="B408" s="26">
        <v>30</v>
      </c>
      <c r="C408" s="25" t="str">
        <f t="shared" si="15"/>
        <v>2023-02</v>
      </c>
      <c r="D408" s="11">
        <v>40.520000000000003</v>
      </c>
      <c r="E408" s="11">
        <v>152.62</v>
      </c>
      <c r="F408" t="str">
        <f t="shared" si="14"/>
        <v>February 2023</v>
      </c>
    </row>
    <row r="409" spans="1:6" x14ac:dyDescent="0.2">
      <c r="A409" s="10">
        <v>44969</v>
      </c>
      <c r="B409" s="26">
        <v>33</v>
      </c>
      <c r="C409" s="25" t="str">
        <f t="shared" si="15"/>
        <v>2023-02</v>
      </c>
      <c r="D409" s="11">
        <v>48.99</v>
      </c>
      <c r="E409" s="11">
        <v>229.74</v>
      </c>
      <c r="F409" t="str">
        <f t="shared" si="14"/>
        <v>February 2023</v>
      </c>
    </row>
    <row r="410" spans="1:6" x14ac:dyDescent="0.2">
      <c r="A410" s="10">
        <v>44970</v>
      </c>
      <c r="B410" s="26">
        <v>35</v>
      </c>
      <c r="C410" s="25" t="str">
        <f t="shared" si="15"/>
        <v>2023-02</v>
      </c>
      <c r="D410" s="11">
        <v>45.74</v>
      </c>
      <c r="E410" s="11">
        <v>148.88</v>
      </c>
      <c r="F410" t="str">
        <f t="shared" si="14"/>
        <v>February 2023</v>
      </c>
    </row>
    <row r="411" spans="1:6" x14ac:dyDescent="0.2">
      <c r="A411" s="10">
        <v>44971</v>
      </c>
      <c r="B411" s="26">
        <v>37</v>
      </c>
      <c r="C411" s="25" t="str">
        <f t="shared" si="15"/>
        <v>2023-02</v>
      </c>
      <c r="D411" s="11">
        <v>38.28</v>
      </c>
      <c r="E411" s="11">
        <v>163.49</v>
      </c>
      <c r="F411" t="str">
        <f t="shared" si="14"/>
        <v>February 2023</v>
      </c>
    </row>
    <row r="412" spans="1:6" x14ac:dyDescent="0.2">
      <c r="A412" s="10">
        <v>44972</v>
      </c>
      <c r="B412" s="26">
        <v>28</v>
      </c>
      <c r="C412" s="25" t="str">
        <f t="shared" si="15"/>
        <v>2023-02</v>
      </c>
      <c r="D412" s="11">
        <v>43.75</v>
      </c>
      <c r="E412" s="11">
        <v>170.48</v>
      </c>
      <c r="F412" t="str">
        <f t="shared" si="14"/>
        <v>February 2023</v>
      </c>
    </row>
    <row r="413" spans="1:6" x14ac:dyDescent="0.2">
      <c r="A413" s="10">
        <v>44973</v>
      </c>
      <c r="B413" s="26">
        <v>35</v>
      </c>
      <c r="C413" s="25" t="str">
        <f t="shared" si="15"/>
        <v>2023-02</v>
      </c>
      <c r="D413" s="11">
        <v>44.23</v>
      </c>
      <c r="E413" s="11">
        <v>215.58</v>
      </c>
      <c r="F413" t="str">
        <f t="shared" si="14"/>
        <v>February 2023</v>
      </c>
    </row>
    <row r="414" spans="1:6" x14ac:dyDescent="0.2">
      <c r="A414" s="10">
        <v>44974</v>
      </c>
      <c r="B414" s="26">
        <v>34</v>
      </c>
      <c r="C414" s="25" t="str">
        <f t="shared" si="15"/>
        <v>2023-02</v>
      </c>
      <c r="D414" s="11">
        <v>36.619999999999997</v>
      </c>
      <c r="E414" s="11">
        <v>189.39</v>
      </c>
      <c r="F414" t="str">
        <f t="shared" si="14"/>
        <v>February 2023</v>
      </c>
    </row>
    <row r="415" spans="1:6" x14ac:dyDescent="0.2">
      <c r="A415" s="10">
        <v>44975</v>
      </c>
      <c r="B415" s="26">
        <v>36</v>
      </c>
      <c r="C415" s="25" t="str">
        <f t="shared" si="15"/>
        <v>2023-02</v>
      </c>
      <c r="D415" s="11">
        <v>50.82</v>
      </c>
      <c r="E415" s="11">
        <v>193.73</v>
      </c>
      <c r="F415" t="str">
        <f t="shared" si="14"/>
        <v>February 2023</v>
      </c>
    </row>
    <row r="416" spans="1:6" x14ac:dyDescent="0.2">
      <c r="A416" s="10">
        <v>44976</v>
      </c>
      <c r="B416" s="26">
        <v>33</v>
      </c>
      <c r="C416" s="25" t="str">
        <f t="shared" si="15"/>
        <v>2023-02</v>
      </c>
      <c r="D416" s="11">
        <v>49.92</v>
      </c>
      <c r="E416" s="11">
        <v>225.55</v>
      </c>
      <c r="F416" t="str">
        <f t="shared" si="14"/>
        <v>February 2023</v>
      </c>
    </row>
    <row r="417" spans="1:6" x14ac:dyDescent="0.2">
      <c r="A417" s="10">
        <v>44977</v>
      </c>
      <c r="B417" s="26">
        <v>39</v>
      </c>
      <c r="C417" s="25" t="str">
        <f t="shared" si="15"/>
        <v>2023-02</v>
      </c>
      <c r="D417" s="11">
        <v>43.72</v>
      </c>
      <c r="E417" s="11">
        <v>174.01</v>
      </c>
      <c r="F417" t="str">
        <f t="shared" si="14"/>
        <v>February 2023</v>
      </c>
    </row>
    <row r="418" spans="1:6" x14ac:dyDescent="0.2">
      <c r="A418" s="10">
        <v>44978</v>
      </c>
      <c r="B418" s="26">
        <v>38</v>
      </c>
      <c r="C418" s="25" t="str">
        <f t="shared" si="15"/>
        <v>2023-02</v>
      </c>
      <c r="D418" s="11">
        <v>49.39</v>
      </c>
      <c r="E418" s="11">
        <v>189.52</v>
      </c>
      <c r="F418" t="str">
        <f t="shared" si="14"/>
        <v>February 2023</v>
      </c>
    </row>
    <row r="419" spans="1:6" x14ac:dyDescent="0.2">
      <c r="A419" s="10">
        <v>44979</v>
      </c>
      <c r="B419" s="26">
        <v>29</v>
      </c>
      <c r="C419" s="25" t="str">
        <f t="shared" si="15"/>
        <v>2023-02</v>
      </c>
      <c r="D419" s="11">
        <v>50.47</v>
      </c>
      <c r="E419" s="11">
        <v>217.86</v>
      </c>
      <c r="F419" t="str">
        <f t="shared" si="14"/>
        <v>February 2023</v>
      </c>
    </row>
    <row r="420" spans="1:6" x14ac:dyDescent="0.2">
      <c r="A420" s="10">
        <v>44980</v>
      </c>
      <c r="B420" s="26">
        <v>36</v>
      </c>
      <c r="C420" s="25" t="str">
        <f t="shared" si="15"/>
        <v>2023-02</v>
      </c>
      <c r="D420" s="11">
        <v>37.65</v>
      </c>
      <c r="E420" s="11">
        <v>153.01</v>
      </c>
      <c r="F420" t="str">
        <f t="shared" si="14"/>
        <v>February 2023</v>
      </c>
    </row>
    <row r="421" spans="1:6" x14ac:dyDescent="0.2">
      <c r="A421" s="10">
        <v>44981</v>
      </c>
      <c r="B421" s="26">
        <v>36</v>
      </c>
      <c r="C421" s="25" t="str">
        <f t="shared" si="15"/>
        <v>2023-02</v>
      </c>
      <c r="D421" s="11">
        <v>45.89</v>
      </c>
      <c r="E421" s="11">
        <v>155.34</v>
      </c>
      <c r="F421" t="str">
        <f t="shared" si="14"/>
        <v>February 2023</v>
      </c>
    </row>
    <row r="422" spans="1:6" x14ac:dyDescent="0.2">
      <c r="A422" s="10">
        <v>44982</v>
      </c>
      <c r="B422" s="26">
        <v>39</v>
      </c>
      <c r="C422" s="25" t="str">
        <f t="shared" si="15"/>
        <v>2023-02</v>
      </c>
      <c r="D422" s="11">
        <v>45.41</v>
      </c>
      <c r="E422" s="11">
        <v>191.42</v>
      </c>
      <c r="F422" t="str">
        <f t="shared" si="14"/>
        <v>February 2023</v>
      </c>
    </row>
    <row r="423" spans="1:6" x14ac:dyDescent="0.2">
      <c r="A423" s="10">
        <v>44983</v>
      </c>
      <c r="B423" s="26">
        <v>30</v>
      </c>
      <c r="C423" s="25" t="str">
        <f t="shared" si="15"/>
        <v>2023-02</v>
      </c>
      <c r="D423" s="11">
        <v>53.32</v>
      </c>
      <c r="E423" s="11">
        <v>159.53</v>
      </c>
      <c r="F423" t="str">
        <f t="shared" si="14"/>
        <v>February 2023</v>
      </c>
    </row>
    <row r="424" spans="1:6" x14ac:dyDescent="0.2">
      <c r="A424" s="10">
        <v>44984</v>
      </c>
      <c r="B424" s="26">
        <v>40</v>
      </c>
      <c r="C424" s="25" t="str">
        <f t="shared" si="15"/>
        <v>2023-02</v>
      </c>
      <c r="D424" s="11">
        <v>43.36</v>
      </c>
      <c r="E424" s="11">
        <v>157.05000000000001</v>
      </c>
      <c r="F424" t="str">
        <f t="shared" si="14"/>
        <v>February 2023</v>
      </c>
    </row>
    <row r="425" spans="1:6" x14ac:dyDescent="0.2">
      <c r="A425" s="10">
        <v>44985</v>
      </c>
      <c r="B425" s="26">
        <v>40</v>
      </c>
      <c r="C425" s="25" t="str">
        <f t="shared" si="15"/>
        <v>2023-02</v>
      </c>
      <c r="D425" s="11">
        <v>52.1</v>
      </c>
      <c r="E425" s="11">
        <v>198.51</v>
      </c>
      <c r="F425" t="str">
        <f t="shared" si="14"/>
        <v>February 2023</v>
      </c>
    </row>
    <row r="426" spans="1:6" x14ac:dyDescent="0.2">
      <c r="A426" s="10">
        <v>44986</v>
      </c>
      <c r="B426" s="26">
        <v>31</v>
      </c>
      <c r="C426" s="25" t="str">
        <f t="shared" si="15"/>
        <v>2023-03</v>
      </c>
      <c r="D426" s="11">
        <v>35.24</v>
      </c>
      <c r="E426" s="11">
        <v>181.62</v>
      </c>
      <c r="F426" t="str">
        <f t="shared" si="14"/>
        <v>March 2023</v>
      </c>
    </row>
    <row r="427" spans="1:6" x14ac:dyDescent="0.2">
      <c r="A427" s="10">
        <v>44987</v>
      </c>
      <c r="B427" s="26">
        <v>40</v>
      </c>
      <c r="C427" s="25" t="str">
        <f t="shared" si="15"/>
        <v>2023-03</v>
      </c>
      <c r="D427" s="11">
        <v>44.69</v>
      </c>
      <c r="E427" s="11">
        <v>136.56</v>
      </c>
      <c r="F427" t="str">
        <f t="shared" si="14"/>
        <v>March 2023</v>
      </c>
    </row>
    <row r="428" spans="1:6" x14ac:dyDescent="0.2">
      <c r="A428" s="10">
        <v>44988</v>
      </c>
      <c r="B428" s="26">
        <v>39</v>
      </c>
      <c r="C428" s="25" t="str">
        <f t="shared" si="15"/>
        <v>2023-03</v>
      </c>
      <c r="D428" s="11">
        <v>40.25</v>
      </c>
      <c r="E428" s="11">
        <v>165.38</v>
      </c>
      <c r="F428" t="str">
        <f t="shared" si="14"/>
        <v>March 2023</v>
      </c>
    </row>
    <row r="429" spans="1:6" x14ac:dyDescent="0.2">
      <c r="A429" s="10">
        <v>44989</v>
      </c>
      <c r="B429" s="26">
        <v>30</v>
      </c>
      <c r="C429" s="25" t="str">
        <f t="shared" si="15"/>
        <v>2023-03</v>
      </c>
      <c r="D429" s="11">
        <v>39.64</v>
      </c>
      <c r="E429" s="11">
        <v>164.43</v>
      </c>
      <c r="F429" t="str">
        <f t="shared" si="14"/>
        <v>March 2023</v>
      </c>
    </row>
    <row r="430" spans="1:6" x14ac:dyDescent="0.2">
      <c r="A430" s="10">
        <v>44990</v>
      </c>
      <c r="B430" s="26">
        <v>38</v>
      </c>
      <c r="C430" s="25" t="str">
        <f t="shared" si="15"/>
        <v>2023-03</v>
      </c>
      <c r="D430" s="11">
        <v>44.16</v>
      </c>
      <c r="E430" s="11">
        <v>165.62</v>
      </c>
      <c r="F430" t="str">
        <f t="shared" si="14"/>
        <v>March 2023</v>
      </c>
    </row>
    <row r="431" spans="1:6" x14ac:dyDescent="0.2">
      <c r="A431" s="10">
        <v>44991</v>
      </c>
      <c r="B431" s="26">
        <v>35</v>
      </c>
      <c r="C431" s="25" t="str">
        <f t="shared" si="15"/>
        <v>2023-03</v>
      </c>
      <c r="D431" s="11">
        <v>48.24</v>
      </c>
      <c r="E431" s="11">
        <v>180.19</v>
      </c>
      <c r="F431" t="str">
        <f t="shared" si="14"/>
        <v>March 2023</v>
      </c>
    </row>
    <row r="432" spans="1:6" x14ac:dyDescent="0.2">
      <c r="A432" s="10">
        <v>44992</v>
      </c>
      <c r="B432" s="26">
        <v>33</v>
      </c>
      <c r="C432" s="25" t="str">
        <f t="shared" si="15"/>
        <v>2023-03</v>
      </c>
      <c r="D432" s="11">
        <v>49.81</v>
      </c>
      <c r="E432" s="11">
        <v>168.24</v>
      </c>
      <c r="F432" t="str">
        <f t="shared" si="14"/>
        <v>March 2023</v>
      </c>
    </row>
    <row r="433" spans="1:6" x14ac:dyDescent="0.2">
      <c r="A433" s="10">
        <v>44993</v>
      </c>
      <c r="B433" s="26">
        <v>40</v>
      </c>
      <c r="C433" s="25" t="str">
        <f t="shared" si="15"/>
        <v>2023-03</v>
      </c>
      <c r="D433" s="11">
        <v>45.07</v>
      </c>
      <c r="E433" s="11">
        <v>178.38</v>
      </c>
      <c r="F433" t="str">
        <f t="shared" si="14"/>
        <v>March 2023</v>
      </c>
    </row>
    <row r="434" spans="1:6" x14ac:dyDescent="0.2">
      <c r="A434" s="10">
        <v>44994</v>
      </c>
      <c r="B434" s="26">
        <v>33</v>
      </c>
      <c r="C434" s="25" t="str">
        <f t="shared" si="15"/>
        <v>2023-03</v>
      </c>
      <c r="D434" s="11">
        <v>48.57</v>
      </c>
      <c r="E434" s="11">
        <v>178.86</v>
      </c>
      <c r="F434" t="str">
        <f t="shared" si="14"/>
        <v>March 2023</v>
      </c>
    </row>
    <row r="435" spans="1:6" x14ac:dyDescent="0.2">
      <c r="A435" s="10">
        <v>44995</v>
      </c>
      <c r="B435" s="26">
        <v>31</v>
      </c>
      <c r="C435" s="25" t="str">
        <f t="shared" si="15"/>
        <v>2023-03</v>
      </c>
      <c r="D435" s="11">
        <v>48.83</v>
      </c>
      <c r="E435" s="11">
        <v>197.02</v>
      </c>
      <c r="F435" t="str">
        <f t="shared" si="14"/>
        <v>March 2023</v>
      </c>
    </row>
    <row r="436" spans="1:6" x14ac:dyDescent="0.2">
      <c r="A436" s="10">
        <v>44996</v>
      </c>
      <c r="B436" s="26">
        <v>32</v>
      </c>
      <c r="C436" s="25" t="str">
        <f t="shared" si="15"/>
        <v>2023-03</v>
      </c>
      <c r="D436" s="11">
        <v>37.200000000000003</v>
      </c>
      <c r="E436" s="11">
        <v>215.31</v>
      </c>
      <c r="F436" t="str">
        <f t="shared" si="14"/>
        <v>March 2023</v>
      </c>
    </row>
    <row r="437" spans="1:6" x14ac:dyDescent="0.2">
      <c r="A437" s="10">
        <v>44997</v>
      </c>
      <c r="B437" s="26">
        <v>40</v>
      </c>
      <c r="C437" s="25" t="str">
        <f t="shared" si="15"/>
        <v>2023-03</v>
      </c>
      <c r="D437" s="11">
        <v>34.9</v>
      </c>
      <c r="E437" s="11">
        <v>199.31</v>
      </c>
      <c r="F437" t="str">
        <f t="shared" si="14"/>
        <v>March 2023</v>
      </c>
    </row>
    <row r="438" spans="1:6" x14ac:dyDescent="0.2">
      <c r="A438" s="10">
        <v>44998</v>
      </c>
      <c r="B438" s="26">
        <v>28</v>
      </c>
      <c r="C438" s="25" t="str">
        <f t="shared" si="15"/>
        <v>2023-03</v>
      </c>
      <c r="D438" s="11">
        <v>49.58</v>
      </c>
      <c r="E438" s="11">
        <v>228.57</v>
      </c>
      <c r="F438" t="str">
        <f t="shared" si="14"/>
        <v>March 2023</v>
      </c>
    </row>
    <row r="439" spans="1:6" x14ac:dyDescent="0.2">
      <c r="A439" s="10">
        <v>44999</v>
      </c>
      <c r="B439" s="26">
        <v>28</v>
      </c>
      <c r="C439" s="25" t="str">
        <f t="shared" si="15"/>
        <v>2023-03</v>
      </c>
      <c r="D439" s="11">
        <v>42.92</v>
      </c>
      <c r="E439" s="11">
        <v>152.71</v>
      </c>
      <c r="F439" t="str">
        <f t="shared" si="14"/>
        <v>March 2023</v>
      </c>
    </row>
    <row r="440" spans="1:6" x14ac:dyDescent="0.2">
      <c r="A440" s="10">
        <v>45000</v>
      </c>
      <c r="B440" s="26">
        <v>35</v>
      </c>
      <c r="C440" s="25" t="str">
        <f t="shared" si="15"/>
        <v>2023-03</v>
      </c>
      <c r="D440" s="11">
        <v>53.39</v>
      </c>
      <c r="E440" s="11">
        <v>195.2</v>
      </c>
      <c r="F440" t="str">
        <f t="shared" si="14"/>
        <v>March 2023</v>
      </c>
    </row>
    <row r="441" spans="1:6" x14ac:dyDescent="0.2">
      <c r="A441" s="10">
        <v>45001</v>
      </c>
      <c r="B441" s="26">
        <v>36</v>
      </c>
      <c r="C441" s="25" t="str">
        <f t="shared" si="15"/>
        <v>2023-03</v>
      </c>
      <c r="D441" s="11">
        <v>44.9</v>
      </c>
      <c r="E441" s="11">
        <v>189.9</v>
      </c>
      <c r="F441" t="str">
        <f t="shared" si="14"/>
        <v>March 2023</v>
      </c>
    </row>
    <row r="442" spans="1:6" x14ac:dyDescent="0.2">
      <c r="A442" s="10">
        <v>45002</v>
      </c>
      <c r="B442" s="26">
        <v>34</v>
      </c>
      <c r="C442" s="25" t="str">
        <f t="shared" si="15"/>
        <v>2023-03</v>
      </c>
      <c r="D442" s="11">
        <v>52.22</v>
      </c>
      <c r="E442" s="11">
        <v>233.95</v>
      </c>
      <c r="F442" t="str">
        <f t="shared" si="14"/>
        <v>March 2023</v>
      </c>
    </row>
    <row r="443" spans="1:6" x14ac:dyDescent="0.2">
      <c r="A443" s="10">
        <v>45003</v>
      </c>
      <c r="B443" s="26">
        <v>29</v>
      </c>
      <c r="C443" s="25" t="str">
        <f t="shared" si="15"/>
        <v>2023-03</v>
      </c>
      <c r="D443" s="11">
        <v>35</v>
      </c>
      <c r="E443" s="11">
        <v>146.16</v>
      </c>
      <c r="F443" t="str">
        <f t="shared" si="14"/>
        <v>March 2023</v>
      </c>
    </row>
    <row r="444" spans="1:6" x14ac:dyDescent="0.2">
      <c r="A444" s="10">
        <v>45004</v>
      </c>
      <c r="B444" s="26">
        <v>34</v>
      </c>
      <c r="C444" s="25" t="str">
        <f t="shared" si="15"/>
        <v>2023-03</v>
      </c>
      <c r="D444" s="11">
        <v>43.5</v>
      </c>
      <c r="E444" s="11">
        <v>204.85</v>
      </c>
      <c r="F444" t="str">
        <f t="shared" si="14"/>
        <v>March 2023</v>
      </c>
    </row>
    <row r="445" spans="1:6" x14ac:dyDescent="0.2">
      <c r="A445" s="10">
        <v>45005</v>
      </c>
      <c r="B445" s="26">
        <v>36</v>
      </c>
      <c r="C445" s="25" t="str">
        <f t="shared" si="15"/>
        <v>2023-03</v>
      </c>
      <c r="D445" s="11">
        <v>42.66</v>
      </c>
      <c r="E445" s="11">
        <v>218.96</v>
      </c>
      <c r="F445" t="str">
        <f t="shared" si="14"/>
        <v>March 2023</v>
      </c>
    </row>
    <row r="446" spans="1:6" x14ac:dyDescent="0.2">
      <c r="A446" s="10">
        <v>45006</v>
      </c>
      <c r="B446" s="26">
        <v>35</v>
      </c>
      <c r="C446" s="25" t="str">
        <f t="shared" si="15"/>
        <v>2023-03</v>
      </c>
      <c r="D446" s="11">
        <v>44.52</v>
      </c>
      <c r="E446" s="11">
        <v>222.07</v>
      </c>
      <c r="F446" t="str">
        <f t="shared" si="14"/>
        <v>March 2023</v>
      </c>
    </row>
    <row r="447" spans="1:6" x14ac:dyDescent="0.2">
      <c r="A447" s="10">
        <v>45007</v>
      </c>
      <c r="B447" s="26">
        <v>30</v>
      </c>
      <c r="C447" s="25" t="str">
        <f t="shared" si="15"/>
        <v>2023-03</v>
      </c>
      <c r="D447" s="11">
        <v>54.28</v>
      </c>
      <c r="E447" s="11">
        <v>173.01</v>
      </c>
      <c r="F447" t="str">
        <f t="shared" si="14"/>
        <v>March 2023</v>
      </c>
    </row>
    <row r="448" spans="1:6" x14ac:dyDescent="0.2">
      <c r="A448" s="10">
        <v>45008</v>
      </c>
      <c r="B448" s="26">
        <v>30</v>
      </c>
      <c r="C448" s="25" t="str">
        <f t="shared" si="15"/>
        <v>2023-03</v>
      </c>
      <c r="D448" s="11">
        <v>35.450000000000003</v>
      </c>
      <c r="E448" s="11">
        <v>186.89</v>
      </c>
      <c r="F448" t="str">
        <f t="shared" si="14"/>
        <v>March 2023</v>
      </c>
    </row>
    <row r="449" spans="1:6" x14ac:dyDescent="0.2">
      <c r="A449" s="10">
        <v>45009</v>
      </c>
      <c r="B449" s="26">
        <v>33</v>
      </c>
      <c r="C449" s="25" t="str">
        <f t="shared" si="15"/>
        <v>2023-03</v>
      </c>
      <c r="D449" s="11">
        <v>39.229999999999997</v>
      </c>
      <c r="E449" s="11">
        <v>138.34</v>
      </c>
      <c r="F449" t="str">
        <f t="shared" si="14"/>
        <v>March 2023</v>
      </c>
    </row>
    <row r="450" spans="1:6" x14ac:dyDescent="0.2">
      <c r="A450" s="10">
        <v>45010</v>
      </c>
      <c r="B450" s="26">
        <v>30</v>
      </c>
      <c r="C450" s="25" t="str">
        <f t="shared" si="15"/>
        <v>2023-03</v>
      </c>
      <c r="D450" s="11">
        <v>47.05</v>
      </c>
      <c r="E450" s="11">
        <v>192.82</v>
      </c>
      <c r="F450" t="str">
        <f t="shared" si="14"/>
        <v>March 2023</v>
      </c>
    </row>
    <row r="451" spans="1:6" x14ac:dyDescent="0.2">
      <c r="A451" s="10">
        <v>45011</v>
      </c>
      <c r="B451" s="26">
        <v>40</v>
      </c>
      <c r="C451" s="25" t="str">
        <f t="shared" si="15"/>
        <v>2023-03</v>
      </c>
      <c r="D451" s="11">
        <v>36.1</v>
      </c>
      <c r="E451" s="11">
        <v>224.71</v>
      </c>
      <c r="F451" t="str">
        <f t="shared" ref="F451:F514" si="16">TEXT(DATE(LEFT(C451,4), RIGHT(C451,2), 1), "mmmm yyyy")</f>
        <v>March 2023</v>
      </c>
    </row>
    <row r="452" spans="1:6" x14ac:dyDescent="0.2">
      <c r="A452" s="10">
        <v>45012</v>
      </c>
      <c r="B452" s="26">
        <v>38</v>
      </c>
      <c r="C452" s="25" t="str">
        <f t="shared" si="15"/>
        <v>2023-03</v>
      </c>
      <c r="D452" s="11">
        <v>42.23</v>
      </c>
      <c r="E452" s="11">
        <v>149.4</v>
      </c>
      <c r="F452" t="str">
        <f t="shared" si="16"/>
        <v>March 2023</v>
      </c>
    </row>
    <row r="453" spans="1:6" x14ac:dyDescent="0.2">
      <c r="A453" s="10">
        <v>45013</v>
      </c>
      <c r="B453" s="26">
        <v>33</v>
      </c>
      <c r="C453" s="25" t="str">
        <f t="shared" si="15"/>
        <v>2023-03</v>
      </c>
      <c r="D453" s="11">
        <v>42</v>
      </c>
      <c r="E453" s="11">
        <v>232.45</v>
      </c>
      <c r="F453" t="str">
        <f t="shared" si="16"/>
        <v>March 2023</v>
      </c>
    </row>
    <row r="454" spans="1:6" x14ac:dyDescent="0.2">
      <c r="A454" s="10">
        <v>45014</v>
      </c>
      <c r="B454" s="26">
        <v>39</v>
      </c>
      <c r="C454" s="25" t="str">
        <f t="shared" si="15"/>
        <v>2023-03</v>
      </c>
      <c r="D454" s="11">
        <v>46.64</v>
      </c>
      <c r="E454" s="11">
        <v>159.97999999999999</v>
      </c>
      <c r="F454" t="str">
        <f t="shared" si="16"/>
        <v>March 2023</v>
      </c>
    </row>
    <row r="455" spans="1:6" x14ac:dyDescent="0.2">
      <c r="A455" s="10">
        <v>45015</v>
      </c>
      <c r="B455" s="26">
        <v>30</v>
      </c>
      <c r="C455" s="25" t="str">
        <f t="shared" si="15"/>
        <v>2023-03</v>
      </c>
      <c r="D455" s="11">
        <v>46.99</v>
      </c>
      <c r="E455" s="11">
        <v>146.78</v>
      </c>
      <c r="F455" t="str">
        <f t="shared" si="16"/>
        <v>March 2023</v>
      </c>
    </row>
    <row r="456" spans="1:6" x14ac:dyDescent="0.2">
      <c r="A456" s="10">
        <v>45016</v>
      </c>
      <c r="B456" s="26">
        <v>29</v>
      </c>
      <c r="C456" s="25" t="str">
        <f t="shared" si="15"/>
        <v>2023-03</v>
      </c>
      <c r="D456" s="11">
        <v>37.67</v>
      </c>
      <c r="E456" s="11">
        <v>161.28</v>
      </c>
      <c r="F456" t="str">
        <f t="shared" si="16"/>
        <v>March 2023</v>
      </c>
    </row>
    <row r="457" spans="1:6" x14ac:dyDescent="0.2">
      <c r="A457" s="10">
        <v>45017</v>
      </c>
      <c r="B457" s="26">
        <v>36</v>
      </c>
      <c r="C457" s="25" t="str">
        <f t="shared" si="15"/>
        <v>2023-04</v>
      </c>
      <c r="D457" s="11">
        <v>52.36</v>
      </c>
      <c r="E457" s="11">
        <v>205.52</v>
      </c>
      <c r="F457" t="str">
        <f t="shared" si="16"/>
        <v>April 2023</v>
      </c>
    </row>
    <row r="458" spans="1:6" x14ac:dyDescent="0.2">
      <c r="A458" s="10">
        <v>45018</v>
      </c>
      <c r="B458" s="26">
        <v>34</v>
      </c>
      <c r="C458" s="25" t="str">
        <f t="shared" si="15"/>
        <v>2023-04</v>
      </c>
      <c r="D458" s="11">
        <v>50.29</v>
      </c>
      <c r="E458" s="11">
        <v>166.94</v>
      </c>
      <c r="F458" t="str">
        <f t="shared" si="16"/>
        <v>April 2023</v>
      </c>
    </row>
    <row r="459" spans="1:6" x14ac:dyDescent="0.2">
      <c r="A459" s="10">
        <v>45019</v>
      </c>
      <c r="B459" s="26">
        <v>35</v>
      </c>
      <c r="C459" s="25" t="str">
        <f t="shared" si="15"/>
        <v>2023-04</v>
      </c>
      <c r="D459" s="11">
        <v>49.9</v>
      </c>
      <c r="E459" s="11">
        <v>194.87</v>
      </c>
      <c r="F459" t="str">
        <f t="shared" si="16"/>
        <v>April 2023</v>
      </c>
    </row>
    <row r="460" spans="1:6" x14ac:dyDescent="0.2">
      <c r="A460" s="10">
        <v>45020</v>
      </c>
      <c r="B460" s="26">
        <v>31</v>
      </c>
      <c r="C460" s="25" t="str">
        <f t="shared" si="15"/>
        <v>2023-04</v>
      </c>
      <c r="D460" s="11">
        <v>51.39</v>
      </c>
      <c r="E460" s="11">
        <v>184.31</v>
      </c>
      <c r="F460" t="str">
        <f t="shared" si="16"/>
        <v>April 2023</v>
      </c>
    </row>
    <row r="461" spans="1:6" x14ac:dyDescent="0.2">
      <c r="A461" s="10">
        <v>45021</v>
      </c>
      <c r="B461" s="26">
        <v>36</v>
      </c>
      <c r="C461" s="25" t="str">
        <f t="shared" si="15"/>
        <v>2023-04</v>
      </c>
      <c r="D461" s="11">
        <v>46.61</v>
      </c>
      <c r="E461" s="11">
        <v>139.57</v>
      </c>
      <c r="F461" t="str">
        <f t="shared" si="16"/>
        <v>April 2023</v>
      </c>
    </row>
    <row r="462" spans="1:6" x14ac:dyDescent="0.2">
      <c r="A462" s="10">
        <v>45022</v>
      </c>
      <c r="B462" s="26">
        <v>40</v>
      </c>
      <c r="C462" s="25" t="str">
        <f t="shared" si="15"/>
        <v>2023-04</v>
      </c>
      <c r="D462" s="11">
        <v>40.65</v>
      </c>
      <c r="E462" s="11">
        <v>176.11</v>
      </c>
      <c r="F462" t="str">
        <f t="shared" si="16"/>
        <v>April 2023</v>
      </c>
    </row>
    <row r="463" spans="1:6" x14ac:dyDescent="0.2">
      <c r="A463" s="10">
        <v>45023</v>
      </c>
      <c r="B463" s="26">
        <v>34</v>
      </c>
      <c r="C463" s="25" t="str">
        <f t="shared" ref="C463:C526" si="17">TEXT(A463, "yyyy-mm")</f>
        <v>2023-04</v>
      </c>
      <c r="D463" s="11">
        <v>41.82</v>
      </c>
      <c r="E463" s="11">
        <v>216.97</v>
      </c>
      <c r="F463" t="str">
        <f t="shared" si="16"/>
        <v>April 2023</v>
      </c>
    </row>
    <row r="464" spans="1:6" x14ac:dyDescent="0.2">
      <c r="A464" s="10">
        <v>45024</v>
      </c>
      <c r="B464" s="26">
        <v>30</v>
      </c>
      <c r="C464" s="25" t="str">
        <f t="shared" si="17"/>
        <v>2023-04</v>
      </c>
      <c r="D464" s="11">
        <v>36.840000000000003</v>
      </c>
      <c r="E464" s="11">
        <v>136.99</v>
      </c>
      <c r="F464" t="str">
        <f t="shared" si="16"/>
        <v>April 2023</v>
      </c>
    </row>
    <row r="465" spans="1:6" x14ac:dyDescent="0.2">
      <c r="A465" s="10">
        <v>45025</v>
      </c>
      <c r="B465" s="26">
        <v>37</v>
      </c>
      <c r="C465" s="25" t="str">
        <f t="shared" si="17"/>
        <v>2023-04</v>
      </c>
      <c r="D465" s="11">
        <v>47.16</v>
      </c>
      <c r="E465" s="11">
        <v>229.21</v>
      </c>
      <c r="F465" t="str">
        <f t="shared" si="16"/>
        <v>April 2023</v>
      </c>
    </row>
    <row r="466" spans="1:6" x14ac:dyDescent="0.2">
      <c r="A466" s="10">
        <v>45026</v>
      </c>
      <c r="B466" s="26">
        <v>38</v>
      </c>
      <c r="C466" s="25" t="str">
        <f t="shared" si="17"/>
        <v>2023-04</v>
      </c>
      <c r="D466" s="11">
        <v>43.01</v>
      </c>
      <c r="E466" s="11">
        <v>217.14</v>
      </c>
      <c r="F466" t="str">
        <f t="shared" si="16"/>
        <v>April 2023</v>
      </c>
    </row>
    <row r="467" spans="1:6" x14ac:dyDescent="0.2">
      <c r="A467" s="10">
        <v>45027</v>
      </c>
      <c r="B467" s="26">
        <v>37</v>
      </c>
      <c r="C467" s="25" t="str">
        <f t="shared" si="17"/>
        <v>2023-04</v>
      </c>
      <c r="D467" s="11">
        <v>40.42</v>
      </c>
      <c r="E467" s="11">
        <v>189.04</v>
      </c>
      <c r="F467" t="str">
        <f t="shared" si="16"/>
        <v>April 2023</v>
      </c>
    </row>
    <row r="468" spans="1:6" x14ac:dyDescent="0.2">
      <c r="A468" s="10">
        <v>45028</v>
      </c>
      <c r="B468" s="26">
        <v>32</v>
      </c>
      <c r="C468" s="25" t="str">
        <f t="shared" si="17"/>
        <v>2023-04</v>
      </c>
      <c r="D468" s="11">
        <v>51.74</v>
      </c>
      <c r="E468" s="11">
        <v>141.55000000000001</v>
      </c>
      <c r="F468" t="str">
        <f t="shared" si="16"/>
        <v>April 2023</v>
      </c>
    </row>
    <row r="469" spans="1:6" x14ac:dyDescent="0.2">
      <c r="A469" s="10">
        <v>45029</v>
      </c>
      <c r="B469" s="26">
        <v>38</v>
      </c>
      <c r="C469" s="25" t="str">
        <f t="shared" si="17"/>
        <v>2023-04</v>
      </c>
      <c r="D469" s="11">
        <v>50.53</v>
      </c>
      <c r="E469" s="11">
        <v>157.63</v>
      </c>
      <c r="F469" t="str">
        <f t="shared" si="16"/>
        <v>April 2023</v>
      </c>
    </row>
    <row r="470" spans="1:6" x14ac:dyDescent="0.2">
      <c r="A470" s="10">
        <v>45030</v>
      </c>
      <c r="B470" s="26">
        <v>37</v>
      </c>
      <c r="C470" s="25" t="str">
        <f t="shared" si="17"/>
        <v>2023-04</v>
      </c>
      <c r="D470" s="11">
        <v>47.76</v>
      </c>
      <c r="E470" s="11">
        <v>207.31</v>
      </c>
      <c r="F470" t="str">
        <f t="shared" si="16"/>
        <v>April 2023</v>
      </c>
    </row>
    <row r="471" spans="1:6" x14ac:dyDescent="0.2">
      <c r="A471" s="10">
        <v>45031</v>
      </c>
      <c r="B471" s="26">
        <v>30</v>
      </c>
      <c r="C471" s="25" t="str">
        <f t="shared" si="17"/>
        <v>2023-04</v>
      </c>
      <c r="D471" s="11">
        <v>39.86</v>
      </c>
      <c r="E471" s="11">
        <v>232.31</v>
      </c>
      <c r="F471" t="str">
        <f t="shared" si="16"/>
        <v>April 2023</v>
      </c>
    </row>
    <row r="472" spans="1:6" x14ac:dyDescent="0.2">
      <c r="A472" s="10">
        <v>45032</v>
      </c>
      <c r="B472" s="26">
        <v>31</v>
      </c>
      <c r="C472" s="25" t="str">
        <f t="shared" si="17"/>
        <v>2023-04</v>
      </c>
      <c r="D472" s="11">
        <v>45.78</v>
      </c>
      <c r="E472" s="11">
        <v>196.74</v>
      </c>
      <c r="F472" t="str">
        <f t="shared" si="16"/>
        <v>April 2023</v>
      </c>
    </row>
    <row r="473" spans="1:6" x14ac:dyDescent="0.2">
      <c r="A473" s="10">
        <v>45033</v>
      </c>
      <c r="B473" s="26">
        <v>29</v>
      </c>
      <c r="C473" s="25" t="str">
        <f t="shared" si="17"/>
        <v>2023-04</v>
      </c>
      <c r="D473" s="11">
        <v>36.5</v>
      </c>
      <c r="E473" s="11">
        <v>230.79</v>
      </c>
      <c r="F473" t="str">
        <f t="shared" si="16"/>
        <v>April 2023</v>
      </c>
    </row>
    <row r="474" spans="1:6" x14ac:dyDescent="0.2">
      <c r="A474" s="10">
        <v>45034</v>
      </c>
      <c r="B474" s="26">
        <v>30</v>
      </c>
      <c r="C474" s="25" t="str">
        <f t="shared" si="17"/>
        <v>2023-04</v>
      </c>
      <c r="D474" s="11">
        <v>47.43</v>
      </c>
      <c r="E474" s="11">
        <v>209.1</v>
      </c>
      <c r="F474" t="str">
        <f t="shared" si="16"/>
        <v>April 2023</v>
      </c>
    </row>
    <row r="475" spans="1:6" x14ac:dyDescent="0.2">
      <c r="A475" s="10">
        <v>45035</v>
      </c>
      <c r="B475" s="26">
        <v>32</v>
      </c>
      <c r="C475" s="25" t="str">
        <f t="shared" si="17"/>
        <v>2023-04</v>
      </c>
      <c r="D475" s="11">
        <v>43.9</v>
      </c>
      <c r="E475" s="11">
        <v>234.55</v>
      </c>
      <c r="F475" t="str">
        <f t="shared" si="16"/>
        <v>April 2023</v>
      </c>
    </row>
    <row r="476" spans="1:6" x14ac:dyDescent="0.2">
      <c r="A476" s="10">
        <v>45036</v>
      </c>
      <c r="B476" s="26">
        <v>42</v>
      </c>
      <c r="C476" s="25" t="str">
        <f t="shared" si="17"/>
        <v>2023-04</v>
      </c>
      <c r="D476" s="11">
        <v>48.84</v>
      </c>
      <c r="E476" s="11">
        <v>195.21</v>
      </c>
      <c r="F476" t="str">
        <f t="shared" si="16"/>
        <v>April 2023</v>
      </c>
    </row>
    <row r="477" spans="1:6" x14ac:dyDescent="0.2">
      <c r="A477" s="10">
        <v>45037</v>
      </c>
      <c r="B477" s="26">
        <v>35</v>
      </c>
      <c r="C477" s="25" t="str">
        <f t="shared" si="17"/>
        <v>2023-04</v>
      </c>
      <c r="D477" s="11">
        <v>39.68</v>
      </c>
      <c r="E477" s="11">
        <v>159.35</v>
      </c>
      <c r="F477" t="str">
        <f t="shared" si="16"/>
        <v>April 2023</v>
      </c>
    </row>
    <row r="478" spans="1:6" x14ac:dyDescent="0.2">
      <c r="A478" s="10">
        <v>45038</v>
      </c>
      <c r="B478" s="26">
        <v>40</v>
      </c>
      <c r="C478" s="25" t="str">
        <f t="shared" si="17"/>
        <v>2023-04</v>
      </c>
      <c r="D478" s="11">
        <v>35.86</v>
      </c>
      <c r="E478" s="11">
        <v>185.09</v>
      </c>
      <c r="F478" t="str">
        <f t="shared" si="16"/>
        <v>April 2023</v>
      </c>
    </row>
    <row r="479" spans="1:6" x14ac:dyDescent="0.2">
      <c r="A479" s="10">
        <v>45039</v>
      </c>
      <c r="B479" s="26">
        <v>33</v>
      </c>
      <c r="C479" s="25" t="str">
        <f t="shared" si="17"/>
        <v>2023-04</v>
      </c>
      <c r="D479" s="11">
        <v>47.26</v>
      </c>
      <c r="E479" s="11">
        <v>200.38</v>
      </c>
      <c r="F479" t="str">
        <f t="shared" si="16"/>
        <v>April 2023</v>
      </c>
    </row>
    <row r="480" spans="1:6" x14ac:dyDescent="0.2">
      <c r="A480" s="10">
        <v>45040</v>
      </c>
      <c r="B480" s="26">
        <v>30</v>
      </c>
      <c r="C480" s="25" t="str">
        <f t="shared" si="17"/>
        <v>2023-04</v>
      </c>
      <c r="D480" s="11">
        <v>40.880000000000003</v>
      </c>
      <c r="E480" s="11">
        <v>227.38</v>
      </c>
      <c r="F480" t="str">
        <f t="shared" si="16"/>
        <v>April 2023</v>
      </c>
    </row>
    <row r="481" spans="1:6" x14ac:dyDescent="0.2">
      <c r="A481" s="10">
        <v>45041</v>
      </c>
      <c r="B481" s="26">
        <v>30</v>
      </c>
      <c r="C481" s="25" t="str">
        <f t="shared" si="17"/>
        <v>2023-04</v>
      </c>
      <c r="D481" s="11">
        <v>49.95</v>
      </c>
      <c r="E481" s="11">
        <v>150.91999999999999</v>
      </c>
      <c r="F481" t="str">
        <f t="shared" si="16"/>
        <v>April 2023</v>
      </c>
    </row>
    <row r="482" spans="1:6" x14ac:dyDescent="0.2">
      <c r="A482" s="10">
        <v>45042</v>
      </c>
      <c r="B482" s="26">
        <v>34</v>
      </c>
      <c r="C482" s="25" t="str">
        <f t="shared" si="17"/>
        <v>2023-04</v>
      </c>
      <c r="D482" s="11">
        <v>38.49</v>
      </c>
      <c r="E482" s="11">
        <v>205.79</v>
      </c>
      <c r="F482" t="str">
        <f t="shared" si="16"/>
        <v>April 2023</v>
      </c>
    </row>
    <row r="483" spans="1:6" x14ac:dyDescent="0.2">
      <c r="A483" s="10">
        <v>45043</v>
      </c>
      <c r="B483" s="26">
        <v>32</v>
      </c>
      <c r="C483" s="25" t="str">
        <f t="shared" si="17"/>
        <v>2023-04</v>
      </c>
      <c r="D483" s="11">
        <v>46.47</v>
      </c>
      <c r="E483" s="11">
        <v>153.69</v>
      </c>
      <c r="F483" t="str">
        <f t="shared" si="16"/>
        <v>April 2023</v>
      </c>
    </row>
    <row r="484" spans="1:6" x14ac:dyDescent="0.2">
      <c r="A484" s="10">
        <v>45044</v>
      </c>
      <c r="B484" s="26">
        <v>41</v>
      </c>
      <c r="C484" s="25" t="str">
        <f t="shared" si="17"/>
        <v>2023-04</v>
      </c>
      <c r="D484" s="11">
        <v>35.299999999999997</v>
      </c>
      <c r="E484" s="11">
        <v>140.06</v>
      </c>
      <c r="F484" t="str">
        <f t="shared" si="16"/>
        <v>April 2023</v>
      </c>
    </row>
    <row r="485" spans="1:6" x14ac:dyDescent="0.2">
      <c r="A485" s="10">
        <v>45045</v>
      </c>
      <c r="B485" s="26">
        <v>39</v>
      </c>
      <c r="C485" s="25" t="str">
        <f t="shared" si="17"/>
        <v>2023-04</v>
      </c>
      <c r="D485" s="11">
        <v>51.37</v>
      </c>
      <c r="E485" s="11">
        <v>195.68</v>
      </c>
      <c r="F485" t="str">
        <f t="shared" si="16"/>
        <v>April 2023</v>
      </c>
    </row>
    <row r="486" spans="1:6" x14ac:dyDescent="0.2">
      <c r="A486" s="10">
        <v>45046</v>
      </c>
      <c r="B486" s="26">
        <v>40</v>
      </c>
      <c r="C486" s="25" t="str">
        <f t="shared" si="17"/>
        <v>2023-04</v>
      </c>
      <c r="D486" s="11">
        <v>41.17</v>
      </c>
      <c r="E486" s="11">
        <v>235.53</v>
      </c>
      <c r="F486" t="str">
        <f t="shared" si="16"/>
        <v>April 2023</v>
      </c>
    </row>
    <row r="487" spans="1:6" x14ac:dyDescent="0.2">
      <c r="A487" s="10">
        <v>45047</v>
      </c>
      <c r="B487" s="26">
        <v>36</v>
      </c>
      <c r="C487" s="25" t="str">
        <f t="shared" si="17"/>
        <v>2023-05</v>
      </c>
      <c r="D487" s="11">
        <v>38.85</v>
      </c>
      <c r="E487" s="11">
        <v>137.33000000000001</v>
      </c>
      <c r="F487" t="str">
        <f t="shared" si="16"/>
        <v>May 2023</v>
      </c>
    </row>
    <row r="488" spans="1:6" x14ac:dyDescent="0.2">
      <c r="A488" s="10">
        <v>45048</v>
      </c>
      <c r="B488" s="26">
        <v>36</v>
      </c>
      <c r="C488" s="25" t="str">
        <f t="shared" si="17"/>
        <v>2023-05</v>
      </c>
      <c r="D488" s="11">
        <v>34.86</v>
      </c>
      <c r="E488" s="11">
        <v>206.12</v>
      </c>
      <c r="F488" t="str">
        <f t="shared" si="16"/>
        <v>May 2023</v>
      </c>
    </row>
    <row r="489" spans="1:6" x14ac:dyDescent="0.2">
      <c r="A489" s="10">
        <v>45049</v>
      </c>
      <c r="B489" s="26">
        <v>31</v>
      </c>
      <c r="C489" s="25" t="str">
        <f t="shared" si="17"/>
        <v>2023-05</v>
      </c>
      <c r="D489" s="11">
        <v>35.520000000000003</v>
      </c>
      <c r="E489" s="11">
        <v>224.26</v>
      </c>
      <c r="F489" t="str">
        <f t="shared" si="16"/>
        <v>May 2023</v>
      </c>
    </row>
    <row r="490" spans="1:6" x14ac:dyDescent="0.2">
      <c r="A490" s="10">
        <v>45050</v>
      </c>
      <c r="B490" s="26">
        <v>34</v>
      </c>
      <c r="C490" s="25" t="str">
        <f t="shared" si="17"/>
        <v>2023-05</v>
      </c>
      <c r="D490" s="11">
        <v>53.09</v>
      </c>
      <c r="E490" s="11">
        <v>186.57</v>
      </c>
      <c r="F490" t="str">
        <f t="shared" si="16"/>
        <v>May 2023</v>
      </c>
    </row>
    <row r="491" spans="1:6" x14ac:dyDescent="0.2">
      <c r="A491" s="10">
        <v>45051</v>
      </c>
      <c r="B491" s="26">
        <v>30</v>
      </c>
      <c r="C491" s="25" t="str">
        <f t="shared" si="17"/>
        <v>2023-05</v>
      </c>
      <c r="D491" s="11">
        <v>51.27</v>
      </c>
      <c r="E491" s="11">
        <v>136.35</v>
      </c>
      <c r="F491" t="str">
        <f t="shared" si="16"/>
        <v>May 2023</v>
      </c>
    </row>
    <row r="492" spans="1:6" x14ac:dyDescent="0.2">
      <c r="A492" s="10">
        <v>45052</v>
      </c>
      <c r="B492" s="26">
        <v>32</v>
      </c>
      <c r="C492" s="25" t="str">
        <f t="shared" si="17"/>
        <v>2023-05</v>
      </c>
      <c r="D492" s="11">
        <v>38.659999999999997</v>
      </c>
      <c r="E492" s="11">
        <v>151.86000000000001</v>
      </c>
      <c r="F492" t="str">
        <f t="shared" si="16"/>
        <v>May 2023</v>
      </c>
    </row>
    <row r="493" spans="1:6" x14ac:dyDescent="0.2">
      <c r="A493" s="10">
        <v>45053</v>
      </c>
      <c r="B493" s="26">
        <v>30</v>
      </c>
      <c r="C493" s="25" t="str">
        <f t="shared" si="17"/>
        <v>2023-05</v>
      </c>
      <c r="D493" s="11">
        <v>38.799999999999997</v>
      </c>
      <c r="E493" s="11">
        <v>156.78</v>
      </c>
      <c r="F493" t="str">
        <f t="shared" si="16"/>
        <v>May 2023</v>
      </c>
    </row>
    <row r="494" spans="1:6" x14ac:dyDescent="0.2">
      <c r="A494" s="10">
        <v>45054</v>
      </c>
      <c r="B494" s="26">
        <v>36</v>
      </c>
      <c r="C494" s="25" t="str">
        <f t="shared" si="17"/>
        <v>2023-05</v>
      </c>
      <c r="D494" s="11">
        <v>47.03</v>
      </c>
      <c r="E494" s="11">
        <v>185.82</v>
      </c>
      <c r="F494" t="str">
        <f t="shared" si="16"/>
        <v>May 2023</v>
      </c>
    </row>
    <row r="495" spans="1:6" x14ac:dyDescent="0.2">
      <c r="A495" s="10">
        <v>45055</v>
      </c>
      <c r="B495" s="26">
        <v>35</v>
      </c>
      <c r="C495" s="25" t="str">
        <f t="shared" si="17"/>
        <v>2023-05</v>
      </c>
      <c r="D495" s="11">
        <v>51.73</v>
      </c>
      <c r="E495" s="11">
        <v>157.37</v>
      </c>
      <c r="F495" t="str">
        <f t="shared" si="16"/>
        <v>May 2023</v>
      </c>
    </row>
    <row r="496" spans="1:6" x14ac:dyDescent="0.2">
      <c r="A496" s="10">
        <v>45056</v>
      </c>
      <c r="B496" s="26">
        <v>39</v>
      </c>
      <c r="C496" s="25" t="str">
        <f t="shared" si="17"/>
        <v>2023-05</v>
      </c>
      <c r="D496" s="11">
        <v>40.450000000000003</v>
      </c>
      <c r="E496" s="11">
        <v>230.92</v>
      </c>
      <c r="F496" t="str">
        <f t="shared" si="16"/>
        <v>May 2023</v>
      </c>
    </row>
    <row r="497" spans="1:6" x14ac:dyDescent="0.2">
      <c r="A497" s="10">
        <v>45057</v>
      </c>
      <c r="B497" s="26">
        <v>41</v>
      </c>
      <c r="C497" s="25" t="str">
        <f t="shared" si="17"/>
        <v>2023-05</v>
      </c>
      <c r="D497" s="11">
        <v>45.31</v>
      </c>
      <c r="E497" s="11">
        <v>186.55</v>
      </c>
      <c r="F497" t="str">
        <f t="shared" si="16"/>
        <v>May 2023</v>
      </c>
    </row>
    <row r="498" spans="1:6" x14ac:dyDescent="0.2">
      <c r="A498" s="10">
        <v>45058</v>
      </c>
      <c r="B498" s="26">
        <v>31</v>
      </c>
      <c r="C498" s="25" t="str">
        <f t="shared" si="17"/>
        <v>2023-05</v>
      </c>
      <c r="D498" s="11">
        <v>46.75</v>
      </c>
      <c r="E498" s="11">
        <v>180.22</v>
      </c>
      <c r="F498" t="str">
        <f t="shared" si="16"/>
        <v>May 2023</v>
      </c>
    </row>
    <row r="499" spans="1:6" x14ac:dyDescent="0.2">
      <c r="A499" s="10">
        <v>45059</v>
      </c>
      <c r="B499" s="26">
        <v>35</v>
      </c>
      <c r="C499" s="25" t="str">
        <f t="shared" si="17"/>
        <v>2023-05</v>
      </c>
      <c r="D499" s="11">
        <v>49.22</v>
      </c>
      <c r="E499" s="11">
        <v>230.41</v>
      </c>
      <c r="F499" t="str">
        <f t="shared" si="16"/>
        <v>May 2023</v>
      </c>
    </row>
    <row r="500" spans="1:6" x14ac:dyDescent="0.2">
      <c r="A500" s="10">
        <v>45060</v>
      </c>
      <c r="B500" s="26">
        <v>42</v>
      </c>
      <c r="C500" s="25" t="str">
        <f t="shared" si="17"/>
        <v>2023-05</v>
      </c>
      <c r="D500" s="11">
        <v>47.8</v>
      </c>
      <c r="E500" s="11">
        <v>161.88</v>
      </c>
      <c r="F500" t="str">
        <f t="shared" si="16"/>
        <v>May 2023</v>
      </c>
    </row>
    <row r="501" spans="1:6" x14ac:dyDescent="0.2">
      <c r="A501" s="10">
        <v>45061</v>
      </c>
      <c r="B501" s="26">
        <v>42</v>
      </c>
      <c r="C501" s="25" t="str">
        <f t="shared" si="17"/>
        <v>2023-05</v>
      </c>
      <c r="D501" s="11">
        <v>38.67</v>
      </c>
      <c r="E501" s="11">
        <v>147.24</v>
      </c>
      <c r="F501" t="str">
        <f t="shared" si="16"/>
        <v>May 2023</v>
      </c>
    </row>
    <row r="502" spans="1:6" x14ac:dyDescent="0.2">
      <c r="A502" s="10">
        <v>45062</v>
      </c>
      <c r="B502" s="26">
        <v>39</v>
      </c>
      <c r="C502" s="25" t="str">
        <f t="shared" si="17"/>
        <v>2023-05</v>
      </c>
      <c r="D502" s="11">
        <v>49.53</v>
      </c>
      <c r="E502" s="11">
        <v>214.07</v>
      </c>
      <c r="F502" t="str">
        <f t="shared" si="16"/>
        <v>May 2023</v>
      </c>
    </row>
    <row r="503" spans="1:6" x14ac:dyDescent="0.2">
      <c r="A503" s="10">
        <v>45063</v>
      </c>
      <c r="B503" s="26">
        <v>43</v>
      </c>
      <c r="C503" s="25" t="str">
        <f t="shared" si="17"/>
        <v>2023-05</v>
      </c>
      <c r="D503" s="11">
        <v>37.49</v>
      </c>
      <c r="E503" s="11">
        <v>201.89</v>
      </c>
      <c r="F503" t="str">
        <f t="shared" si="16"/>
        <v>May 2023</v>
      </c>
    </row>
    <row r="504" spans="1:6" x14ac:dyDescent="0.2">
      <c r="A504" s="10">
        <v>45064</v>
      </c>
      <c r="B504" s="26">
        <v>35</v>
      </c>
      <c r="C504" s="25" t="str">
        <f t="shared" si="17"/>
        <v>2023-05</v>
      </c>
      <c r="D504" s="11">
        <v>45.84</v>
      </c>
      <c r="E504" s="11">
        <v>221.42</v>
      </c>
      <c r="F504" t="str">
        <f t="shared" si="16"/>
        <v>May 2023</v>
      </c>
    </row>
    <row r="505" spans="1:6" x14ac:dyDescent="0.2">
      <c r="A505" s="10">
        <v>45065</v>
      </c>
      <c r="B505" s="26">
        <v>37</v>
      </c>
      <c r="C505" s="25" t="str">
        <f t="shared" si="17"/>
        <v>2023-05</v>
      </c>
      <c r="D505" s="11">
        <v>52.38</v>
      </c>
      <c r="E505" s="11">
        <v>226.58</v>
      </c>
      <c r="F505" t="str">
        <f t="shared" si="16"/>
        <v>May 2023</v>
      </c>
    </row>
    <row r="506" spans="1:6" x14ac:dyDescent="0.2">
      <c r="A506" s="10">
        <v>45066</v>
      </c>
      <c r="B506" s="26">
        <v>35</v>
      </c>
      <c r="C506" s="25" t="str">
        <f t="shared" si="17"/>
        <v>2023-05</v>
      </c>
      <c r="D506" s="11">
        <v>35.799999999999997</v>
      </c>
      <c r="E506" s="11">
        <v>213.14</v>
      </c>
      <c r="F506" t="str">
        <f t="shared" si="16"/>
        <v>May 2023</v>
      </c>
    </row>
    <row r="507" spans="1:6" x14ac:dyDescent="0.2">
      <c r="A507" s="10">
        <v>45067</v>
      </c>
      <c r="B507" s="26">
        <v>38</v>
      </c>
      <c r="C507" s="25" t="str">
        <f t="shared" si="17"/>
        <v>2023-05</v>
      </c>
      <c r="D507" s="11">
        <v>45.25</v>
      </c>
      <c r="E507" s="11">
        <v>139.33000000000001</v>
      </c>
      <c r="F507" t="str">
        <f t="shared" si="16"/>
        <v>May 2023</v>
      </c>
    </row>
    <row r="508" spans="1:6" x14ac:dyDescent="0.2">
      <c r="A508" s="10">
        <v>45068</v>
      </c>
      <c r="B508" s="26">
        <v>42</v>
      </c>
      <c r="C508" s="25" t="str">
        <f t="shared" si="17"/>
        <v>2023-05</v>
      </c>
      <c r="D508" s="11">
        <v>34.729999999999997</v>
      </c>
      <c r="E508" s="11">
        <v>235.08</v>
      </c>
      <c r="F508" t="str">
        <f t="shared" si="16"/>
        <v>May 2023</v>
      </c>
    </row>
    <row r="509" spans="1:6" x14ac:dyDescent="0.2">
      <c r="A509" s="10">
        <v>45069</v>
      </c>
      <c r="B509" s="26">
        <v>41</v>
      </c>
      <c r="C509" s="25" t="str">
        <f t="shared" si="17"/>
        <v>2023-05</v>
      </c>
      <c r="D509" s="11">
        <v>35.08</v>
      </c>
      <c r="E509" s="11">
        <v>139.08000000000001</v>
      </c>
      <c r="F509" t="str">
        <f t="shared" si="16"/>
        <v>May 2023</v>
      </c>
    </row>
    <row r="510" spans="1:6" x14ac:dyDescent="0.2">
      <c r="A510" s="10">
        <v>45070</v>
      </c>
      <c r="B510" s="26">
        <v>32</v>
      </c>
      <c r="C510" s="25" t="str">
        <f t="shared" si="17"/>
        <v>2023-05</v>
      </c>
      <c r="D510" s="11">
        <v>53.57</v>
      </c>
      <c r="E510" s="11">
        <v>216.69</v>
      </c>
      <c r="F510" t="str">
        <f t="shared" si="16"/>
        <v>May 2023</v>
      </c>
    </row>
    <row r="511" spans="1:6" x14ac:dyDescent="0.2">
      <c r="A511" s="10">
        <v>45071</v>
      </c>
      <c r="B511" s="26">
        <v>30</v>
      </c>
      <c r="C511" s="25" t="str">
        <f t="shared" si="17"/>
        <v>2023-05</v>
      </c>
      <c r="D511" s="11">
        <v>45.67</v>
      </c>
      <c r="E511" s="11">
        <v>228.33</v>
      </c>
      <c r="F511" t="str">
        <f t="shared" si="16"/>
        <v>May 2023</v>
      </c>
    </row>
    <row r="512" spans="1:6" x14ac:dyDescent="0.2">
      <c r="A512" s="10">
        <v>45072</v>
      </c>
      <c r="B512" s="26">
        <v>36</v>
      </c>
      <c r="C512" s="25" t="str">
        <f t="shared" si="17"/>
        <v>2023-05</v>
      </c>
      <c r="D512" s="11">
        <v>42.42</v>
      </c>
      <c r="E512" s="11">
        <v>162.47</v>
      </c>
      <c r="F512" t="str">
        <f t="shared" si="16"/>
        <v>May 2023</v>
      </c>
    </row>
    <row r="513" spans="1:6" x14ac:dyDescent="0.2">
      <c r="A513" s="10">
        <v>45073</v>
      </c>
      <c r="B513" s="26">
        <v>41</v>
      </c>
      <c r="C513" s="25" t="str">
        <f t="shared" si="17"/>
        <v>2023-05</v>
      </c>
      <c r="D513" s="11">
        <v>47.69</v>
      </c>
      <c r="E513" s="11">
        <v>175.1</v>
      </c>
      <c r="F513" t="str">
        <f t="shared" si="16"/>
        <v>May 2023</v>
      </c>
    </row>
    <row r="514" spans="1:6" x14ac:dyDescent="0.2">
      <c r="A514" s="10">
        <v>45074</v>
      </c>
      <c r="B514" s="26">
        <v>35</v>
      </c>
      <c r="C514" s="25" t="str">
        <f t="shared" si="17"/>
        <v>2023-05</v>
      </c>
      <c r="D514" s="11">
        <v>40.6</v>
      </c>
      <c r="E514" s="11">
        <v>201.15</v>
      </c>
      <c r="F514" t="str">
        <f t="shared" si="16"/>
        <v>May 2023</v>
      </c>
    </row>
    <row r="515" spans="1:6" x14ac:dyDescent="0.2">
      <c r="A515" s="10">
        <v>45075</v>
      </c>
      <c r="B515" s="26">
        <v>32</v>
      </c>
      <c r="C515" s="25" t="str">
        <f t="shared" si="17"/>
        <v>2023-05</v>
      </c>
      <c r="D515" s="11">
        <v>47.07</v>
      </c>
      <c r="E515" s="11">
        <v>180.92</v>
      </c>
      <c r="F515" t="str">
        <f t="shared" ref="F515:F528" si="18">TEXT(DATE(LEFT(C515,4), RIGHT(C515,2), 1), "mmmm yyyy")</f>
        <v>May 2023</v>
      </c>
    </row>
    <row r="516" spans="1:6" x14ac:dyDescent="0.2">
      <c r="A516" s="10">
        <v>45076</v>
      </c>
      <c r="B516" s="26">
        <v>41</v>
      </c>
      <c r="C516" s="25" t="str">
        <f t="shared" si="17"/>
        <v>2023-05</v>
      </c>
      <c r="D516" s="11">
        <v>34.75</v>
      </c>
      <c r="E516" s="11">
        <v>164.95</v>
      </c>
      <c r="F516" t="str">
        <f t="shared" si="18"/>
        <v>May 2023</v>
      </c>
    </row>
    <row r="517" spans="1:6" x14ac:dyDescent="0.2">
      <c r="A517" s="10">
        <v>45077</v>
      </c>
      <c r="B517" s="26">
        <v>36</v>
      </c>
      <c r="C517" s="25" t="str">
        <f t="shared" si="17"/>
        <v>2023-05</v>
      </c>
      <c r="D517" s="11">
        <v>37.72</v>
      </c>
      <c r="E517" s="11">
        <v>208.07</v>
      </c>
      <c r="F517" t="str">
        <f t="shared" si="18"/>
        <v>May 2023</v>
      </c>
    </row>
    <row r="518" spans="1:6" x14ac:dyDescent="0.2">
      <c r="A518" s="10">
        <v>45078</v>
      </c>
      <c r="B518" s="26">
        <v>34</v>
      </c>
      <c r="C518" s="25" t="str">
        <f t="shared" si="17"/>
        <v>2023-06</v>
      </c>
      <c r="D518" s="11">
        <v>48.79</v>
      </c>
      <c r="E518" s="11">
        <v>188.2</v>
      </c>
      <c r="F518" t="str">
        <f t="shared" si="18"/>
        <v>June 2023</v>
      </c>
    </row>
    <row r="519" spans="1:6" x14ac:dyDescent="0.2">
      <c r="A519" s="10">
        <v>45079</v>
      </c>
      <c r="B519" s="26">
        <v>34</v>
      </c>
      <c r="C519" s="25" t="str">
        <f t="shared" si="17"/>
        <v>2023-06</v>
      </c>
      <c r="D519" s="11">
        <v>51.05</v>
      </c>
      <c r="E519" s="11">
        <v>146.51</v>
      </c>
      <c r="F519" t="str">
        <f t="shared" si="18"/>
        <v>June 2023</v>
      </c>
    </row>
    <row r="520" spans="1:6" x14ac:dyDescent="0.2">
      <c r="A520" s="10">
        <v>45080</v>
      </c>
      <c r="B520" s="26">
        <v>38</v>
      </c>
      <c r="C520" s="25" t="str">
        <f t="shared" si="17"/>
        <v>2023-06</v>
      </c>
      <c r="D520" s="11">
        <v>36.590000000000003</v>
      </c>
      <c r="E520" s="11">
        <v>223.43</v>
      </c>
      <c r="F520" t="str">
        <f t="shared" si="18"/>
        <v>June 2023</v>
      </c>
    </row>
    <row r="521" spans="1:6" x14ac:dyDescent="0.2">
      <c r="A521" s="10">
        <v>45081</v>
      </c>
      <c r="B521" s="26">
        <v>33</v>
      </c>
      <c r="C521" s="25" t="str">
        <f t="shared" si="17"/>
        <v>2023-06</v>
      </c>
      <c r="D521" s="11">
        <v>34.54</v>
      </c>
      <c r="E521" s="11">
        <v>148.83000000000001</v>
      </c>
      <c r="F521" t="str">
        <f t="shared" si="18"/>
        <v>June 2023</v>
      </c>
    </row>
    <row r="522" spans="1:6" x14ac:dyDescent="0.2">
      <c r="A522" s="10">
        <v>45082</v>
      </c>
      <c r="B522" s="26">
        <v>31</v>
      </c>
      <c r="C522" s="25" t="str">
        <f t="shared" si="17"/>
        <v>2023-06</v>
      </c>
      <c r="D522" s="11">
        <v>38.19</v>
      </c>
      <c r="E522" s="11">
        <v>201.85</v>
      </c>
      <c r="F522" t="str">
        <f t="shared" si="18"/>
        <v>June 2023</v>
      </c>
    </row>
    <row r="523" spans="1:6" x14ac:dyDescent="0.2">
      <c r="A523" s="10">
        <v>45083</v>
      </c>
      <c r="B523" s="26">
        <v>37</v>
      </c>
      <c r="C523" s="25" t="str">
        <f t="shared" si="17"/>
        <v>2023-06</v>
      </c>
      <c r="D523" s="11">
        <v>48.13</v>
      </c>
      <c r="E523" s="11">
        <v>172.36</v>
      </c>
      <c r="F523" t="str">
        <f t="shared" si="18"/>
        <v>June 2023</v>
      </c>
    </row>
    <row r="524" spans="1:6" x14ac:dyDescent="0.2">
      <c r="A524" s="10">
        <v>45084</v>
      </c>
      <c r="B524" s="26">
        <v>34</v>
      </c>
      <c r="C524" s="25" t="str">
        <f t="shared" si="17"/>
        <v>2023-06</v>
      </c>
      <c r="D524" s="11">
        <v>51.8</v>
      </c>
      <c r="E524" s="11">
        <v>202.25</v>
      </c>
      <c r="F524" t="str">
        <f t="shared" si="18"/>
        <v>June 2023</v>
      </c>
    </row>
    <row r="525" spans="1:6" x14ac:dyDescent="0.2">
      <c r="A525" s="10">
        <v>45085</v>
      </c>
      <c r="B525" s="26">
        <v>43</v>
      </c>
      <c r="C525" s="25" t="str">
        <f t="shared" si="17"/>
        <v>2023-06</v>
      </c>
      <c r="D525" s="11">
        <v>44.74</v>
      </c>
      <c r="E525" s="11">
        <v>178.84</v>
      </c>
      <c r="F525" t="str">
        <f t="shared" si="18"/>
        <v>June 2023</v>
      </c>
    </row>
    <row r="526" spans="1:6" x14ac:dyDescent="0.2">
      <c r="A526" s="10">
        <v>45086</v>
      </c>
      <c r="B526" s="26">
        <v>32</v>
      </c>
      <c r="C526" s="25" t="str">
        <f t="shared" si="17"/>
        <v>2023-06</v>
      </c>
      <c r="D526" s="11">
        <v>44.61</v>
      </c>
      <c r="E526" s="11">
        <v>196.9</v>
      </c>
      <c r="F526" t="str">
        <f t="shared" si="18"/>
        <v>June 2023</v>
      </c>
    </row>
    <row r="527" spans="1:6" x14ac:dyDescent="0.2">
      <c r="A527" s="10">
        <v>45087</v>
      </c>
      <c r="B527" s="26">
        <v>33</v>
      </c>
      <c r="C527" s="25" t="str">
        <f t="shared" ref="C527:C590" si="19">TEXT(A527, "yyyy-mm")</f>
        <v>2023-06</v>
      </c>
      <c r="D527" s="11">
        <v>36.090000000000003</v>
      </c>
      <c r="E527" s="11">
        <v>196.95</v>
      </c>
      <c r="F527" t="str">
        <f t="shared" si="18"/>
        <v>June 2023</v>
      </c>
    </row>
    <row r="528" spans="1:6" x14ac:dyDescent="0.2">
      <c r="A528" s="10">
        <v>45088</v>
      </c>
      <c r="B528" s="26">
        <v>33</v>
      </c>
      <c r="C528" s="25" t="str">
        <f t="shared" si="19"/>
        <v>2023-06</v>
      </c>
      <c r="D528" s="11">
        <v>37.96</v>
      </c>
      <c r="E528" s="11">
        <v>206.06</v>
      </c>
      <c r="F528" t="str">
        <f t="shared" si="18"/>
        <v>June 2023</v>
      </c>
    </row>
    <row r="529" spans="1:6" x14ac:dyDescent="0.2">
      <c r="A529" s="10">
        <v>45089</v>
      </c>
      <c r="B529" s="26">
        <v>39</v>
      </c>
      <c r="C529" s="25" t="str">
        <f t="shared" si="19"/>
        <v>2023-06</v>
      </c>
      <c r="D529" s="11">
        <v>48.95</v>
      </c>
      <c r="E529" s="11">
        <v>218.18</v>
      </c>
      <c r="F529" t="str">
        <f>TEXT(DATE(LEFT(C529,4), RIGHT(C529,2), 1), "mmmm yyyy")</f>
        <v>June 2023</v>
      </c>
    </row>
    <row r="530" spans="1:6" x14ac:dyDescent="0.2">
      <c r="A530" s="10">
        <v>45090</v>
      </c>
      <c r="B530" s="26">
        <v>39</v>
      </c>
      <c r="C530" s="25" t="str">
        <f t="shared" si="19"/>
        <v>2023-06</v>
      </c>
      <c r="D530" s="11">
        <v>48.8</v>
      </c>
      <c r="E530" s="11">
        <v>184.41</v>
      </c>
      <c r="F530" t="str">
        <f t="shared" ref="F530:F593" si="20">TEXT(DATE(LEFT(C530,4), RIGHT(C530,2), 1), "mmmm yyyy")</f>
        <v>June 2023</v>
      </c>
    </row>
    <row r="531" spans="1:6" x14ac:dyDescent="0.2">
      <c r="A531" s="10">
        <v>45091</v>
      </c>
      <c r="B531" s="26">
        <v>31</v>
      </c>
      <c r="C531" s="25" t="str">
        <f t="shared" si="19"/>
        <v>2023-06</v>
      </c>
      <c r="D531" s="11">
        <v>42.08</v>
      </c>
      <c r="E531" s="11">
        <v>178.65</v>
      </c>
      <c r="F531" t="str">
        <f t="shared" si="20"/>
        <v>June 2023</v>
      </c>
    </row>
    <row r="532" spans="1:6" x14ac:dyDescent="0.2">
      <c r="A532" s="10">
        <v>45092</v>
      </c>
      <c r="B532" s="26">
        <v>39</v>
      </c>
      <c r="C532" s="25" t="str">
        <f t="shared" si="19"/>
        <v>2023-06</v>
      </c>
      <c r="D532" s="11">
        <v>37.159999999999997</v>
      </c>
      <c r="E532" s="11">
        <v>185.25</v>
      </c>
      <c r="F532" t="str">
        <f t="shared" si="20"/>
        <v>June 2023</v>
      </c>
    </row>
    <row r="533" spans="1:6" x14ac:dyDescent="0.2">
      <c r="A533" s="10">
        <v>45093</v>
      </c>
      <c r="B533" s="26">
        <v>35</v>
      </c>
      <c r="C533" s="25" t="str">
        <f t="shared" si="19"/>
        <v>2023-06</v>
      </c>
      <c r="D533" s="11">
        <v>53.57</v>
      </c>
      <c r="E533" s="11">
        <v>199.52</v>
      </c>
      <c r="F533" t="str">
        <f t="shared" si="20"/>
        <v>June 2023</v>
      </c>
    </row>
    <row r="534" spans="1:6" x14ac:dyDescent="0.2">
      <c r="A534" s="10">
        <v>45094</v>
      </c>
      <c r="B534" s="26">
        <v>33</v>
      </c>
      <c r="C534" s="25" t="str">
        <f t="shared" si="19"/>
        <v>2023-06</v>
      </c>
      <c r="D534" s="11">
        <v>48.39</v>
      </c>
      <c r="E534" s="11">
        <v>190.71</v>
      </c>
      <c r="F534" t="str">
        <f t="shared" si="20"/>
        <v>June 2023</v>
      </c>
    </row>
    <row r="535" spans="1:6" x14ac:dyDescent="0.2">
      <c r="A535" s="10">
        <v>45095</v>
      </c>
      <c r="B535" s="26">
        <v>38</v>
      </c>
      <c r="C535" s="25" t="str">
        <f t="shared" si="19"/>
        <v>2023-06</v>
      </c>
      <c r="D535" s="11">
        <v>41.67</v>
      </c>
      <c r="E535" s="11">
        <v>228.17</v>
      </c>
      <c r="F535" t="str">
        <f t="shared" si="20"/>
        <v>June 2023</v>
      </c>
    </row>
    <row r="536" spans="1:6" x14ac:dyDescent="0.2">
      <c r="A536" s="10">
        <v>45096</v>
      </c>
      <c r="B536" s="26">
        <v>33</v>
      </c>
      <c r="C536" s="25" t="str">
        <f t="shared" si="19"/>
        <v>2023-06</v>
      </c>
      <c r="D536" s="11">
        <v>36.08</v>
      </c>
      <c r="E536" s="11">
        <v>186.27</v>
      </c>
      <c r="F536" t="str">
        <f t="shared" si="20"/>
        <v>June 2023</v>
      </c>
    </row>
    <row r="537" spans="1:6" x14ac:dyDescent="0.2">
      <c r="A537" s="10">
        <v>45097</v>
      </c>
      <c r="B537" s="26">
        <v>42</v>
      </c>
      <c r="C537" s="25" t="str">
        <f t="shared" si="19"/>
        <v>2023-06</v>
      </c>
      <c r="D537" s="11">
        <v>47.88</v>
      </c>
      <c r="E537" s="11">
        <v>219.66</v>
      </c>
      <c r="F537" t="str">
        <f t="shared" si="20"/>
        <v>June 2023</v>
      </c>
    </row>
    <row r="538" spans="1:6" x14ac:dyDescent="0.2">
      <c r="A538" s="10">
        <v>45098</v>
      </c>
      <c r="B538" s="26">
        <v>35</v>
      </c>
      <c r="C538" s="25" t="str">
        <f t="shared" si="19"/>
        <v>2023-06</v>
      </c>
      <c r="D538" s="11">
        <v>38.58</v>
      </c>
      <c r="E538" s="11">
        <v>222.22</v>
      </c>
      <c r="F538" t="str">
        <f t="shared" si="20"/>
        <v>June 2023</v>
      </c>
    </row>
    <row r="539" spans="1:6" x14ac:dyDescent="0.2">
      <c r="A539" s="10">
        <v>45099</v>
      </c>
      <c r="B539" s="26">
        <v>40</v>
      </c>
      <c r="C539" s="25" t="str">
        <f t="shared" si="19"/>
        <v>2023-06</v>
      </c>
      <c r="D539" s="11">
        <v>42.57</v>
      </c>
      <c r="E539" s="11">
        <v>212.7</v>
      </c>
      <c r="F539" t="str">
        <f t="shared" si="20"/>
        <v>June 2023</v>
      </c>
    </row>
    <row r="540" spans="1:6" x14ac:dyDescent="0.2">
      <c r="A540" s="10">
        <v>45100</v>
      </c>
      <c r="B540" s="26">
        <v>32</v>
      </c>
      <c r="C540" s="25" t="str">
        <f t="shared" si="19"/>
        <v>2023-06</v>
      </c>
      <c r="D540" s="11">
        <v>44.33</v>
      </c>
      <c r="E540" s="11">
        <v>226.26</v>
      </c>
      <c r="F540" t="str">
        <f t="shared" si="20"/>
        <v>June 2023</v>
      </c>
    </row>
    <row r="541" spans="1:6" x14ac:dyDescent="0.2">
      <c r="A541" s="10">
        <v>45101</v>
      </c>
      <c r="B541" s="26">
        <v>37</v>
      </c>
      <c r="C541" s="25" t="str">
        <f t="shared" si="19"/>
        <v>2023-06</v>
      </c>
      <c r="D541" s="11">
        <v>34.229999999999997</v>
      </c>
      <c r="E541" s="11">
        <v>210.17</v>
      </c>
      <c r="F541" t="str">
        <f t="shared" si="20"/>
        <v>June 2023</v>
      </c>
    </row>
    <row r="542" spans="1:6" x14ac:dyDescent="0.2">
      <c r="A542" s="10">
        <v>45102</v>
      </c>
      <c r="B542" s="26">
        <v>36</v>
      </c>
      <c r="C542" s="25" t="str">
        <f t="shared" si="19"/>
        <v>2023-06</v>
      </c>
      <c r="D542" s="11">
        <v>39.950000000000003</v>
      </c>
      <c r="E542" s="11">
        <v>138.33000000000001</v>
      </c>
      <c r="F542" t="str">
        <f t="shared" si="20"/>
        <v>June 2023</v>
      </c>
    </row>
    <row r="543" spans="1:6" x14ac:dyDescent="0.2">
      <c r="A543" s="10">
        <v>45103</v>
      </c>
      <c r="B543" s="26">
        <v>37</v>
      </c>
      <c r="C543" s="25" t="str">
        <f t="shared" si="19"/>
        <v>2023-06</v>
      </c>
      <c r="D543" s="11">
        <v>41.35</v>
      </c>
      <c r="E543" s="11">
        <v>159.96</v>
      </c>
      <c r="F543" t="str">
        <f t="shared" si="20"/>
        <v>June 2023</v>
      </c>
    </row>
    <row r="544" spans="1:6" x14ac:dyDescent="0.2">
      <c r="A544" s="10">
        <v>45104</v>
      </c>
      <c r="B544" s="26">
        <v>40</v>
      </c>
      <c r="C544" s="25" t="str">
        <f t="shared" si="19"/>
        <v>2023-06</v>
      </c>
      <c r="D544" s="11">
        <v>43.95</v>
      </c>
      <c r="E544" s="11">
        <v>137.36000000000001</v>
      </c>
      <c r="F544" t="str">
        <f t="shared" si="20"/>
        <v>June 2023</v>
      </c>
    </row>
    <row r="545" spans="1:6" x14ac:dyDescent="0.2">
      <c r="A545" s="10">
        <v>45105</v>
      </c>
      <c r="B545" s="26">
        <v>39</v>
      </c>
      <c r="C545" s="25" t="str">
        <f t="shared" si="19"/>
        <v>2023-06</v>
      </c>
      <c r="D545" s="11">
        <v>49.65</v>
      </c>
      <c r="E545" s="11">
        <v>182.65</v>
      </c>
      <c r="F545" t="str">
        <f t="shared" si="20"/>
        <v>June 2023</v>
      </c>
    </row>
    <row r="546" spans="1:6" x14ac:dyDescent="0.2">
      <c r="A546" s="10">
        <v>45106</v>
      </c>
      <c r="B546" s="26">
        <v>33</v>
      </c>
      <c r="C546" s="25" t="str">
        <f t="shared" si="19"/>
        <v>2023-06</v>
      </c>
      <c r="D546" s="11">
        <v>38.54</v>
      </c>
      <c r="E546" s="11">
        <v>218.59</v>
      </c>
      <c r="F546" t="str">
        <f t="shared" si="20"/>
        <v>June 2023</v>
      </c>
    </row>
    <row r="547" spans="1:6" x14ac:dyDescent="0.2">
      <c r="A547" s="10">
        <v>45107</v>
      </c>
      <c r="B547" s="26">
        <v>40</v>
      </c>
      <c r="C547" s="25" t="str">
        <f t="shared" si="19"/>
        <v>2023-06</v>
      </c>
      <c r="D547" s="11">
        <v>45.89</v>
      </c>
      <c r="E547" s="11">
        <v>197.39</v>
      </c>
      <c r="F547" t="str">
        <f t="shared" si="20"/>
        <v>June 2023</v>
      </c>
    </row>
    <row r="548" spans="1:6" x14ac:dyDescent="0.2">
      <c r="A548" s="10">
        <v>45108</v>
      </c>
      <c r="B548" s="26">
        <v>37</v>
      </c>
      <c r="C548" s="25" t="str">
        <f t="shared" si="19"/>
        <v>2023-07</v>
      </c>
      <c r="D548" s="11">
        <v>51.06</v>
      </c>
      <c r="E548" s="11">
        <v>214.23</v>
      </c>
      <c r="F548" t="str">
        <f t="shared" si="20"/>
        <v>July 2023</v>
      </c>
    </row>
    <row r="549" spans="1:6" x14ac:dyDescent="0.2">
      <c r="A549" s="10">
        <v>45109</v>
      </c>
      <c r="B549" s="26">
        <v>42</v>
      </c>
      <c r="C549" s="25" t="str">
        <f t="shared" si="19"/>
        <v>2023-07</v>
      </c>
      <c r="D549" s="11">
        <v>45.44</v>
      </c>
      <c r="E549" s="11">
        <v>221.92</v>
      </c>
      <c r="F549" t="str">
        <f t="shared" si="20"/>
        <v>July 2023</v>
      </c>
    </row>
    <row r="550" spans="1:6" x14ac:dyDescent="0.2">
      <c r="A550" s="10">
        <v>45110</v>
      </c>
      <c r="B550" s="26">
        <v>33</v>
      </c>
      <c r="C550" s="25" t="str">
        <f t="shared" si="19"/>
        <v>2023-07</v>
      </c>
      <c r="D550" s="11">
        <v>47.09</v>
      </c>
      <c r="E550" s="11">
        <v>159.19999999999999</v>
      </c>
      <c r="F550" t="str">
        <f t="shared" si="20"/>
        <v>July 2023</v>
      </c>
    </row>
    <row r="551" spans="1:6" x14ac:dyDescent="0.2">
      <c r="A551" s="10">
        <v>45111</v>
      </c>
      <c r="B551" s="26">
        <v>40</v>
      </c>
      <c r="C551" s="25" t="str">
        <f t="shared" si="19"/>
        <v>2023-07</v>
      </c>
      <c r="D551" s="11">
        <v>46.76</v>
      </c>
      <c r="E551" s="11">
        <v>165.95</v>
      </c>
      <c r="F551" t="str">
        <f t="shared" si="20"/>
        <v>July 2023</v>
      </c>
    </row>
    <row r="552" spans="1:6" x14ac:dyDescent="0.2">
      <c r="A552" s="10">
        <v>45112</v>
      </c>
      <c r="B552" s="26">
        <v>37</v>
      </c>
      <c r="C552" s="25" t="str">
        <f t="shared" si="19"/>
        <v>2023-07</v>
      </c>
      <c r="D552" s="11">
        <v>45.85</v>
      </c>
      <c r="E552" s="11">
        <v>203.94</v>
      </c>
      <c r="F552" t="str">
        <f t="shared" si="20"/>
        <v>July 2023</v>
      </c>
    </row>
    <row r="553" spans="1:6" x14ac:dyDescent="0.2">
      <c r="A553" s="10">
        <v>45113</v>
      </c>
      <c r="B553" s="26">
        <v>33</v>
      </c>
      <c r="C553" s="25" t="str">
        <f t="shared" si="19"/>
        <v>2023-07</v>
      </c>
      <c r="D553" s="11">
        <v>51.89</v>
      </c>
      <c r="E553" s="11">
        <v>172.12</v>
      </c>
      <c r="F553" t="str">
        <f t="shared" si="20"/>
        <v>July 2023</v>
      </c>
    </row>
    <row r="554" spans="1:6" x14ac:dyDescent="0.2">
      <c r="A554" s="10">
        <v>45114</v>
      </c>
      <c r="B554" s="26">
        <v>44</v>
      </c>
      <c r="C554" s="25" t="str">
        <f t="shared" si="19"/>
        <v>2023-07</v>
      </c>
      <c r="D554" s="11">
        <v>53</v>
      </c>
      <c r="E554" s="11">
        <v>144.97999999999999</v>
      </c>
      <c r="F554" t="str">
        <f t="shared" si="20"/>
        <v>July 2023</v>
      </c>
    </row>
    <row r="555" spans="1:6" x14ac:dyDescent="0.2">
      <c r="A555" s="10">
        <v>45115</v>
      </c>
      <c r="B555" s="26">
        <v>42</v>
      </c>
      <c r="C555" s="25" t="str">
        <f t="shared" si="19"/>
        <v>2023-07</v>
      </c>
      <c r="D555" s="11">
        <v>45.2</v>
      </c>
      <c r="E555" s="11">
        <v>163.53</v>
      </c>
      <c r="F555" t="str">
        <f t="shared" si="20"/>
        <v>July 2023</v>
      </c>
    </row>
    <row r="556" spans="1:6" x14ac:dyDescent="0.2">
      <c r="A556" s="10">
        <v>45116</v>
      </c>
      <c r="B556" s="26">
        <v>45</v>
      </c>
      <c r="C556" s="25" t="str">
        <f t="shared" si="19"/>
        <v>2023-07</v>
      </c>
      <c r="D556" s="11">
        <v>45.59</v>
      </c>
      <c r="E556" s="11">
        <v>215.21</v>
      </c>
      <c r="F556" t="str">
        <f t="shared" si="20"/>
        <v>July 2023</v>
      </c>
    </row>
    <row r="557" spans="1:6" x14ac:dyDescent="0.2">
      <c r="A557" s="10">
        <v>45117</v>
      </c>
      <c r="B557" s="26">
        <v>39</v>
      </c>
      <c r="C557" s="25" t="str">
        <f t="shared" si="19"/>
        <v>2023-07</v>
      </c>
      <c r="D557" s="11">
        <v>44.11</v>
      </c>
      <c r="E557" s="11">
        <v>139.63</v>
      </c>
      <c r="F557" t="str">
        <f t="shared" si="20"/>
        <v>July 2023</v>
      </c>
    </row>
    <row r="558" spans="1:6" x14ac:dyDescent="0.2">
      <c r="A558" s="10">
        <v>45118</v>
      </c>
      <c r="B558" s="26">
        <v>40</v>
      </c>
      <c r="C558" s="25" t="str">
        <f t="shared" si="19"/>
        <v>2023-07</v>
      </c>
      <c r="D558" s="11">
        <v>43.52</v>
      </c>
      <c r="E558" s="11">
        <v>152.02000000000001</v>
      </c>
      <c r="F558" t="str">
        <f t="shared" si="20"/>
        <v>July 2023</v>
      </c>
    </row>
    <row r="559" spans="1:6" x14ac:dyDescent="0.2">
      <c r="A559" s="10">
        <v>45119</v>
      </c>
      <c r="B559" s="26">
        <v>33</v>
      </c>
      <c r="C559" s="25" t="str">
        <f t="shared" si="19"/>
        <v>2023-07</v>
      </c>
      <c r="D559" s="11">
        <v>41.25</v>
      </c>
      <c r="E559" s="11">
        <v>154.41</v>
      </c>
      <c r="F559" t="str">
        <f t="shared" si="20"/>
        <v>July 2023</v>
      </c>
    </row>
    <row r="560" spans="1:6" x14ac:dyDescent="0.2">
      <c r="A560" s="10">
        <v>45120</v>
      </c>
      <c r="B560" s="26">
        <v>39</v>
      </c>
      <c r="C560" s="25" t="str">
        <f t="shared" si="19"/>
        <v>2023-07</v>
      </c>
      <c r="D560" s="11">
        <v>49.1</v>
      </c>
      <c r="E560" s="11">
        <v>166.51</v>
      </c>
      <c r="F560" t="str">
        <f t="shared" si="20"/>
        <v>July 2023</v>
      </c>
    </row>
    <row r="561" spans="1:6" x14ac:dyDescent="0.2">
      <c r="A561" s="10">
        <v>45121</v>
      </c>
      <c r="B561" s="26">
        <v>40</v>
      </c>
      <c r="C561" s="25" t="str">
        <f t="shared" si="19"/>
        <v>2023-07</v>
      </c>
      <c r="D561" s="11">
        <v>46.93</v>
      </c>
      <c r="E561" s="11">
        <v>165.36</v>
      </c>
      <c r="F561" t="str">
        <f t="shared" si="20"/>
        <v>July 2023</v>
      </c>
    </row>
    <row r="562" spans="1:6" x14ac:dyDescent="0.2">
      <c r="A562" s="10">
        <v>45122</v>
      </c>
      <c r="B562" s="26">
        <v>34</v>
      </c>
      <c r="C562" s="25" t="str">
        <f t="shared" si="19"/>
        <v>2023-07</v>
      </c>
      <c r="D562" s="11">
        <v>36.86</v>
      </c>
      <c r="E562" s="11">
        <v>232.98</v>
      </c>
      <c r="F562" t="str">
        <f t="shared" si="20"/>
        <v>July 2023</v>
      </c>
    </row>
    <row r="563" spans="1:6" x14ac:dyDescent="0.2">
      <c r="A563" s="10">
        <v>45123</v>
      </c>
      <c r="B563" s="26">
        <v>38</v>
      </c>
      <c r="C563" s="25" t="str">
        <f t="shared" si="19"/>
        <v>2023-07</v>
      </c>
      <c r="D563" s="11">
        <v>43.27</v>
      </c>
      <c r="E563" s="11">
        <v>137.01</v>
      </c>
      <c r="F563" t="str">
        <f t="shared" si="20"/>
        <v>July 2023</v>
      </c>
    </row>
    <row r="564" spans="1:6" x14ac:dyDescent="0.2">
      <c r="A564" s="10">
        <v>45124</v>
      </c>
      <c r="B564" s="26">
        <v>39</v>
      </c>
      <c r="C564" s="25" t="str">
        <f t="shared" si="19"/>
        <v>2023-07</v>
      </c>
      <c r="D564" s="11">
        <v>38.270000000000003</v>
      </c>
      <c r="E564" s="11">
        <v>150.85</v>
      </c>
      <c r="F564" t="str">
        <f>TEXT(DATE(LEFT(C564,4), RIGHT(C564,2), 1), "mmmm yyyy")</f>
        <v>July 2023</v>
      </c>
    </row>
    <row r="565" spans="1:6" x14ac:dyDescent="0.2">
      <c r="A565" s="10">
        <v>45125</v>
      </c>
      <c r="B565" s="26">
        <v>37</v>
      </c>
      <c r="C565" s="25" t="str">
        <f t="shared" si="19"/>
        <v>2023-07</v>
      </c>
      <c r="D565" s="11">
        <v>41.61</v>
      </c>
      <c r="E565" s="11">
        <v>168.04</v>
      </c>
      <c r="F565" t="str">
        <f t="shared" si="20"/>
        <v>July 2023</v>
      </c>
    </row>
    <row r="566" spans="1:6" x14ac:dyDescent="0.2">
      <c r="A566" s="10">
        <v>45126</v>
      </c>
      <c r="B566" s="26">
        <v>43</v>
      </c>
      <c r="C566" s="25" t="str">
        <f t="shared" si="19"/>
        <v>2023-07</v>
      </c>
      <c r="D566" s="11">
        <v>49.06</v>
      </c>
      <c r="E566" s="11">
        <v>142.1</v>
      </c>
      <c r="F566" t="str">
        <f t="shared" si="20"/>
        <v>July 2023</v>
      </c>
    </row>
    <row r="567" spans="1:6" x14ac:dyDescent="0.2">
      <c r="A567" s="10">
        <v>45127</v>
      </c>
      <c r="B567" s="26">
        <v>37</v>
      </c>
      <c r="C567" s="25" t="str">
        <f t="shared" si="19"/>
        <v>2023-07</v>
      </c>
      <c r="D567" s="11">
        <v>40.159999999999997</v>
      </c>
      <c r="E567" s="11">
        <v>233.39</v>
      </c>
      <c r="F567" t="str">
        <f t="shared" si="20"/>
        <v>July 2023</v>
      </c>
    </row>
    <row r="568" spans="1:6" x14ac:dyDescent="0.2">
      <c r="A568" s="10">
        <v>45128</v>
      </c>
      <c r="B568" s="26">
        <v>38</v>
      </c>
      <c r="C568" s="25" t="str">
        <f t="shared" si="19"/>
        <v>2023-07</v>
      </c>
      <c r="D568" s="11">
        <v>33.729999999999997</v>
      </c>
      <c r="E568" s="11">
        <v>205.46</v>
      </c>
      <c r="F568" t="str">
        <f t="shared" si="20"/>
        <v>July 2023</v>
      </c>
    </row>
    <row r="569" spans="1:6" x14ac:dyDescent="0.2">
      <c r="A569" s="10">
        <v>45129</v>
      </c>
      <c r="B569" s="26">
        <v>40</v>
      </c>
      <c r="C569" s="25" t="str">
        <f t="shared" si="19"/>
        <v>2023-07</v>
      </c>
      <c r="D569" s="11">
        <v>51.35</v>
      </c>
      <c r="E569" s="11">
        <v>148.68</v>
      </c>
      <c r="F569" t="str">
        <f t="shared" si="20"/>
        <v>July 2023</v>
      </c>
    </row>
    <row r="570" spans="1:6" x14ac:dyDescent="0.2">
      <c r="A570" s="10">
        <v>45130</v>
      </c>
      <c r="B570" s="26">
        <v>43</v>
      </c>
      <c r="C570" s="25" t="str">
        <f t="shared" si="19"/>
        <v>2023-07</v>
      </c>
      <c r="D570" s="11">
        <v>40.69</v>
      </c>
      <c r="E570" s="11">
        <v>158.44</v>
      </c>
      <c r="F570" t="str">
        <f t="shared" si="20"/>
        <v>July 2023</v>
      </c>
    </row>
    <row r="571" spans="1:6" x14ac:dyDescent="0.2">
      <c r="A571" s="10">
        <v>45131</v>
      </c>
      <c r="B571" s="26">
        <v>35</v>
      </c>
      <c r="C571" s="25" t="str">
        <f t="shared" si="19"/>
        <v>2023-07</v>
      </c>
      <c r="D571" s="11">
        <v>43.82</v>
      </c>
      <c r="E571" s="11">
        <v>212.11</v>
      </c>
      <c r="F571" t="str">
        <f t="shared" si="20"/>
        <v>July 2023</v>
      </c>
    </row>
    <row r="572" spans="1:6" x14ac:dyDescent="0.2">
      <c r="A572" s="10">
        <v>45132</v>
      </c>
      <c r="B572" s="26">
        <v>45</v>
      </c>
      <c r="C572" s="25" t="str">
        <f t="shared" si="19"/>
        <v>2023-07</v>
      </c>
      <c r="D572" s="11">
        <v>37.950000000000003</v>
      </c>
      <c r="E572" s="11">
        <v>227</v>
      </c>
      <c r="F572" t="str">
        <f t="shared" si="20"/>
        <v>July 2023</v>
      </c>
    </row>
    <row r="573" spans="1:6" x14ac:dyDescent="0.2">
      <c r="A573" s="10">
        <v>45133</v>
      </c>
      <c r="B573" s="26">
        <v>40</v>
      </c>
      <c r="C573" s="25" t="str">
        <f t="shared" si="19"/>
        <v>2023-07</v>
      </c>
      <c r="D573" s="11">
        <v>49.62</v>
      </c>
      <c r="E573" s="11">
        <v>211.05</v>
      </c>
      <c r="F573" t="str">
        <f t="shared" si="20"/>
        <v>July 2023</v>
      </c>
    </row>
    <row r="574" spans="1:6" x14ac:dyDescent="0.2">
      <c r="A574" s="10">
        <v>45134</v>
      </c>
      <c r="B574" s="26">
        <v>36</v>
      </c>
      <c r="C574" s="25" t="str">
        <f t="shared" si="19"/>
        <v>2023-07</v>
      </c>
      <c r="D574" s="11">
        <v>38.65</v>
      </c>
      <c r="E574" s="11">
        <v>218.64</v>
      </c>
      <c r="F574" t="str">
        <f t="shared" si="20"/>
        <v>July 2023</v>
      </c>
    </row>
    <row r="575" spans="1:6" x14ac:dyDescent="0.2">
      <c r="A575" s="10">
        <v>45135</v>
      </c>
      <c r="B575" s="26">
        <v>34</v>
      </c>
      <c r="C575" s="25" t="str">
        <f t="shared" si="19"/>
        <v>2023-07</v>
      </c>
      <c r="D575" s="11">
        <v>50.89</v>
      </c>
      <c r="E575" s="11">
        <v>183.56</v>
      </c>
      <c r="F575" t="str">
        <f t="shared" si="20"/>
        <v>July 2023</v>
      </c>
    </row>
    <row r="576" spans="1:6" x14ac:dyDescent="0.2">
      <c r="A576" s="10">
        <v>45136</v>
      </c>
      <c r="B576" s="26">
        <v>37</v>
      </c>
      <c r="C576" s="25" t="str">
        <f t="shared" si="19"/>
        <v>2023-07</v>
      </c>
      <c r="D576" s="11">
        <v>48.45</v>
      </c>
      <c r="E576" s="11">
        <v>196.07</v>
      </c>
      <c r="F576" t="str">
        <f t="shared" si="20"/>
        <v>July 2023</v>
      </c>
    </row>
    <row r="577" spans="1:6" x14ac:dyDescent="0.2">
      <c r="A577" s="10">
        <v>45137</v>
      </c>
      <c r="B577" s="26">
        <v>37</v>
      </c>
      <c r="C577" s="25" t="str">
        <f t="shared" si="19"/>
        <v>2023-07</v>
      </c>
      <c r="D577" s="11">
        <v>53.33</v>
      </c>
      <c r="E577" s="11">
        <v>175.22</v>
      </c>
      <c r="F577" t="str">
        <f t="shared" si="20"/>
        <v>July 2023</v>
      </c>
    </row>
    <row r="578" spans="1:6" x14ac:dyDescent="0.2">
      <c r="A578" s="10">
        <v>45138</v>
      </c>
      <c r="B578" s="26">
        <v>37</v>
      </c>
      <c r="C578" s="25" t="str">
        <f t="shared" si="19"/>
        <v>2023-07</v>
      </c>
      <c r="D578" s="11">
        <v>33.479999999999997</v>
      </c>
      <c r="E578" s="11">
        <v>140.77000000000001</v>
      </c>
      <c r="F578" t="str">
        <f t="shared" si="20"/>
        <v>July 2023</v>
      </c>
    </row>
    <row r="579" spans="1:6" x14ac:dyDescent="0.2">
      <c r="A579" s="10">
        <v>45139</v>
      </c>
      <c r="B579" s="26">
        <v>40</v>
      </c>
      <c r="C579" s="25" t="str">
        <f t="shared" si="19"/>
        <v>2023-08</v>
      </c>
      <c r="D579" s="11">
        <v>35.39</v>
      </c>
      <c r="E579" s="11">
        <v>161.32</v>
      </c>
      <c r="F579" t="str">
        <f t="shared" si="20"/>
        <v>August 2023</v>
      </c>
    </row>
    <row r="580" spans="1:6" x14ac:dyDescent="0.2">
      <c r="A580" s="10">
        <v>45140</v>
      </c>
      <c r="B580" s="26">
        <v>45</v>
      </c>
      <c r="C580" s="25" t="str">
        <f t="shared" si="19"/>
        <v>2023-08</v>
      </c>
      <c r="D580" s="11">
        <v>43.64</v>
      </c>
      <c r="E580" s="11">
        <v>143.91999999999999</v>
      </c>
      <c r="F580" t="str">
        <f t="shared" si="20"/>
        <v>August 2023</v>
      </c>
    </row>
    <row r="581" spans="1:6" x14ac:dyDescent="0.2">
      <c r="A581" s="10">
        <v>45141</v>
      </c>
      <c r="B581" s="26">
        <v>33</v>
      </c>
      <c r="C581" s="25" t="str">
        <f t="shared" si="19"/>
        <v>2023-08</v>
      </c>
      <c r="D581" s="11">
        <v>42.1</v>
      </c>
      <c r="E581" s="11">
        <v>189.45</v>
      </c>
      <c r="F581" t="str">
        <f t="shared" si="20"/>
        <v>August 2023</v>
      </c>
    </row>
    <row r="582" spans="1:6" x14ac:dyDescent="0.2">
      <c r="A582" s="10">
        <v>45142</v>
      </c>
      <c r="B582" s="26">
        <v>37</v>
      </c>
      <c r="C582" s="25" t="str">
        <f t="shared" si="19"/>
        <v>2023-08</v>
      </c>
      <c r="D582" s="11">
        <v>46.59</v>
      </c>
      <c r="E582" s="11">
        <v>210.79</v>
      </c>
      <c r="F582" t="str">
        <f t="shared" si="20"/>
        <v>August 2023</v>
      </c>
    </row>
    <row r="583" spans="1:6" x14ac:dyDescent="0.2">
      <c r="A583" s="10">
        <v>45143</v>
      </c>
      <c r="B583" s="26">
        <v>37</v>
      </c>
      <c r="C583" s="25" t="str">
        <f t="shared" si="19"/>
        <v>2023-08</v>
      </c>
      <c r="D583" s="11">
        <v>39.36</v>
      </c>
      <c r="E583" s="11">
        <v>141.27000000000001</v>
      </c>
      <c r="F583" t="str">
        <f t="shared" si="20"/>
        <v>August 2023</v>
      </c>
    </row>
    <row r="584" spans="1:6" x14ac:dyDescent="0.2">
      <c r="A584" s="10">
        <v>45144</v>
      </c>
      <c r="B584" s="26">
        <v>37</v>
      </c>
      <c r="C584" s="25" t="str">
        <f t="shared" si="19"/>
        <v>2023-08</v>
      </c>
      <c r="D584" s="11">
        <v>38.21</v>
      </c>
      <c r="E584" s="11">
        <v>169.85</v>
      </c>
      <c r="F584" t="str">
        <f t="shared" si="20"/>
        <v>August 2023</v>
      </c>
    </row>
    <row r="585" spans="1:6" x14ac:dyDescent="0.2">
      <c r="A585" s="10">
        <v>45145</v>
      </c>
      <c r="B585" s="26">
        <v>43</v>
      </c>
      <c r="C585" s="25" t="str">
        <f t="shared" si="19"/>
        <v>2023-08</v>
      </c>
      <c r="D585" s="11">
        <v>51.68</v>
      </c>
      <c r="E585" s="11">
        <v>187.1</v>
      </c>
      <c r="F585" t="str">
        <f t="shared" si="20"/>
        <v>August 2023</v>
      </c>
    </row>
    <row r="586" spans="1:6" x14ac:dyDescent="0.2">
      <c r="A586" s="10">
        <v>45146</v>
      </c>
      <c r="B586" s="26">
        <v>41</v>
      </c>
      <c r="C586" s="25" t="str">
        <f t="shared" si="19"/>
        <v>2023-08</v>
      </c>
      <c r="D586" s="11">
        <v>49.88</v>
      </c>
      <c r="E586" s="11">
        <v>159.49</v>
      </c>
      <c r="F586" t="str">
        <f t="shared" si="20"/>
        <v>August 2023</v>
      </c>
    </row>
    <row r="587" spans="1:6" x14ac:dyDescent="0.2">
      <c r="A587" s="10">
        <v>45147</v>
      </c>
      <c r="B587" s="26">
        <v>35</v>
      </c>
      <c r="C587" s="25" t="str">
        <f t="shared" si="19"/>
        <v>2023-08</v>
      </c>
      <c r="D587" s="11">
        <v>43.34</v>
      </c>
      <c r="E587" s="11">
        <v>165.22</v>
      </c>
      <c r="F587" t="str">
        <f t="shared" si="20"/>
        <v>August 2023</v>
      </c>
    </row>
    <row r="588" spans="1:6" x14ac:dyDescent="0.2">
      <c r="A588" s="10">
        <v>45148</v>
      </c>
      <c r="B588" s="26">
        <v>45</v>
      </c>
      <c r="C588" s="25" t="str">
        <f t="shared" si="19"/>
        <v>2023-08</v>
      </c>
      <c r="D588" s="11">
        <v>41.81</v>
      </c>
      <c r="E588" s="11">
        <v>189.83</v>
      </c>
      <c r="F588" t="str">
        <f t="shared" si="20"/>
        <v>August 2023</v>
      </c>
    </row>
    <row r="589" spans="1:6" x14ac:dyDescent="0.2">
      <c r="A589" s="10">
        <v>45149</v>
      </c>
      <c r="B589" s="26">
        <v>36</v>
      </c>
      <c r="C589" s="25" t="str">
        <f t="shared" si="19"/>
        <v>2023-08</v>
      </c>
      <c r="D589" s="11">
        <v>42.76</v>
      </c>
      <c r="E589" s="11">
        <v>219.3</v>
      </c>
      <c r="F589" t="str">
        <f t="shared" si="20"/>
        <v>August 2023</v>
      </c>
    </row>
    <row r="590" spans="1:6" x14ac:dyDescent="0.2">
      <c r="A590" s="10">
        <v>45150</v>
      </c>
      <c r="B590" s="26">
        <v>44</v>
      </c>
      <c r="C590" s="25" t="str">
        <f t="shared" si="19"/>
        <v>2023-08</v>
      </c>
      <c r="D590" s="11">
        <v>49.35</v>
      </c>
      <c r="E590" s="11">
        <v>210.39</v>
      </c>
      <c r="F590" t="str">
        <f t="shared" si="20"/>
        <v>August 2023</v>
      </c>
    </row>
    <row r="591" spans="1:6" x14ac:dyDescent="0.2">
      <c r="A591" s="10">
        <v>45151</v>
      </c>
      <c r="B591" s="26">
        <v>44</v>
      </c>
      <c r="C591" s="25" t="str">
        <f t="shared" ref="C591:C654" si="21">TEXT(A591, "yyyy-mm")</f>
        <v>2023-08</v>
      </c>
      <c r="D591" s="11">
        <v>40.36</v>
      </c>
      <c r="E591" s="11">
        <v>214.02</v>
      </c>
      <c r="F591" t="str">
        <f t="shared" si="20"/>
        <v>August 2023</v>
      </c>
    </row>
    <row r="592" spans="1:6" x14ac:dyDescent="0.2">
      <c r="A592" s="10">
        <v>45152</v>
      </c>
      <c r="B592" s="26">
        <v>36</v>
      </c>
      <c r="C592" s="25" t="str">
        <f t="shared" si="21"/>
        <v>2023-08</v>
      </c>
      <c r="D592" s="11">
        <v>49.64</v>
      </c>
      <c r="E592" s="11">
        <v>163.38</v>
      </c>
      <c r="F592" t="str">
        <f t="shared" si="20"/>
        <v>August 2023</v>
      </c>
    </row>
    <row r="593" spans="1:6" x14ac:dyDescent="0.2">
      <c r="A593" s="10">
        <v>45153</v>
      </c>
      <c r="B593" s="26">
        <v>41</v>
      </c>
      <c r="C593" s="25" t="str">
        <f t="shared" si="21"/>
        <v>2023-08</v>
      </c>
      <c r="D593" s="11">
        <v>34.15</v>
      </c>
      <c r="E593" s="11">
        <v>207.33</v>
      </c>
      <c r="F593" t="str">
        <f t="shared" si="20"/>
        <v>August 2023</v>
      </c>
    </row>
    <row r="594" spans="1:6" x14ac:dyDescent="0.2">
      <c r="A594" s="10">
        <v>45154</v>
      </c>
      <c r="B594" s="26">
        <v>37</v>
      </c>
      <c r="C594" s="25" t="str">
        <f t="shared" si="21"/>
        <v>2023-08</v>
      </c>
      <c r="D594" s="11">
        <v>51.14</v>
      </c>
      <c r="E594" s="11">
        <v>205.96</v>
      </c>
      <c r="F594" t="str">
        <f t="shared" ref="F594:F657" si="22">TEXT(DATE(LEFT(C594,4), RIGHT(C594,2), 1), "mmmm yyyy")</f>
        <v>August 2023</v>
      </c>
    </row>
    <row r="595" spans="1:6" x14ac:dyDescent="0.2">
      <c r="A595" s="10">
        <v>45155</v>
      </c>
      <c r="B595" s="26">
        <v>40</v>
      </c>
      <c r="C595" s="25" t="str">
        <f t="shared" si="21"/>
        <v>2023-08</v>
      </c>
      <c r="D595" s="11">
        <v>36.51</v>
      </c>
      <c r="E595" s="11">
        <v>183.75</v>
      </c>
      <c r="F595" t="str">
        <f t="shared" si="22"/>
        <v>August 2023</v>
      </c>
    </row>
    <row r="596" spans="1:6" x14ac:dyDescent="0.2">
      <c r="A596" s="10">
        <v>45156</v>
      </c>
      <c r="B596" s="26">
        <v>45</v>
      </c>
      <c r="C596" s="25" t="str">
        <f t="shared" si="21"/>
        <v>2023-08</v>
      </c>
      <c r="D596" s="11">
        <v>49.69</v>
      </c>
      <c r="E596" s="11">
        <v>229.68</v>
      </c>
      <c r="F596" t="str">
        <f t="shared" si="22"/>
        <v>August 2023</v>
      </c>
    </row>
    <row r="597" spans="1:6" x14ac:dyDescent="0.2">
      <c r="A597" s="10">
        <v>45157</v>
      </c>
      <c r="B597" s="26">
        <v>42</v>
      </c>
      <c r="C597" s="25" t="str">
        <f t="shared" si="21"/>
        <v>2023-08</v>
      </c>
      <c r="D597" s="11">
        <v>38.14</v>
      </c>
      <c r="E597" s="11">
        <v>198.36</v>
      </c>
      <c r="F597" t="str">
        <f t="shared" si="22"/>
        <v>August 2023</v>
      </c>
    </row>
    <row r="598" spans="1:6" x14ac:dyDescent="0.2">
      <c r="A598" s="10">
        <v>45158</v>
      </c>
      <c r="B598" s="26">
        <v>43</v>
      </c>
      <c r="C598" s="25" t="str">
        <f t="shared" si="21"/>
        <v>2023-08</v>
      </c>
      <c r="D598" s="11">
        <v>49.74</v>
      </c>
      <c r="E598" s="11">
        <v>196.12</v>
      </c>
      <c r="F598" t="str">
        <f t="shared" si="22"/>
        <v>August 2023</v>
      </c>
    </row>
    <row r="599" spans="1:6" x14ac:dyDescent="0.2">
      <c r="A599" s="10">
        <v>45159</v>
      </c>
      <c r="B599" s="26">
        <v>44</v>
      </c>
      <c r="C599" s="25" t="str">
        <f t="shared" si="21"/>
        <v>2023-08</v>
      </c>
      <c r="D599" s="11">
        <v>46.6</v>
      </c>
      <c r="E599" s="11">
        <v>215.97</v>
      </c>
      <c r="F599" t="str">
        <f t="shared" si="22"/>
        <v>August 2023</v>
      </c>
    </row>
    <row r="600" spans="1:6" x14ac:dyDescent="0.2">
      <c r="A600" s="10">
        <v>45160</v>
      </c>
      <c r="B600" s="26">
        <v>41</v>
      </c>
      <c r="C600" s="25" t="str">
        <f t="shared" si="21"/>
        <v>2023-08</v>
      </c>
      <c r="D600" s="11">
        <v>45.88</v>
      </c>
      <c r="E600" s="11">
        <v>139.99</v>
      </c>
      <c r="F600" t="str">
        <f t="shared" si="22"/>
        <v>August 2023</v>
      </c>
    </row>
    <row r="601" spans="1:6" x14ac:dyDescent="0.2">
      <c r="A601" s="10">
        <v>45161</v>
      </c>
      <c r="B601" s="26">
        <v>34</v>
      </c>
      <c r="C601" s="25" t="str">
        <f t="shared" si="21"/>
        <v>2023-08</v>
      </c>
      <c r="D601" s="11">
        <v>50.53</v>
      </c>
      <c r="E601" s="11">
        <v>226.15</v>
      </c>
      <c r="F601" t="str">
        <f t="shared" si="22"/>
        <v>August 2023</v>
      </c>
    </row>
    <row r="602" spans="1:6" x14ac:dyDescent="0.2">
      <c r="A602" s="10">
        <v>45162</v>
      </c>
      <c r="B602" s="26">
        <v>41</v>
      </c>
      <c r="C602" s="25" t="str">
        <f t="shared" si="21"/>
        <v>2023-08</v>
      </c>
      <c r="D602" s="11">
        <v>40.15</v>
      </c>
      <c r="E602" s="11">
        <v>194.09</v>
      </c>
      <c r="F602" t="str">
        <f t="shared" si="22"/>
        <v>August 2023</v>
      </c>
    </row>
    <row r="603" spans="1:6" x14ac:dyDescent="0.2">
      <c r="A603" s="10">
        <v>45163</v>
      </c>
      <c r="B603" s="26">
        <v>40</v>
      </c>
      <c r="C603" s="25" t="str">
        <f t="shared" si="21"/>
        <v>2023-08</v>
      </c>
      <c r="D603" s="11">
        <v>35.950000000000003</v>
      </c>
      <c r="E603" s="11">
        <v>152</v>
      </c>
      <c r="F603" t="str">
        <f t="shared" si="22"/>
        <v>August 2023</v>
      </c>
    </row>
    <row r="604" spans="1:6" x14ac:dyDescent="0.2">
      <c r="A604" s="10">
        <v>45164</v>
      </c>
      <c r="B604" s="26">
        <v>41</v>
      </c>
      <c r="C604" s="25" t="str">
        <f t="shared" si="21"/>
        <v>2023-08</v>
      </c>
      <c r="D604" s="11">
        <v>39.07</v>
      </c>
      <c r="E604" s="11">
        <v>151.43</v>
      </c>
      <c r="F604" t="str">
        <f t="shared" si="22"/>
        <v>August 2023</v>
      </c>
    </row>
    <row r="605" spans="1:6" x14ac:dyDescent="0.2">
      <c r="A605" s="10">
        <v>45165</v>
      </c>
      <c r="B605" s="26">
        <v>41</v>
      </c>
      <c r="C605" s="25" t="str">
        <f t="shared" si="21"/>
        <v>2023-08</v>
      </c>
      <c r="D605" s="11">
        <v>51.4</v>
      </c>
      <c r="E605" s="11">
        <v>153.24</v>
      </c>
      <c r="F605" t="str">
        <f t="shared" si="22"/>
        <v>August 2023</v>
      </c>
    </row>
    <row r="606" spans="1:6" x14ac:dyDescent="0.2">
      <c r="A606" s="10">
        <v>45166</v>
      </c>
      <c r="B606" s="26">
        <v>46</v>
      </c>
      <c r="C606" s="25" t="str">
        <f t="shared" si="21"/>
        <v>2023-08</v>
      </c>
      <c r="D606" s="11">
        <v>49.35</v>
      </c>
      <c r="E606" s="11">
        <v>143.66</v>
      </c>
      <c r="F606" t="str">
        <f t="shared" si="22"/>
        <v>August 2023</v>
      </c>
    </row>
    <row r="607" spans="1:6" x14ac:dyDescent="0.2">
      <c r="A607" s="10">
        <v>45167</v>
      </c>
      <c r="B607" s="26">
        <v>34</v>
      </c>
      <c r="C607" s="25" t="str">
        <f t="shared" si="21"/>
        <v>2023-08</v>
      </c>
      <c r="D607" s="11">
        <v>38.799999999999997</v>
      </c>
      <c r="E607" s="11">
        <v>219.23</v>
      </c>
      <c r="F607" t="str">
        <f t="shared" si="22"/>
        <v>August 2023</v>
      </c>
    </row>
    <row r="608" spans="1:6" x14ac:dyDescent="0.2">
      <c r="A608" s="10">
        <v>45168</v>
      </c>
      <c r="B608" s="26">
        <v>45</v>
      </c>
      <c r="C608" s="25" t="str">
        <f t="shared" si="21"/>
        <v>2023-08</v>
      </c>
      <c r="D608" s="11">
        <v>46.35</v>
      </c>
      <c r="E608" s="11">
        <v>188.01</v>
      </c>
      <c r="F608" t="str">
        <f t="shared" si="22"/>
        <v>August 2023</v>
      </c>
    </row>
    <row r="609" spans="1:6" x14ac:dyDescent="0.2">
      <c r="A609" s="10">
        <v>45169</v>
      </c>
      <c r="B609" s="26">
        <v>39</v>
      </c>
      <c r="C609" s="25" t="str">
        <f t="shared" si="21"/>
        <v>2023-08</v>
      </c>
      <c r="D609" s="11">
        <v>42.82</v>
      </c>
      <c r="E609" s="11">
        <v>190.4</v>
      </c>
      <c r="F609" t="str">
        <f t="shared" si="22"/>
        <v>August 2023</v>
      </c>
    </row>
    <row r="610" spans="1:6" x14ac:dyDescent="0.2">
      <c r="A610" s="10">
        <v>45170</v>
      </c>
      <c r="B610" s="26">
        <v>42</v>
      </c>
      <c r="C610" s="25" t="str">
        <f t="shared" si="21"/>
        <v>2023-09</v>
      </c>
      <c r="D610" s="11">
        <v>38.31</v>
      </c>
      <c r="E610" s="11">
        <v>173.77</v>
      </c>
      <c r="F610" t="str">
        <f t="shared" si="22"/>
        <v>September 2023</v>
      </c>
    </row>
    <row r="611" spans="1:6" x14ac:dyDescent="0.2">
      <c r="A611" s="10">
        <v>45171</v>
      </c>
      <c r="B611" s="26">
        <v>36</v>
      </c>
      <c r="C611" s="25" t="str">
        <f t="shared" si="21"/>
        <v>2023-09</v>
      </c>
      <c r="D611" s="11">
        <v>38.33</v>
      </c>
      <c r="E611" s="11">
        <v>137.33000000000001</v>
      </c>
      <c r="F611" t="str">
        <f t="shared" si="22"/>
        <v>September 2023</v>
      </c>
    </row>
    <row r="612" spans="1:6" x14ac:dyDescent="0.2">
      <c r="A612" s="10">
        <v>45172</v>
      </c>
      <c r="B612" s="26">
        <v>41</v>
      </c>
      <c r="C612" s="25" t="str">
        <f t="shared" si="21"/>
        <v>2023-09</v>
      </c>
      <c r="D612" s="11">
        <v>52.97</v>
      </c>
      <c r="E612" s="11">
        <v>209.38</v>
      </c>
      <c r="F612" t="str">
        <f t="shared" si="22"/>
        <v>September 2023</v>
      </c>
    </row>
    <row r="613" spans="1:6" x14ac:dyDescent="0.2">
      <c r="A613" s="10">
        <v>45173</v>
      </c>
      <c r="B613" s="26">
        <v>45</v>
      </c>
      <c r="C613" s="25" t="str">
        <f t="shared" si="21"/>
        <v>2023-09</v>
      </c>
      <c r="D613" s="11">
        <v>39.33</v>
      </c>
      <c r="E613" s="11">
        <v>144.15</v>
      </c>
      <c r="F613" t="str">
        <f t="shared" si="22"/>
        <v>September 2023</v>
      </c>
    </row>
    <row r="614" spans="1:6" x14ac:dyDescent="0.2">
      <c r="A614" s="10">
        <v>45174</v>
      </c>
      <c r="B614" s="26">
        <v>44</v>
      </c>
      <c r="C614" s="25" t="str">
        <f t="shared" si="21"/>
        <v>2023-09</v>
      </c>
      <c r="D614" s="11">
        <v>43.28</v>
      </c>
      <c r="E614" s="11">
        <v>164.57</v>
      </c>
      <c r="F614" t="str">
        <f t="shared" si="22"/>
        <v>September 2023</v>
      </c>
    </row>
    <row r="615" spans="1:6" x14ac:dyDescent="0.2">
      <c r="A615" s="10">
        <v>45175</v>
      </c>
      <c r="B615" s="26">
        <v>44</v>
      </c>
      <c r="C615" s="25" t="str">
        <f t="shared" si="21"/>
        <v>2023-09</v>
      </c>
      <c r="D615" s="11">
        <v>51.63</v>
      </c>
      <c r="E615" s="11">
        <v>233.38</v>
      </c>
      <c r="F615" t="str">
        <f t="shared" si="22"/>
        <v>September 2023</v>
      </c>
    </row>
    <row r="616" spans="1:6" x14ac:dyDescent="0.2">
      <c r="A616" s="10">
        <v>45176</v>
      </c>
      <c r="B616" s="26">
        <v>44</v>
      </c>
      <c r="C616" s="25" t="str">
        <f t="shared" si="21"/>
        <v>2023-09</v>
      </c>
      <c r="D616" s="11">
        <v>50.17</v>
      </c>
      <c r="E616" s="11">
        <v>139.26</v>
      </c>
      <c r="F616" t="str">
        <f t="shared" si="22"/>
        <v>September 2023</v>
      </c>
    </row>
    <row r="617" spans="1:6" x14ac:dyDescent="0.2">
      <c r="A617" s="10">
        <v>45177</v>
      </c>
      <c r="B617" s="26">
        <v>46</v>
      </c>
      <c r="C617" s="25" t="str">
        <f t="shared" si="21"/>
        <v>2023-09</v>
      </c>
      <c r="D617" s="11">
        <v>52.41</v>
      </c>
      <c r="E617" s="11">
        <v>151.25</v>
      </c>
      <c r="F617" t="str">
        <f t="shared" si="22"/>
        <v>September 2023</v>
      </c>
    </row>
    <row r="618" spans="1:6" x14ac:dyDescent="0.2">
      <c r="A618" s="10">
        <v>45178</v>
      </c>
      <c r="B618" s="26">
        <v>38</v>
      </c>
      <c r="C618" s="25" t="str">
        <f t="shared" si="21"/>
        <v>2023-09</v>
      </c>
      <c r="D618" s="11">
        <v>40.270000000000003</v>
      </c>
      <c r="E618" s="11">
        <v>219.69</v>
      </c>
      <c r="F618" t="str">
        <f t="shared" si="22"/>
        <v>September 2023</v>
      </c>
    </row>
    <row r="619" spans="1:6" x14ac:dyDescent="0.2">
      <c r="A619" s="10">
        <v>45179</v>
      </c>
      <c r="B619" s="26">
        <v>38</v>
      </c>
      <c r="C619" s="25" t="str">
        <f t="shared" si="21"/>
        <v>2023-09</v>
      </c>
      <c r="D619" s="11">
        <v>33.31</v>
      </c>
      <c r="E619" s="11">
        <v>228.22</v>
      </c>
      <c r="F619" t="str">
        <f t="shared" si="22"/>
        <v>September 2023</v>
      </c>
    </row>
    <row r="620" spans="1:6" x14ac:dyDescent="0.2">
      <c r="A620" s="10">
        <v>45180</v>
      </c>
      <c r="B620" s="26">
        <v>44</v>
      </c>
      <c r="C620" s="25" t="str">
        <f t="shared" si="21"/>
        <v>2023-09</v>
      </c>
      <c r="D620" s="11">
        <v>36.72</v>
      </c>
      <c r="E620" s="11">
        <v>221.56</v>
      </c>
      <c r="F620" t="str">
        <f t="shared" si="22"/>
        <v>September 2023</v>
      </c>
    </row>
    <row r="621" spans="1:6" x14ac:dyDescent="0.2">
      <c r="A621" s="10">
        <v>45181</v>
      </c>
      <c r="B621" s="26">
        <v>39</v>
      </c>
      <c r="C621" s="25" t="str">
        <f t="shared" si="21"/>
        <v>2023-09</v>
      </c>
      <c r="D621" s="11">
        <v>42.88</v>
      </c>
      <c r="E621" s="11">
        <v>148.83000000000001</v>
      </c>
      <c r="F621" t="str">
        <f t="shared" si="22"/>
        <v>September 2023</v>
      </c>
    </row>
    <row r="622" spans="1:6" x14ac:dyDescent="0.2">
      <c r="A622" s="10">
        <v>45182</v>
      </c>
      <c r="B622" s="26">
        <v>38</v>
      </c>
      <c r="C622" s="25" t="str">
        <f t="shared" si="21"/>
        <v>2023-09</v>
      </c>
      <c r="D622" s="11">
        <v>48.24</v>
      </c>
      <c r="E622" s="11">
        <v>230.13</v>
      </c>
      <c r="F622" t="str">
        <f t="shared" si="22"/>
        <v>September 2023</v>
      </c>
    </row>
    <row r="623" spans="1:6" x14ac:dyDescent="0.2">
      <c r="A623" s="10">
        <v>45183</v>
      </c>
      <c r="B623" s="26">
        <v>45</v>
      </c>
      <c r="C623" s="25" t="str">
        <f t="shared" si="21"/>
        <v>2023-09</v>
      </c>
      <c r="D623" s="11">
        <v>50.7</v>
      </c>
      <c r="E623" s="11">
        <v>190.08</v>
      </c>
      <c r="F623" t="str">
        <f t="shared" si="22"/>
        <v>September 2023</v>
      </c>
    </row>
    <row r="624" spans="1:6" x14ac:dyDescent="0.2">
      <c r="A624" s="10">
        <v>45184</v>
      </c>
      <c r="B624" s="26">
        <v>38</v>
      </c>
      <c r="C624" s="25" t="str">
        <f t="shared" si="21"/>
        <v>2023-09</v>
      </c>
      <c r="D624" s="11">
        <v>46.27</v>
      </c>
      <c r="E624" s="11">
        <v>189.28</v>
      </c>
      <c r="F624" t="str">
        <f t="shared" si="22"/>
        <v>September 2023</v>
      </c>
    </row>
    <row r="625" spans="1:6" x14ac:dyDescent="0.2">
      <c r="A625" s="10">
        <v>45185</v>
      </c>
      <c r="B625" s="26">
        <v>37</v>
      </c>
      <c r="C625" s="25" t="str">
        <f t="shared" si="21"/>
        <v>2023-09</v>
      </c>
      <c r="D625" s="11">
        <v>47.86</v>
      </c>
      <c r="E625" s="11">
        <v>176.46</v>
      </c>
      <c r="F625" t="str">
        <f t="shared" si="22"/>
        <v>September 2023</v>
      </c>
    </row>
    <row r="626" spans="1:6" x14ac:dyDescent="0.2">
      <c r="A626" s="10">
        <v>45186</v>
      </c>
      <c r="B626" s="26">
        <v>36</v>
      </c>
      <c r="C626" s="25" t="str">
        <f t="shared" si="21"/>
        <v>2023-09</v>
      </c>
      <c r="D626" s="11">
        <v>52.51</v>
      </c>
      <c r="E626" s="11">
        <v>149.82</v>
      </c>
      <c r="F626" t="str">
        <f t="shared" si="22"/>
        <v>September 2023</v>
      </c>
    </row>
    <row r="627" spans="1:6" x14ac:dyDescent="0.2">
      <c r="A627" s="10">
        <v>45187</v>
      </c>
      <c r="B627" s="26">
        <v>45</v>
      </c>
      <c r="C627" s="25" t="str">
        <f t="shared" si="21"/>
        <v>2023-09</v>
      </c>
      <c r="D627" s="11">
        <v>45.85</v>
      </c>
      <c r="E627" s="11">
        <v>228.62</v>
      </c>
      <c r="F627" t="str">
        <f t="shared" si="22"/>
        <v>September 2023</v>
      </c>
    </row>
    <row r="628" spans="1:6" x14ac:dyDescent="0.2">
      <c r="A628" s="10">
        <v>45188</v>
      </c>
      <c r="B628" s="26">
        <v>35</v>
      </c>
      <c r="C628" s="25" t="str">
        <f t="shared" si="21"/>
        <v>2023-09</v>
      </c>
      <c r="D628" s="11">
        <v>33.69</v>
      </c>
      <c r="E628" s="11">
        <v>184.93</v>
      </c>
      <c r="F628" t="str">
        <f t="shared" si="22"/>
        <v>September 2023</v>
      </c>
    </row>
    <row r="629" spans="1:6" x14ac:dyDescent="0.2">
      <c r="A629" s="10">
        <v>45189</v>
      </c>
      <c r="B629" s="26">
        <v>47</v>
      </c>
      <c r="C629" s="25" t="str">
        <f t="shared" si="21"/>
        <v>2023-09</v>
      </c>
      <c r="D629" s="11">
        <v>35.29</v>
      </c>
      <c r="E629" s="11">
        <v>203.58</v>
      </c>
      <c r="F629" t="str">
        <f t="shared" si="22"/>
        <v>September 2023</v>
      </c>
    </row>
    <row r="630" spans="1:6" x14ac:dyDescent="0.2">
      <c r="A630" s="10">
        <v>45190</v>
      </c>
      <c r="B630" s="26">
        <v>44</v>
      </c>
      <c r="C630" s="25" t="str">
        <f t="shared" si="21"/>
        <v>2023-09</v>
      </c>
      <c r="D630" s="11">
        <v>45.8</v>
      </c>
      <c r="E630" s="11">
        <v>153.99</v>
      </c>
      <c r="F630" t="str">
        <f t="shared" si="22"/>
        <v>September 2023</v>
      </c>
    </row>
    <row r="631" spans="1:6" x14ac:dyDescent="0.2">
      <c r="A631" s="10">
        <v>45191</v>
      </c>
      <c r="B631" s="26">
        <v>40</v>
      </c>
      <c r="C631" s="25" t="str">
        <f t="shared" si="21"/>
        <v>2023-09</v>
      </c>
      <c r="D631" s="11">
        <v>47.71</v>
      </c>
      <c r="E631" s="11">
        <v>196.32</v>
      </c>
      <c r="F631" t="str">
        <f t="shared" si="22"/>
        <v>September 2023</v>
      </c>
    </row>
    <row r="632" spans="1:6" x14ac:dyDescent="0.2">
      <c r="A632" s="10">
        <v>45192</v>
      </c>
      <c r="B632" s="26">
        <v>41</v>
      </c>
      <c r="C632" s="25" t="str">
        <f t="shared" si="21"/>
        <v>2023-09</v>
      </c>
      <c r="D632" s="11">
        <v>33.14</v>
      </c>
      <c r="E632" s="11">
        <v>220.13</v>
      </c>
      <c r="F632" t="str">
        <f t="shared" si="22"/>
        <v>September 2023</v>
      </c>
    </row>
    <row r="633" spans="1:6" x14ac:dyDescent="0.2">
      <c r="A633" s="10">
        <v>45193</v>
      </c>
      <c r="B633" s="26">
        <v>35</v>
      </c>
      <c r="C633" s="25" t="str">
        <f t="shared" si="21"/>
        <v>2023-09</v>
      </c>
      <c r="D633" s="11">
        <v>37.25</v>
      </c>
      <c r="E633" s="11">
        <v>189.84</v>
      </c>
      <c r="F633" t="str">
        <f t="shared" si="22"/>
        <v>September 2023</v>
      </c>
    </row>
    <row r="634" spans="1:6" x14ac:dyDescent="0.2">
      <c r="A634" s="10">
        <v>45194</v>
      </c>
      <c r="B634" s="26">
        <v>38</v>
      </c>
      <c r="C634" s="25" t="str">
        <f t="shared" si="21"/>
        <v>2023-09</v>
      </c>
      <c r="D634" s="11">
        <v>46.22</v>
      </c>
      <c r="E634" s="11">
        <v>179.57</v>
      </c>
      <c r="F634" t="str">
        <f t="shared" si="22"/>
        <v>September 2023</v>
      </c>
    </row>
    <row r="635" spans="1:6" x14ac:dyDescent="0.2">
      <c r="A635" s="10">
        <v>45195</v>
      </c>
      <c r="B635" s="26">
        <v>42</v>
      </c>
      <c r="C635" s="25" t="str">
        <f t="shared" si="21"/>
        <v>2023-09</v>
      </c>
      <c r="D635" s="11">
        <v>47.81</v>
      </c>
      <c r="E635" s="11">
        <v>231.29</v>
      </c>
      <c r="F635" t="str">
        <f t="shared" si="22"/>
        <v>September 2023</v>
      </c>
    </row>
    <row r="636" spans="1:6" x14ac:dyDescent="0.2">
      <c r="A636" s="10">
        <v>45196</v>
      </c>
      <c r="B636" s="26">
        <v>36</v>
      </c>
      <c r="C636" s="25" t="str">
        <f t="shared" si="21"/>
        <v>2023-09</v>
      </c>
      <c r="D636" s="11">
        <v>48.17</v>
      </c>
      <c r="E636" s="11">
        <v>229.74</v>
      </c>
      <c r="F636" t="str">
        <f t="shared" si="22"/>
        <v>September 2023</v>
      </c>
    </row>
    <row r="637" spans="1:6" x14ac:dyDescent="0.2">
      <c r="A637" s="10">
        <v>45197</v>
      </c>
      <c r="B637" s="26">
        <v>41</v>
      </c>
      <c r="C637" s="25" t="str">
        <f t="shared" si="21"/>
        <v>2023-09</v>
      </c>
      <c r="D637" s="11">
        <v>33.74</v>
      </c>
      <c r="E637" s="11">
        <v>175.94</v>
      </c>
      <c r="F637" t="str">
        <f t="shared" si="22"/>
        <v>September 2023</v>
      </c>
    </row>
    <row r="638" spans="1:6" x14ac:dyDescent="0.2">
      <c r="A638" s="10">
        <v>45198</v>
      </c>
      <c r="B638" s="26">
        <v>47</v>
      </c>
      <c r="C638" s="25" t="str">
        <f t="shared" si="21"/>
        <v>2023-09</v>
      </c>
      <c r="D638" s="11">
        <v>38.71</v>
      </c>
      <c r="E638" s="11">
        <v>136.61000000000001</v>
      </c>
      <c r="F638" t="str">
        <f t="shared" si="22"/>
        <v>September 2023</v>
      </c>
    </row>
    <row r="639" spans="1:6" x14ac:dyDescent="0.2">
      <c r="A639" s="10">
        <v>45199</v>
      </c>
      <c r="B639" s="26">
        <v>43</v>
      </c>
      <c r="C639" s="25" t="str">
        <f t="shared" si="21"/>
        <v>2023-09</v>
      </c>
      <c r="D639" s="11">
        <v>50.44</v>
      </c>
      <c r="E639" s="11">
        <v>201.31</v>
      </c>
      <c r="F639" t="str">
        <f t="shared" si="22"/>
        <v>September 2023</v>
      </c>
    </row>
    <row r="640" spans="1:6" x14ac:dyDescent="0.2">
      <c r="A640" s="10">
        <v>45200</v>
      </c>
      <c r="B640" s="26">
        <v>35</v>
      </c>
      <c r="C640" s="25" t="str">
        <f t="shared" si="21"/>
        <v>2023-10</v>
      </c>
      <c r="D640" s="11">
        <v>40.56</v>
      </c>
      <c r="E640" s="11">
        <v>178.07</v>
      </c>
      <c r="F640" t="str">
        <f t="shared" si="22"/>
        <v>October 2023</v>
      </c>
    </row>
    <row r="641" spans="1:6" x14ac:dyDescent="0.2">
      <c r="A641" s="10">
        <v>45201</v>
      </c>
      <c r="B641" s="26">
        <v>38</v>
      </c>
      <c r="C641" s="25" t="str">
        <f t="shared" si="21"/>
        <v>2023-10</v>
      </c>
      <c r="D641" s="11">
        <v>37.47</v>
      </c>
      <c r="E641" s="11">
        <v>162.66999999999999</v>
      </c>
      <c r="F641" t="str">
        <f t="shared" si="22"/>
        <v>October 2023</v>
      </c>
    </row>
    <row r="642" spans="1:6" x14ac:dyDescent="0.2">
      <c r="A642" s="10">
        <v>45202</v>
      </c>
      <c r="B642" s="26">
        <v>40</v>
      </c>
      <c r="C642" s="25" t="str">
        <f t="shared" si="21"/>
        <v>2023-10</v>
      </c>
      <c r="D642" s="11">
        <v>41.08</v>
      </c>
      <c r="E642" s="11">
        <v>156.74</v>
      </c>
      <c r="F642" t="str">
        <f t="shared" si="22"/>
        <v>October 2023</v>
      </c>
    </row>
    <row r="643" spans="1:6" x14ac:dyDescent="0.2">
      <c r="A643" s="10">
        <v>45203</v>
      </c>
      <c r="B643" s="26">
        <v>45</v>
      </c>
      <c r="C643" s="25" t="str">
        <f t="shared" si="21"/>
        <v>2023-10</v>
      </c>
      <c r="D643" s="11">
        <v>37.1</v>
      </c>
      <c r="E643" s="11">
        <v>233.07</v>
      </c>
      <c r="F643" t="str">
        <f t="shared" si="22"/>
        <v>October 2023</v>
      </c>
    </row>
    <row r="644" spans="1:6" x14ac:dyDescent="0.2">
      <c r="A644" s="10">
        <v>45204</v>
      </c>
      <c r="B644" s="26">
        <v>39</v>
      </c>
      <c r="C644" s="25" t="str">
        <f t="shared" si="21"/>
        <v>2023-10</v>
      </c>
      <c r="D644" s="11">
        <v>36.43</v>
      </c>
      <c r="E644" s="11">
        <v>207.78</v>
      </c>
      <c r="F644" t="str">
        <f t="shared" si="22"/>
        <v>October 2023</v>
      </c>
    </row>
    <row r="645" spans="1:6" x14ac:dyDescent="0.2">
      <c r="A645" s="10">
        <v>45205</v>
      </c>
      <c r="B645" s="26">
        <v>38</v>
      </c>
      <c r="C645" s="25" t="str">
        <f t="shared" si="21"/>
        <v>2023-10</v>
      </c>
      <c r="D645" s="11">
        <v>48.82</v>
      </c>
      <c r="E645" s="11">
        <v>187.46</v>
      </c>
      <c r="F645" t="str">
        <f t="shared" si="22"/>
        <v>October 2023</v>
      </c>
    </row>
    <row r="646" spans="1:6" x14ac:dyDescent="0.2">
      <c r="A646" s="10">
        <v>45206</v>
      </c>
      <c r="B646" s="26">
        <v>47</v>
      </c>
      <c r="C646" s="25" t="str">
        <f t="shared" si="21"/>
        <v>2023-10</v>
      </c>
      <c r="D646" s="11">
        <v>41.43</v>
      </c>
      <c r="E646" s="11">
        <v>183.34</v>
      </c>
      <c r="F646" t="str">
        <f t="shared" si="22"/>
        <v>October 2023</v>
      </c>
    </row>
    <row r="647" spans="1:6" x14ac:dyDescent="0.2">
      <c r="A647" s="10">
        <v>45207</v>
      </c>
      <c r="B647" s="26">
        <v>37</v>
      </c>
      <c r="C647" s="25" t="str">
        <f t="shared" si="21"/>
        <v>2023-10</v>
      </c>
      <c r="D647" s="11">
        <v>39.17</v>
      </c>
      <c r="E647" s="11">
        <v>139.44999999999999</v>
      </c>
      <c r="F647" t="str">
        <f t="shared" si="22"/>
        <v>October 2023</v>
      </c>
    </row>
    <row r="648" spans="1:6" x14ac:dyDescent="0.2">
      <c r="A648" s="10">
        <v>45208</v>
      </c>
      <c r="B648" s="26">
        <v>45</v>
      </c>
      <c r="C648" s="25" t="str">
        <f t="shared" si="21"/>
        <v>2023-10</v>
      </c>
      <c r="D648" s="11">
        <v>36.6</v>
      </c>
      <c r="E648" s="11">
        <v>202.89</v>
      </c>
      <c r="F648" t="str">
        <f t="shared" si="22"/>
        <v>October 2023</v>
      </c>
    </row>
    <row r="649" spans="1:6" x14ac:dyDescent="0.2">
      <c r="A649" s="10">
        <v>45209</v>
      </c>
      <c r="B649" s="26">
        <v>36</v>
      </c>
      <c r="C649" s="25" t="str">
        <f t="shared" si="21"/>
        <v>2023-10</v>
      </c>
      <c r="D649" s="11">
        <v>41.15</v>
      </c>
      <c r="E649" s="11">
        <v>164.25</v>
      </c>
      <c r="F649" t="str">
        <f t="shared" si="22"/>
        <v>October 2023</v>
      </c>
    </row>
    <row r="650" spans="1:6" x14ac:dyDescent="0.2">
      <c r="A650" s="10">
        <v>45210</v>
      </c>
      <c r="B650" s="26">
        <v>37</v>
      </c>
      <c r="C650" s="25" t="str">
        <f t="shared" si="21"/>
        <v>2023-10</v>
      </c>
      <c r="D650" s="11">
        <v>43.28</v>
      </c>
      <c r="E650" s="11">
        <v>192.29</v>
      </c>
      <c r="F650" t="str">
        <f t="shared" si="22"/>
        <v>October 2023</v>
      </c>
    </row>
    <row r="651" spans="1:6" x14ac:dyDescent="0.2">
      <c r="A651" s="10">
        <v>45211</v>
      </c>
      <c r="B651" s="26">
        <v>45</v>
      </c>
      <c r="C651" s="25" t="str">
        <f t="shared" si="21"/>
        <v>2023-10</v>
      </c>
      <c r="D651" s="11">
        <v>51.72</v>
      </c>
      <c r="E651" s="11">
        <v>193.41</v>
      </c>
      <c r="F651" t="str">
        <f t="shared" si="22"/>
        <v>October 2023</v>
      </c>
    </row>
    <row r="652" spans="1:6" x14ac:dyDescent="0.2">
      <c r="A652" s="10">
        <v>45212</v>
      </c>
      <c r="B652" s="26">
        <v>43</v>
      </c>
      <c r="C652" s="25" t="str">
        <f t="shared" si="21"/>
        <v>2023-10</v>
      </c>
      <c r="D652" s="11">
        <v>32.840000000000003</v>
      </c>
      <c r="E652" s="11">
        <v>229.49</v>
      </c>
      <c r="F652" t="str">
        <f t="shared" si="22"/>
        <v>October 2023</v>
      </c>
    </row>
    <row r="653" spans="1:6" x14ac:dyDescent="0.2">
      <c r="A653" s="10">
        <v>45213</v>
      </c>
      <c r="B653" s="26">
        <v>48</v>
      </c>
      <c r="C653" s="25" t="str">
        <f t="shared" si="21"/>
        <v>2023-10</v>
      </c>
      <c r="D653" s="11">
        <v>37.770000000000003</v>
      </c>
      <c r="E653" s="11">
        <v>222.17</v>
      </c>
      <c r="F653" t="str">
        <f t="shared" si="22"/>
        <v>October 2023</v>
      </c>
    </row>
    <row r="654" spans="1:6" x14ac:dyDescent="0.2">
      <c r="A654" s="10">
        <v>45214</v>
      </c>
      <c r="B654" s="26">
        <v>45</v>
      </c>
      <c r="C654" s="25" t="str">
        <f t="shared" si="21"/>
        <v>2023-10</v>
      </c>
      <c r="D654" s="11">
        <v>35.49</v>
      </c>
      <c r="E654" s="11">
        <v>192.24</v>
      </c>
      <c r="F654" t="str">
        <f t="shared" si="22"/>
        <v>October 2023</v>
      </c>
    </row>
    <row r="655" spans="1:6" x14ac:dyDescent="0.2">
      <c r="A655" s="10">
        <v>45215</v>
      </c>
      <c r="B655" s="26">
        <v>42</v>
      </c>
      <c r="C655" s="25" t="str">
        <f t="shared" ref="C655:C718" si="23">TEXT(A655, "yyyy-mm")</f>
        <v>2023-10</v>
      </c>
      <c r="D655" s="11">
        <v>44.01</v>
      </c>
      <c r="E655" s="11">
        <v>164.08</v>
      </c>
      <c r="F655" t="str">
        <f t="shared" si="22"/>
        <v>October 2023</v>
      </c>
    </row>
    <row r="656" spans="1:6" x14ac:dyDescent="0.2">
      <c r="A656" s="10">
        <v>45216</v>
      </c>
      <c r="B656" s="26">
        <v>41</v>
      </c>
      <c r="C656" s="25" t="str">
        <f t="shared" si="23"/>
        <v>2023-10</v>
      </c>
      <c r="D656" s="11">
        <v>36.39</v>
      </c>
      <c r="E656" s="11">
        <v>177.29</v>
      </c>
      <c r="F656" t="str">
        <f t="shared" si="22"/>
        <v>October 2023</v>
      </c>
    </row>
    <row r="657" spans="1:6" x14ac:dyDescent="0.2">
      <c r="A657" s="10">
        <v>45217</v>
      </c>
      <c r="B657" s="26">
        <v>38</v>
      </c>
      <c r="C657" s="25" t="str">
        <f t="shared" si="23"/>
        <v>2023-10</v>
      </c>
      <c r="D657" s="11">
        <v>34.1</v>
      </c>
      <c r="E657" s="11">
        <v>216.3</v>
      </c>
      <c r="F657" t="str">
        <f t="shared" si="22"/>
        <v>October 2023</v>
      </c>
    </row>
    <row r="658" spans="1:6" x14ac:dyDescent="0.2">
      <c r="A658" s="10">
        <v>45218</v>
      </c>
      <c r="B658" s="26">
        <v>40</v>
      </c>
      <c r="C658" s="25" t="str">
        <f t="shared" si="23"/>
        <v>2023-10</v>
      </c>
      <c r="D658" s="11">
        <v>33.04</v>
      </c>
      <c r="E658" s="11">
        <v>228.23</v>
      </c>
      <c r="F658" t="str">
        <f t="shared" ref="F658:F721" si="24">TEXT(DATE(LEFT(C658,4), RIGHT(C658,2), 1), "mmmm yyyy")</f>
        <v>October 2023</v>
      </c>
    </row>
    <row r="659" spans="1:6" x14ac:dyDescent="0.2">
      <c r="A659" s="10">
        <v>45219</v>
      </c>
      <c r="B659" s="26">
        <v>43</v>
      </c>
      <c r="C659" s="25" t="str">
        <f t="shared" si="23"/>
        <v>2023-10</v>
      </c>
      <c r="D659" s="11">
        <v>48.24</v>
      </c>
      <c r="E659" s="11">
        <v>212.45</v>
      </c>
      <c r="F659" t="str">
        <f t="shared" si="24"/>
        <v>October 2023</v>
      </c>
    </row>
    <row r="660" spans="1:6" x14ac:dyDescent="0.2">
      <c r="A660" s="10">
        <v>45220</v>
      </c>
      <c r="B660" s="26">
        <v>42</v>
      </c>
      <c r="C660" s="25" t="str">
        <f t="shared" si="23"/>
        <v>2023-10</v>
      </c>
      <c r="D660" s="11">
        <v>37.78</v>
      </c>
      <c r="E660" s="11">
        <v>186.69</v>
      </c>
      <c r="F660" t="str">
        <f t="shared" si="24"/>
        <v>October 2023</v>
      </c>
    </row>
    <row r="661" spans="1:6" x14ac:dyDescent="0.2">
      <c r="A661" s="10">
        <v>45221</v>
      </c>
      <c r="B661" s="26">
        <v>48</v>
      </c>
      <c r="C661" s="25" t="str">
        <f t="shared" si="23"/>
        <v>2023-10</v>
      </c>
      <c r="D661" s="11">
        <v>52.57</v>
      </c>
      <c r="E661" s="11">
        <v>147.03</v>
      </c>
      <c r="F661" t="str">
        <f t="shared" si="24"/>
        <v>October 2023</v>
      </c>
    </row>
    <row r="662" spans="1:6" x14ac:dyDescent="0.2">
      <c r="A662" s="10">
        <v>45222</v>
      </c>
      <c r="B662" s="26">
        <v>41</v>
      </c>
      <c r="C662" s="25" t="str">
        <f t="shared" si="23"/>
        <v>2023-10</v>
      </c>
      <c r="D662" s="11">
        <v>48.99</v>
      </c>
      <c r="E662" s="11">
        <v>198.83</v>
      </c>
      <c r="F662" t="str">
        <f t="shared" si="24"/>
        <v>October 2023</v>
      </c>
    </row>
    <row r="663" spans="1:6" x14ac:dyDescent="0.2">
      <c r="A663" s="10">
        <v>45223</v>
      </c>
      <c r="B663" s="26">
        <v>38</v>
      </c>
      <c r="C663" s="25" t="str">
        <f t="shared" si="23"/>
        <v>2023-10</v>
      </c>
      <c r="D663" s="11">
        <v>35.96</v>
      </c>
      <c r="E663" s="11">
        <v>156.15</v>
      </c>
      <c r="F663" t="str">
        <f t="shared" si="24"/>
        <v>October 2023</v>
      </c>
    </row>
    <row r="664" spans="1:6" x14ac:dyDescent="0.2">
      <c r="A664" s="10">
        <v>45224</v>
      </c>
      <c r="B664" s="26">
        <v>46</v>
      </c>
      <c r="C664" s="25" t="str">
        <f t="shared" si="23"/>
        <v>2023-10</v>
      </c>
      <c r="D664" s="11">
        <v>46.25</v>
      </c>
      <c r="E664" s="11">
        <v>195.2</v>
      </c>
      <c r="F664" t="str">
        <f t="shared" si="24"/>
        <v>October 2023</v>
      </c>
    </row>
    <row r="665" spans="1:6" x14ac:dyDescent="0.2">
      <c r="A665" s="10">
        <v>45225</v>
      </c>
      <c r="B665" s="26">
        <v>46</v>
      </c>
      <c r="C665" s="25" t="str">
        <f t="shared" si="23"/>
        <v>2023-10</v>
      </c>
      <c r="D665" s="11">
        <v>45.2</v>
      </c>
      <c r="E665" s="11">
        <v>216.92</v>
      </c>
      <c r="F665" t="str">
        <f t="shared" si="24"/>
        <v>October 2023</v>
      </c>
    </row>
    <row r="666" spans="1:6" x14ac:dyDescent="0.2">
      <c r="A666" s="10">
        <v>45226</v>
      </c>
      <c r="B666" s="26">
        <v>38</v>
      </c>
      <c r="C666" s="25" t="str">
        <f t="shared" si="23"/>
        <v>2023-10</v>
      </c>
      <c r="D666" s="11">
        <v>34.24</v>
      </c>
      <c r="E666" s="11">
        <v>164.49</v>
      </c>
      <c r="F666" t="str">
        <f t="shared" si="24"/>
        <v>October 2023</v>
      </c>
    </row>
    <row r="667" spans="1:6" x14ac:dyDescent="0.2">
      <c r="A667" s="10">
        <v>45227</v>
      </c>
      <c r="B667" s="26">
        <v>38</v>
      </c>
      <c r="C667" s="25" t="str">
        <f t="shared" si="23"/>
        <v>2023-10</v>
      </c>
      <c r="D667" s="11">
        <v>52.04</v>
      </c>
      <c r="E667" s="11">
        <v>191.15</v>
      </c>
      <c r="F667" t="str">
        <f t="shared" si="24"/>
        <v>October 2023</v>
      </c>
    </row>
    <row r="668" spans="1:6" x14ac:dyDescent="0.2">
      <c r="A668" s="10">
        <v>45228</v>
      </c>
      <c r="B668" s="26">
        <v>40</v>
      </c>
      <c r="C668" s="25" t="str">
        <f t="shared" si="23"/>
        <v>2023-10</v>
      </c>
      <c r="D668" s="11">
        <v>44.71</v>
      </c>
      <c r="E668" s="11">
        <v>185.13</v>
      </c>
      <c r="F668" t="str">
        <f t="shared" si="24"/>
        <v>October 2023</v>
      </c>
    </row>
    <row r="669" spans="1:6" x14ac:dyDescent="0.2">
      <c r="A669" s="10">
        <v>45229</v>
      </c>
      <c r="B669" s="26">
        <v>39</v>
      </c>
      <c r="C669" s="25" t="str">
        <f t="shared" si="23"/>
        <v>2023-10</v>
      </c>
      <c r="D669" s="11">
        <v>48.84</v>
      </c>
      <c r="E669" s="11">
        <v>152.91</v>
      </c>
      <c r="F669" t="str">
        <f t="shared" si="24"/>
        <v>October 2023</v>
      </c>
    </row>
    <row r="670" spans="1:6" x14ac:dyDescent="0.2">
      <c r="A670" s="10">
        <v>45230</v>
      </c>
      <c r="B670" s="26">
        <v>43</v>
      </c>
      <c r="C670" s="25" t="str">
        <f t="shared" si="23"/>
        <v>2023-10</v>
      </c>
      <c r="D670" s="11">
        <v>51.07</v>
      </c>
      <c r="E670" s="11">
        <v>187.75</v>
      </c>
      <c r="F670" t="str">
        <f t="shared" si="24"/>
        <v>October 2023</v>
      </c>
    </row>
    <row r="671" spans="1:6" x14ac:dyDescent="0.2">
      <c r="A671" s="10">
        <v>45231</v>
      </c>
      <c r="B671" s="26">
        <v>49</v>
      </c>
      <c r="C671" s="25" t="str">
        <f t="shared" si="23"/>
        <v>2023-11</v>
      </c>
      <c r="D671" s="11">
        <v>41.74</v>
      </c>
      <c r="E671" s="11">
        <v>140.47</v>
      </c>
      <c r="F671" t="str">
        <f t="shared" si="24"/>
        <v>November 2023</v>
      </c>
    </row>
    <row r="672" spans="1:6" x14ac:dyDescent="0.2">
      <c r="A672" s="10">
        <v>45232</v>
      </c>
      <c r="B672" s="26">
        <v>37</v>
      </c>
      <c r="C672" s="25" t="str">
        <f t="shared" si="23"/>
        <v>2023-11</v>
      </c>
      <c r="D672" s="11">
        <v>40.71</v>
      </c>
      <c r="E672" s="11">
        <v>173.88</v>
      </c>
      <c r="F672" t="str">
        <f t="shared" si="24"/>
        <v>November 2023</v>
      </c>
    </row>
    <row r="673" spans="1:6" x14ac:dyDescent="0.2">
      <c r="A673" s="10">
        <v>45233</v>
      </c>
      <c r="B673" s="26">
        <v>47</v>
      </c>
      <c r="C673" s="25" t="str">
        <f t="shared" si="23"/>
        <v>2023-11</v>
      </c>
      <c r="D673" s="11">
        <v>43.94</v>
      </c>
      <c r="E673" s="11">
        <v>147.53</v>
      </c>
      <c r="F673" t="str">
        <f t="shared" si="24"/>
        <v>November 2023</v>
      </c>
    </row>
    <row r="674" spans="1:6" x14ac:dyDescent="0.2">
      <c r="A674" s="10">
        <v>45234</v>
      </c>
      <c r="B674" s="26">
        <v>38</v>
      </c>
      <c r="C674" s="25" t="str">
        <f t="shared" si="23"/>
        <v>2023-11</v>
      </c>
      <c r="D674" s="11">
        <v>38.43</v>
      </c>
      <c r="E674" s="11">
        <v>144.15</v>
      </c>
      <c r="F674" t="str">
        <f t="shared" si="24"/>
        <v>November 2023</v>
      </c>
    </row>
    <row r="675" spans="1:6" x14ac:dyDescent="0.2">
      <c r="A675" s="10">
        <v>45235</v>
      </c>
      <c r="B675" s="26">
        <v>44</v>
      </c>
      <c r="C675" s="25" t="str">
        <f t="shared" si="23"/>
        <v>2023-11</v>
      </c>
      <c r="D675" s="11">
        <v>48.34</v>
      </c>
      <c r="E675" s="11">
        <v>162.32</v>
      </c>
      <c r="F675" t="str">
        <f t="shared" si="24"/>
        <v>November 2023</v>
      </c>
    </row>
    <row r="676" spans="1:6" x14ac:dyDescent="0.2">
      <c r="A676" s="10">
        <v>45236</v>
      </c>
      <c r="B676" s="26">
        <v>39</v>
      </c>
      <c r="C676" s="25" t="str">
        <f t="shared" si="23"/>
        <v>2023-11</v>
      </c>
      <c r="D676" s="11">
        <v>46.8</v>
      </c>
      <c r="E676" s="11">
        <v>225.96</v>
      </c>
      <c r="F676" t="str">
        <f t="shared" si="24"/>
        <v>November 2023</v>
      </c>
    </row>
    <row r="677" spans="1:6" x14ac:dyDescent="0.2">
      <c r="A677" s="10">
        <v>45237</v>
      </c>
      <c r="B677" s="26">
        <v>39</v>
      </c>
      <c r="C677" s="25" t="str">
        <f t="shared" si="23"/>
        <v>2023-11</v>
      </c>
      <c r="D677" s="11">
        <v>47.92</v>
      </c>
      <c r="E677" s="11">
        <v>166.12</v>
      </c>
      <c r="F677" t="str">
        <f t="shared" si="24"/>
        <v>November 2023</v>
      </c>
    </row>
    <row r="678" spans="1:6" x14ac:dyDescent="0.2">
      <c r="A678" s="10">
        <v>45238</v>
      </c>
      <c r="B678" s="26">
        <v>37</v>
      </c>
      <c r="C678" s="25" t="str">
        <f t="shared" si="23"/>
        <v>2023-11</v>
      </c>
      <c r="D678" s="11">
        <v>43.17</v>
      </c>
      <c r="E678" s="11">
        <v>159.44</v>
      </c>
      <c r="F678" t="str">
        <f t="shared" si="24"/>
        <v>November 2023</v>
      </c>
    </row>
    <row r="679" spans="1:6" x14ac:dyDescent="0.2">
      <c r="A679" s="10">
        <v>45239</v>
      </c>
      <c r="B679" s="26">
        <v>47</v>
      </c>
      <c r="C679" s="25" t="str">
        <f t="shared" si="23"/>
        <v>2023-11</v>
      </c>
      <c r="D679" s="11">
        <v>46.26</v>
      </c>
      <c r="E679" s="11">
        <v>225.45</v>
      </c>
      <c r="F679" t="str">
        <f t="shared" si="24"/>
        <v>November 2023</v>
      </c>
    </row>
    <row r="680" spans="1:6" x14ac:dyDescent="0.2">
      <c r="A680" s="10">
        <v>45240</v>
      </c>
      <c r="B680" s="26">
        <v>42</v>
      </c>
      <c r="C680" s="25" t="str">
        <f t="shared" si="23"/>
        <v>2023-11</v>
      </c>
      <c r="D680" s="11">
        <v>52.08</v>
      </c>
      <c r="E680" s="11">
        <v>138.05000000000001</v>
      </c>
      <c r="F680" t="str">
        <f t="shared" si="24"/>
        <v>November 2023</v>
      </c>
    </row>
    <row r="681" spans="1:6" x14ac:dyDescent="0.2">
      <c r="A681" s="10">
        <v>45241</v>
      </c>
      <c r="B681" s="26">
        <v>39</v>
      </c>
      <c r="C681" s="25" t="str">
        <f t="shared" si="23"/>
        <v>2023-11</v>
      </c>
      <c r="D681" s="11">
        <v>52.16</v>
      </c>
      <c r="E681" s="11">
        <v>217.36</v>
      </c>
      <c r="F681" t="str">
        <f t="shared" si="24"/>
        <v>November 2023</v>
      </c>
    </row>
    <row r="682" spans="1:6" x14ac:dyDescent="0.2">
      <c r="A682" s="10">
        <v>45242</v>
      </c>
      <c r="B682" s="26">
        <v>42</v>
      </c>
      <c r="C682" s="25" t="str">
        <f t="shared" si="23"/>
        <v>2023-11</v>
      </c>
      <c r="D682" s="11">
        <v>47.11</v>
      </c>
      <c r="E682" s="11">
        <v>224.41</v>
      </c>
      <c r="F682" t="str">
        <f t="shared" si="24"/>
        <v>November 2023</v>
      </c>
    </row>
    <row r="683" spans="1:6" x14ac:dyDescent="0.2">
      <c r="A683" s="10">
        <v>45243</v>
      </c>
      <c r="B683" s="26">
        <v>37</v>
      </c>
      <c r="C683" s="25" t="str">
        <f t="shared" si="23"/>
        <v>2023-11</v>
      </c>
      <c r="D683" s="11">
        <v>36.700000000000003</v>
      </c>
      <c r="E683" s="11">
        <v>211.46</v>
      </c>
      <c r="F683" t="str">
        <f t="shared" si="24"/>
        <v>November 2023</v>
      </c>
    </row>
    <row r="684" spans="1:6" x14ac:dyDescent="0.2">
      <c r="A684" s="10">
        <v>45244</v>
      </c>
      <c r="B684" s="26">
        <v>40</v>
      </c>
      <c r="C684" s="25" t="str">
        <f t="shared" si="23"/>
        <v>2023-11</v>
      </c>
      <c r="D684" s="11">
        <v>39.700000000000003</v>
      </c>
      <c r="E684" s="11">
        <v>169.22</v>
      </c>
      <c r="F684" t="str">
        <f t="shared" si="24"/>
        <v>November 2023</v>
      </c>
    </row>
    <row r="685" spans="1:6" x14ac:dyDescent="0.2">
      <c r="A685" s="10">
        <v>45245</v>
      </c>
      <c r="B685" s="26">
        <v>45</v>
      </c>
      <c r="C685" s="25" t="str">
        <f t="shared" si="23"/>
        <v>2023-11</v>
      </c>
      <c r="D685" s="11">
        <v>44.56</v>
      </c>
      <c r="E685" s="11">
        <v>142.46</v>
      </c>
      <c r="F685" t="str">
        <f t="shared" si="24"/>
        <v>November 2023</v>
      </c>
    </row>
    <row r="686" spans="1:6" x14ac:dyDescent="0.2">
      <c r="A686" s="10">
        <v>45246</v>
      </c>
      <c r="B686" s="26">
        <v>43</v>
      </c>
      <c r="C686" s="25" t="str">
        <f t="shared" si="23"/>
        <v>2023-11</v>
      </c>
      <c r="D686" s="11">
        <v>50.52</v>
      </c>
      <c r="E686" s="11">
        <v>208.12</v>
      </c>
      <c r="F686" t="str">
        <f t="shared" si="24"/>
        <v>November 2023</v>
      </c>
    </row>
    <row r="687" spans="1:6" x14ac:dyDescent="0.2">
      <c r="A687" s="10">
        <v>45247</v>
      </c>
      <c r="B687" s="26">
        <v>37</v>
      </c>
      <c r="C687" s="25" t="str">
        <f t="shared" si="23"/>
        <v>2023-11</v>
      </c>
      <c r="D687" s="11">
        <v>38.17</v>
      </c>
      <c r="E687" s="11">
        <v>166.51</v>
      </c>
      <c r="F687" t="str">
        <f t="shared" si="24"/>
        <v>November 2023</v>
      </c>
    </row>
    <row r="688" spans="1:6" x14ac:dyDescent="0.2">
      <c r="A688" s="10">
        <v>45248</v>
      </c>
      <c r="B688" s="26">
        <v>45</v>
      </c>
      <c r="C688" s="25" t="str">
        <f t="shared" si="23"/>
        <v>2023-11</v>
      </c>
      <c r="D688" s="11">
        <v>52.33</v>
      </c>
      <c r="E688" s="11">
        <v>151.72</v>
      </c>
      <c r="F688" t="str">
        <f t="shared" si="24"/>
        <v>November 2023</v>
      </c>
    </row>
    <row r="689" spans="1:6" x14ac:dyDescent="0.2">
      <c r="A689" s="10">
        <v>45249</v>
      </c>
      <c r="B689" s="26">
        <v>48</v>
      </c>
      <c r="C689" s="25" t="str">
        <f t="shared" si="23"/>
        <v>2023-11</v>
      </c>
      <c r="D689" s="11">
        <v>42.65</v>
      </c>
      <c r="E689" s="11">
        <v>190.98</v>
      </c>
      <c r="F689" t="str">
        <f t="shared" si="24"/>
        <v>November 2023</v>
      </c>
    </row>
    <row r="690" spans="1:6" x14ac:dyDescent="0.2">
      <c r="A690" s="10">
        <v>45250</v>
      </c>
      <c r="B690" s="26">
        <v>37</v>
      </c>
      <c r="C690" s="25" t="str">
        <f t="shared" si="23"/>
        <v>2023-11</v>
      </c>
      <c r="D690" s="11">
        <v>44.08</v>
      </c>
      <c r="E690" s="11">
        <v>177.61</v>
      </c>
      <c r="F690" t="str">
        <f t="shared" si="24"/>
        <v>November 2023</v>
      </c>
    </row>
    <row r="691" spans="1:6" x14ac:dyDescent="0.2">
      <c r="A691" s="10">
        <v>45251</v>
      </c>
      <c r="B691" s="26">
        <v>44</v>
      </c>
      <c r="C691" s="25" t="str">
        <f t="shared" si="23"/>
        <v>2023-11</v>
      </c>
      <c r="D691" s="11">
        <v>42.56</v>
      </c>
      <c r="E691" s="11">
        <v>211.66</v>
      </c>
      <c r="F691" t="str">
        <f t="shared" si="24"/>
        <v>November 2023</v>
      </c>
    </row>
    <row r="692" spans="1:6" x14ac:dyDescent="0.2">
      <c r="A692" s="10">
        <v>45252</v>
      </c>
      <c r="B692" s="26">
        <v>40</v>
      </c>
      <c r="C692" s="25" t="str">
        <f t="shared" si="23"/>
        <v>2023-11</v>
      </c>
      <c r="D692" s="11">
        <v>52.03</v>
      </c>
      <c r="E692" s="11">
        <v>148.72</v>
      </c>
      <c r="F692" t="str">
        <f t="shared" si="24"/>
        <v>November 2023</v>
      </c>
    </row>
    <row r="693" spans="1:6" x14ac:dyDescent="0.2">
      <c r="A693" s="10">
        <v>45253</v>
      </c>
      <c r="B693" s="26">
        <v>37</v>
      </c>
      <c r="C693" s="25" t="str">
        <f t="shared" si="23"/>
        <v>2023-11</v>
      </c>
      <c r="D693" s="11">
        <v>50.07</v>
      </c>
      <c r="E693" s="11">
        <v>171.84</v>
      </c>
      <c r="F693" t="str">
        <f t="shared" si="24"/>
        <v>November 2023</v>
      </c>
    </row>
    <row r="694" spans="1:6" x14ac:dyDescent="0.2">
      <c r="A694" s="10">
        <v>45254</v>
      </c>
      <c r="B694" s="26">
        <v>40</v>
      </c>
      <c r="C694" s="25" t="str">
        <f t="shared" si="23"/>
        <v>2023-11</v>
      </c>
      <c r="D694" s="11">
        <v>43.64</v>
      </c>
      <c r="E694" s="11">
        <v>190.97</v>
      </c>
      <c r="F694" t="str">
        <f t="shared" si="24"/>
        <v>November 2023</v>
      </c>
    </row>
    <row r="695" spans="1:6" x14ac:dyDescent="0.2">
      <c r="A695" s="10">
        <v>45255</v>
      </c>
      <c r="B695" s="26">
        <v>41</v>
      </c>
      <c r="C695" s="25" t="str">
        <f t="shared" si="23"/>
        <v>2023-11</v>
      </c>
      <c r="D695" s="11">
        <v>34.450000000000003</v>
      </c>
      <c r="E695" s="11">
        <v>159.76</v>
      </c>
      <c r="F695" t="str">
        <f t="shared" si="24"/>
        <v>November 2023</v>
      </c>
    </row>
    <row r="696" spans="1:6" x14ac:dyDescent="0.2">
      <c r="A696" s="10">
        <v>45256</v>
      </c>
      <c r="B696" s="26">
        <v>46</v>
      </c>
      <c r="C696" s="25" t="str">
        <f t="shared" si="23"/>
        <v>2023-11</v>
      </c>
      <c r="D696" s="11">
        <v>39.43</v>
      </c>
      <c r="E696" s="11">
        <v>182</v>
      </c>
      <c r="F696" t="str">
        <f t="shared" si="24"/>
        <v>November 2023</v>
      </c>
    </row>
    <row r="697" spans="1:6" x14ac:dyDescent="0.2">
      <c r="A697" s="10">
        <v>45257</v>
      </c>
      <c r="B697" s="26">
        <v>44</v>
      </c>
      <c r="C697" s="25" t="str">
        <f t="shared" si="23"/>
        <v>2023-11</v>
      </c>
      <c r="D697" s="11">
        <v>46.78</v>
      </c>
      <c r="E697" s="11">
        <v>213.56</v>
      </c>
      <c r="F697" t="str">
        <f t="shared" si="24"/>
        <v>November 2023</v>
      </c>
    </row>
    <row r="698" spans="1:6" x14ac:dyDescent="0.2">
      <c r="A698" s="10">
        <v>45258</v>
      </c>
      <c r="B698" s="26">
        <v>41</v>
      </c>
      <c r="C698" s="25" t="str">
        <f t="shared" si="23"/>
        <v>2023-11</v>
      </c>
      <c r="D698" s="11">
        <v>50.38</v>
      </c>
      <c r="E698" s="11">
        <v>149.58000000000001</v>
      </c>
      <c r="F698" t="str">
        <f t="shared" si="24"/>
        <v>November 2023</v>
      </c>
    </row>
    <row r="699" spans="1:6" x14ac:dyDescent="0.2">
      <c r="A699" s="10">
        <v>45259</v>
      </c>
      <c r="B699" s="26">
        <v>37</v>
      </c>
      <c r="C699" s="25" t="str">
        <f t="shared" si="23"/>
        <v>2023-11</v>
      </c>
      <c r="D699" s="11">
        <v>38.53</v>
      </c>
      <c r="E699" s="11">
        <v>150.81</v>
      </c>
      <c r="F699" t="str">
        <f t="shared" si="24"/>
        <v>November 2023</v>
      </c>
    </row>
    <row r="700" spans="1:6" x14ac:dyDescent="0.2">
      <c r="A700" s="10">
        <v>45260</v>
      </c>
      <c r="B700" s="26">
        <v>40</v>
      </c>
      <c r="C700" s="25" t="str">
        <f t="shared" si="23"/>
        <v>2023-11</v>
      </c>
      <c r="D700" s="11">
        <v>34.81</v>
      </c>
      <c r="E700" s="11">
        <v>193.1</v>
      </c>
      <c r="F700" t="str">
        <f t="shared" si="24"/>
        <v>November 2023</v>
      </c>
    </row>
    <row r="701" spans="1:6" x14ac:dyDescent="0.2">
      <c r="A701" s="10">
        <v>45261</v>
      </c>
      <c r="B701" s="26">
        <v>41</v>
      </c>
      <c r="C701" s="25" t="str">
        <f t="shared" si="23"/>
        <v>2023-12</v>
      </c>
      <c r="D701" s="11">
        <v>43.23</v>
      </c>
      <c r="E701" s="11">
        <v>168.26</v>
      </c>
      <c r="F701" t="str">
        <f t="shared" si="24"/>
        <v>December 2023</v>
      </c>
    </row>
    <row r="702" spans="1:6" x14ac:dyDescent="0.2">
      <c r="A702" s="10">
        <v>45262</v>
      </c>
      <c r="B702" s="26">
        <v>41</v>
      </c>
      <c r="C702" s="25" t="str">
        <f t="shared" si="23"/>
        <v>2023-12</v>
      </c>
      <c r="D702" s="11">
        <v>37.25</v>
      </c>
      <c r="E702" s="11">
        <v>201.28</v>
      </c>
      <c r="F702" t="str">
        <f t="shared" si="24"/>
        <v>December 2023</v>
      </c>
    </row>
    <row r="703" spans="1:6" x14ac:dyDescent="0.2">
      <c r="A703" s="10">
        <v>45263</v>
      </c>
      <c r="B703" s="26">
        <v>39</v>
      </c>
      <c r="C703" s="25" t="str">
        <f t="shared" si="23"/>
        <v>2023-12</v>
      </c>
      <c r="D703" s="11">
        <v>35.94</v>
      </c>
      <c r="E703" s="11">
        <v>149.19999999999999</v>
      </c>
      <c r="F703" t="str">
        <f t="shared" si="24"/>
        <v>December 2023</v>
      </c>
    </row>
    <row r="704" spans="1:6" x14ac:dyDescent="0.2">
      <c r="A704" s="10">
        <v>45264</v>
      </c>
      <c r="B704" s="26">
        <v>49</v>
      </c>
      <c r="C704" s="25" t="str">
        <f t="shared" si="23"/>
        <v>2023-12</v>
      </c>
      <c r="D704" s="11">
        <v>40.04</v>
      </c>
      <c r="E704" s="11">
        <v>157.75</v>
      </c>
      <c r="F704" t="str">
        <f t="shared" si="24"/>
        <v>December 2023</v>
      </c>
    </row>
    <row r="705" spans="1:6" x14ac:dyDescent="0.2">
      <c r="A705" s="10">
        <v>45265</v>
      </c>
      <c r="B705" s="26">
        <v>39</v>
      </c>
      <c r="C705" s="25" t="str">
        <f t="shared" si="23"/>
        <v>2023-12</v>
      </c>
      <c r="D705" s="11">
        <v>46.11</v>
      </c>
      <c r="E705" s="11">
        <v>180.39</v>
      </c>
      <c r="F705" t="str">
        <f t="shared" si="24"/>
        <v>December 2023</v>
      </c>
    </row>
    <row r="706" spans="1:6" x14ac:dyDescent="0.2">
      <c r="A706" s="10">
        <v>45266</v>
      </c>
      <c r="B706" s="26">
        <v>46</v>
      </c>
      <c r="C706" s="25" t="str">
        <f t="shared" si="23"/>
        <v>2023-12</v>
      </c>
      <c r="D706" s="11">
        <v>51.43</v>
      </c>
      <c r="E706" s="11">
        <v>158.55000000000001</v>
      </c>
      <c r="F706" t="str">
        <f t="shared" si="24"/>
        <v>December 2023</v>
      </c>
    </row>
    <row r="707" spans="1:6" x14ac:dyDescent="0.2">
      <c r="A707" s="10">
        <v>45267</v>
      </c>
      <c r="B707" s="26">
        <v>42</v>
      </c>
      <c r="C707" s="25" t="str">
        <f t="shared" si="23"/>
        <v>2023-12</v>
      </c>
      <c r="D707" s="11">
        <v>44.08</v>
      </c>
      <c r="E707" s="11">
        <v>225.16</v>
      </c>
      <c r="F707" t="str">
        <f t="shared" si="24"/>
        <v>December 2023</v>
      </c>
    </row>
    <row r="708" spans="1:6" x14ac:dyDescent="0.2">
      <c r="A708" s="10">
        <v>45268</v>
      </c>
      <c r="B708" s="26">
        <v>44</v>
      </c>
      <c r="C708" s="25" t="str">
        <f t="shared" si="23"/>
        <v>2023-12</v>
      </c>
      <c r="D708" s="11">
        <v>47.45</v>
      </c>
      <c r="E708" s="11">
        <v>178.16</v>
      </c>
      <c r="F708" t="str">
        <f t="shared" si="24"/>
        <v>December 2023</v>
      </c>
    </row>
    <row r="709" spans="1:6" x14ac:dyDescent="0.2">
      <c r="A709" s="10">
        <v>45269</v>
      </c>
      <c r="B709" s="26">
        <v>49</v>
      </c>
      <c r="C709" s="25" t="str">
        <f t="shared" si="23"/>
        <v>2023-12</v>
      </c>
      <c r="D709" s="11">
        <v>47.81</v>
      </c>
      <c r="E709" s="11">
        <v>177.78</v>
      </c>
      <c r="F709" t="str">
        <f t="shared" si="24"/>
        <v>December 2023</v>
      </c>
    </row>
    <row r="710" spans="1:6" x14ac:dyDescent="0.2">
      <c r="A710" s="10">
        <v>45270</v>
      </c>
      <c r="B710" s="26">
        <v>41</v>
      </c>
      <c r="C710" s="25" t="str">
        <f t="shared" si="23"/>
        <v>2023-12</v>
      </c>
      <c r="D710" s="11">
        <v>46.1</v>
      </c>
      <c r="E710" s="11">
        <v>137.28</v>
      </c>
      <c r="F710" t="str">
        <f t="shared" si="24"/>
        <v>December 2023</v>
      </c>
    </row>
    <row r="711" spans="1:6" x14ac:dyDescent="0.2">
      <c r="A711" s="10">
        <v>45271</v>
      </c>
      <c r="B711" s="26">
        <v>40</v>
      </c>
      <c r="C711" s="25" t="str">
        <f t="shared" si="23"/>
        <v>2023-12</v>
      </c>
      <c r="D711" s="11">
        <v>34.76</v>
      </c>
      <c r="E711" s="11">
        <v>190.39</v>
      </c>
      <c r="F711" t="str">
        <f t="shared" si="24"/>
        <v>December 2023</v>
      </c>
    </row>
    <row r="712" spans="1:6" x14ac:dyDescent="0.2">
      <c r="A712" s="10">
        <v>45272</v>
      </c>
      <c r="B712" s="26">
        <v>48</v>
      </c>
      <c r="C712" s="25" t="str">
        <f t="shared" si="23"/>
        <v>2023-12</v>
      </c>
      <c r="D712" s="11">
        <v>39.630000000000003</v>
      </c>
      <c r="E712" s="11">
        <v>215.8</v>
      </c>
      <c r="F712" t="str">
        <f t="shared" si="24"/>
        <v>December 2023</v>
      </c>
    </row>
    <row r="713" spans="1:6" x14ac:dyDescent="0.2">
      <c r="A713" s="10">
        <v>45273</v>
      </c>
      <c r="B713" s="26">
        <v>40</v>
      </c>
      <c r="C713" s="25" t="str">
        <f t="shared" si="23"/>
        <v>2023-12</v>
      </c>
      <c r="D713" s="11">
        <v>38.68</v>
      </c>
      <c r="E713" s="11">
        <v>192.41</v>
      </c>
      <c r="F713" t="str">
        <f t="shared" si="24"/>
        <v>December 2023</v>
      </c>
    </row>
    <row r="714" spans="1:6" x14ac:dyDescent="0.2">
      <c r="A714" s="10">
        <v>45274</v>
      </c>
      <c r="B714" s="26">
        <v>48</v>
      </c>
      <c r="C714" s="25" t="str">
        <f t="shared" si="23"/>
        <v>2023-12</v>
      </c>
      <c r="D714" s="11">
        <v>33.450000000000003</v>
      </c>
      <c r="E714" s="11">
        <v>148.82</v>
      </c>
      <c r="F714" t="str">
        <f t="shared" si="24"/>
        <v>December 2023</v>
      </c>
    </row>
    <row r="715" spans="1:6" x14ac:dyDescent="0.2">
      <c r="A715" s="10">
        <v>45275</v>
      </c>
      <c r="B715" s="26">
        <v>42</v>
      </c>
      <c r="C715" s="25" t="str">
        <f t="shared" si="23"/>
        <v>2023-12</v>
      </c>
      <c r="D715" s="11">
        <v>37.79</v>
      </c>
      <c r="E715" s="11">
        <v>199.77</v>
      </c>
      <c r="F715" t="str">
        <f t="shared" si="24"/>
        <v>December 2023</v>
      </c>
    </row>
    <row r="716" spans="1:6" x14ac:dyDescent="0.2">
      <c r="A716" s="10">
        <v>45276</v>
      </c>
      <c r="B716" s="26">
        <v>43</v>
      </c>
      <c r="C716" s="25" t="str">
        <f t="shared" si="23"/>
        <v>2023-12</v>
      </c>
      <c r="D716" s="11">
        <v>43.26</v>
      </c>
      <c r="E716" s="11">
        <v>145.1</v>
      </c>
      <c r="F716" t="str">
        <f t="shared" si="24"/>
        <v>December 2023</v>
      </c>
    </row>
    <row r="717" spans="1:6" x14ac:dyDescent="0.2">
      <c r="A717" s="10">
        <v>45277</v>
      </c>
      <c r="B717" s="26">
        <v>48</v>
      </c>
      <c r="C717" s="25" t="str">
        <f t="shared" si="23"/>
        <v>2023-12</v>
      </c>
      <c r="D717" s="11">
        <v>32.380000000000003</v>
      </c>
      <c r="E717" s="11">
        <v>170.26</v>
      </c>
      <c r="F717" t="str">
        <f t="shared" si="24"/>
        <v>December 2023</v>
      </c>
    </row>
    <row r="718" spans="1:6" x14ac:dyDescent="0.2">
      <c r="A718" s="10">
        <v>45278</v>
      </c>
      <c r="B718" s="26">
        <v>41</v>
      </c>
      <c r="C718" s="25" t="str">
        <f t="shared" si="23"/>
        <v>2023-12</v>
      </c>
      <c r="D718" s="11">
        <v>34.1</v>
      </c>
      <c r="E718" s="11">
        <v>154.78</v>
      </c>
      <c r="F718" t="str">
        <f t="shared" si="24"/>
        <v>December 2023</v>
      </c>
    </row>
    <row r="719" spans="1:6" x14ac:dyDescent="0.2">
      <c r="A719" s="10">
        <v>45279</v>
      </c>
      <c r="B719" s="26">
        <v>40</v>
      </c>
      <c r="C719" s="25" t="str">
        <f t="shared" ref="C719:C782" si="25">TEXT(A719, "yyyy-mm")</f>
        <v>2023-12</v>
      </c>
      <c r="D719" s="11">
        <v>43.41</v>
      </c>
      <c r="E719" s="11">
        <v>161.66999999999999</v>
      </c>
      <c r="F719" t="str">
        <f t="shared" si="24"/>
        <v>December 2023</v>
      </c>
    </row>
    <row r="720" spans="1:6" x14ac:dyDescent="0.2">
      <c r="A720" s="10">
        <v>45280</v>
      </c>
      <c r="B720" s="26">
        <v>49</v>
      </c>
      <c r="C720" s="25" t="str">
        <f t="shared" si="25"/>
        <v>2023-12</v>
      </c>
      <c r="D720" s="11">
        <v>37.54</v>
      </c>
      <c r="E720" s="11">
        <v>219.51</v>
      </c>
      <c r="F720" t="str">
        <f t="shared" si="24"/>
        <v>December 2023</v>
      </c>
    </row>
    <row r="721" spans="1:6" x14ac:dyDescent="0.2">
      <c r="A721" s="10">
        <v>45281</v>
      </c>
      <c r="B721" s="26">
        <v>39</v>
      </c>
      <c r="C721" s="25" t="str">
        <f t="shared" si="25"/>
        <v>2023-12</v>
      </c>
      <c r="D721" s="11">
        <v>39.25</v>
      </c>
      <c r="E721" s="11">
        <v>155.13999999999999</v>
      </c>
      <c r="F721" t="str">
        <f t="shared" si="24"/>
        <v>December 2023</v>
      </c>
    </row>
    <row r="722" spans="1:6" x14ac:dyDescent="0.2">
      <c r="A722" s="10">
        <v>45282</v>
      </c>
      <c r="B722" s="26">
        <v>38</v>
      </c>
      <c r="C722" s="25" t="str">
        <f t="shared" si="25"/>
        <v>2023-12</v>
      </c>
      <c r="D722" s="11">
        <v>50.91</v>
      </c>
      <c r="E722" s="11">
        <v>201.09</v>
      </c>
      <c r="F722" t="str">
        <f t="shared" ref="F722:F772" si="26">TEXT(DATE(LEFT(C722,4), RIGHT(C722,2), 1), "mmmm yyyy")</f>
        <v>December 2023</v>
      </c>
    </row>
    <row r="723" spans="1:6" x14ac:dyDescent="0.2">
      <c r="A723" s="10">
        <v>45283</v>
      </c>
      <c r="B723" s="26">
        <v>46</v>
      </c>
      <c r="C723" s="25" t="str">
        <f t="shared" si="25"/>
        <v>2023-12</v>
      </c>
      <c r="D723" s="11">
        <v>37.909999999999997</v>
      </c>
      <c r="E723" s="11">
        <v>141.32</v>
      </c>
      <c r="F723" t="str">
        <f t="shared" si="26"/>
        <v>December 2023</v>
      </c>
    </row>
    <row r="724" spans="1:6" x14ac:dyDescent="0.2">
      <c r="A724" s="10">
        <v>45284</v>
      </c>
      <c r="B724" s="26">
        <v>40</v>
      </c>
      <c r="C724" s="25" t="str">
        <f t="shared" si="25"/>
        <v>2023-12</v>
      </c>
      <c r="D724" s="11">
        <v>35.61</v>
      </c>
      <c r="E724" s="11">
        <v>206.96</v>
      </c>
      <c r="F724" t="str">
        <f t="shared" si="26"/>
        <v>December 2023</v>
      </c>
    </row>
    <row r="725" spans="1:6" x14ac:dyDescent="0.2">
      <c r="A725" s="10">
        <v>45285</v>
      </c>
      <c r="B725" s="26">
        <v>39</v>
      </c>
      <c r="C725" s="25" t="str">
        <f t="shared" si="25"/>
        <v>2023-12</v>
      </c>
      <c r="D725" s="11">
        <v>46.02</v>
      </c>
      <c r="E725" s="11">
        <v>228.51</v>
      </c>
      <c r="F725" t="str">
        <f t="shared" si="26"/>
        <v>December 2023</v>
      </c>
    </row>
    <row r="726" spans="1:6" x14ac:dyDescent="0.2">
      <c r="A726" s="10">
        <v>45286</v>
      </c>
      <c r="B726" s="26">
        <v>45</v>
      </c>
      <c r="C726" s="25" t="str">
        <f t="shared" si="25"/>
        <v>2023-12</v>
      </c>
      <c r="D726" s="11">
        <v>43.22</v>
      </c>
      <c r="E726" s="11">
        <v>226.84</v>
      </c>
      <c r="F726" t="str">
        <f t="shared" si="26"/>
        <v>December 2023</v>
      </c>
    </row>
    <row r="727" spans="1:6" x14ac:dyDescent="0.2">
      <c r="A727" s="10">
        <v>45287</v>
      </c>
      <c r="B727" s="26">
        <v>44</v>
      </c>
      <c r="C727" s="25" t="str">
        <f t="shared" si="25"/>
        <v>2023-12</v>
      </c>
      <c r="D727" s="11">
        <v>41.17</v>
      </c>
      <c r="E727" s="11">
        <v>232.08</v>
      </c>
      <c r="F727" t="str">
        <f t="shared" si="26"/>
        <v>December 2023</v>
      </c>
    </row>
    <row r="728" spans="1:6" x14ac:dyDescent="0.2">
      <c r="A728" s="10">
        <v>45288</v>
      </c>
      <c r="B728" s="26">
        <v>44</v>
      </c>
      <c r="C728" s="25" t="str">
        <f t="shared" si="25"/>
        <v>2023-12</v>
      </c>
      <c r="D728" s="11">
        <v>40.51</v>
      </c>
      <c r="E728" s="11">
        <v>154.09</v>
      </c>
      <c r="F728" t="str">
        <f t="shared" si="26"/>
        <v>December 2023</v>
      </c>
    </row>
    <row r="729" spans="1:6" x14ac:dyDescent="0.2">
      <c r="A729" s="10">
        <v>45289</v>
      </c>
      <c r="B729" s="26">
        <v>45</v>
      </c>
      <c r="C729" s="25" t="str">
        <f t="shared" si="25"/>
        <v>2023-12</v>
      </c>
      <c r="D729" s="11">
        <v>32.86</v>
      </c>
      <c r="E729" s="11">
        <v>223.74</v>
      </c>
      <c r="F729" t="str">
        <f t="shared" si="26"/>
        <v>December 2023</v>
      </c>
    </row>
    <row r="730" spans="1:6" x14ac:dyDescent="0.2">
      <c r="A730" s="10">
        <v>45290</v>
      </c>
      <c r="B730" s="26">
        <v>43</v>
      </c>
      <c r="C730" s="25" t="str">
        <f t="shared" si="25"/>
        <v>2023-12</v>
      </c>
      <c r="D730" s="11">
        <v>45.18</v>
      </c>
      <c r="E730" s="11">
        <v>197.86</v>
      </c>
      <c r="F730" t="str">
        <f t="shared" si="26"/>
        <v>December 2023</v>
      </c>
    </row>
    <row r="731" spans="1:6" x14ac:dyDescent="0.2">
      <c r="A731" s="10">
        <v>45291</v>
      </c>
      <c r="B731" s="26">
        <v>40</v>
      </c>
      <c r="C731" s="25" t="str">
        <f t="shared" si="25"/>
        <v>2023-12</v>
      </c>
      <c r="D731" s="11">
        <v>51.37</v>
      </c>
      <c r="E731" s="11">
        <v>219.16</v>
      </c>
      <c r="F731" t="str">
        <f t="shared" si="26"/>
        <v>December 2023</v>
      </c>
    </row>
    <row r="732" spans="1:6" x14ac:dyDescent="0.2">
      <c r="A732" s="10">
        <v>45292</v>
      </c>
      <c r="B732" s="26">
        <v>51</v>
      </c>
      <c r="C732" s="25" t="str">
        <f t="shared" si="25"/>
        <v>2024-01</v>
      </c>
      <c r="D732" s="11">
        <v>45.81</v>
      </c>
      <c r="E732" s="11">
        <v>205.78</v>
      </c>
      <c r="F732" t="str">
        <f t="shared" si="26"/>
        <v>January 2024</v>
      </c>
    </row>
    <row r="733" spans="1:6" x14ac:dyDescent="0.2">
      <c r="A733" s="10">
        <v>45293</v>
      </c>
      <c r="B733" s="26">
        <v>42</v>
      </c>
      <c r="C733" s="25" t="str">
        <f t="shared" si="25"/>
        <v>2024-01</v>
      </c>
      <c r="D733" s="11">
        <v>47.6</v>
      </c>
      <c r="E733" s="11">
        <v>164.05</v>
      </c>
      <c r="F733" t="str">
        <f t="shared" si="26"/>
        <v>January 2024</v>
      </c>
    </row>
    <row r="734" spans="1:6" x14ac:dyDescent="0.2">
      <c r="A734" s="10">
        <v>45294</v>
      </c>
      <c r="B734" s="26">
        <v>44</v>
      </c>
      <c r="C734" s="25" t="str">
        <f t="shared" si="25"/>
        <v>2024-01</v>
      </c>
      <c r="D734" s="11">
        <v>35.51</v>
      </c>
      <c r="E734" s="11">
        <v>186.47</v>
      </c>
      <c r="F734" t="str">
        <f t="shared" si="26"/>
        <v>January 2024</v>
      </c>
    </row>
    <row r="735" spans="1:6" x14ac:dyDescent="0.2">
      <c r="A735" s="10">
        <v>45295</v>
      </c>
      <c r="B735" s="26">
        <v>40</v>
      </c>
      <c r="C735" s="25" t="str">
        <f t="shared" si="25"/>
        <v>2024-01</v>
      </c>
      <c r="D735" s="11">
        <v>42.61</v>
      </c>
      <c r="E735" s="11">
        <v>225.66</v>
      </c>
      <c r="F735" t="str">
        <f t="shared" si="26"/>
        <v>January 2024</v>
      </c>
    </row>
    <row r="736" spans="1:6" x14ac:dyDescent="0.2">
      <c r="A736" s="10">
        <v>45296</v>
      </c>
      <c r="B736" s="26">
        <v>43</v>
      </c>
      <c r="C736" s="25" t="str">
        <f t="shared" si="25"/>
        <v>2024-01</v>
      </c>
      <c r="D736" s="11">
        <v>33.28</v>
      </c>
      <c r="E736" s="11">
        <v>170.63</v>
      </c>
      <c r="F736" t="str">
        <f t="shared" si="26"/>
        <v>January 2024</v>
      </c>
    </row>
    <row r="737" spans="1:6" x14ac:dyDescent="0.2">
      <c r="A737" s="10">
        <v>45297</v>
      </c>
      <c r="B737" s="26">
        <v>43</v>
      </c>
      <c r="C737" s="25" t="str">
        <f t="shared" si="25"/>
        <v>2024-01</v>
      </c>
      <c r="D737" s="11">
        <v>42.52</v>
      </c>
      <c r="E737" s="11">
        <v>208.41</v>
      </c>
      <c r="F737" t="str">
        <f t="shared" si="26"/>
        <v>January 2024</v>
      </c>
    </row>
    <row r="738" spans="1:6" x14ac:dyDescent="0.2">
      <c r="A738" s="10">
        <v>45298</v>
      </c>
      <c r="B738" s="26">
        <v>44</v>
      </c>
      <c r="C738" s="25" t="str">
        <f t="shared" si="25"/>
        <v>2024-01</v>
      </c>
      <c r="D738" s="11">
        <v>45.46</v>
      </c>
      <c r="E738" s="11">
        <v>186.28</v>
      </c>
      <c r="F738" t="str">
        <f t="shared" si="26"/>
        <v>January 2024</v>
      </c>
    </row>
    <row r="739" spans="1:6" x14ac:dyDescent="0.2">
      <c r="A739" s="10">
        <v>45299</v>
      </c>
      <c r="B739" s="26">
        <v>44</v>
      </c>
      <c r="C739" s="25" t="str">
        <f t="shared" si="25"/>
        <v>2024-01</v>
      </c>
      <c r="D739" s="11">
        <v>35.47</v>
      </c>
      <c r="E739" s="11">
        <v>137.72</v>
      </c>
      <c r="F739" t="str">
        <f t="shared" si="26"/>
        <v>January 2024</v>
      </c>
    </row>
    <row r="740" spans="1:6" x14ac:dyDescent="0.2">
      <c r="A740" s="10">
        <v>45300</v>
      </c>
      <c r="B740" s="26">
        <v>47</v>
      </c>
      <c r="C740" s="25" t="str">
        <f t="shared" si="25"/>
        <v>2024-01</v>
      </c>
      <c r="D740" s="11">
        <v>47.64</v>
      </c>
      <c r="E740" s="11">
        <v>212.76</v>
      </c>
      <c r="F740" t="str">
        <f t="shared" si="26"/>
        <v>January 2024</v>
      </c>
    </row>
    <row r="741" spans="1:6" x14ac:dyDescent="0.2">
      <c r="A741" s="10">
        <v>45301</v>
      </c>
      <c r="B741" s="26">
        <v>39</v>
      </c>
      <c r="C741" s="25" t="str">
        <f t="shared" si="25"/>
        <v>2024-01</v>
      </c>
      <c r="D741" s="11">
        <v>40.28</v>
      </c>
      <c r="E741" s="11">
        <v>145.81</v>
      </c>
      <c r="F741" t="str">
        <f t="shared" si="26"/>
        <v>January 2024</v>
      </c>
    </row>
    <row r="742" spans="1:6" x14ac:dyDescent="0.2">
      <c r="A742" s="10">
        <v>45302</v>
      </c>
      <c r="B742" s="26">
        <v>39</v>
      </c>
      <c r="C742" s="25" t="str">
        <f t="shared" si="25"/>
        <v>2024-01</v>
      </c>
      <c r="D742" s="11">
        <v>50.69</v>
      </c>
      <c r="E742" s="11">
        <v>168.9</v>
      </c>
      <c r="F742" t="str">
        <f t="shared" si="26"/>
        <v>January 2024</v>
      </c>
    </row>
    <row r="743" spans="1:6" x14ac:dyDescent="0.2">
      <c r="A743" s="10">
        <v>45303</v>
      </c>
      <c r="B743" s="26">
        <v>49</v>
      </c>
      <c r="C743" s="25" t="str">
        <f t="shared" si="25"/>
        <v>2024-01</v>
      </c>
      <c r="D743" s="11">
        <v>35.01</v>
      </c>
      <c r="E743" s="11">
        <v>157.63999999999999</v>
      </c>
      <c r="F743" t="str">
        <f t="shared" si="26"/>
        <v>January 2024</v>
      </c>
    </row>
    <row r="744" spans="1:6" x14ac:dyDescent="0.2">
      <c r="A744" s="10">
        <v>45304</v>
      </c>
      <c r="B744" s="26">
        <v>48</v>
      </c>
      <c r="C744" s="25" t="str">
        <f t="shared" si="25"/>
        <v>2024-01</v>
      </c>
      <c r="D744" s="11">
        <v>39.36</v>
      </c>
      <c r="E744" s="11">
        <v>157.30000000000001</v>
      </c>
      <c r="F744" t="str">
        <f t="shared" si="26"/>
        <v>January 2024</v>
      </c>
    </row>
    <row r="745" spans="1:6" x14ac:dyDescent="0.2">
      <c r="A745" s="10">
        <v>45305</v>
      </c>
      <c r="B745" s="26">
        <v>40</v>
      </c>
      <c r="C745" s="25" t="str">
        <f t="shared" si="25"/>
        <v>2024-01</v>
      </c>
      <c r="D745" s="11">
        <v>50.45</v>
      </c>
      <c r="E745" s="11">
        <v>148.97</v>
      </c>
      <c r="F745" t="str">
        <f t="shared" si="26"/>
        <v>January 2024</v>
      </c>
    </row>
    <row r="746" spans="1:6" x14ac:dyDescent="0.2">
      <c r="A746" s="10">
        <v>45306</v>
      </c>
      <c r="B746" s="26">
        <v>41</v>
      </c>
      <c r="C746" s="25" t="str">
        <f t="shared" si="25"/>
        <v>2024-01</v>
      </c>
      <c r="D746" s="11">
        <v>49.85</v>
      </c>
      <c r="E746" s="11">
        <v>235.8</v>
      </c>
      <c r="F746" t="str">
        <f t="shared" si="26"/>
        <v>January 2024</v>
      </c>
    </row>
    <row r="747" spans="1:6" x14ac:dyDescent="0.2">
      <c r="A747" s="10">
        <v>45307</v>
      </c>
      <c r="B747" s="26">
        <v>40</v>
      </c>
      <c r="C747" s="25" t="str">
        <f t="shared" si="25"/>
        <v>2024-01</v>
      </c>
      <c r="D747" s="11">
        <v>47.54</v>
      </c>
      <c r="E747" s="11">
        <v>220.45</v>
      </c>
      <c r="F747" t="str">
        <f t="shared" si="26"/>
        <v>January 2024</v>
      </c>
    </row>
    <row r="748" spans="1:6" x14ac:dyDescent="0.2">
      <c r="A748" s="10">
        <v>45308</v>
      </c>
      <c r="B748" s="26">
        <v>46</v>
      </c>
      <c r="C748" s="25" t="str">
        <f t="shared" si="25"/>
        <v>2024-01</v>
      </c>
      <c r="D748" s="11">
        <v>43.37</v>
      </c>
      <c r="E748" s="11">
        <v>162.58000000000001</v>
      </c>
      <c r="F748" t="str">
        <f t="shared" si="26"/>
        <v>January 2024</v>
      </c>
    </row>
    <row r="749" spans="1:6" x14ac:dyDescent="0.2">
      <c r="A749" s="10">
        <v>45309</v>
      </c>
      <c r="B749" s="26">
        <v>40</v>
      </c>
      <c r="C749" s="25" t="str">
        <f t="shared" si="25"/>
        <v>2024-01</v>
      </c>
      <c r="D749" s="11">
        <v>46.86</v>
      </c>
      <c r="E749" s="11">
        <v>201.72</v>
      </c>
      <c r="F749" t="str">
        <f t="shared" si="26"/>
        <v>January 2024</v>
      </c>
    </row>
    <row r="750" spans="1:6" x14ac:dyDescent="0.2">
      <c r="A750" s="10">
        <v>45310</v>
      </c>
      <c r="B750" s="26">
        <v>50</v>
      </c>
      <c r="C750" s="25" t="str">
        <f t="shared" si="25"/>
        <v>2024-01</v>
      </c>
      <c r="D750" s="11">
        <v>39.630000000000003</v>
      </c>
      <c r="E750" s="11">
        <v>186.42</v>
      </c>
      <c r="F750" t="str">
        <f t="shared" si="26"/>
        <v>January 2024</v>
      </c>
    </row>
    <row r="751" spans="1:6" x14ac:dyDescent="0.2">
      <c r="A751" s="10">
        <v>45311</v>
      </c>
      <c r="B751" s="26">
        <v>41</v>
      </c>
      <c r="C751" s="25" t="str">
        <f t="shared" si="25"/>
        <v>2024-01</v>
      </c>
      <c r="D751" s="11">
        <v>37.49</v>
      </c>
      <c r="E751" s="11">
        <v>146.29</v>
      </c>
      <c r="F751" t="str">
        <f t="shared" si="26"/>
        <v>January 2024</v>
      </c>
    </row>
    <row r="752" spans="1:6" x14ac:dyDescent="0.2">
      <c r="A752" s="10">
        <v>45312</v>
      </c>
      <c r="B752" s="26">
        <v>50</v>
      </c>
      <c r="C752" s="25" t="str">
        <f t="shared" si="25"/>
        <v>2024-01</v>
      </c>
      <c r="D752" s="11">
        <v>38.549999999999997</v>
      </c>
      <c r="E752" s="11">
        <v>161.15</v>
      </c>
      <c r="F752" t="str">
        <f t="shared" si="26"/>
        <v>January 2024</v>
      </c>
    </row>
    <row r="753" spans="1:6" x14ac:dyDescent="0.2">
      <c r="A753" s="10">
        <v>45313</v>
      </c>
      <c r="B753" s="26">
        <v>46</v>
      </c>
      <c r="C753" s="25" t="str">
        <f t="shared" si="25"/>
        <v>2024-01</v>
      </c>
      <c r="D753" s="11">
        <v>35.28</v>
      </c>
      <c r="E753" s="11">
        <v>155.93</v>
      </c>
      <c r="F753" t="str">
        <f t="shared" si="26"/>
        <v>January 2024</v>
      </c>
    </row>
    <row r="754" spans="1:6" x14ac:dyDescent="0.2">
      <c r="A754" s="10">
        <v>45314</v>
      </c>
      <c r="B754" s="26">
        <v>46</v>
      </c>
      <c r="C754" s="25" t="str">
        <f t="shared" si="25"/>
        <v>2024-01</v>
      </c>
      <c r="D754" s="11">
        <v>46.87</v>
      </c>
      <c r="E754" s="11">
        <v>186.22</v>
      </c>
      <c r="F754" t="str">
        <f t="shared" si="26"/>
        <v>January 2024</v>
      </c>
    </row>
    <row r="755" spans="1:6" x14ac:dyDescent="0.2">
      <c r="A755" s="10">
        <v>45315</v>
      </c>
      <c r="B755" s="26">
        <v>48</v>
      </c>
      <c r="C755" s="25" t="str">
        <f t="shared" si="25"/>
        <v>2024-01</v>
      </c>
      <c r="D755" s="11">
        <v>33.799999999999997</v>
      </c>
      <c r="E755" s="11">
        <v>187.72</v>
      </c>
      <c r="F755" t="str">
        <f t="shared" si="26"/>
        <v>January 2024</v>
      </c>
    </row>
    <row r="756" spans="1:6" x14ac:dyDescent="0.2">
      <c r="A756" s="10">
        <v>45316</v>
      </c>
      <c r="B756" s="26">
        <v>50</v>
      </c>
      <c r="C756" s="25" t="str">
        <f t="shared" si="25"/>
        <v>2024-01</v>
      </c>
      <c r="D756" s="11">
        <v>35.14</v>
      </c>
      <c r="E756" s="11">
        <v>212.93</v>
      </c>
      <c r="F756" t="str">
        <f t="shared" si="26"/>
        <v>January 2024</v>
      </c>
    </row>
    <row r="757" spans="1:6" x14ac:dyDescent="0.2">
      <c r="A757" s="10">
        <v>45317</v>
      </c>
      <c r="B757" s="26">
        <v>40</v>
      </c>
      <c r="C757" s="25" t="str">
        <f t="shared" si="25"/>
        <v>2024-01</v>
      </c>
      <c r="D757" s="11">
        <v>32.090000000000003</v>
      </c>
      <c r="E757" s="11">
        <v>220.37</v>
      </c>
      <c r="F757" t="str">
        <f t="shared" si="26"/>
        <v>January 2024</v>
      </c>
    </row>
    <row r="758" spans="1:6" x14ac:dyDescent="0.2">
      <c r="A758" s="10">
        <v>45318</v>
      </c>
      <c r="B758" s="26">
        <v>51</v>
      </c>
      <c r="C758" s="25" t="str">
        <f t="shared" si="25"/>
        <v>2024-01</v>
      </c>
      <c r="D758" s="11">
        <v>37.39</v>
      </c>
      <c r="E758" s="11">
        <v>163.04</v>
      </c>
      <c r="F758" t="str">
        <f t="shared" si="26"/>
        <v>January 2024</v>
      </c>
    </row>
    <row r="759" spans="1:6" x14ac:dyDescent="0.2">
      <c r="A759" s="10">
        <v>45319</v>
      </c>
      <c r="B759" s="26">
        <v>40</v>
      </c>
      <c r="C759" s="25" t="str">
        <f t="shared" si="25"/>
        <v>2024-01</v>
      </c>
      <c r="D759" s="11">
        <v>48.99</v>
      </c>
      <c r="E759" s="11">
        <v>212.63</v>
      </c>
      <c r="F759" t="str">
        <f t="shared" si="26"/>
        <v>January 2024</v>
      </c>
    </row>
    <row r="760" spans="1:6" x14ac:dyDescent="0.2">
      <c r="A760" s="10">
        <v>45320</v>
      </c>
      <c r="B760" s="26">
        <v>42</v>
      </c>
      <c r="C760" s="25" t="str">
        <f t="shared" si="25"/>
        <v>2024-01</v>
      </c>
      <c r="D760" s="11">
        <v>42.32</v>
      </c>
      <c r="E760" s="11">
        <v>169.62</v>
      </c>
      <c r="F760" t="str">
        <f t="shared" si="26"/>
        <v>January 2024</v>
      </c>
    </row>
    <row r="761" spans="1:6" x14ac:dyDescent="0.2">
      <c r="A761" s="10">
        <v>45321</v>
      </c>
      <c r="B761" s="26">
        <v>46</v>
      </c>
      <c r="C761" s="25" t="str">
        <f t="shared" si="25"/>
        <v>2024-01</v>
      </c>
      <c r="D761" s="11">
        <v>43.76</v>
      </c>
      <c r="E761" s="11">
        <v>210.71</v>
      </c>
      <c r="F761" t="str">
        <f t="shared" si="26"/>
        <v>January 2024</v>
      </c>
    </row>
    <row r="762" spans="1:6" x14ac:dyDescent="0.2">
      <c r="A762" s="10">
        <v>45322</v>
      </c>
      <c r="B762" s="26">
        <v>52</v>
      </c>
      <c r="C762" s="25" t="str">
        <f t="shared" si="25"/>
        <v>2024-01</v>
      </c>
      <c r="D762" s="11">
        <v>50.79</v>
      </c>
      <c r="E762" s="11">
        <v>225.22</v>
      </c>
      <c r="F762" t="str">
        <f t="shared" si="26"/>
        <v>January 2024</v>
      </c>
    </row>
    <row r="763" spans="1:6" x14ac:dyDescent="0.2">
      <c r="A763" s="10">
        <v>45323</v>
      </c>
      <c r="B763" s="26">
        <v>45</v>
      </c>
      <c r="C763" s="25" t="str">
        <f t="shared" si="25"/>
        <v>2024-02</v>
      </c>
      <c r="D763" s="11">
        <v>50.95</v>
      </c>
      <c r="E763" s="11">
        <v>212.86</v>
      </c>
      <c r="F763" t="str">
        <f t="shared" si="26"/>
        <v>February 2024</v>
      </c>
    </row>
    <row r="764" spans="1:6" x14ac:dyDescent="0.2">
      <c r="A764" s="10">
        <v>45324</v>
      </c>
      <c r="B764" s="26">
        <v>41</v>
      </c>
      <c r="C764" s="25" t="str">
        <f t="shared" si="25"/>
        <v>2024-02</v>
      </c>
      <c r="D764" s="11">
        <v>39.58</v>
      </c>
      <c r="E764" s="11">
        <v>230.05</v>
      </c>
      <c r="F764" t="str">
        <f t="shared" si="26"/>
        <v>February 2024</v>
      </c>
    </row>
    <row r="765" spans="1:6" x14ac:dyDescent="0.2">
      <c r="A765" s="10">
        <v>45325</v>
      </c>
      <c r="B765" s="26">
        <v>41</v>
      </c>
      <c r="C765" s="25" t="str">
        <f t="shared" si="25"/>
        <v>2024-02</v>
      </c>
      <c r="D765" s="11">
        <v>36.909999999999997</v>
      </c>
      <c r="E765" s="11">
        <v>174.95</v>
      </c>
      <c r="F765" t="str">
        <f t="shared" si="26"/>
        <v>February 2024</v>
      </c>
    </row>
    <row r="766" spans="1:6" x14ac:dyDescent="0.2">
      <c r="A766" s="10">
        <v>45326</v>
      </c>
      <c r="B766" s="26">
        <v>39</v>
      </c>
      <c r="C766" s="25" t="str">
        <f t="shared" si="25"/>
        <v>2024-02</v>
      </c>
      <c r="D766" s="11">
        <v>51.15</v>
      </c>
      <c r="E766" s="11">
        <v>194.3</v>
      </c>
      <c r="F766" t="str">
        <f t="shared" si="26"/>
        <v>February 2024</v>
      </c>
    </row>
    <row r="767" spans="1:6" x14ac:dyDescent="0.2">
      <c r="A767" s="10">
        <v>45327</v>
      </c>
      <c r="B767" s="26">
        <v>45</v>
      </c>
      <c r="C767" s="25" t="str">
        <f t="shared" si="25"/>
        <v>2024-02</v>
      </c>
      <c r="D767" s="11">
        <v>42.65</v>
      </c>
      <c r="E767" s="11">
        <v>148.28</v>
      </c>
      <c r="F767" t="str">
        <f t="shared" si="26"/>
        <v>February 2024</v>
      </c>
    </row>
    <row r="768" spans="1:6" x14ac:dyDescent="0.2">
      <c r="A768" s="10">
        <v>45328</v>
      </c>
      <c r="B768" s="26">
        <v>49</v>
      </c>
      <c r="C768" s="25" t="str">
        <f t="shared" si="25"/>
        <v>2024-02</v>
      </c>
      <c r="D768" s="11">
        <v>44.32</v>
      </c>
      <c r="E768" s="11">
        <v>136.66</v>
      </c>
      <c r="F768" t="str">
        <f t="shared" si="26"/>
        <v>February 2024</v>
      </c>
    </row>
    <row r="769" spans="1:6" x14ac:dyDescent="0.2">
      <c r="A769" s="10">
        <v>45329</v>
      </c>
      <c r="B769" s="26">
        <v>41</v>
      </c>
      <c r="C769" s="25" t="str">
        <f t="shared" si="25"/>
        <v>2024-02</v>
      </c>
      <c r="D769" s="11">
        <v>42.51</v>
      </c>
      <c r="E769" s="11">
        <v>210.09</v>
      </c>
      <c r="F769" t="str">
        <f t="shared" si="26"/>
        <v>February 2024</v>
      </c>
    </row>
    <row r="770" spans="1:6" x14ac:dyDescent="0.2">
      <c r="A770" s="10">
        <v>45330</v>
      </c>
      <c r="B770" s="26">
        <v>43</v>
      </c>
      <c r="C770" s="25" t="str">
        <f t="shared" si="25"/>
        <v>2024-02</v>
      </c>
      <c r="D770" s="11">
        <v>44.47</v>
      </c>
      <c r="E770" s="11">
        <v>195.29</v>
      </c>
      <c r="F770" t="str">
        <f t="shared" si="26"/>
        <v>February 2024</v>
      </c>
    </row>
    <row r="771" spans="1:6" x14ac:dyDescent="0.2">
      <c r="A771" s="10">
        <v>45331</v>
      </c>
      <c r="B771" s="26">
        <v>48</v>
      </c>
      <c r="C771" s="25" t="str">
        <f t="shared" si="25"/>
        <v>2024-02</v>
      </c>
      <c r="D771" s="11">
        <v>35.07</v>
      </c>
      <c r="E771" s="11">
        <v>161.85</v>
      </c>
      <c r="F771" t="str">
        <f t="shared" si="26"/>
        <v>February 2024</v>
      </c>
    </row>
    <row r="772" spans="1:6" x14ac:dyDescent="0.2">
      <c r="A772" s="10">
        <v>45332</v>
      </c>
      <c r="B772" s="26">
        <v>43</v>
      </c>
      <c r="C772" s="25" t="str">
        <f t="shared" si="25"/>
        <v>2024-02</v>
      </c>
      <c r="D772" s="11">
        <v>32.78</v>
      </c>
      <c r="E772" s="11">
        <v>143.69</v>
      </c>
      <c r="F772" t="str">
        <f t="shared" si="26"/>
        <v>February 2024</v>
      </c>
    </row>
    <row r="773" spans="1:6" x14ac:dyDescent="0.2">
      <c r="A773" s="10">
        <v>45333</v>
      </c>
      <c r="B773" s="26">
        <v>42</v>
      </c>
      <c r="C773" s="25" t="str">
        <f t="shared" si="25"/>
        <v>2024-02</v>
      </c>
      <c r="D773" s="11">
        <v>38.799999999999997</v>
      </c>
      <c r="E773" s="11">
        <v>211.42</v>
      </c>
      <c r="F773" t="str">
        <f>TEXT(DATE(LEFT(C773,4), RIGHT(C773,2), 1), "mmmm yyyy")</f>
        <v>February 2024</v>
      </c>
    </row>
    <row r="774" spans="1:6" x14ac:dyDescent="0.2">
      <c r="A774" s="10">
        <v>45334</v>
      </c>
      <c r="B774" s="26">
        <v>43</v>
      </c>
      <c r="C774" s="25" t="str">
        <f t="shared" si="25"/>
        <v>2024-02</v>
      </c>
      <c r="D774" s="11">
        <v>48.66</v>
      </c>
      <c r="E774" s="11">
        <v>177.05</v>
      </c>
      <c r="F774" t="str">
        <f t="shared" ref="F774:F837" si="27">TEXT(DATE(LEFT(C774,4), RIGHT(C774,2), 1), "mmmm yyyy")</f>
        <v>February 2024</v>
      </c>
    </row>
    <row r="775" spans="1:6" x14ac:dyDescent="0.2">
      <c r="A775" s="10">
        <v>45335</v>
      </c>
      <c r="B775" s="26">
        <v>50</v>
      </c>
      <c r="C775" s="25" t="str">
        <f t="shared" si="25"/>
        <v>2024-02</v>
      </c>
      <c r="D775" s="11">
        <v>37.94</v>
      </c>
      <c r="E775" s="11">
        <v>154.31</v>
      </c>
      <c r="F775" t="str">
        <f t="shared" si="27"/>
        <v>February 2024</v>
      </c>
    </row>
    <row r="776" spans="1:6" x14ac:dyDescent="0.2">
      <c r="A776" s="10">
        <v>45336</v>
      </c>
      <c r="B776" s="26">
        <v>44</v>
      </c>
      <c r="C776" s="25" t="str">
        <f t="shared" si="25"/>
        <v>2024-02</v>
      </c>
      <c r="D776" s="11">
        <v>45.72</v>
      </c>
      <c r="E776" s="11">
        <v>170.98</v>
      </c>
      <c r="F776" t="str">
        <f t="shared" si="27"/>
        <v>February 2024</v>
      </c>
    </row>
    <row r="777" spans="1:6" x14ac:dyDescent="0.2">
      <c r="A777" s="10">
        <v>45337</v>
      </c>
      <c r="B777" s="26">
        <v>48</v>
      </c>
      <c r="C777" s="25" t="str">
        <f t="shared" si="25"/>
        <v>2024-02</v>
      </c>
      <c r="D777" s="11">
        <v>46.18</v>
      </c>
      <c r="E777" s="11">
        <v>172.68</v>
      </c>
      <c r="F777" t="str">
        <f t="shared" si="27"/>
        <v>February 2024</v>
      </c>
    </row>
    <row r="778" spans="1:6" x14ac:dyDescent="0.2">
      <c r="A778" s="10">
        <v>45338</v>
      </c>
      <c r="B778" s="26">
        <v>50</v>
      </c>
      <c r="C778" s="25" t="str">
        <f t="shared" si="25"/>
        <v>2024-02</v>
      </c>
      <c r="D778" s="11">
        <v>32.86</v>
      </c>
      <c r="E778" s="11">
        <v>190.84</v>
      </c>
      <c r="F778" t="str">
        <f t="shared" si="27"/>
        <v>February 2024</v>
      </c>
    </row>
    <row r="779" spans="1:6" x14ac:dyDescent="0.2">
      <c r="A779" s="10">
        <v>45339</v>
      </c>
      <c r="B779" s="26">
        <v>40</v>
      </c>
      <c r="C779" s="25" t="str">
        <f t="shared" si="25"/>
        <v>2024-02</v>
      </c>
      <c r="D779" s="11">
        <v>32.93</v>
      </c>
      <c r="E779" s="11">
        <v>215.66</v>
      </c>
      <c r="F779" t="str">
        <f t="shared" si="27"/>
        <v>February 2024</v>
      </c>
    </row>
    <row r="780" spans="1:6" x14ac:dyDescent="0.2">
      <c r="A780" s="10">
        <v>45340</v>
      </c>
      <c r="B780" s="26">
        <v>45</v>
      </c>
      <c r="C780" s="25" t="str">
        <f t="shared" si="25"/>
        <v>2024-02</v>
      </c>
      <c r="D780" s="11">
        <v>41.31</v>
      </c>
      <c r="E780" s="11">
        <v>206.25</v>
      </c>
      <c r="F780" t="str">
        <f t="shared" si="27"/>
        <v>February 2024</v>
      </c>
    </row>
    <row r="781" spans="1:6" x14ac:dyDescent="0.2">
      <c r="A781" s="10">
        <v>45341</v>
      </c>
      <c r="B781" s="26">
        <v>41</v>
      </c>
      <c r="C781" s="25" t="str">
        <f t="shared" si="25"/>
        <v>2024-02</v>
      </c>
      <c r="D781" s="11">
        <v>44.51</v>
      </c>
      <c r="E781" s="11">
        <v>215.59</v>
      </c>
      <c r="F781" t="str">
        <f t="shared" si="27"/>
        <v>February 2024</v>
      </c>
    </row>
    <row r="782" spans="1:6" x14ac:dyDescent="0.2">
      <c r="A782" s="10">
        <v>45342</v>
      </c>
      <c r="B782" s="26">
        <v>49</v>
      </c>
      <c r="C782" s="25" t="str">
        <f t="shared" si="25"/>
        <v>2024-02</v>
      </c>
      <c r="D782" s="11">
        <v>36.71</v>
      </c>
      <c r="E782" s="11">
        <v>182.44</v>
      </c>
      <c r="F782" t="str">
        <f t="shared" si="27"/>
        <v>February 2024</v>
      </c>
    </row>
    <row r="783" spans="1:6" x14ac:dyDescent="0.2">
      <c r="A783" s="10">
        <v>45343</v>
      </c>
      <c r="B783" s="26">
        <v>46</v>
      </c>
      <c r="C783" s="25" t="str">
        <f t="shared" ref="C783:C846" si="28">TEXT(A783, "yyyy-mm")</f>
        <v>2024-02</v>
      </c>
      <c r="D783" s="11">
        <v>37.950000000000003</v>
      </c>
      <c r="E783" s="11">
        <v>203.16</v>
      </c>
      <c r="F783" t="str">
        <f t="shared" si="27"/>
        <v>February 2024</v>
      </c>
    </row>
    <row r="784" spans="1:6" x14ac:dyDescent="0.2">
      <c r="A784" s="10">
        <v>45344</v>
      </c>
      <c r="B784" s="26">
        <v>40</v>
      </c>
      <c r="C784" s="25" t="str">
        <f t="shared" si="28"/>
        <v>2024-02</v>
      </c>
      <c r="D784" s="11">
        <v>45.96</v>
      </c>
      <c r="E784" s="11">
        <v>232.55</v>
      </c>
      <c r="F784" t="str">
        <f t="shared" si="27"/>
        <v>February 2024</v>
      </c>
    </row>
    <row r="785" spans="1:6" x14ac:dyDescent="0.2">
      <c r="A785" s="10">
        <v>45345</v>
      </c>
      <c r="B785" s="26">
        <v>47</v>
      </c>
      <c r="C785" s="25" t="str">
        <f t="shared" si="28"/>
        <v>2024-02</v>
      </c>
      <c r="D785" s="11">
        <v>44.69</v>
      </c>
      <c r="E785" s="11">
        <v>178.55</v>
      </c>
      <c r="F785" t="str">
        <f t="shared" si="27"/>
        <v>February 2024</v>
      </c>
    </row>
    <row r="786" spans="1:6" x14ac:dyDescent="0.2">
      <c r="A786" s="10">
        <v>45346</v>
      </c>
      <c r="B786" s="26">
        <v>50</v>
      </c>
      <c r="C786" s="25" t="str">
        <f t="shared" si="28"/>
        <v>2024-02</v>
      </c>
      <c r="D786" s="11">
        <v>35.46</v>
      </c>
      <c r="E786" s="11">
        <v>182.49</v>
      </c>
      <c r="F786" t="str">
        <f t="shared" si="27"/>
        <v>February 2024</v>
      </c>
    </row>
    <row r="787" spans="1:6" x14ac:dyDescent="0.2">
      <c r="A787" s="10">
        <v>45347</v>
      </c>
      <c r="B787" s="26">
        <v>52</v>
      </c>
      <c r="C787" s="25" t="str">
        <f t="shared" si="28"/>
        <v>2024-02</v>
      </c>
      <c r="D787" s="11">
        <v>34.36</v>
      </c>
      <c r="E787" s="11">
        <v>160.65</v>
      </c>
      <c r="F787" t="str">
        <f t="shared" si="27"/>
        <v>February 2024</v>
      </c>
    </row>
    <row r="788" spans="1:6" x14ac:dyDescent="0.2">
      <c r="A788" s="10">
        <v>45348</v>
      </c>
      <c r="B788" s="26">
        <v>45</v>
      </c>
      <c r="C788" s="25" t="str">
        <f t="shared" si="28"/>
        <v>2024-02</v>
      </c>
      <c r="D788" s="11">
        <v>48.37</v>
      </c>
      <c r="E788" s="11">
        <v>164.63</v>
      </c>
      <c r="F788" t="str">
        <f t="shared" si="27"/>
        <v>February 2024</v>
      </c>
    </row>
    <row r="789" spans="1:6" x14ac:dyDescent="0.2">
      <c r="A789" s="10">
        <v>45349</v>
      </c>
      <c r="B789" s="26">
        <v>41</v>
      </c>
      <c r="C789" s="25" t="str">
        <f t="shared" si="28"/>
        <v>2024-02</v>
      </c>
      <c r="D789" s="11">
        <v>38.57</v>
      </c>
      <c r="E789" s="11">
        <v>164.05</v>
      </c>
      <c r="F789" t="str">
        <f t="shared" si="27"/>
        <v>February 2024</v>
      </c>
    </row>
    <row r="790" spans="1:6" x14ac:dyDescent="0.2">
      <c r="A790" s="10">
        <v>45350</v>
      </c>
      <c r="B790" s="26">
        <v>47</v>
      </c>
      <c r="C790" s="25" t="str">
        <f t="shared" si="28"/>
        <v>2024-02</v>
      </c>
      <c r="D790" s="11">
        <v>46.97</v>
      </c>
      <c r="E790" s="11">
        <v>202.84</v>
      </c>
      <c r="F790" t="str">
        <f t="shared" si="27"/>
        <v>February 2024</v>
      </c>
    </row>
    <row r="791" spans="1:6" x14ac:dyDescent="0.2">
      <c r="A791" s="10">
        <v>45351</v>
      </c>
      <c r="B791" s="26">
        <v>44</v>
      </c>
      <c r="C791" s="25" t="str">
        <f t="shared" si="28"/>
        <v>2024-02</v>
      </c>
      <c r="D791" s="11">
        <v>50.38</v>
      </c>
      <c r="E791" s="11">
        <v>197.14</v>
      </c>
      <c r="F791" t="str">
        <f t="shared" si="27"/>
        <v>February 2024</v>
      </c>
    </row>
    <row r="792" spans="1:6" x14ac:dyDescent="0.2">
      <c r="A792" s="10">
        <v>45352</v>
      </c>
      <c r="B792" s="26">
        <v>50</v>
      </c>
      <c r="C792" s="25" t="str">
        <f t="shared" si="28"/>
        <v>2024-03</v>
      </c>
      <c r="D792" s="11">
        <v>47.7</v>
      </c>
      <c r="E792" s="11">
        <v>199.53</v>
      </c>
      <c r="F792" t="str">
        <f t="shared" si="27"/>
        <v>March 2024</v>
      </c>
    </row>
    <row r="793" spans="1:6" x14ac:dyDescent="0.2">
      <c r="A793" s="10">
        <v>45353</v>
      </c>
      <c r="B793" s="26">
        <v>48</v>
      </c>
      <c r="C793" s="25" t="str">
        <f t="shared" si="28"/>
        <v>2024-03</v>
      </c>
      <c r="D793" s="11">
        <v>44.61</v>
      </c>
      <c r="E793" s="11">
        <v>228.87</v>
      </c>
      <c r="F793" t="str">
        <f t="shared" si="27"/>
        <v>March 2024</v>
      </c>
    </row>
    <row r="794" spans="1:6" x14ac:dyDescent="0.2">
      <c r="A794" s="10">
        <v>45354</v>
      </c>
      <c r="B794" s="26">
        <v>52</v>
      </c>
      <c r="C794" s="25" t="str">
        <f t="shared" si="28"/>
        <v>2024-03</v>
      </c>
      <c r="D794" s="11">
        <v>50.09</v>
      </c>
      <c r="E794" s="11">
        <v>157.97</v>
      </c>
      <c r="F794" t="str">
        <f t="shared" si="27"/>
        <v>March 2024</v>
      </c>
    </row>
    <row r="795" spans="1:6" x14ac:dyDescent="0.2">
      <c r="A795" s="10">
        <v>45355</v>
      </c>
      <c r="B795" s="26">
        <v>50</v>
      </c>
      <c r="C795" s="25" t="str">
        <f t="shared" si="28"/>
        <v>2024-03</v>
      </c>
      <c r="D795" s="11">
        <v>42.28</v>
      </c>
      <c r="E795" s="11">
        <v>182.53</v>
      </c>
      <c r="F795" t="str">
        <f t="shared" si="27"/>
        <v>March 2024</v>
      </c>
    </row>
    <row r="796" spans="1:6" x14ac:dyDescent="0.2">
      <c r="A796" s="10">
        <v>45356</v>
      </c>
      <c r="B796" s="26">
        <v>45</v>
      </c>
      <c r="C796" s="25" t="str">
        <f t="shared" si="28"/>
        <v>2024-03</v>
      </c>
      <c r="D796" s="11">
        <v>46.35</v>
      </c>
      <c r="E796" s="11">
        <v>145.47</v>
      </c>
      <c r="F796" t="str">
        <f t="shared" si="27"/>
        <v>March 2024</v>
      </c>
    </row>
    <row r="797" spans="1:6" x14ac:dyDescent="0.2">
      <c r="A797" s="10">
        <v>45357</v>
      </c>
      <c r="B797" s="26">
        <v>43</v>
      </c>
      <c r="C797" s="25" t="str">
        <f t="shared" si="28"/>
        <v>2024-03</v>
      </c>
      <c r="D797" s="11">
        <v>46.03</v>
      </c>
      <c r="E797" s="11">
        <v>174.33</v>
      </c>
      <c r="F797" t="str">
        <f t="shared" si="27"/>
        <v>March 2024</v>
      </c>
    </row>
    <row r="798" spans="1:6" x14ac:dyDescent="0.2">
      <c r="A798" s="10">
        <v>45358</v>
      </c>
      <c r="B798" s="26">
        <v>49</v>
      </c>
      <c r="C798" s="25" t="str">
        <f t="shared" si="28"/>
        <v>2024-03</v>
      </c>
      <c r="D798" s="11">
        <v>47.45</v>
      </c>
      <c r="E798" s="11">
        <v>165.06</v>
      </c>
      <c r="F798" t="str">
        <f t="shared" si="27"/>
        <v>March 2024</v>
      </c>
    </row>
    <row r="799" spans="1:6" x14ac:dyDescent="0.2">
      <c r="A799" s="10">
        <v>45359</v>
      </c>
      <c r="B799" s="26">
        <v>47</v>
      </c>
      <c r="C799" s="25" t="str">
        <f t="shared" si="28"/>
        <v>2024-03</v>
      </c>
      <c r="D799" s="11">
        <v>48.4</v>
      </c>
      <c r="E799" s="11">
        <v>219.35</v>
      </c>
      <c r="F799" t="str">
        <f t="shared" si="27"/>
        <v>March 2024</v>
      </c>
    </row>
    <row r="800" spans="1:6" x14ac:dyDescent="0.2">
      <c r="A800" s="10">
        <v>45360</v>
      </c>
      <c r="B800" s="26">
        <v>44</v>
      </c>
      <c r="C800" s="25" t="str">
        <f t="shared" si="28"/>
        <v>2024-03</v>
      </c>
      <c r="D800" s="11">
        <v>35.74</v>
      </c>
      <c r="E800" s="11">
        <v>209.57</v>
      </c>
      <c r="F800" t="str">
        <f t="shared" si="27"/>
        <v>March 2024</v>
      </c>
    </row>
    <row r="801" spans="1:6" x14ac:dyDescent="0.2">
      <c r="A801" s="10">
        <v>45361</v>
      </c>
      <c r="B801" s="26">
        <v>51</v>
      </c>
      <c r="C801" s="25" t="str">
        <f t="shared" si="28"/>
        <v>2024-03</v>
      </c>
      <c r="D801" s="11">
        <v>39.96</v>
      </c>
      <c r="E801" s="11">
        <v>217.16</v>
      </c>
      <c r="F801" t="str">
        <f t="shared" si="27"/>
        <v>March 2024</v>
      </c>
    </row>
    <row r="802" spans="1:6" x14ac:dyDescent="0.2">
      <c r="A802" s="10">
        <v>45362</v>
      </c>
      <c r="B802" s="26">
        <v>43</v>
      </c>
      <c r="C802" s="25" t="str">
        <f t="shared" si="28"/>
        <v>2024-03</v>
      </c>
      <c r="D802" s="11">
        <v>43.89</v>
      </c>
      <c r="E802" s="11">
        <v>142.71</v>
      </c>
      <c r="F802" t="str">
        <f t="shared" si="27"/>
        <v>March 2024</v>
      </c>
    </row>
    <row r="803" spans="1:6" x14ac:dyDescent="0.2">
      <c r="A803" s="10">
        <v>45363</v>
      </c>
      <c r="B803" s="26">
        <v>50</v>
      </c>
      <c r="C803" s="25" t="str">
        <f t="shared" si="28"/>
        <v>2024-03</v>
      </c>
      <c r="D803" s="11">
        <v>38.340000000000003</v>
      </c>
      <c r="E803" s="11">
        <v>223.33</v>
      </c>
      <c r="F803" t="str">
        <f t="shared" si="27"/>
        <v>March 2024</v>
      </c>
    </row>
    <row r="804" spans="1:6" x14ac:dyDescent="0.2">
      <c r="A804" s="10">
        <v>45364</v>
      </c>
      <c r="B804" s="26">
        <v>50</v>
      </c>
      <c r="C804" s="25" t="str">
        <f t="shared" si="28"/>
        <v>2024-03</v>
      </c>
      <c r="D804" s="11">
        <v>46.33</v>
      </c>
      <c r="E804" s="11">
        <v>225.53</v>
      </c>
      <c r="F804" t="str">
        <f t="shared" si="27"/>
        <v>March 2024</v>
      </c>
    </row>
    <row r="805" spans="1:6" x14ac:dyDescent="0.2">
      <c r="A805" s="10">
        <v>45365</v>
      </c>
      <c r="B805" s="26">
        <v>52</v>
      </c>
      <c r="C805" s="25" t="str">
        <f t="shared" si="28"/>
        <v>2024-03</v>
      </c>
      <c r="D805" s="11">
        <v>36.92</v>
      </c>
      <c r="E805" s="11">
        <v>164.41</v>
      </c>
      <c r="F805" t="str">
        <f t="shared" si="27"/>
        <v>March 2024</v>
      </c>
    </row>
    <row r="806" spans="1:6" x14ac:dyDescent="0.2">
      <c r="A806" s="10">
        <v>45366</v>
      </c>
      <c r="B806" s="26">
        <v>50</v>
      </c>
      <c r="C806" s="25" t="str">
        <f t="shared" si="28"/>
        <v>2024-03</v>
      </c>
      <c r="D806" s="11">
        <v>38.81</v>
      </c>
      <c r="E806" s="11">
        <v>224.97</v>
      </c>
      <c r="F806" t="str">
        <f t="shared" si="27"/>
        <v>March 2024</v>
      </c>
    </row>
    <row r="807" spans="1:6" x14ac:dyDescent="0.2">
      <c r="A807" s="10">
        <v>45367</v>
      </c>
      <c r="B807" s="26">
        <v>45</v>
      </c>
      <c r="C807" s="25" t="str">
        <f t="shared" si="28"/>
        <v>2024-03</v>
      </c>
      <c r="D807" s="11">
        <v>41.57</v>
      </c>
      <c r="E807" s="11">
        <v>174.15</v>
      </c>
      <c r="F807" t="str">
        <f t="shared" si="27"/>
        <v>March 2024</v>
      </c>
    </row>
    <row r="808" spans="1:6" x14ac:dyDescent="0.2">
      <c r="A808" s="10">
        <v>45368</v>
      </c>
      <c r="B808" s="26">
        <v>45</v>
      </c>
      <c r="C808" s="25" t="str">
        <f t="shared" si="28"/>
        <v>2024-03</v>
      </c>
      <c r="D808" s="11">
        <v>32.96</v>
      </c>
      <c r="E808" s="11">
        <v>204.04</v>
      </c>
      <c r="F808" t="str">
        <f>TEXT(DATE(LEFT(C808,4), RIGHT(C808,2), 1), "mmmm yyyy")</f>
        <v>March 2024</v>
      </c>
    </row>
    <row r="809" spans="1:6" x14ac:dyDescent="0.2">
      <c r="A809" s="10">
        <v>45369</v>
      </c>
      <c r="B809" s="26">
        <v>41</v>
      </c>
      <c r="C809" s="25" t="str">
        <f t="shared" si="28"/>
        <v>2024-03</v>
      </c>
      <c r="D809" s="11">
        <v>33.020000000000003</v>
      </c>
      <c r="E809" s="11">
        <v>233.67</v>
      </c>
      <c r="F809" t="str">
        <f t="shared" si="27"/>
        <v>March 2024</v>
      </c>
    </row>
    <row r="810" spans="1:6" x14ac:dyDescent="0.2">
      <c r="A810" s="10">
        <v>45370</v>
      </c>
      <c r="B810" s="26">
        <v>50</v>
      </c>
      <c r="C810" s="25" t="str">
        <f t="shared" si="28"/>
        <v>2024-03</v>
      </c>
      <c r="D810" s="11">
        <v>32.979999999999997</v>
      </c>
      <c r="E810" s="11">
        <v>144.13999999999999</v>
      </c>
      <c r="F810" t="str">
        <f t="shared" si="27"/>
        <v>March 2024</v>
      </c>
    </row>
    <row r="811" spans="1:6" x14ac:dyDescent="0.2">
      <c r="A811" s="10">
        <v>45371</v>
      </c>
      <c r="B811" s="26">
        <v>52</v>
      </c>
      <c r="C811" s="25" t="str">
        <f t="shared" si="28"/>
        <v>2024-03</v>
      </c>
      <c r="D811" s="11">
        <v>48.34</v>
      </c>
      <c r="E811" s="11">
        <v>149.13</v>
      </c>
      <c r="F811" t="str">
        <f t="shared" si="27"/>
        <v>March 2024</v>
      </c>
    </row>
    <row r="812" spans="1:6" x14ac:dyDescent="0.2">
      <c r="A812" s="10">
        <v>45372</v>
      </c>
      <c r="B812" s="26">
        <v>46</v>
      </c>
      <c r="C812" s="25" t="str">
        <f t="shared" si="28"/>
        <v>2024-03</v>
      </c>
      <c r="D812" s="11">
        <v>40.200000000000003</v>
      </c>
      <c r="E812" s="11">
        <v>183.23</v>
      </c>
      <c r="F812" t="str">
        <f t="shared" si="27"/>
        <v>March 2024</v>
      </c>
    </row>
    <row r="813" spans="1:6" x14ac:dyDescent="0.2">
      <c r="A813" s="10">
        <v>45373</v>
      </c>
      <c r="B813" s="26">
        <v>45</v>
      </c>
      <c r="C813" s="25" t="str">
        <f t="shared" si="28"/>
        <v>2024-03</v>
      </c>
      <c r="D813" s="11">
        <v>33.92</v>
      </c>
      <c r="E813" s="11">
        <v>139.96</v>
      </c>
      <c r="F813" t="str">
        <f t="shared" si="27"/>
        <v>March 2024</v>
      </c>
    </row>
    <row r="814" spans="1:6" x14ac:dyDescent="0.2">
      <c r="A814" s="10">
        <v>45374</v>
      </c>
      <c r="B814" s="26">
        <v>49</v>
      </c>
      <c r="C814" s="25" t="str">
        <f t="shared" si="28"/>
        <v>2024-03</v>
      </c>
      <c r="D814" s="11">
        <v>34.97</v>
      </c>
      <c r="E814" s="11">
        <v>154.08000000000001</v>
      </c>
      <c r="F814" t="str">
        <f t="shared" si="27"/>
        <v>March 2024</v>
      </c>
    </row>
    <row r="815" spans="1:6" x14ac:dyDescent="0.2">
      <c r="A815" s="10">
        <v>45375</v>
      </c>
      <c r="B815" s="26">
        <v>42</v>
      </c>
      <c r="C815" s="25" t="str">
        <f t="shared" si="28"/>
        <v>2024-03</v>
      </c>
      <c r="D815" s="11">
        <v>32.19</v>
      </c>
      <c r="E815" s="11">
        <v>167.69</v>
      </c>
      <c r="F815" t="str">
        <f t="shared" si="27"/>
        <v>March 2024</v>
      </c>
    </row>
    <row r="816" spans="1:6" x14ac:dyDescent="0.2">
      <c r="A816" s="10">
        <v>45376</v>
      </c>
      <c r="B816" s="26">
        <v>48</v>
      </c>
      <c r="C816" s="25" t="str">
        <f t="shared" si="28"/>
        <v>2024-03</v>
      </c>
      <c r="D816" s="11">
        <v>51.13</v>
      </c>
      <c r="E816" s="11">
        <v>150.07</v>
      </c>
      <c r="F816" t="str">
        <f t="shared" si="27"/>
        <v>March 2024</v>
      </c>
    </row>
    <row r="817" spans="1:6" x14ac:dyDescent="0.2">
      <c r="A817" s="10">
        <v>45377</v>
      </c>
      <c r="B817" s="26">
        <v>49</v>
      </c>
      <c r="C817" s="25" t="str">
        <f t="shared" si="28"/>
        <v>2024-03</v>
      </c>
      <c r="D817" s="11">
        <v>45.87</v>
      </c>
      <c r="E817" s="11">
        <v>200.88</v>
      </c>
      <c r="F817" t="str">
        <f t="shared" si="27"/>
        <v>March 2024</v>
      </c>
    </row>
    <row r="818" spans="1:6" x14ac:dyDescent="0.2">
      <c r="A818" s="10">
        <v>45378</v>
      </c>
      <c r="B818" s="26">
        <v>43</v>
      </c>
      <c r="C818" s="25" t="str">
        <f t="shared" si="28"/>
        <v>2024-03</v>
      </c>
      <c r="D818" s="11">
        <v>46.27</v>
      </c>
      <c r="E818" s="11">
        <v>158.4</v>
      </c>
      <c r="F818" t="str">
        <f t="shared" si="27"/>
        <v>March 2024</v>
      </c>
    </row>
    <row r="819" spans="1:6" x14ac:dyDescent="0.2">
      <c r="A819" s="10">
        <v>45379</v>
      </c>
      <c r="B819" s="26">
        <v>54</v>
      </c>
      <c r="C819" s="25" t="str">
        <f t="shared" si="28"/>
        <v>2024-03</v>
      </c>
      <c r="D819" s="11">
        <v>47.19</v>
      </c>
      <c r="E819" s="11">
        <v>197.46</v>
      </c>
      <c r="F819" t="str">
        <f t="shared" si="27"/>
        <v>March 2024</v>
      </c>
    </row>
    <row r="820" spans="1:6" x14ac:dyDescent="0.2">
      <c r="A820" s="10">
        <v>45380</v>
      </c>
      <c r="B820" s="26">
        <v>54</v>
      </c>
      <c r="C820" s="25" t="str">
        <f t="shared" si="28"/>
        <v>2024-03</v>
      </c>
      <c r="D820" s="11">
        <v>47.8</v>
      </c>
      <c r="E820" s="11">
        <v>142.41</v>
      </c>
      <c r="F820" t="str">
        <f t="shared" si="27"/>
        <v>March 2024</v>
      </c>
    </row>
    <row r="821" spans="1:6" x14ac:dyDescent="0.2">
      <c r="A821" s="10">
        <v>45381</v>
      </c>
      <c r="B821" s="26">
        <v>46</v>
      </c>
      <c r="C821" s="25" t="str">
        <f t="shared" si="28"/>
        <v>2024-03</v>
      </c>
      <c r="D821" s="11">
        <v>44.11</v>
      </c>
      <c r="E821" s="11">
        <v>201.4</v>
      </c>
      <c r="F821" t="str">
        <f t="shared" si="27"/>
        <v>March 2024</v>
      </c>
    </row>
    <row r="822" spans="1:6" x14ac:dyDescent="0.2">
      <c r="A822" s="10">
        <v>45382</v>
      </c>
      <c r="B822" s="26">
        <v>44</v>
      </c>
      <c r="C822" s="25" t="str">
        <f t="shared" si="28"/>
        <v>2024-03</v>
      </c>
      <c r="D822" s="11">
        <v>34.619999999999997</v>
      </c>
      <c r="E822" s="11">
        <v>177.49</v>
      </c>
      <c r="F822" t="str">
        <f t="shared" si="27"/>
        <v>March 2024</v>
      </c>
    </row>
    <row r="823" spans="1:6" x14ac:dyDescent="0.2">
      <c r="A823" s="10">
        <v>45383</v>
      </c>
      <c r="B823" s="26">
        <v>44</v>
      </c>
      <c r="C823" s="25" t="str">
        <f t="shared" si="28"/>
        <v>2024-04</v>
      </c>
      <c r="D823" s="11">
        <v>40.11</v>
      </c>
      <c r="E823" s="11">
        <v>191.04</v>
      </c>
      <c r="F823" t="str">
        <f t="shared" si="27"/>
        <v>April 2024</v>
      </c>
    </row>
    <row r="824" spans="1:6" x14ac:dyDescent="0.2">
      <c r="A824" s="10">
        <v>45384</v>
      </c>
      <c r="B824" s="26">
        <v>47</v>
      </c>
      <c r="C824" s="25" t="str">
        <f t="shared" si="28"/>
        <v>2024-04</v>
      </c>
      <c r="D824" s="11">
        <v>47.18</v>
      </c>
      <c r="E824" s="11">
        <v>143.66</v>
      </c>
      <c r="F824" t="str">
        <f t="shared" si="27"/>
        <v>April 2024</v>
      </c>
    </row>
    <row r="825" spans="1:6" x14ac:dyDescent="0.2">
      <c r="A825" s="10">
        <v>45385</v>
      </c>
      <c r="B825" s="26">
        <v>54</v>
      </c>
      <c r="C825" s="25" t="str">
        <f t="shared" si="28"/>
        <v>2024-04</v>
      </c>
      <c r="D825" s="11">
        <v>42.38</v>
      </c>
      <c r="E825" s="11">
        <v>210.7</v>
      </c>
      <c r="F825" t="str">
        <f t="shared" si="27"/>
        <v>April 2024</v>
      </c>
    </row>
    <row r="826" spans="1:6" x14ac:dyDescent="0.2">
      <c r="A826" s="10">
        <v>45386</v>
      </c>
      <c r="B826" s="26">
        <v>51</v>
      </c>
      <c r="C826" s="25" t="str">
        <f t="shared" si="28"/>
        <v>2024-04</v>
      </c>
      <c r="D826" s="11">
        <v>39.14</v>
      </c>
      <c r="E826" s="11">
        <v>157.97</v>
      </c>
      <c r="F826" t="str">
        <f t="shared" si="27"/>
        <v>April 2024</v>
      </c>
    </row>
    <row r="827" spans="1:6" x14ac:dyDescent="0.2">
      <c r="A827" s="10">
        <v>45387</v>
      </c>
      <c r="B827" s="26">
        <v>52</v>
      </c>
      <c r="C827" s="25" t="str">
        <f t="shared" si="28"/>
        <v>2024-04</v>
      </c>
      <c r="D827" s="11">
        <v>37.049999999999997</v>
      </c>
      <c r="E827" s="11">
        <v>150.63999999999999</v>
      </c>
      <c r="F827" t="str">
        <f t="shared" si="27"/>
        <v>April 2024</v>
      </c>
    </row>
    <row r="828" spans="1:6" x14ac:dyDescent="0.2">
      <c r="A828" s="10">
        <v>45388</v>
      </c>
      <c r="B828" s="26">
        <v>52</v>
      </c>
      <c r="C828" s="25" t="str">
        <f t="shared" si="28"/>
        <v>2024-04</v>
      </c>
      <c r="D828" s="11">
        <v>41.84</v>
      </c>
      <c r="E828" s="11">
        <v>158.26</v>
      </c>
      <c r="F828" t="str">
        <f t="shared" si="27"/>
        <v>April 2024</v>
      </c>
    </row>
    <row r="829" spans="1:6" x14ac:dyDescent="0.2">
      <c r="A829" s="10">
        <v>45389</v>
      </c>
      <c r="B829" s="26">
        <v>47</v>
      </c>
      <c r="C829" s="25" t="str">
        <f t="shared" si="28"/>
        <v>2024-04</v>
      </c>
      <c r="D829" s="11">
        <v>48.29</v>
      </c>
      <c r="E829" s="11">
        <v>195.24</v>
      </c>
      <c r="F829" t="str">
        <f t="shared" si="27"/>
        <v>April 2024</v>
      </c>
    </row>
    <row r="830" spans="1:6" x14ac:dyDescent="0.2">
      <c r="A830" s="10">
        <v>45390</v>
      </c>
      <c r="B830" s="26">
        <v>47</v>
      </c>
      <c r="C830" s="25" t="str">
        <f t="shared" si="28"/>
        <v>2024-04</v>
      </c>
      <c r="D830" s="11">
        <v>45.18</v>
      </c>
      <c r="E830" s="11">
        <v>195.65</v>
      </c>
      <c r="F830" t="str">
        <f t="shared" si="27"/>
        <v>April 2024</v>
      </c>
    </row>
    <row r="831" spans="1:6" x14ac:dyDescent="0.2">
      <c r="A831" s="10">
        <v>45391</v>
      </c>
      <c r="B831" s="26">
        <v>48</v>
      </c>
      <c r="C831" s="25" t="str">
        <f t="shared" si="28"/>
        <v>2024-04</v>
      </c>
      <c r="D831" s="11">
        <v>40.880000000000003</v>
      </c>
      <c r="E831" s="11">
        <v>208.91</v>
      </c>
      <c r="F831" t="str">
        <f t="shared" si="27"/>
        <v>April 2024</v>
      </c>
    </row>
    <row r="832" spans="1:6" x14ac:dyDescent="0.2">
      <c r="A832" s="10">
        <v>45392</v>
      </c>
      <c r="B832" s="26">
        <v>43</v>
      </c>
      <c r="C832" s="25" t="str">
        <f t="shared" si="28"/>
        <v>2024-04</v>
      </c>
      <c r="D832" s="11">
        <v>41.45</v>
      </c>
      <c r="E832" s="11">
        <v>177.39</v>
      </c>
      <c r="F832" t="str">
        <f t="shared" si="27"/>
        <v>April 2024</v>
      </c>
    </row>
    <row r="833" spans="1:6" x14ac:dyDescent="0.2">
      <c r="A833" s="10">
        <v>45393</v>
      </c>
      <c r="B833" s="26">
        <v>50</v>
      </c>
      <c r="C833" s="25" t="str">
        <f t="shared" si="28"/>
        <v>2024-04</v>
      </c>
      <c r="D833" s="11">
        <v>42.72</v>
      </c>
      <c r="E833" s="11">
        <v>139.5</v>
      </c>
      <c r="F833" t="str">
        <f t="shared" si="27"/>
        <v>April 2024</v>
      </c>
    </row>
    <row r="834" spans="1:6" x14ac:dyDescent="0.2">
      <c r="A834" s="10">
        <v>45394</v>
      </c>
      <c r="B834" s="26">
        <v>42</v>
      </c>
      <c r="C834" s="25" t="str">
        <f t="shared" si="28"/>
        <v>2024-04</v>
      </c>
      <c r="D834" s="11">
        <v>35.200000000000003</v>
      </c>
      <c r="E834" s="11">
        <v>179.96</v>
      </c>
      <c r="F834" t="str">
        <f t="shared" si="27"/>
        <v>April 2024</v>
      </c>
    </row>
    <row r="835" spans="1:6" x14ac:dyDescent="0.2">
      <c r="A835" s="10">
        <v>45395</v>
      </c>
      <c r="B835" s="26">
        <v>47</v>
      </c>
      <c r="C835" s="25" t="str">
        <f t="shared" si="28"/>
        <v>2024-04</v>
      </c>
      <c r="D835" s="11">
        <v>43.68</v>
      </c>
      <c r="E835" s="11">
        <v>143.94999999999999</v>
      </c>
      <c r="F835" t="str">
        <f t="shared" si="27"/>
        <v>April 2024</v>
      </c>
    </row>
    <row r="836" spans="1:6" x14ac:dyDescent="0.2">
      <c r="A836" s="10">
        <v>45396</v>
      </c>
      <c r="B836" s="26">
        <v>42</v>
      </c>
      <c r="C836" s="25" t="str">
        <f t="shared" si="28"/>
        <v>2024-04</v>
      </c>
      <c r="D836" s="11">
        <v>44.85</v>
      </c>
      <c r="E836" s="11">
        <v>145.49</v>
      </c>
      <c r="F836" t="str">
        <f t="shared" si="27"/>
        <v>April 2024</v>
      </c>
    </row>
    <row r="837" spans="1:6" x14ac:dyDescent="0.2">
      <c r="A837" s="10">
        <v>45397</v>
      </c>
      <c r="B837" s="26">
        <v>52</v>
      </c>
      <c r="C837" s="25" t="str">
        <f t="shared" si="28"/>
        <v>2024-04</v>
      </c>
      <c r="D837" s="11">
        <v>49.14</v>
      </c>
      <c r="E837" s="11">
        <v>201.85</v>
      </c>
      <c r="F837" t="str">
        <f t="shared" si="27"/>
        <v>April 2024</v>
      </c>
    </row>
    <row r="838" spans="1:6" x14ac:dyDescent="0.2">
      <c r="A838" s="10">
        <v>45398</v>
      </c>
      <c r="B838" s="26">
        <v>55</v>
      </c>
      <c r="C838" s="25" t="str">
        <f t="shared" si="28"/>
        <v>2024-04</v>
      </c>
      <c r="D838" s="11">
        <v>41.11</v>
      </c>
      <c r="E838" s="11">
        <v>146.86000000000001</v>
      </c>
      <c r="F838" t="str">
        <f t="shared" ref="F838:F901" si="29">TEXT(DATE(LEFT(C838,4), RIGHT(C838,2), 1), "mmmm yyyy")</f>
        <v>April 2024</v>
      </c>
    </row>
    <row r="839" spans="1:6" x14ac:dyDescent="0.2">
      <c r="A839" s="10">
        <v>45399</v>
      </c>
      <c r="B839" s="26">
        <v>44</v>
      </c>
      <c r="C839" s="25" t="str">
        <f t="shared" si="28"/>
        <v>2024-04</v>
      </c>
      <c r="D839" s="11">
        <v>46.47</v>
      </c>
      <c r="E839" s="11">
        <v>197.55</v>
      </c>
      <c r="F839" t="str">
        <f t="shared" si="29"/>
        <v>April 2024</v>
      </c>
    </row>
    <row r="840" spans="1:6" x14ac:dyDescent="0.2">
      <c r="A840" s="10">
        <v>45400</v>
      </c>
      <c r="B840" s="26">
        <v>44</v>
      </c>
      <c r="C840" s="25" t="str">
        <f t="shared" si="28"/>
        <v>2024-04</v>
      </c>
      <c r="D840" s="11">
        <v>45.69</v>
      </c>
      <c r="E840" s="11">
        <v>142.49</v>
      </c>
      <c r="F840" t="str">
        <f t="shared" si="29"/>
        <v>April 2024</v>
      </c>
    </row>
    <row r="841" spans="1:6" x14ac:dyDescent="0.2">
      <c r="A841" s="10">
        <v>45401</v>
      </c>
      <c r="B841" s="26">
        <v>48</v>
      </c>
      <c r="C841" s="25" t="str">
        <f t="shared" si="28"/>
        <v>2024-04</v>
      </c>
      <c r="D841" s="11">
        <v>46.77</v>
      </c>
      <c r="E841" s="11">
        <v>136.66</v>
      </c>
      <c r="F841" t="str">
        <f t="shared" si="29"/>
        <v>April 2024</v>
      </c>
    </row>
    <row r="842" spans="1:6" x14ac:dyDescent="0.2">
      <c r="A842" s="10">
        <v>45402</v>
      </c>
      <c r="B842" s="26">
        <v>50</v>
      </c>
      <c r="C842" s="25" t="str">
        <f t="shared" si="28"/>
        <v>2024-04</v>
      </c>
      <c r="D842" s="11">
        <v>37.409999999999997</v>
      </c>
      <c r="E842" s="11">
        <v>224.65</v>
      </c>
      <c r="F842" t="str">
        <f t="shared" si="29"/>
        <v>April 2024</v>
      </c>
    </row>
    <row r="843" spans="1:6" x14ac:dyDescent="0.2">
      <c r="A843" s="10">
        <v>45403</v>
      </c>
      <c r="B843" s="26">
        <v>55</v>
      </c>
      <c r="C843" s="25" t="str">
        <f t="shared" si="28"/>
        <v>2024-04</v>
      </c>
      <c r="D843" s="11">
        <v>33.25</v>
      </c>
      <c r="E843" s="11">
        <v>149.19</v>
      </c>
      <c r="F843" t="str">
        <f t="shared" si="29"/>
        <v>April 2024</v>
      </c>
    </row>
    <row r="844" spans="1:6" x14ac:dyDescent="0.2">
      <c r="A844" s="10">
        <v>45404</v>
      </c>
      <c r="B844" s="26">
        <v>51</v>
      </c>
      <c r="C844" s="25" t="str">
        <f t="shared" si="28"/>
        <v>2024-04</v>
      </c>
      <c r="D844" s="11">
        <v>45.08</v>
      </c>
      <c r="E844" s="11">
        <v>212.77</v>
      </c>
      <c r="F844" t="str">
        <f t="shared" si="29"/>
        <v>April 2024</v>
      </c>
    </row>
    <row r="845" spans="1:6" x14ac:dyDescent="0.2">
      <c r="A845" s="10">
        <v>45405</v>
      </c>
      <c r="B845" s="26">
        <v>53</v>
      </c>
      <c r="C845" s="25" t="str">
        <f t="shared" si="28"/>
        <v>2024-04</v>
      </c>
      <c r="D845" s="11">
        <v>32.979999999999997</v>
      </c>
      <c r="E845" s="11">
        <v>139.93</v>
      </c>
      <c r="F845" t="str">
        <f t="shared" si="29"/>
        <v>April 2024</v>
      </c>
    </row>
    <row r="846" spans="1:6" x14ac:dyDescent="0.2">
      <c r="A846" s="10">
        <v>45406</v>
      </c>
      <c r="B846" s="26">
        <v>51</v>
      </c>
      <c r="C846" s="25" t="str">
        <f t="shared" si="28"/>
        <v>2024-04</v>
      </c>
      <c r="D846" s="11">
        <v>36.14</v>
      </c>
      <c r="E846" s="11">
        <v>160.84</v>
      </c>
      <c r="F846" t="str">
        <f t="shared" si="29"/>
        <v>April 2024</v>
      </c>
    </row>
    <row r="847" spans="1:6" x14ac:dyDescent="0.2">
      <c r="A847" s="10">
        <v>45407</v>
      </c>
      <c r="B847" s="26">
        <v>46</v>
      </c>
      <c r="C847" s="25" t="str">
        <f t="shared" ref="C847:C910" si="30">TEXT(A847, "yyyy-mm")</f>
        <v>2024-04</v>
      </c>
      <c r="D847" s="11">
        <v>34.42</v>
      </c>
      <c r="E847" s="11">
        <v>229</v>
      </c>
      <c r="F847" t="str">
        <f t="shared" si="29"/>
        <v>April 2024</v>
      </c>
    </row>
    <row r="848" spans="1:6" x14ac:dyDescent="0.2">
      <c r="A848" s="10">
        <v>45408</v>
      </c>
      <c r="B848" s="26">
        <v>45</v>
      </c>
      <c r="C848" s="25" t="str">
        <f t="shared" si="30"/>
        <v>2024-04</v>
      </c>
      <c r="D848" s="11">
        <v>35.659999999999997</v>
      </c>
      <c r="E848" s="11">
        <v>169.62</v>
      </c>
      <c r="F848" t="str">
        <f t="shared" si="29"/>
        <v>April 2024</v>
      </c>
    </row>
    <row r="849" spans="1:6" x14ac:dyDescent="0.2">
      <c r="A849" s="10">
        <v>45409</v>
      </c>
      <c r="B849" s="26">
        <v>53</v>
      </c>
      <c r="C849" s="25" t="str">
        <f t="shared" si="30"/>
        <v>2024-04</v>
      </c>
      <c r="D849" s="11">
        <v>45.07</v>
      </c>
      <c r="E849" s="11">
        <v>213.67</v>
      </c>
      <c r="F849" t="str">
        <f t="shared" si="29"/>
        <v>April 2024</v>
      </c>
    </row>
    <row r="850" spans="1:6" x14ac:dyDescent="0.2">
      <c r="A850" s="10">
        <v>45410</v>
      </c>
      <c r="B850" s="26">
        <v>55</v>
      </c>
      <c r="C850" s="25" t="str">
        <f t="shared" si="30"/>
        <v>2024-04</v>
      </c>
      <c r="D850" s="11">
        <v>37.28</v>
      </c>
      <c r="E850" s="11">
        <v>190.08</v>
      </c>
      <c r="F850" t="str">
        <f t="shared" si="29"/>
        <v>April 2024</v>
      </c>
    </row>
    <row r="851" spans="1:6" x14ac:dyDescent="0.2">
      <c r="A851" s="10">
        <v>45411</v>
      </c>
      <c r="B851" s="26">
        <v>53</v>
      </c>
      <c r="C851" s="25" t="str">
        <f t="shared" si="30"/>
        <v>2024-04</v>
      </c>
      <c r="D851" s="11">
        <v>35.450000000000003</v>
      </c>
      <c r="E851" s="11">
        <v>188.69</v>
      </c>
      <c r="F851" t="str">
        <f t="shared" si="29"/>
        <v>April 2024</v>
      </c>
    </row>
    <row r="852" spans="1:6" x14ac:dyDescent="0.2">
      <c r="A852" s="10">
        <v>45412</v>
      </c>
      <c r="B852" s="26">
        <v>52</v>
      </c>
      <c r="C852" s="25" t="str">
        <f t="shared" si="30"/>
        <v>2024-04</v>
      </c>
      <c r="D852" s="11">
        <v>32.630000000000003</v>
      </c>
      <c r="E852" s="11">
        <v>186.1</v>
      </c>
      <c r="F852" t="str">
        <f t="shared" si="29"/>
        <v>April 2024</v>
      </c>
    </row>
    <row r="853" spans="1:6" x14ac:dyDescent="0.2">
      <c r="A853" s="10">
        <v>45413</v>
      </c>
      <c r="B853" s="26">
        <v>43</v>
      </c>
      <c r="C853" s="25" t="str">
        <f t="shared" si="30"/>
        <v>2024-05</v>
      </c>
      <c r="D853" s="11">
        <v>38</v>
      </c>
      <c r="E853" s="11">
        <v>189.78</v>
      </c>
      <c r="F853" t="str">
        <f t="shared" si="29"/>
        <v>May 2024</v>
      </c>
    </row>
    <row r="854" spans="1:6" x14ac:dyDescent="0.2">
      <c r="A854" s="10">
        <v>45414</v>
      </c>
      <c r="B854" s="26">
        <v>54</v>
      </c>
      <c r="C854" s="25" t="str">
        <f t="shared" si="30"/>
        <v>2024-05</v>
      </c>
      <c r="D854" s="11">
        <v>32.479999999999997</v>
      </c>
      <c r="E854" s="11">
        <v>236</v>
      </c>
      <c r="F854" t="str">
        <f t="shared" si="29"/>
        <v>May 2024</v>
      </c>
    </row>
    <row r="855" spans="1:6" x14ac:dyDescent="0.2">
      <c r="A855" s="10">
        <v>45415</v>
      </c>
      <c r="B855" s="26">
        <v>53</v>
      </c>
      <c r="C855" s="25" t="str">
        <f t="shared" si="30"/>
        <v>2024-05</v>
      </c>
      <c r="D855" s="11">
        <v>34</v>
      </c>
      <c r="E855" s="11">
        <v>200.35</v>
      </c>
      <c r="F855" t="str">
        <f t="shared" si="29"/>
        <v>May 2024</v>
      </c>
    </row>
    <row r="856" spans="1:6" x14ac:dyDescent="0.2">
      <c r="A856" s="10">
        <v>45416</v>
      </c>
      <c r="B856" s="26">
        <v>50</v>
      </c>
      <c r="C856" s="25" t="str">
        <f t="shared" si="30"/>
        <v>2024-05</v>
      </c>
      <c r="D856" s="11">
        <v>35.89</v>
      </c>
      <c r="E856" s="11">
        <v>156.56</v>
      </c>
      <c r="F856" t="str">
        <f t="shared" si="29"/>
        <v>May 2024</v>
      </c>
    </row>
    <row r="857" spans="1:6" x14ac:dyDescent="0.2">
      <c r="A857" s="10">
        <v>45417</v>
      </c>
      <c r="B857" s="26">
        <v>52</v>
      </c>
      <c r="C857" s="25" t="str">
        <f t="shared" si="30"/>
        <v>2024-05</v>
      </c>
      <c r="D857" s="11">
        <v>36</v>
      </c>
      <c r="E857" s="11">
        <v>211.96</v>
      </c>
      <c r="F857" t="str">
        <f t="shared" si="29"/>
        <v>May 2024</v>
      </c>
    </row>
    <row r="858" spans="1:6" x14ac:dyDescent="0.2">
      <c r="A858" s="10">
        <v>45418</v>
      </c>
      <c r="B858" s="26">
        <v>45</v>
      </c>
      <c r="C858" s="25" t="str">
        <f t="shared" si="30"/>
        <v>2024-05</v>
      </c>
      <c r="D858" s="11">
        <v>42.61</v>
      </c>
      <c r="E858" s="11">
        <v>186.43</v>
      </c>
      <c r="F858" t="str">
        <f t="shared" si="29"/>
        <v>May 2024</v>
      </c>
    </row>
    <row r="859" spans="1:6" x14ac:dyDescent="0.2">
      <c r="A859" s="10">
        <v>45419</v>
      </c>
      <c r="B859" s="26">
        <v>52</v>
      </c>
      <c r="C859" s="25" t="str">
        <f t="shared" si="30"/>
        <v>2024-05</v>
      </c>
      <c r="D859" s="11">
        <v>39.880000000000003</v>
      </c>
      <c r="E859" s="11">
        <v>187.89</v>
      </c>
      <c r="F859" t="str">
        <f t="shared" si="29"/>
        <v>May 2024</v>
      </c>
    </row>
    <row r="860" spans="1:6" x14ac:dyDescent="0.2">
      <c r="A860" s="10">
        <v>45420</v>
      </c>
      <c r="B860" s="26">
        <v>54</v>
      </c>
      <c r="C860" s="25" t="str">
        <f t="shared" si="30"/>
        <v>2024-05</v>
      </c>
      <c r="D860" s="11">
        <v>40.78</v>
      </c>
      <c r="E860" s="11">
        <v>160.77000000000001</v>
      </c>
      <c r="F860" t="str">
        <f t="shared" si="29"/>
        <v>May 2024</v>
      </c>
    </row>
    <row r="861" spans="1:6" x14ac:dyDescent="0.2">
      <c r="A861" s="10">
        <v>45421</v>
      </c>
      <c r="B861" s="26">
        <v>51</v>
      </c>
      <c r="C861" s="25" t="str">
        <f t="shared" si="30"/>
        <v>2024-05</v>
      </c>
      <c r="D861" s="11">
        <v>38.06</v>
      </c>
      <c r="E861" s="11">
        <v>168.25</v>
      </c>
      <c r="F861" t="str">
        <f t="shared" si="29"/>
        <v>May 2024</v>
      </c>
    </row>
    <row r="862" spans="1:6" x14ac:dyDescent="0.2">
      <c r="A862" s="10">
        <v>45422</v>
      </c>
      <c r="B862" s="26">
        <v>52</v>
      </c>
      <c r="C862" s="25" t="str">
        <f t="shared" si="30"/>
        <v>2024-05</v>
      </c>
      <c r="D862" s="11">
        <v>30.8</v>
      </c>
      <c r="E862" s="11">
        <v>222.5</v>
      </c>
      <c r="F862" t="str">
        <f t="shared" si="29"/>
        <v>May 2024</v>
      </c>
    </row>
    <row r="863" spans="1:6" x14ac:dyDescent="0.2">
      <c r="A863" s="10">
        <v>45423</v>
      </c>
      <c r="B863" s="26">
        <v>44</v>
      </c>
      <c r="C863" s="25" t="str">
        <f t="shared" si="30"/>
        <v>2024-05</v>
      </c>
      <c r="D863" s="11">
        <v>44.32</v>
      </c>
      <c r="E863" s="11">
        <v>173.78</v>
      </c>
      <c r="F863" t="str">
        <f t="shared" si="29"/>
        <v>May 2024</v>
      </c>
    </row>
    <row r="864" spans="1:6" x14ac:dyDescent="0.2">
      <c r="A864" s="10">
        <v>45424</v>
      </c>
      <c r="B864" s="26">
        <v>51</v>
      </c>
      <c r="C864" s="25" t="str">
        <f t="shared" si="30"/>
        <v>2024-05</v>
      </c>
      <c r="D864" s="11">
        <v>35.6</v>
      </c>
      <c r="E864" s="11">
        <v>219.4</v>
      </c>
      <c r="F864" t="str">
        <f t="shared" si="29"/>
        <v>May 2024</v>
      </c>
    </row>
    <row r="865" spans="1:6" x14ac:dyDescent="0.2">
      <c r="A865" s="10">
        <v>45425</v>
      </c>
      <c r="B865" s="26">
        <v>52</v>
      </c>
      <c r="C865" s="25" t="str">
        <f t="shared" si="30"/>
        <v>2024-05</v>
      </c>
      <c r="D865" s="11">
        <v>33.700000000000003</v>
      </c>
      <c r="E865" s="11">
        <v>140.52000000000001</v>
      </c>
      <c r="F865" t="str">
        <f t="shared" si="29"/>
        <v>May 2024</v>
      </c>
    </row>
    <row r="866" spans="1:6" x14ac:dyDescent="0.2">
      <c r="A866" s="10">
        <v>45426</v>
      </c>
      <c r="B866" s="26">
        <v>45</v>
      </c>
      <c r="C866" s="25" t="str">
        <f t="shared" si="30"/>
        <v>2024-05</v>
      </c>
      <c r="D866" s="11">
        <v>40.130000000000003</v>
      </c>
      <c r="E866" s="11">
        <v>198.61</v>
      </c>
      <c r="F866" t="str">
        <f t="shared" si="29"/>
        <v>May 2024</v>
      </c>
    </row>
    <row r="867" spans="1:6" x14ac:dyDescent="0.2">
      <c r="A867" s="10">
        <v>45427</v>
      </c>
      <c r="B867" s="26">
        <v>48</v>
      </c>
      <c r="C867" s="25" t="str">
        <f t="shared" si="30"/>
        <v>2024-05</v>
      </c>
      <c r="D867" s="11">
        <v>37.700000000000003</v>
      </c>
      <c r="E867" s="11">
        <v>152.74</v>
      </c>
      <c r="F867" t="str">
        <f t="shared" si="29"/>
        <v>May 2024</v>
      </c>
    </row>
    <row r="868" spans="1:6" x14ac:dyDescent="0.2">
      <c r="A868" s="10">
        <v>45428</v>
      </c>
      <c r="B868" s="26">
        <v>48</v>
      </c>
      <c r="C868" s="25" t="str">
        <f t="shared" si="30"/>
        <v>2024-05</v>
      </c>
      <c r="D868" s="11">
        <v>32.58</v>
      </c>
      <c r="E868" s="11">
        <v>183.72</v>
      </c>
      <c r="F868" t="str">
        <f t="shared" si="29"/>
        <v>May 2024</v>
      </c>
    </row>
    <row r="869" spans="1:6" x14ac:dyDescent="0.2">
      <c r="A869" s="10">
        <v>45429</v>
      </c>
      <c r="B869" s="26">
        <v>53</v>
      </c>
      <c r="C869" s="25" t="str">
        <f t="shared" si="30"/>
        <v>2024-05</v>
      </c>
      <c r="D869" s="11">
        <v>42.54</v>
      </c>
      <c r="E869" s="11">
        <v>188.66</v>
      </c>
      <c r="F869" t="str">
        <f t="shared" si="29"/>
        <v>May 2024</v>
      </c>
    </row>
    <row r="870" spans="1:6" x14ac:dyDescent="0.2">
      <c r="A870" s="10">
        <v>45430</v>
      </c>
      <c r="B870" s="26">
        <v>46</v>
      </c>
      <c r="C870" s="25" t="str">
        <f t="shared" si="30"/>
        <v>2024-05</v>
      </c>
      <c r="D870" s="11">
        <v>45.35</v>
      </c>
      <c r="E870" s="11">
        <v>216.24</v>
      </c>
      <c r="F870" t="str">
        <f t="shared" si="29"/>
        <v>May 2024</v>
      </c>
    </row>
    <row r="871" spans="1:6" x14ac:dyDescent="0.2">
      <c r="A871" s="10">
        <v>45431</v>
      </c>
      <c r="B871" s="26">
        <v>46</v>
      </c>
      <c r="C871" s="25" t="str">
        <f t="shared" si="30"/>
        <v>2024-05</v>
      </c>
      <c r="D871" s="11">
        <v>34.770000000000003</v>
      </c>
      <c r="E871" s="11">
        <v>182.99</v>
      </c>
      <c r="F871" t="str">
        <f t="shared" si="29"/>
        <v>May 2024</v>
      </c>
    </row>
    <row r="872" spans="1:6" x14ac:dyDescent="0.2">
      <c r="A872" s="10">
        <v>45432</v>
      </c>
      <c r="B872" s="26">
        <v>51</v>
      </c>
      <c r="C872" s="25" t="str">
        <f t="shared" si="30"/>
        <v>2024-05</v>
      </c>
      <c r="D872" s="11">
        <v>41.75</v>
      </c>
      <c r="E872" s="11">
        <v>225.93</v>
      </c>
      <c r="F872" t="str">
        <f t="shared" si="29"/>
        <v>May 2024</v>
      </c>
    </row>
    <row r="873" spans="1:6" x14ac:dyDescent="0.2">
      <c r="A873" s="10">
        <v>45433</v>
      </c>
      <c r="B873" s="26">
        <v>54</v>
      </c>
      <c r="C873" s="25" t="str">
        <f t="shared" si="30"/>
        <v>2024-05</v>
      </c>
      <c r="D873" s="11">
        <v>44.63</v>
      </c>
      <c r="E873" s="11">
        <v>223.39</v>
      </c>
      <c r="F873" t="str">
        <f t="shared" si="29"/>
        <v>May 2024</v>
      </c>
    </row>
    <row r="874" spans="1:6" x14ac:dyDescent="0.2">
      <c r="A874" s="10">
        <v>45434</v>
      </c>
      <c r="B874" s="26">
        <v>55</v>
      </c>
      <c r="C874" s="25" t="str">
        <f t="shared" si="30"/>
        <v>2024-05</v>
      </c>
      <c r="D874" s="11">
        <v>49.02</v>
      </c>
      <c r="E874" s="11">
        <v>233.1</v>
      </c>
      <c r="F874" t="str">
        <f t="shared" si="29"/>
        <v>May 2024</v>
      </c>
    </row>
    <row r="875" spans="1:6" x14ac:dyDescent="0.2">
      <c r="A875" s="10">
        <v>45435</v>
      </c>
      <c r="B875" s="26">
        <v>48</v>
      </c>
      <c r="C875" s="25" t="str">
        <f t="shared" si="30"/>
        <v>2024-05</v>
      </c>
      <c r="D875" s="11">
        <v>45.69</v>
      </c>
      <c r="E875" s="11">
        <v>198.01</v>
      </c>
      <c r="F875" t="str">
        <f t="shared" si="29"/>
        <v>May 2024</v>
      </c>
    </row>
    <row r="876" spans="1:6" x14ac:dyDescent="0.2">
      <c r="A876" s="10">
        <v>45436</v>
      </c>
      <c r="B876" s="26">
        <v>45</v>
      </c>
      <c r="C876" s="25" t="str">
        <f t="shared" si="30"/>
        <v>2024-05</v>
      </c>
      <c r="D876" s="11">
        <v>32.01</v>
      </c>
      <c r="E876" s="11">
        <v>196.57</v>
      </c>
      <c r="F876" t="str">
        <f t="shared" si="29"/>
        <v>May 2024</v>
      </c>
    </row>
    <row r="877" spans="1:6" x14ac:dyDescent="0.2">
      <c r="A877" s="10">
        <v>45437</v>
      </c>
      <c r="B877" s="26">
        <v>52</v>
      </c>
      <c r="C877" s="25" t="str">
        <f t="shared" si="30"/>
        <v>2024-05</v>
      </c>
      <c r="D877" s="11">
        <v>32.56</v>
      </c>
      <c r="E877" s="11">
        <v>189.63</v>
      </c>
      <c r="F877" t="str">
        <f t="shared" si="29"/>
        <v>May 2024</v>
      </c>
    </row>
    <row r="878" spans="1:6" x14ac:dyDescent="0.2">
      <c r="A878" s="10">
        <v>45438</v>
      </c>
      <c r="B878" s="26">
        <v>46</v>
      </c>
      <c r="C878" s="25" t="str">
        <f t="shared" si="30"/>
        <v>2024-05</v>
      </c>
      <c r="D878" s="11">
        <v>32.4</v>
      </c>
      <c r="E878" s="11">
        <v>165.84</v>
      </c>
      <c r="F878" t="str">
        <f t="shared" si="29"/>
        <v>May 2024</v>
      </c>
    </row>
    <row r="879" spans="1:6" x14ac:dyDescent="0.2">
      <c r="A879" s="10">
        <v>45439</v>
      </c>
      <c r="B879" s="26">
        <v>48</v>
      </c>
      <c r="C879" s="25" t="str">
        <f t="shared" si="30"/>
        <v>2024-05</v>
      </c>
      <c r="D879" s="11">
        <v>32</v>
      </c>
      <c r="E879" s="11">
        <v>173.8</v>
      </c>
      <c r="F879" t="str">
        <f t="shared" si="29"/>
        <v>May 2024</v>
      </c>
    </row>
    <row r="880" spans="1:6" x14ac:dyDescent="0.2">
      <c r="A880" s="10">
        <v>45440</v>
      </c>
      <c r="B880" s="26">
        <v>53</v>
      </c>
      <c r="C880" s="25" t="str">
        <f t="shared" si="30"/>
        <v>2024-05</v>
      </c>
      <c r="D880" s="11">
        <v>46.22</v>
      </c>
      <c r="E880" s="11">
        <v>197.81</v>
      </c>
      <c r="F880" t="str">
        <f t="shared" si="29"/>
        <v>May 2024</v>
      </c>
    </row>
    <row r="881" spans="1:6" x14ac:dyDescent="0.2">
      <c r="A881" s="10">
        <v>45441</v>
      </c>
      <c r="B881" s="26">
        <v>46</v>
      </c>
      <c r="C881" s="25" t="str">
        <f t="shared" si="30"/>
        <v>2024-05</v>
      </c>
      <c r="D881" s="11">
        <v>49.4</v>
      </c>
      <c r="E881" s="11">
        <v>163.79</v>
      </c>
      <c r="F881" t="str">
        <f t="shared" si="29"/>
        <v>May 2024</v>
      </c>
    </row>
    <row r="882" spans="1:6" x14ac:dyDescent="0.2">
      <c r="A882" s="10">
        <v>45442</v>
      </c>
      <c r="B882" s="26">
        <v>52</v>
      </c>
      <c r="C882" s="25" t="str">
        <f t="shared" si="30"/>
        <v>2024-05</v>
      </c>
      <c r="D882" s="11">
        <v>32.43</v>
      </c>
      <c r="E882" s="11">
        <v>226.95</v>
      </c>
      <c r="F882" t="str">
        <f t="shared" si="29"/>
        <v>May 2024</v>
      </c>
    </row>
    <row r="883" spans="1:6" x14ac:dyDescent="0.2">
      <c r="A883" s="10">
        <v>45443</v>
      </c>
      <c r="B883" s="26">
        <v>54</v>
      </c>
      <c r="C883" s="25" t="str">
        <f t="shared" si="30"/>
        <v>2024-05</v>
      </c>
      <c r="D883" s="11">
        <v>43.24</v>
      </c>
      <c r="E883" s="11">
        <v>143.5</v>
      </c>
      <c r="F883" t="str">
        <f t="shared" si="29"/>
        <v>May 2024</v>
      </c>
    </row>
    <row r="884" spans="1:6" x14ac:dyDescent="0.2">
      <c r="A884" s="10">
        <v>45444</v>
      </c>
      <c r="B884" s="26">
        <v>47</v>
      </c>
      <c r="C884" s="25" t="str">
        <f t="shared" si="30"/>
        <v>2024-06</v>
      </c>
      <c r="D884" s="11">
        <v>48.75</v>
      </c>
      <c r="E884" s="11">
        <v>201.04</v>
      </c>
      <c r="F884" t="str">
        <f t="shared" si="29"/>
        <v>June 2024</v>
      </c>
    </row>
    <row r="885" spans="1:6" x14ac:dyDescent="0.2">
      <c r="A885" s="10">
        <v>45445</v>
      </c>
      <c r="B885" s="26">
        <v>50</v>
      </c>
      <c r="C885" s="25" t="str">
        <f t="shared" si="30"/>
        <v>2024-06</v>
      </c>
      <c r="D885" s="11">
        <v>48.08</v>
      </c>
      <c r="E885" s="11">
        <v>162.04</v>
      </c>
      <c r="F885" t="str">
        <f t="shared" si="29"/>
        <v>June 2024</v>
      </c>
    </row>
    <row r="886" spans="1:6" x14ac:dyDescent="0.2">
      <c r="A886" s="10">
        <v>45446</v>
      </c>
      <c r="B886" s="26">
        <v>47</v>
      </c>
      <c r="C886" s="25" t="str">
        <f t="shared" si="30"/>
        <v>2024-06</v>
      </c>
      <c r="D886" s="11">
        <v>46.5</v>
      </c>
      <c r="E886" s="11">
        <v>171.77</v>
      </c>
      <c r="F886" t="str">
        <f t="shared" si="29"/>
        <v>June 2024</v>
      </c>
    </row>
    <row r="887" spans="1:6" x14ac:dyDescent="0.2">
      <c r="A887" s="10">
        <v>45447</v>
      </c>
      <c r="B887" s="26">
        <v>49</v>
      </c>
      <c r="C887" s="25" t="str">
        <f t="shared" si="30"/>
        <v>2024-06</v>
      </c>
      <c r="D887" s="11">
        <v>47.78</v>
      </c>
      <c r="E887" s="11">
        <v>143.22</v>
      </c>
      <c r="F887" t="str">
        <f t="shared" si="29"/>
        <v>June 2024</v>
      </c>
    </row>
    <row r="888" spans="1:6" x14ac:dyDescent="0.2">
      <c r="A888" s="10">
        <v>45448</v>
      </c>
      <c r="B888" s="26">
        <v>52</v>
      </c>
      <c r="C888" s="25" t="str">
        <f t="shared" si="30"/>
        <v>2024-06</v>
      </c>
      <c r="D888" s="11">
        <v>34.26</v>
      </c>
      <c r="E888" s="11">
        <v>222.66</v>
      </c>
      <c r="F888" t="str">
        <f t="shared" si="29"/>
        <v>June 2024</v>
      </c>
    </row>
    <row r="889" spans="1:6" x14ac:dyDescent="0.2">
      <c r="A889" s="10">
        <v>45449</v>
      </c>
      <c r="B889" s="26">
        <v>50</v>
      </c>
      <c r="C889" s="25" t="str">
        <f t="shared" si="30"/>
        <v>2024-06</v>
      </c>
      <c r="D889" s="11">
        <v>40.44</v>
      </c>
      <c r="E889" s="11">
        <v>216.62</v>
      </c>
      <c r="F889" t="str">
        <f t="shared" si="29"/>
        <v>June 2024</v>
      </c>
    </row>
    <row r="890" spans="1:6" x14ac:dyDescent="0.2">
      <c r="A890" s="10">
        <v>45450</v>
      </c>
      <c r="B890" s="26">
        <v>45</v>
      </c>
      <c r="C890" s="25" t="str">
        <f t="shared" si="30"/>
        <v>2024-06</v>
      </c>
      <c r="D890" s="11">
        <v>38.31</v>
      </c>
      <c r="E890" s="11">
        <v>178.97</v>
      </c>
      <c r="F890" t="str">
        <f t="shared" si="29"/>
        <v>June 2024</v>
      </c>
    </row>
    <row r="891" spans="1:6" x14ac:dyDescent="0.2">
      <c r="A891" s="10">
        <v>45451</v>
      </c>
      <c r="B891" s="26">
        <v>50</v>
      </c>
      <c r="C891" s="25" t="str">
        <f t="shared" si="30"/>
        <v>2024-06</v>
      </c>
      <c r="D891" s="11">
        <v>49.98</v>
      </c>
      <c r="E891" s="11">
        <v>154.41999999999999</v>
      </c>
      <c r="F891" t="str">
        <f t="shared" si="29"/>
        <v>June 2024</v>
      </c>
    </row>
    <row r="892" spans="1:6" x14ac:dyDescent="0.2">
      <c r="A892" s="10">
        <v>45452</v>
      </c>
      <c r="B892" s="26">
        <v>55</v>
      </c>
      <c r="C892" s="25" t="str">
        <f t="shared" si="30"/>
        <v>2024-06</v>
      </c>
      <c r="D892" s="11">
        <v>31.09</v>
      </c>
      <c r="E892" s="11">
        <v>168.2</v>
      </c>
      <c r="F892" t="str">
        <f t="shared" si="29"/>
        <v>June 2024</v>
      </c>
    </row>
    <row r="893" spans="1:6" x14ac:dyDescent="0.2">
      <c r="A893" s="10">
        <v>45453</v>
      </c>
      <c r="B893" s="26">
        <v>52</v>
      </c>
      <c r="C893" s="25" t="str">
        <f t="shared" si="30"/>
        <v>2024-06</v>
      </c>
      <c r="D893" s="11">
        <v>44.07</v>
      </c>
      <c r="E893" s="11">
        <v>146.71</v>
      </c>
      <c r="F893" t="str">
        <f t="shared" si="29"/>
        <v>June 2024</v>
      </c>
    </row>
    <row r="894" spans="1:6" x14ac:dyDescent="0.2">
      <c r="A894" s="10">
        <v>45454</v>
      </c>
      <c r="B894" s="26">
        <v>49</v>
      </c>
      <c r="C894" s="25" t="str">
        <f t="shared" si="30"/>
        <v>2024-06</v>
      </c>
      <c r="D894" s="11">
        <v>38.659999999999997</v>
      </c>
      <c r="E894" s="11">
        <v>164.38</v>
      </c>
      <c r="F894" t="str">
        <f t="shared" si="29"/>
        <v>June 2024</v>
      </c>
    </row>
    <row r="895" spans="1:6" x14ac:dyDescent="0.2">
      <c r="A895" s="10">
        <v>45455</v>
      </c>
      <c r="B895" s="26">
        <v>46</v>
      </c>
      <c r="C895" s="25" t="str">
        <f t="shared" si="30"/>
        <v>2024-06</v>
      </c>
      <c r="D895" s="11">
        <v>42.56</v>
      </c>
      <c r="E895" s="11">
        <v>153.22</v>
      </c>
      <c r="F895" t="str">
        <f t="shared" si="29"/>
        <v>June 2024</v>
      </c>
    </row>
    <row r="896" spans="1:6" x14ac:dyDescent="0.2">
      <c r="A896" s="10">
        <v>45456</v>
      </c>
      <c r="B896" s="26">
        <v>53</v>
      </c>
      <c r="C896" s="25" t="str">
        <f t="shared" si="30"/>
        <v>2024-06</v>
      </c>
      <c r="D896" s="11">
        <v>32.21</v>
      </c>
      <c r="E896" s="11">
        <v>220.44</v>
      </c>
      <c r="F896" t="str">
        <f t="shared" si="29"/>
        <v>June 2024</v>
      </c>
    </row>
    <row r="897" spans="1:6" x14ac:dyDescent="0.2">
      <c r="A897" s="10">
        <v>45457</v>
      </c>
      <c r="B897" s="26">
        <v>49</v>
      </c>
      <c r="C897" s="25" t="str">
        <f t="shared" si="30"/>
        <v>2024-06</v>
      </c>
      <c r="D897" s="11">
        <v>31.38</v>
      </c>
      <c r="E897" s="11">
        <v>225.52</v>
      </c>
      <c r="F897" t="str">
        <f t="shared" si="29"/>
        <v>June 2024</v>
      </c>
    </row>
    <row r="898" spans="1:6" x14ac:dyDescent="0.2">
      <c r="A898" s="10">
        <v>45458</v>
      </c>
      <c r="B898" s="26">
        <v>54</v>
      </c>
      <c r="C898" s="25" t="str">
        <f t="shared" si="30"/>
        <v>2024-06</v>
      </c>
      <c r="D898" s="11">
        <v>49.57</v>
      </c>
      <c r="E898" s="11">
        <v>177.36</v>
      </c>
      <c r="F898" t="str">
        <f t="shared" si="29"/>
        <v>June 2024</v>
      </c>
    </row>
    <row r="899" spans="1:6" x14ac:dyDescent="0.2">
      <c r="A899" s="10">
        <v>45459</v>
      </c>
      <c r="B899" s="26">
        <v>47</v>
      </c>
      <c r="C899" s="25" t="str">
        <f t="shared" si="30"/>
        <v>2024-06</v>
      </c>
      <c r="D899" s="11">
        <v>30.57</v>
      </c>
      <c r="E899" s="11">
        <v>151.44</v>
      </c>
      <c r="F899" t="str">
        <f t="shared" si="29"/>
        <v>June 2024</v>
      </c>
    </row>
    <row r="900" spans="1:6" x14ac:dyDescent="0.2">
      <c r="A900" s="10">
        <v>45460</v>
      </c>
      <c r="B900" s="26">
        <v>54</v>
      </c>
      <c r="C900" s="25" t="str">
        <f t="shared" si="30"/>
        <v>2024-06</v>
      </c>
      <c r="D900" s="11">
        <v>49.47</v>
      </c>
      <c r="E900" s="11">
        <v>174.01</v>
      </c>
      <c r="F900" t="str">
        <f t="shared" si="29"/>
        <v>June 2024</v>
      </c>
    </row>
    <row r="901" spans="1:6" x14ac:dyDescent="0.2">
      <c r="A901" s="10">
        <v>45461</v>
      </c>
      <c r="B901" s="26">
        <v>49</v>
      </c>
      <c r="C901" s="25" t="str">
        <f t="shared" si="30"/>
        <v>2024-06</v>
      </c>
      <c r="D901" s="11">
        <v>41.9</v>
      </c>
      <c r="E901" s="11">
        <v>185.64</v>
      </c>
      <c r="F901" t="str">
        <f t="shared" si="29"/>
        <v>June 2024</v>
      </c>
    </row>
    <row r="902" spans="1:6" x14ac:dyDescent="0.2">
      <c r="A902" s="10">
        <v>45462</v>
      </c>
      <c r="B902" s="26">
        <v>46</v>
      </c>
      <c r="C902" s="25" t="str">
        <f t="shared" si="30"/>
        <v>2024-06</v>
      </c>
      <c r="D902" s="11">
        <v>44.27</v>
      </c>
      <c r="E902" s="11">
        <v>186.08</v>
      </c>
      <c r="F902" t="str">
        <f t="shared" ref="F902:F965" si="31">TEXT(DATE(LEFT(C902,4), RIGHT(C902,2), 1), "mmmm yyyy")</f>
        <v>June 2024</v>
      </c>
    </row>
    <row r="903" spans="1:6" x14ac:dyDescent="0.2">
      <c r="A903" s="10">
        <v>45463</v>
      </c>
      <c r="B903" s="26">
        <v>51</v>
      </c>
      <c r="C903" s="25" t="str">
        <f t="shared" si="30"/>
        <v>2024-06</v>
      </c>
      <c r="D903" s="11">
        <v>30.68</v>
      </c>
      <c r="E903" s="11">
        <v>150.32</v>
      </c>
      <c r="F903" t="str">
        <f t="shared" si="31"/>
        <v>June 2024</v>
      </c>
    </row>
    <row r="904" spans="1:6" x14ac:dyDescent="0.2">
      <c r="A904" s="10">
        <v>45464</v>
      </c>
      <c r="B904" s="26">
        <v>56</v>
      </c>
      <c r="C904" s="25" t="str">
        <f t="shared" si="30"/>
        <v>2024-06</v>
      </c>
      <c r="D904" s="11">
        <v>40.81</v>
      </c>
      <c r="E904" s="11">
        <v>222.15</v>
      </c>
      <c r="F904" t="str">
        <f t="shared" si="31"/>
        <v>June 2024</v>
      </c>
    </row>
    <row r="905" spans="1:6" x14ac:dyDescent="0.2">
      <c r="A905" s="10">
        <v>45465</v>
      </c>
      <c r="B905" s="26">
        <v>50</v>
      </c>
      <c r="C905" s="25" t="str">
        <f t="shared" si="30"/>
        <v>2024-06</v>
      </c>
      <c r="D905" s="11">
        <v>45.99</v>
      </c>
      <c r="E905" s="11">
        <v>162.47</v>
      </c>
      <c r="F905" t="str">
        <f t="shared" si="31"/>
        <v>June 2024</v>
      </c>
    </row>
    <row r="906" spans="1:6" x14ac:dyDescent="0.2">
      <c r="A906" s="10">
        <v>45466</v>
      </c>
      <c r="B906" s="26">
        <v>54</v>
      </c>
      <c r="C906" s="25" t="str">
        <f t="shared" si="30"/>
        <v>2024-06</v>
      </c>
      <c r="D906" s="11">
        <v>41.91</v>
      </c>
      <c r="E906" s="11">
        <v>182.33</v>
      </c>
      <c r="F906" t="str">
        <f t="shared" si="31"/>
        <v>June 2024</v>
      </c>
    </row>
    <row r="907" spans="1:6" x14ac:dyDescent="0.2">
      <c r="A907" s="10">
        <v>45467</v>
      </c>
      <c r="B907" s="26">
        <v>56</v>
      </c>
      <c r="C907" s="25" t="str">
        <f t="shared" si="30"/>
        <v>2024-06</v>
      </c>
      <c r="D907" s="11">
        <v>41.3</v>
      </c>
      <c r="E907" s="11">
        <v>176.82</v>
      </c>
      <c r="F907" t="str">
        <f t="shared" si="31"/>
        <v>June 2024</v>
      </c>
    </row>
    <row r="908" spans="1:6" x14ac:dyDescent="0.2">
      <c r="A908" s="10">
        <v>45468</v>
      </c>
      <c r="B908" s="26">
        <v>46</v>
      </c>
      <c r="C908" s="25" t="str">
        <f t="shared" si="30"/>
        <v>2024-06</v>
      </c>
      <c r="D908" s="11">
        <v>31.62</v>
      </c>
      <c r="E908" s="11">
        <v>178.15</v>
      </c>
      <c r="F908" t="str">
        <f t="shared" si="31"/>
        <v>June 2024</v>
      </c>
    </row>
    <row r="909" spans="1:6" x14ac:dyDescent="0.2">
      <c r="A909" s="10">
        <v>45469</v>
      </c>
      <c r="B909" s="26">
        <v>57</v>
      </c>
      <c r="C909" s="25" t="str">
        <f t="shared" si="30"/>
        <v>2024-06</v>
      </c>
      <c r="D909" s="11">
        <v>44.72</v>
      </c>
      <c r="E909" s="11">
        <v>153.38999999999999</v>
      </c>
      <c r="F909" t="str">
        <f t="shared" si="31"/>
        <v>June 2024</v>
      </c>
    </row>
    <row r="910" spans="1:6" x14ac:dyDescent="0.2">
      <c r="A910" s="10">
        <v>45470</v>
      </c>
      <c r="B910" s="26">
        <v>55</v>
      </c>
      <c r="C910" s="25" t="str">
        <f t="shared" si="30"/>
        <v>2024-06</v>
      </c>
      <c r="D910" s="11">
        <v>48.62</v>
      </c>
      <c r="E910" s="11">
        <v>226.61</v>
      </c>
      <c r="F910" t="str">
        <f t="shared" si="31"/>
        <v>June 2024</v>
      </c>
    </row>
    <row r="911" spans="1:6" x14ac:dyDescent="0.2">
      <c r="A911" s="10">
        <v>45471</v>
      </c>
      <c r="B911" s="26">
        <v>52</v>
      </c>
      <c r="C911" s="25" t="str">
        <f t="shared" ref="C911:C974" si="32">TEXT(A911, "yyyy-mm")</f>
        <v>2024-06</v>
      </c>
      <c r="D911" s="11">
        <v>36.18</v>
      </c>
      <c r="E911" s="11">
        <v>231.54</v>
      </c>
      <c r="F911" t="str">
        <f t="shared" si="31"/>
        <v>June 2024</v>
      </c>
    </row>
    <row r="912" spans="1:6" x14ac:dyDescent="0.2">
      <c r="A912" s="10">
        <v>45472</v>
      </c>
      <c r="B912" s="26">
        <v>51</v>
      </c>
      <c r="C912" s="25" t="str">
        <f t="shared" si="32"/>
        <v>2024-06</v>
      </c>
      <c r="D912" s="11">
        <v>40.76</v>
      </c>
      <c r="E912" s="11">
        <v>142.97999999999999</v>
      </c>
      <c r="F912" t="str">
        <f t="shared" si="31"/>
        <v>June 2024</v>
      </c>
    </row>
    <row r="913" spans="1:6" x14ac:dyDescent="0.2">
      <c r="A913" s="10">
        <v>45473</v>
      </c>
      <c r="B913" s="26">
        <v>48</v>
      </c>
      <c r="C913" s="25" t="str">
        <f t="shared" si="32"/>
        <v>2024-06</v>
      </c>
      <c r="D913" s="11">
        <v>50.12</v>
      </c>
      <c r="E913" s="11">
        <v>206.21</v>
      </c>
      <c r="F913" t="str">
        <f t="shared" si="31"/>
        <v>June 2024</v>
      </c>
    </row>
    <row r="914" spans="1:6" x14ac:dyDescent="0.2">
      <c r="A914" s="10">
        <v>45474</v>
      </c>
      <c r="B914" s="26">
        <v>47</v>
      </c>
      <c r="C914" s="25" t="str">
        <f t="shared" si="32"/>
        <v>2024-07</v>
      </c>
      <c r="D914" s="11">
        <v>47.06</v>
      </c>
      <c r="E914" s="11">
        <v>136.91</v>
      </c>
      <c r="F914" t="str">
        <f t="shared" si="31"/>
        <v>July 2024</v>
      </c>
    </row>
    <row r="915" spans="1:6" x14ac:dyDescent="0.2">
      <c r="A915" s="10">
        <v>45475</v>
      </c>
      <c r="B915" s="26">
        <v>48</v>
      </c>
      <c r="C915" s="25" t="str">
        <f t="shared" si="32"/>
        <v>2024-07</v>
      </c>
      <c r="D915" s="11">
        <v>41.7</v>
      </c>
      <c r="E915" s="11">
        <v>217.78</v>
      </c>
      <c r="F915" t="str">
        <f t="shared" si="31"/>
        <v>July 2024</v>
      </c>
    </row>
    <row r="916" spans="1:6" x14ac:dyDescent="0.2">
      <c r="A916" s="10">
        <v>45476</v>
      </c>
      <c r="B916" s="26">
        <v>52</v>
      </c>
      <c r="C916" s="25" t="str">
        <f t="shared" si="32"/>
        <v>2024-07</v>
      </c>
      <c r="D916" s="11">
        <v>32.46</v>
      </c>
      <c r="E916" s="11">
        <v>145.55000000000001</v>
      </c>
      <c r="F916" t="str">
        <f t="shared" si="31"/>
        <v>July 2024</v>
      </c>
    </row>
    <row r="917" spans="1:6" x14ac:dyDescent="0.2">
      <c r="A917" s="10">
        <v>45477</v>
      </c>
      <c r="B917" s="26">
        <v>58</v>
      </c>
      <c r="C917" s="25" t="str">
        <f t="shared" si="32"/>
        <v>2024-07</v>
      </c>
      <c r="D917" s="11">
        <v>35.630000000000003</v>
      </c>
      <c r="E917" s="11">
        <v>167.87</v>
      </c>
      <c r="F917" t="str">
        <f t="shared" si="31"/>
        <v>July 2024</v>
      </c>
    </row>
    <row r="918" spans="1:6" x14ac:dyDescent="0.2">
      <c r="A918" s="10">
        <v>45478</v>
      </c>
      <c r="B918" s="26">
        <v>53</v>
      </c>
      <c r="C918" s="25" t="str">
        <f t="shared" si="32"/>
        <v>2024-07</v>
      </c>
      <c r="D918" s="11">
        <v>34.090000000000003</v>
      </c>
      <c r="E918" s="11">
        <v>178.17</v>
      </c>
      <c r="F918" t="str">
        <f t="shared" si="31"/>
        <v>July 2024</v>
      </c>
    </row>
    <row r="919" spans="1:6" x14ac:dyDescent="0.2">
      <c r="A919" s="10">
        <v>45479</v>
      </c>
      <c r="B919" s="26">
        <v>48</v>
      </c>
      <c r="C919" s="25" t="str">
        <f t="shared" si="32"/>
        <v>2024-07</v>
      </c>
      <c r="D919" s="11">
        <v>44.16</v>
      </c>
      <c r="E919" s="11">
        <v>224.24</v>
      </c>
      <c r="F919" t="str">
        <f t="shared" si="31"/>
        <v>July 2024</v>
      </c>
    </row>
    <row r="920" spans="1:6" x14ac:dyDescent="0.2">
      <c r="A920" s="10">
        <v>45480</v>
      </c>
      <c r="B920" s="26">
        <v>59</v>
      </c>
      <c r="C920" s="25" t="str">
        <f t="shared" si="32"/>
        <v>2024-07</v>
      </c>
      <c r="D920" s="11">
        <v>43.69</v>
      </c>
      <c r="E920" s="11">
        <v>184.53</v>
      </c>
      <c r="F920" t="str">
        <f t="shared" si="31"/>
        <v>July 2024</v>
      </c>
    </row>
    <row r="921" spans="1:6" x14ac:dyDescent="0.2">
      <c r="A921" s="10">
        <v>45481</v>
      </c>
      <c r="B921" s="26">
        <v>56</v>
      </c>
      <c r="C921" s="25" t="str">
        <f t="shared" si="32"/>
        <v>2024-07</v>
      </c>
      <c r="D921" s="11">
        <v>35.03</v>
      </c>
      <c r="E921" s="11">
        <v>203.59</v>
      </c>
      <c r="F921" t="str">
        <f t="shared" si="31"/>
        <v>July 2024</v>
      </c>
    </row>
    <row r="922" spans="1:6" x14ac:dyDescent="0.2">
      <c r="A922" s="10">
        <v>45482</v>
      </c>
      <c r="B922" s="26">
        <v>49</v>
      </c>
      <c r="C922" s="25" t="str">
        <f t="shared" si="32"/>
        <v>2024-07</v>
      </c>
      <c r="D922" s="11">
        <v>33.049999999999997</v>
      </c>
      <c r="E922" s="11">
        <v>138.4</v>
      </c>
      <c r="F922" t="str">
        <f t="shared" si="31"/>
        <v>July 2024</v>
      </c>
    </row>
    <row r="923" spans="1:6" x14ac:dyDescent="0.2">
      <c r="A923" s="10">
        <v>45483</v>
      </c>
      <c r="B923" s="26">
        <v>54</v>
      </c>
      <c r="C923" s="25" t="str">
        <f t="shared" si="32"/>
        <v>2024-07</v>
      </c>
      <c r="D923" s="11">
        <v>31.1</v>
      </c>
      <c r="E923" s="11">
        <v>221.97</v>
      </c>
      <c r="F923" t="str">
        <f t="shared" si="31"/>
        <v>July 2024</v>
      </c>
    </row>
    <row r="924" spans="1:6" x14ac:dyDescent="0.2">
      <c r="A924" s="10">
        <v>45484</v>
      </c>
      <c r="B924" s="26">
        <v>57</v>
      </c>
      <c r="C924" s="25" t="str">
        <f t="shared" si="32"/>
        <v>2024-07</v>
      </c>
      <c r="D924" s="11">
        <v>32.36</v>
      </c>
      <c r="E924" s="11">
        <v>175.23</v>
      </c>
      <c r="F924" t="str">
        <f t="shared" si="31"/>
        <v>July 2024</v>
      </c>
    </row>
    <row r="925" spans="1:6" x14ac:dyDescent="0.2">
      <c r="A925" s="10">
        <v>45485</v>
      </c>
      <c r="B925" s="26">
        <v>51</v>
      </c>
      <c r="C925" s="25" t="str">
        <f t="shared" si="32"/>
        <v>2024-07</v>
      </c>
      <c r="D925" s="11">
        <v>37.94</v>
      </c>
      <c r="E925" s="11">
        <v>193.74</v>
      </c>
      <c r="F925" t="str">
        <f t="shared" si="31"/>
        <v>July 2024</v>
      </c>
    </row>
    <row r="926" spans="1:6" x14ac:dyDescent="0.2">
      <c r="A926" s="10">
        <v>45486</v>
      </c>
      <c r="B926" s="26">
        <v>54</v>
      </c>
      <c r="C926" s="25" t="str">
        <f t="shared" si="32"/>
        <v>2024-07</v>
      </c>
      <c r="D926" s="11">
        <v>31.14</v>
      </c>
      <c r="E926" s="11">
        <v>155.31</v>
      </c>
      <c r="F926" t="str">
        <f t="shared" si="31"/>
        <v>July 2024</v>
      </c>
    </row>
    <row r="927" spans="1:6" x14ac:dyDescent="0.2">
      <c r="A927" s="10">
        <v>45487</v>
      </c>
      <c r="B927" s="26">
        <v>56</v>
      </c>
      <c r="C927" s="25" t="str">
        <f t="shared" si="32"/>
        <v>2024-07</v>
      </c>
      <c r="D927" s="11">
        <v>41.62</v>
      </c>
      <c r="E927" s="11">
        <v>171.14</v>
      </c>
      <c r="F927" t="str">
        <f t="shared" si="31"/>
        <v>July 2024</v>
      </c>
    </row>
    <row r="928" spans="1:6" x14ac:dyDescent="0.2">
      <c r="A928" s="10">
        <v>45488</v>
      </c>
      <c r="B928" s="26">
        <v>52</v>
      </c>
      <c r="C928" s="25" t="str">
        <f t="shared" si="32"/>
        <v>2024-07</v>
      </c>
      <c r="D928" s="11">
        <v>34.9</v>
      </c>
      <c r="E928" s="11">
        <v>188.14</v>
      </c>
      <c r="F928" t="str">
        <f t="shared" si="31"/>
        <v>July 2024</v>
      </c>
    </row>
    <row r="929" spans="1:6" x14ac:dyDescent="0.2">
      <c r="A929" s="10">
        <v>45489</v>
      </c>
      <c r="B929" s="26">
        <v>50</v>
      </c>
      <c r="C929" s="25" t="str">
        <f t="shared" si="32"/>
        <v>2024-07</v>
      </c>
      <c r="D929" s="11">
        <v>30.56</v>
      </c>
      <c r="E929" s="11">
        <v>228.13</v>
      </c>
      <c r="F929" t="str">
        <f t="shared" si="31"/>
        <v>July 2024</v>
      </c>
    </row>
    <row r="930" spans="1:6" x14ac:dyDescent="0.2">
      <c r="A930" s="10">
        <v>45490</v>
      </c>
      <c r="B930" s="26">
        <v>55</v>
      </c>
      <c r="C930" s="25" t="str">
        <f t="shared" si="32"/>
        <v>2024-07</v>
      </c>
      <c r="D930" s="11">
        <v>39.81</v>
      </c>
      <c r="E930" s="11">
        <v>195.22</v>
      </c>
      <c r="F930" t="str">
        <f t="shared" si="31"/>
        <v>July 2024</v>
      </c>
    </row>
    <row r="931" spans="1:6" x14ac:dyDescent="0.2">
      <c r="A931" s="10">
        <v>45491</v>
      </c>
      <c r="B931" s="26">
        <v>53</v>
      </c>
      <c r="C931" s="25" t="str">
        <f t="shared" si="32"/>
        <v>2024-07</v>
      </c>
      <c r="D931" s="11">
        <v>32.69</v>
      </c>
      <c r="E931" s="11">
        <v>221.77</v>
      </c>
      <c r="F931" t="str">
        <f t="shared" si="31"/>
        <v>July 2024</v>
      </c>
    </row>
    <row r="932" spans="1:6" x14ac:dyDescent="0.2">
      <c r="A932" s="10">
        <v>45492</v>
      </c>
      <c r="B932" s="26">
        <v>59</v>
      </c>
      <c r="C932" s="25" t="str">
        <f t="shared" si="32"/>
        <v>2024-07</v>
      </c>
      <c r="D932" s="11">
        <v>33.700000000000003</v>
      </c>
      <c r="E932" s="11">
        <v>155.38999999999999</v>
      </c>
      <c r="F932" t="str">
        <f t="shared" si="31"/>
        <v>July 2024</v>
      </c>
    </row>
    <row r="933" spans="1:6" x14ac:dyDescent="0.2">
      <c r="A933" s="10">
        <v>45493</v>
      </c>
      <c r="B933" s="26">
        <v>56</v>
      </c>
      <c r="C933" s="25" t="str">
        <f t="shared" si="32"/>
        <v>2024-07</v>
      </c>
      <c r="D933" s="11">
        <v>38.83</v>
      </c>
      <c r="E933" s="11">
        <v>179.45</v>
      </c>
      <c r="F933" t="str">
        <f t="shared" si="31"/>
        <v>July 2024</v>
      </c>
    </row>
    <row r="934" spans="1:6" x14ac:dyDescent="0.2">
      <c r="A934" s="10">
        <v>45494</v>
      </c>
      <c r="B934" s="26">
        <v>53</v>
      </c>
      <c r="C934" s="25" t="str">
        <f t="shared" si="32"/>
        <v>2024-07</v>
      </c>
      <c r="D934" s="11">
        <v>39.159999999999997</v>
      </c>
      <c r="E934" s="11">
        <v>183.38</v>
      </c>
      <c r="F934" t="str">
        <f t="shared" si="31"/>
        <v>July 2024</v>
      </c>
    </row>
    <row r="935" spans="1:6" x14ac:dyDescent="0.2">
      <c r="A935" s="10">
        <v>45495</v>
      </c>
      <c r="B935" s="26">
        <v>57</v>
      </c>
      <c r="C935" s="25" t="str">
        <f t="shared" si="32"/>
        <v>2024-07</v>
      </c>
      <c r="D935" s="11">
        <v>48.74</v>
      </c>
      <c r="E935" s="11">
        <v>219.39</v>
      </c>
      <c r="F935" t="str">
        <f t="shared" si="31"/>
        <v>July 2024</v>
      </c>
    </row>
    <row r="936" spans="1:6" x14ac:dyDescent="0.2">
      <c r="A936" s="10">
        <v>45496</v>
      </c>
      <c r="B936" s="26">
        <v>49</v>
      </c>
      <c r="C936" s="25" t="str">
        <f t="shared" si="32"/>
        <v>2024-07</v>
      </c>
      <c r="D936" s="11">
        <v>42.35</v>
      </c>
      <c r="E936" s="11">
        <v>160.88999999999999</v>
      </c>
      <c r="F936" t="str">
        <f t="shared" si="31"/>
        <v>July 2024</v>
      </c>
    </row>
    <row r="937" spans="1:6" x14ac:dyDescent="0.2">
      <c r="A937" s="10">
        <v>45497</v>
      </c>
      <c r="B937" s="26">
        <v>55</v>
      </c>
      <c r="C937" s="25" t="str">
        <f t="shared" si="32"/>
        <v>2024-07</v>
      </c>
      <c r="D937" s="11">
        <v>35.880000000000003</v>
      </c>
      <c r="E937" s="11">
        <v>213.16</v>
      </c>
      <c r="F937" t="str">
        <f t="shared" si="31"/>
        <v>July 2024</v>
      </c>
    </row>
    <row r="938" spans="1:6" x14ac:dyDescent="0.2">
      <c r="A938" s="10">
        <v>45498</v>
      </c>
      <c r="B938" s="26">
        <v>56</v>
      </c>
      <c r="C938" s="25" t="str">
        <f t="shared" si="32"/>
        <v>2024-07</v>
      </c>
      <c r="D938" s="11">
        <v>31.36</v>
      </c>
      <c r="E938" s="11">
        <v>224.17</v>
      </c>
      <c r="F938" t="str">
        <f t="shared" si="31"/>
        <v>July 2024</v>
      </c>
    </row>
    <row r="939" spans="1:6" x14ac:dyDescent="0.2">
      <c r="A939" s="10">
        <v>45499</v>
      </c>
      <c r="B939" s="26">
        <v>57</v>
      </c>
      <c r="C939" s="25" t="str">
        <f t="shared" si="32"/>
        <v>2024-07</v>
      </c>
      <c r="D939" s="11">
        <v>43.24</v>
      </c>
      <c r="E939" s="11">
        <v>215.08</v>
      </c>
      <c r="F939" t="str">
        <f t="shared" si="31"/>
        <v>July 2024</v>
      </c>
    </row>
    <row r="940" spans="1:6" x14ac:dyDescent="0.2">
      <c r="A940" s="10">
        <v>45500</v>
      </c>
      <c r="B940" s="26">
        <v>58</v>
      </c>
      <c r="C940" s="25" t="str">
        <f t="shared" si="32"/>
        <v>2024-07</v>
      </c>
      <c r="D940" s="11">
        <v>41.01</v>
      </c>
      <c r="E940" s="11">
        <v>160.57</v>
      </c>
      <c r="F940" t="str">
        <f t="shared" si="31"/>
        <v>July 2024</v>
      </c>
    </row>
    <row r="941" spans="1:6" x14ac:dyDescent="0.2">
      <c r="A941" s="10">
        <v>45501</v>
      </c>
      <c r="B941" s="26">
        <v>52</v>
      </c>
      <c r="C941" s="25" t="str">
        <f t="shared" si="32"/>
        <v>2024-07</v>
      </c>
      <c r="D941" s="11">
        <v>49.35</v>
      </c>
      <c r="E941" s="11">
        <v>212.45</v>
      </c>
      <c r="F941" t="str">
        <f t="shared" si="31"/>
        <v>July 2024</v>
      </c>
    </row>
    <row r="942" spans="1:6" x14ac:dyDescent="0.2">
      <c r="A942" s="10">
        <v>45502</v>
      </c>
      <c r="B942" s="26">
        <v>52</v>
      </c>
      <c r="C942" s="25" t="str">
        <f t="shared" si="32"/>
        <v>2024-07</v>
      </c>
      <c r="D942" s="11">
        <v>48.62</v>
      </c>
      <c r="E942" s="11">
        <v>140.96</v>
      </c>
      <c r="F942" t="str">
        <f t="shared" si="31"/>
        <v>July 2024</v>
      </c>
    </row>
    <row r="943" spans="1:6" x14ac:dyDescent="0.2">
      <c r="A943" s="10">
        <v>45503</v>
      </c>
      <c r="B943" s="26">
        <v>59</v>
      </c>
      <c r="C943" s="25" t="str">
        <f t="shared" si="32"/>
        <v>2024-07</v>
      </c>
      <c r="D943" s="11">
        <v>38.5</v>
      </c>
      <c r="E943" s="11">
        <v>235.05</v>
      </c>
      <c r="F943" t="str">
        <f t="shared" si="31"/>
        <v>July 2024</v>
      </c>
    </row>
    <row r="944" spans="1:6" x14ac:dyDescent="0.2">
      <c r="A944" s="10">
        <v>45504</v>
      </c>
      <c r="B944" s="26">
        <v>54</v>
      </c>
      <c r="C944" s="25" t="str">
        <f t="shared" si="32"/>
        <v>2024-07</v>
      </c>
      <c r="D944" s="11">
        <v>41.09</v>
      </c>
      <c r="E944" s="11">
        <v>189.76</v>
      </c>
      <c r="F944" t="str">
        <f t="shared" si="31"/>
        <v>July 2024</v>
      </c>
    </row>
    <row r="945" spans="1:6" x14ac:dyDescent="0.2">
      <c r="A945" s="10">
        <v>45505</v>
      </c>
      <c r="B945" s="26">
        <v>50</v>
      </c>
      <c r="C945" s="25" t="str">
        <f t="shared" si="32"/>
        <v>2024-08</v>
      </c>
      <c r="D945" s="11">
        <v>39.82</v>
      </c>
      <c r="E945" s="11">
        <v>154.76</v>
      </c>
      <c r="F945" t="str">
        <f t="shared" si="31"/>
        <v>August 2024</v>
      </c>
    </row>
    <row r="946" spans="1:6" x14ac:dyDescent="0.2">
      <c r="A946" s="10">
        <v>45506</v>
      </c>
      <c r="B946" s="26">
        <v>53</v>
      </c>
      <c r="C946" s="25" t="str">
        <f t="shared" si="32"/>
        <v>2024-08</v>
      </c>
      <c r="D946" s="11">
        <v>49.9</v>
      </c>
      <c r="E946" s="11">
        <v>197.79</v>
      </c>
      <c r="F946" t="str">
        <f t="shared" si="31"/>
        <v>August 2024</v>
      </c>
    </row>
    <row r="947" spans="1:6" x14ac:dyDescent="0.2">
      <c r="A947" s="10">
        <v>45507</v>
      </c>
      <c r="B947" s="26">
        <v>57</v>
      </c>
      <c r="C947" s="25" t="str">
        <f t="shared" si="32"/>
        <v>2024-08</v>
      </c>
      <c r="D947" s="11">
        <v>43.44</v>
      </c>
      <c r="E947" s="11">
        <v>234.23</v>
      </c>
      <c r="F947" t="str">
        <f t="shared" si="31"/>
        <v>August 2024</v>
      </c>
    </row>
    <row r="948" spans="1:6" x14ac:dyDescent="0.2">
      <c r="A948" s="10">
        <v>45508</v>
      </c>
      <c r="B948" s="26">
        <v>59</v>
      </c>
      <c r="C948" s="25" t="str">
        <f t="shared" si="32"/>
        <v>2024-08</v>
      </c>
      <c r="D948" s="11">
        <v>37.07</v>
      </c>
      <c r="E948" s="11">
        <v>197.26</v>
      </c>
      <c r="F948" t="str">
        <f t="shared" si="31"/>
        <v>August 2024</v>
      </c>
    </row>
    <row r="949" spans="1:6" x14ac:dyDescent="0.2">
      <c r="A949" s="10">
        <v>45509</v>
      </c>
      <c r="B949" s="26">
        <v>51</v>
      </c>
      <c r="C949" s="25" t="str">
        <f t="shared" si="32"/>
        <v>2024-08</v>
      </c>
      <c r="D949" s="11">
        <v>36.17</v>
      </c>
      <c r="E949" s="11">
        <v>160.77000000000001</v>
      </c>
      <c r="F949" t="str">
        <f t="shared" si="31"/>
        <v>August 2024</v>
      </c>
    </row>
    <row r="950" spans="1:6" x14ac:dyDescent="0.2">
      <c r="A950" s="10">
        <v>45510</v>
      </c>
      <c r="B950" s="26">
        <v>54</v>
      </c>
      <c r="C950" s="25" t="str">
        <f t="shared" si="32"/>
        <v>2024-08</v>
      </c>
      <c r="D950" s="11">
        <v>37.49</v>
      </c>
      <c r="E950" s="11">
        <v>229.23</v>
      </c>
      <c r="F950" t="str">
        <f t="shared" si="31"/>
        <v>August 2024</v>
      </c>
    </row>
    <row r="951" spans="1:6" x14ac:dyDescent="0.2">
      <c r="A951" s="10">
        <v>45511</v>
      </c>
      <c r="B951" s="26">
        <v>57</v>
      </c>
      <c r="C951" s="25" t="str">
        <f t="shared" si="32"/>
        <v>2024-08</v>
      </c>
      <c r="D951" s="11">
        <v>33.28</v>
      </c>
      <c r="E951" s="11">
        <v>148.34</v>
      </c>
      <c r="F951" t="str">
        <f t="shared" si="31"/>
        <v>August 2024</v>
      </c>
    </row>
    <row r="952" spans="1:6" x14ac:dyDescent="0.2">
      <c r="A952" s="10">
        <v>45512</v>
      </c>
      <c r="B952" s="26">
        <v>53</v>
      </c>
      <c r="C952" s="25" t="str">
        <f t="shared" si="32"/>
        <v>2024-08</v>
      </c>
      <c r="D952" s="11">
        <v>36.71</v>
      </c>
      <c r="E952" s="11">
        <v>196.42</v>
      </c>
      <c r="F952" t="str">
        <f t="shared" si="31"/>
        <v>August 2024</v>
      </c>
    </row>
    <row r="953" spans="1:6" x14ac:dyDescent="0.2">
      <c r="A953" s="10">
        <v>45513</v>
      </c>
      <c r="B953" s="26">
        <v>58</v>
      </c>
      <c r="C953" s="25" t="str">
        <f t="shared" si="32"/>
        <v>2024-08</v>
      </c>
      <c r="D953" s="11">
        <v>35.950000000000003</v>
      </c>
      <c r="E953" s="11">
        <v>152.59</v>
      </c>
      <c r="F953" t="str">
        <f t="shared" si="31"/>
        <v>August 2024</v>
      </c>
    </row>
    <row r="954" spans="1:6" x14ac:dyDescent="0.2">
      <c r="A954" s="10">
        <v>45514</v>
      </c>
      <c r="B954" s="26">
        <v>48</v>
      </c>
      <c r="C954" s="25" t="str">
        <f t="shared" si="32"/>
        <v>2024-08</v>
      </c>
      <c r="D954" s="11">
        <v>33.159999999999997</v>
      </c>
      <c r="E954" s="11">
        <v>218.87</v>
      </c>
      <c r="F954" t="str">
        <f t="shared" si="31"/>
        <v>August 2024</v>
      </c>
    </row>
    <row r="955" spans="1:6" x14ac:dyDescent="0.2">
      <c r="A955" s="10">
        <v>45515</v>
      </c>
      <c r="B955" s="26">
        <v>55</v>
      </c>
      <c r="C955" s="25" t="str">
        <f t="shared" si="32"/>
        <v>2024-08</v>
      </c>
      <c r="D955" s="11">
        <v>36.46</v>
      </c>
      <c r="E955" s="11">
        <v>215.83</v>
      </c>
      <c r="F955" t="str">
        <f t="shared" si="31"/>
        <v>August 2024</v>
      </c>
    </row>
    <row r="956" spans="1:6" x14ac:dyDescent="0.2">
      <c r="A956" s="10">
        <v>45516</v>
      </c>
      <c r="B956" s="26">
        <v>56</v>
      </c>
      <c r="C956" s="25" t="str">
        <f t="shared" si="32"/>
        <v>2024-08</v>
      </c>
      <c r="D956" s="11">
        <v>46.81</v>
      </c>
      <c r="E956" s="11">
        <v>160.94</v>
      </c>
      <c r="F956" t="str">
        <f t="shared" si="31"/>
        <v>August 2024</v>
      </c>
    </row>
    <row r="957" spans="1:6" x14ac:dyDescent="0.2">
      <c r="A957" s="10">
        <v>45517</v>
      </c>
      <c r="B957" s="26">
        <v>57</v>
      </c>
      <c r="C957" s="25" t="str">
        <f t="shared" si="32"/>
        <v>2024-08</v>
      </c>
      <c r="D957" s="11">
        <v>38.53</v>
      </c>
      <c r="E957" s="11">
        <v>166.42</v>
      </c>
      <c r="F957" t="str">
        <f t="shared" si="31"/>
        <v>August 2024</v>
      </c>
    </row>
    <row r="958" spans="1:6" x14ac:dyDescent="0.2">
      <c r="A958" s="10">
        <v>45518</v>
      </c>
      <c r="B958" s="26">
        <v>58</v>
      </c>
      <c r="C958" s="25" t="str">
        <f t="shared" si="32"/>
        <v>2024-08</v>
      </c>
      <c r="D958" s="11">
        <v>34.83</v>
      </c>
      <c r="E958" s="11">
        <v>184.47</v>
      </c>
      <c r="F958" t="str">
        <f t="shared" si="31"/>
        <v>August 2024</v>
      </c>
    </row>
    <row r="959" spans="1:6" x14ac:dyDescent="0.2">
      <c r="A959" s="10">
        <v>45519</v>
      </c>
      <c r="B959" s="26">
        <v>55</v>
      </c>
      <c r="C959" s="25" t="str">
        <f t="shared" si="32"/>
        <v>2024-08</v>
      </c>
      <c r="D959" s="11">
        <v>32.590000000000003</v>
      </c>
      <c r="E959" s="11">
        <v>205.39</v>
      </c>
      <c r="F959" t="str">
        <f t="shared" si="31"/>
        <v>August 2024</v>
      </c>
    </row>
    <row r="960" spans="1:6" x14ac:dyDescent="0.2">
      <c r="A960" s="10">
        <v>45520</v>
      </c>
      <c r="B960" s="26">
        <v>56</v>
      </c>
      <c r="C960" s="25" t="str">
        <f t="shared" si="32"/>
        <v>2024-08</v>
      </c>
      <c r="D960" s="11">
        <v>36.049999999999997</v>
      </c>
      <c r="E960" s="11">
        <v>211.88</v>
      </c>
      <c r="F960" t="str">
        <f t="shared" si="31"/>
        <v>August 2024</v>
      </c>
    </row>
    <row r="961" spans="1:6" x14ac:dyDescent="0.2">
      <c r="A961" s="10">
        <v>45521</v>
      </c>
      <c r="B961" s="26">
        <v>49</v>
      </c>
      <c r="C961" s="25" t="str">
        <f t="shared" si="32"/>
        <v>2024-08</v>
      </c>
      <c r="D961" s="11">
        <v>35.01</v>
      </c>
      <c r="E961" s="11">
        <v>208.9</v>
      </c>
      <c r="F961" t="str">
        <f t="shared" si="31"/>
        <v>August 2024</v>
      </c>
    </row>
    <row r="962" spans="1:6" x14ac:dyDescent="0.2">
      <c r="A962" s="10">
        <v>45522</v>
      </c>
      <c r="B962" s="26">
        <v>57</v>
      </c>
      <c r="C962" s="25" t="str">
        <f t="shared" si="32"/>
        <v>2024-08</v>
      </c>
      <c r="D962" s="11">
        <v>42.23</v>
      </c>
      <c r="E962" s="11">
        <v>181.36</v>
      </c>
      <c r="F962" t="str">
        <f t="shared" si="31"/>
        <v>August 2024</v>
      </c>
    </row>
    <row r="963" spans="1:6" x14ac:dyDescent="0.2">
      <c r="A963" s="10">
        <v>45523</v>
      </c>
      <c r="B963" s="26">
        <v>59</v>
      </c>
      <c r="C963" s="25" t="str">
        <f t="shared" si="32"/>
        <v>2024-08</v>
      </c>
      <c r="D963" s="11">
        <v>37.549999999999997</v>
      </c>
      <c r="E963" s="11">
        <v>213.71</v>
      </c>
      <c r="F963" t="str">
        <f t="shared" si="31"/>
        <v>August 2024</v>
      </c>
    </row>
    <row r="964" spans="1:6" x14ac:dyDescent="0.2">
      <c r="A964" s="10">
        <v>45524</v>
      </c>
      <c r="B964" s="26">
        <v>59</v>
      </c>
      <c r="C964" s="25" t="str">
        <f t="shared" si="32"/>
        <v>2024-08</v>
      </c>
      <c r="D964" s="11">
        <v>31.88</v>
      </c>
      <c r="E964" s="11">
        <v>148.44999999999999</v>
      </c>
      <c r="F964" t="str">
        <f t="shared" si="31"/>
        <v>August 2024</v>
      </c>
    </row>
    <row r="965" spans="1:6" x14ac:dyDescent="0.2">
      <c r="A965" s="10">
        <v>45525</v>
      </c>
      <c r="B965" s="26">
        <v>59</v>
      </c>
      <c r="C965" s="25" t="str">
        <f t="shared" si="32"/>
        <v>2024-08</v>
      </c>
      <c r="D965" s="11">
        <v>37.729999999999997</v>
      </c>
      <c r="E965" s="11">
        <v>218.8</v>
      </c>
      <c r="F965" t="str">
        <f t="shared" si="31"/>
        <v>August 2024</v>
      </c>
    </row>
    <row r="966" spans="1:6" x14ac:dyDescent="0.2">
      <c r="A966" s="10">
        <v>45526</v>
      </c>
      <c r="B966" s="26">
        <v>58</v>
      </c>
      <c r="C966" s="25" t="str">
        <f t="shared" si="32"/>
        <v>2024-08</v>
      </c>
      <c r="D966" s="11">
        <v>38.28</v>
      </c>
      <c r="E966" s="11">
        <v>225.45</v>
      </c>
      <c r="F966" t="str">
        <f t="shared" ref="F966:F1029" si="33">TEXT(DATE(LEFT(C966,4), RIGHT(C966,2), 1), "mmmm yyyy")</f>
        <v>August 2024</v>
      </c>
    </row>
    <row r="967" spans="1:6" x14ac:dyDescent="0.2">
      <c r="A967" s="10">
        <v>45527</v>
      </c>
      <c r="B967" s="26">
        <v>57</v>
      </c>
      <c r="C967" s="25" t="str">
        <f t="shared" si="32"/>
        <v>2024-08</v>
      </c>
      <c r="D967" s="11">
        <v>41.61</v>
      </c>
      <c r="E967" s="11">
        <v>223.59</v>
      </c>
      <c r="F967" t="str">
        <f t="shared" si="33"/>
        <v>August 2024</v>
      </c>
    </row>
    <row r="968" spans="1:6" x14ac:dyDescent="0.2">
      <c r="A968" s="10">
        <v>45528</v>
      </c>
      <c r="B968" s="26">
        <v>55</v>
      </c>
      <c r="C968" s="25" t="str">
        <f t="shared" si="32"/>
        <v>2024-08</v>
      </c>
      <c r="D968" s="11">
        <v>49.18</v>
      </c>
      <c r="E968" s="11">
        <v>198.84</v>
      </c>
      <c r="F968" t="str">
        <f t="shared" si="33"/>
        <v>August 2024</v>
      </c>
    </row>
    <row r="969" spans="1:6" x14ac:dyDescent="0.2">
      <c r="A969" s="10">
        <v>45529</v>
      </c>
      <c r="B969" s="26">
        <v>59</v>
      </c>
      <c r="C969" s="25" t="str">
        <f t="shared" si="32"/>
        <v>2024-08</v>
      </c>
      <c r="D969" s="11">
        <v>35.380000000000003</v>
      </c>
      <c r="E969" s="11">
        <v>219.24</v>
      </c>
      <c r="F969" t="str">
        <f t="shared" si="33"/>
        <v>August 2024</v>
      </c>
    </row>
    <row r="970" spans="1:6" x14ac:dyDescent="0.2">
      <c r="A970" s="10">
        <v>45530</v>
      </c>
      <c r="B970" s="26">
        <v>51</v>
      </c>
      <c r="C970" s="25" t="str">
        <f t="shared" si="32"/>
        <v>2024-08</v>
      </c>
      <c r="D970" s="11">
        <v>39.909999999999997</v>
      </c>
      <c r="E970" s="11">
        <v>195.13</v>
      </c>
      <c r="F970" t="str">
        <f t="shared" si="33"/>
        <v>August 2024</v>
      </c>
    </row>
    <row r="971" spans="1:6" x14ac:dyDescent="0.2">
      <c r="A971" s="10">
        <v>45531</v>
      </c>
      <c r="B971" s="26">
        <v>52</v>
      </c>
      <c r="C971" s="25" t="str">
        <f t="shared" si="32"/>
        <v>2024-08</v>
      </c>
      <c r="D971" s="11">
        <v>31.16</v>
      </c>
      <c r="E971" s="11">
        <v>184.9</v>
      </c>
      <c r="F971" t="str">
        <f t="shared" si="33"/>
        <v>August 2024</v>
      </c>
    </row>
    <row r="972" spans="1:6" x14ac:dyDescent="0.2">
      <c r="A972" s="10">
        <v>45532</v>
      </c>
      <c r="B972" s="26">
        <v>54</v>
      </c>
      <c r="C972" s="25" t="str">
        <f t="shared" si="32"/>
        <v>2024-08</v>
      </c>
      <c r="D972" s="11">
        <v>33.89</v>
      </c>
      <c r="E972" s="11">
        <v>166.76</v>
      </c>
      <c r="F972" t="str">
        <f t="shared" si="33"/>
        <v>August 2024</v>
      </c>
    </row>
    <row r="973" spans="1:6" x14ac:dyDescent="0.2">
      <c r="A973" s="10">
        <v>45533</v>
      </c>
      <c r="B973" s="26">
        <v>59</v>
      </c>
      <c r="C973" s="25" t="str">
        <f t="shared" si="32"/>
        <v>2024-08</v>
      </c>
      <c r="D973" s="11">
        <v>44.61</v>
      </c>
      <c r="E973" s="11">
        <v>219.42</v>
      </c>
      <c r="F973" t="str">
        <f t="shared" si="33"/>
        <v>August 2024</v>
      </c>
    </row>
    <row r="974" spans="1:6" x14ac:dyDescent="0.2">
      <c r="A974" s="10">
        <v>45534</v>
      </c>
      <c r="B974" s="26">
        <v>49</v>
      </c>
      <c r="C974" s="25" t="str">
        <f t="shared" si="32"/>
        <v>2024-08</v>
      </c>
      <c r="D974" s="11">
        <v>44.26</v>
      </c>
      <c r="E974" s="11">
        <v>186.75</v>
      </c>
      <c r="F974" t="str">
        <f t="shared" si="33"/>
        <v>August 2024</v>
      </c>
    </row>
    <row r="975" spans="1:6" x14ac:dyDescent="0.2">
      <c r="A975" s="10">
        <v>45535</v>
      </c>
      <c r="B975" s="26">
        <v>49</v>
      </c>
      <c r="C975" s="25" t="str">
        <f t="shared" ref="C975:C1038" si="34">TEXT(A975, "yyyy-mm")</f>
        <v>2024-08</v>
      </c>
      <c r="D975" s="11">
        <v>47.58</v>
      </c>
      <c r="E975" s="11">
        <v>202.26</v>
      </c>
      <c r="F975" t="str">
        <f t="shared" si="33"/>
        <v>August 2024</v>
      </c>
    </row>
    <row r="976" spans="1:6" x14ac:dyDescent="0.2">
      <c r="A976" s="10">
        <v>45536</v>
      </c>
      <c r="B976" s="26">
        <v>60</v>
      </c>
      <c r="C976" s="25" t="str">
        <f t="shared" si="34"/>
        <v>2024-09</v>
      </c>
      <c r="D976" s="11">
        <v>39.520000000000003</v>
      </c>
      <c r="E976" s="11">
        <v>224.57</v>
      </c>
      <c r="F976" t="str">
        <f t="shared" si="33"/>
        <v>September 2024</v>
      </c>
    </row>
    <row r="977" spans="1:6" x14ac:dyDescent="0.2">
      <c r="A977" s="10">
        <v>45537</v>
      </c>
      <c r="B977" s="26">
        <v>60</v>
      </c>
      <c r="C977" s="25" t="str">
        <f t="shared" si="34"/>
        <v>2024-09</v>
      </c>
      <c r="D977" s="11">
        <v>42.08</v>
      </c>
      <c r="E977" s="11">
        <v>213.19</v>
      </c>
      <c r="F977" t="str">
        <f t="shared" si="33"/>
        <v>September 2024</v>
      </c>
    </row>
    <row r="978" spans="1:6" x14ac:dyDescent="0.2">
      <c r="A978" s="10">
        <v>45538</v>
      </c>
      <c r="B978" s="26">
        <v>60</v>
      </c>
      <c r="C978" s="25" t="str">
        <f t="shared" si="34"/>
        <v>2024-09</v>
      </c>
      <c r="D978" s="11">
        <v>40.56</v>
      </c>
      <c r="E978" s="11">
        <v>149.30000000000001</v>
      </c>
      <c r="F978" t="str">
        <f t="shared" si="33"/>
        <v>September 2024</v>
      </c>
    </row>
    <row r="979" spans="1:6" x14ac:dyDescent="0.2">
      <c r="A979" s="10">
        <v>45539</v>
      </c>
      <c r="B979" s="26">
        <v>56</v>
      </c>
      <c r="C979" s="25" t="str">
        <f t="shared" si="34"/>
        <v>2024-09</v>
      </c>
      <c r="D979" s="11">
        <v>48.01</v>
      </c>
      <c r="E979" s="11">
        <v>219.57</v>
      </c>
      <c r="F979" t="str">
        <f t="shared" si="33"/>
        <v>September 2024</v>
      </c>
    </row>
    <row r="980" spans="1:6" x14ac:dyDescent="0.2">
      <c r="A980" s="10">
        <v>45540</v>
      </c>
      <c r="B980" s="26">
        <v>56</v>
      </c>
      <c r="C980" s="25" t="str">
        <f t="shared" si="34"/>
        <v>2024-09</v>
      </c>
      <c r="D980" s="11">
        <v>38.159999999999997</v>
      </c>
      <c r="E980" s="11">
        <v>181.57</v>
      </c>
      <c r="F980" t="str">
        <f t="shared" si="33"/>
        <v>September 2024</v>
      </c>
    </row>
    <row r="981" spans="1:6" x14ac:dyDescent="0.2">
      <c r="A981" s="10">
        <v>45541</v>
      </c>
      <c r="B981" s="26">
        <v>56</v>
      </c>
      <c r="C981" s="25" t="str">
        <f t="shared" si="34"/>
        <v>2024-09</v>
      </c>
      <c r="D981" s="11">
        <v>37.549999999999997</v>
      </c>
      <c r="E981" s="11">
        <v>215.13</v>
      </c>
      <c r="F981" t="str">
        <f t="shared" si="33"/>
        <v>September 2024</v>
      </c>
    </row>
    <row r="982" spans="1:6" x14ac:dyDescent="0.2">
      <c r="A982" s="10">
        <v>45542</v>
      </c>
      <c r="B982" s="26">
        <v>49</v>
      </c>
      <c r="C982" s="25" t="str">
        <f t="shared" si="34"/>
        <v>2024-09</v>
      </c>
      <c r="D982" s="11">
        <v>44.08</v>
      </c>
      <c r="E982" s="11">
        <v>223.24</v>
      </c>
      <c r="F982" t="str">
        <f t="shared" si="33"/>
        <v>September 2024</v>
      </c>
    </row>
    <row r="983" spans="1:6" x14ac:dyDescent="0.2">
      <c r="A983" s="10">
        <v>45543</v>
      </c>
      <c r="B983" s="26">
        <v>51</v>
      </c>
      <c r="C983" s="25" t="str">
        <f t="shared" si="34"/>
        <v>2024-09</v>
      </c>
      <c r="D983" s="11">
        <v>43.03</v>
      </c>
      <c r="E983" s="11">
        <v>170.61</v>
      </c>
      <c r="F983" t="str">
        <f t="shared" si="33"/>
        <v>September 2024</v>
      </c>
    </row>
    <row r="984" spans="1:6" x14ac:dyDescent="0.2">
      <c r="A984" s="10">
        <v>45544</v>
      </c>
      <c r="B984" s="26">
        <v>51</v>
      </c>
      <c r="C984" s="25" t="str">
        <f t="shared" si="34"/>
        <v>2024-09</v>
      </c>
      <c r="D984" s="11">
        <v>34.909999999999997</v>
      </c>
      <c r="E984" s="11">
        <v>176.11</v>
      </c>
      <c r="F984" t="str">
        <f t="shared" si="33"/>
        <v>September 2024</v>
      </c>
    </row>
    <row r="985" spans="1:6" x14ac:dyDescent="0.2">
      <c r="A985" s="10">
        <v>45545</v>
      </c>
      <c r="B985" s="26">
        <v>60</v>
      </c>
      <c r="C985" s="25" t="str">
        <f t="shared" si="34"/>
        <v>2024-09</v>
      </c>
      <c r="D985" s="11">
        <v>39.950000000000003</v>
      </c>
      <c r="E985" s="11">
        <v>214.34</v>
      </c>
      <c r="F985" t="str">
        <f t="shared" si="33"/>
        <v>September 2024</v>
      </c>
    </row>
    <row r="986" spans="1:6" x14ac:dyDescent="0.2">
      <c r="A986" s="10">
        <v>45546</v>
      </c>
      <c r="B986" s="26">
        <v>52</v>
      </c>
      <c r="C986" s="25" t="str">
        <f t="shared" si="34"/>
        <v>2024-09</v>
      </c>
      <c r="D986" s="11">
        <v>38.590000000000003</v>
      </c>
      <c r="E986" s="11">
        <v>149.46</v>
      </c>
      <c r="F986" t="str">
        <f t="shared" si="33"/>
        <v>September 2024</v>
      </c>
    </row>
    <row r="987" spans="1:6" x14ac:dyDescent="0.2">
      <c r="A987" s="10">
        <v>45547</v>
      </c>
      <c r="B987" s="26">
        <v>53</v>
      </c>
      <c r="C987" s="25" t="str">
        <f t="shared" si="34"/>
        <v>2024-09</v>
      </c>
      <c r="D987" s="11">
        <v>47.21</v>
      </c>
      <c r="E987" s="11">
        <v>139.9</v>
      </c>
      <c r="F987" t="str">
        <f t="shared" si="33"/>
        <v>September 2024</v>
      </c>
    </row>
    <row r="988" spans="1:6" x14ac:dyDescent="0.2">
      <c r="A988" s="10">
        <v>45548</v>
      </c>
      <c r="B988" s="26">
        <v>60</v>
      </c>
      <c r="C988" s="25" t="str">
        <f t="shared" si="34"/>
        <v>2024-09</v>
      </c>
      <c r="D988" s="11">
        <v>48</v>
      </c>
      <c r="E988" s="11">
        <v>141.12</v>
      </c>
      <c r="F988" t="str">
        <f t="shared" si="33"/>
        <v>September 2024</v>
      </c>
    </row>
    <row r="989" spans="1:6" x14ac:dyDescent="0.2">
      <c r="A989" s="10">
        <v>45549</v>
      </c>
      <c r="B989" s="26">
        <v>52</v>
      </c>
      <c r="C989" s="25" t="str">
        <f t="shared" si="34"/>
        <v>2024-09</v>
      </c>
      <c r="D989" s="11">
        <v>36.19</v>
      </c>
      <c r="E989" s="11">
        <v>190.66</v>
      </c>
      <c r="F989" t="str">
        <f t="shared" si="33"/>
        <v>September 2024</v>
      </c>
    </row>
    <row r="990" spans="1:6" x14ac:dyDescent="0.2">
      <c r="A990" s="10">
        <v>45550</v>
      </c>
      <c r="B990" s="26">
        <v>55</v>
      </c>
      <c r="C990" s="25" t="str">
        <f t="shared" si="34"/>
        <v>2024-09</v>
      </c>
      <c r="D990" s="11">
        <v>33.01</v>
      </c>
      <c r="E990" s="11">
        <v>179.65</v>
      </c>
      <c r="F990" t="str">
        <f t="shared" si="33"/>
        <v>September 2024</v>
      </c>
    </row>
    <row r="991" spans="1:6" x14ac:dyDescent="0.2">
      <c r="A991" s="10">
        <v>45551</v>
      </c>
      <c r="B991" s="26">
        <v>50</v>
      </c>
      <c r="C991" s="25" t="str">
        <f t="shared" si="34"/>
        <v>2024-09</v>
      </c>
      <c r="D991" s="11">
        <v>37.18</v>
      </c>
      <c r="E991" s="11">
        <v>202.94</v>
      </c>
      <c r="F991" t="str">
        <f t="shared" si="33"/>
        <v>September 2024</v>
      </c>
    </row>
    <row r="992" spans="1:6" x14ac:dyDescent="0.2">
      <c r="A992" s="10">
        <v>45552</v>
      </c>
      <c r="B992" s="26">
        <v>54</v>
      </c>
      <c r="C992" s="25" t="str">
        <f t="shared" si="34"/>
        <v>2024-09</v>
      </c>
      <c r="D992" s="11">
        <v>33.46</v>
      </c>
      <c r="E992" s="11">
        <v>213.29</v>
      </c>
      <c r="F992" t="str">
        <f t="shared" si="33"/>
        <v>September 2024</v>
      </c>
    </row>
    <row r="993" spans="1:6" x14ac:dyDescent="0.2">
      <c r="A993" s="10">
        <v>45553</v>
      </c>
      <c r="B993" s="26">
        <v>57</v>
      </c>
      <c r="C993" s="25" t="str">
        <f t="shared" si="34"/>
        <v>2024-09</v>
      </c>
      <c r="D993" s="11">
        <v>48.31</v>
      </c>
      <c r="E993" s="11">
        <v>162.12</v>
      </c>
      <c r="F993" t="str">
        <f t="shared" si="33"/>
        <v>September 2024</v>
      </c>
    </row>
    <row r="994" spans="1:6" x14ac:dyDescent="0.2">
      <c r="A994" s="10">
        <v>45554</v>
      </c>
      <c r="B994" s="26">
        <v>60</v>
      </c>
      <c r="C994" s="25" t="str">
        <f t="shared" si="34"/>
        <v>2024-09</v>
      </c>
      <c r="D994" s="11">
        <v>33.380000000000003</v>
      </c>
      <c r="E994" s="11">
        <v>162.31</v>
      </c>
      <c r="F994" t="str">
        <f t="shared" si="33"/>
        <v>September 2024</v>
      </c>
    </row>
    <row r="995" spans="1:6" x14ac:dyDescent="0.2">
      <c r="A995" s="10">
        <v>45555</v>
      </c>
      <c r="B995" s="26">
        <v>56</v>
      </c>
      <c r="C995" s="25" t="str">
        <f t="shared" si="34"/>
        <v>2024-09</v>
      </c>
      <c r="D995" s="11">
        <v>47.24</v>
      </c>
      <c r="E995" s="11">
        <v>145.94999999999999</v>
      </c>
      <c r="F995" t="str">
        <f t="shared" si="33"/>
        <v>September 2024</v>
      </c>
    </row>
    <row r="996" spans="1:6" x14ac:dyDescent="0.2">
      <c r="A996" s="10">
        <v>45556</v>
      </c>
      <c r="B996" s="26">
        <v>55</v>
      </c>
      <c r="C996" s="25" t="str">
        <f t="shared" si="34"/>
        <v>2024-09</v>
      </c>
      <c r="D996" s="11">
        <v>38.99</v>
      </c>
      <c r="E996" s="11">
        <v>178.69</v>
      </c>
      <c r="F996" t="str">
        <f t="shared" si="33"/>
        <v>September 2024</v>
      </c>
    </row>
    <row r="997" spans="1:6" x14ac:dyDescent="0.2">
      <c r="A997" s="10">
        <v>45557</v>
      </c>
      <c r="B997" s="26">
        <v>51</v>
      </c>
      <c r="C997" s="25" t="str">
        <f t="shared" si="34"/>
        <v>2024-09</v>
      </c>
      <c r="D997" s="11">
        <v>44.2</v>
      </c>
      <c r="E997" s="11">
        <v>235.89</v>
      </c>
      <c r="F997" t="str">
        <f t="shared" si="33"/>
        <v>September 2024</v>
      </c>
    </row>
    <row r="998" spans="1:6" x14ac:dyDescent="0.2">
      <c r="A998" s="10">
        <v>45558</v>
      </c>
      <c r="B998" s="26">
        <v>61</v>
      </c>
      <c r="C998" s="25" t="str">
        <f t="shared" si="34"/>
        <v>2024-09</v>
      </c>
      <c r="D998" s="11">
        <v>34.39</v>
      </c>
      <c r="E998" s="11">
        <v>200.78</v>
      </c>
      <c r="F998" t="str">
        <f t="shared" si="33"/>
        <v>September 2024</v>
      </c>
    </row>
    <row r="999" spans="1:6" x14ac:dyDescent="0.2">
      <c r="A999" s="10">
        <v>45559</v>
      </c>
      <c r="B999" s="26">
        <v>59</v>
      </c>
      <c r="C999" s="25" t="str">
        <f t="shared" si="34"/>
        <v>2024-09</v>
      </c>
      <c r="D999" s="11">
        <v>38.78</v>
      </c>
      <c r="E999" s="11">
        <v>201.72</v>
      </c>
      <c r="F999" t="str">
        <f t="shared" si="33"/>
        <v>September 2024</v>
      </c>
    </row>
    <row r="1000" spans="1:6" x14ac:dyDescent="0.2">
      <c r="A1000" s="10">
        <v>45560</v>
      </c>
      <c r="B1000" s="26">
        <v>59</v>
      </c>
      <c r="C1000" s="25" t="str">
        <f t="shared" si="34"/>
        <v>2024-09</v>
      </c>
      <c r="D1000" s="11">
        <v>45.93</v>
      </c>
      <c r="E1000" s="11">
        <v>158.51</v>
      </c>
      <c r="F1000" t="str">
        <f t="shared" si="33"/>
        <v>September 2024</v>
      </c>
    </row>
    <row r="1001" spans="1:6" x14ac:dyDescent="0.2">
      <c r="A1001" s="10">
        <v>45561</v>
      </c>
      <c r="B1001" s="26">
        <v>57</v>
      </c>
      <c r="C1001" s="25" t="str">
        <f t="shared" si="34"/>
        <v>2024-09</v>
      </c>
      <c r="D1001" s="11">
        <v>30.54</v>
      </c>
      <c r="E1001" s="11">
        <v>149.82</v>
      </c>
      <c r="F1001" t="str">
        <f t="shared" si="33"/>
        <v>September 2024</v>
      </c>
    </row>
    <row r="1002" spans="1:6" x14ac:dyDescent="0.2">
      <c r="A1002" s="10">
        <v>45562</v>
      </c>
      <c r="B1002" s="26">
        <v>50</v>
      </c>
      <c r="C1002" s="25" t="str">
        <f t="shared" si="34"/>
        <v>2024-09</v>
      </c>
      <c r="D1002" s="11">
        <v>33.18</v>
      </c>
      <c r="E1002" s="11">
        <v>143.34</v>
      </c>
      <c r="F1002" t="str">
        <f t="shared" si="33"/>
        <v>September 2024</v>
      </c>
    </row>
    <row r="1003" spans="1:6" x14ac:dyDescent="0.2">
      <c r="A1003" s="10">
        <v>45563</v>
      </c>
      <c r="B1003" s="26">
        <v>57</v>
      </c>
      <c r="C1003" s="25" t="str">
        <f t="shared" si="34"/>
        <v>2024-09</v>
      </c>
      <c r="D1003" s="11">
        <v>30.61</v>
      </c>
      <c r="E1003" s="11">
        <v>201.96</v>
      </c>
      <c r="F1003" t="str">
        <f t="shared" si="33"/>
        <v>September 2024</v>
      </c>
    </row>
    <row r="1004" spans="1:6" x14ac:dyDescent="0.2">
      <c r="A1004" s="10">
        <v>45564</v>
      </c>
      <c r="B1004" s="26">
        <v>56</v>
      </c>
      <c r="C1004" s="25" t="str">
        <f t="shared" si="34"/>
        <v>2024-09</v>
      </c>
      <c r="D1004" s="11">
        <v>39.65</v>
      </c>
      <c r="E1004" s="11">
        <v>168.59</v>
      </c>
      <c r="F1004" t="str">
        <f t="shared" si="33"/>
        <v>September 2024</v>
      </c>
    </row>
    <row r="1005" spans="1:6" x14ac:dyDescent="0.2">
      <c r="A1005" s="10">
        <v>45565</v>
      </c>
      <c r="B1005" s="26">
        <v>57</v>
      </c>
      <c r="C1005" s="25" t="str">
        <f t="shared" si="34"/>
        <v>2024-09</v>
      </c>
      <c r="D1005" s="11">
        <v>30.62</v>
      </c>
      <c r="E1005" s="11">
        <v>229.86</v>
      </c>
      <c r="F1005" t="str">
        <f t="shared" si="33"/>
        <v>September 2024</v>
      </c>
    </row>
    <row r="1006" spans="1:6" x14ac:dyDescent="0.2">
      <c r="A1006" s="10">
        <v>45566</v>
      </c>
      <c r="B1006" s="26">
        <v>51</v>
      </c>
      <c r="C1006" s="25" t="str">
        <f t="shared" si="34"/>
        <v>2024-10</v>
      </c>
      <c r="D1006" s="11">
        <v>31.32</v>
      </c>
      <c r="E1006" s="11">
        <v>143.28</v>
      </c>
      <c r="F1006" t="str">
        <f t="shared" si="33"/>
        <v>October 2024</v>
      </c>
    </row>
    <row r="1007" spans="1:6" x14ac:dyDescent="0.2">
      <c r="A1007" s="10">
        <v>45567</v>
      </c>
      <c r="B1007" s="26">
        <v>51</v>
      </c>
      <c r="C1007" s="25" t="str">
        <f t="shared" si="34"/>
        <v>2024-10</v>
      </c>
      <c r="D1007" s="11">
        <v>29.98</v>
      </c>
      <c r="E1007" s="11">
        <v>174.72</v>
      </c>
      <c r="F1007" t="str">
        <f t="shared" si="33"/>
        <v>October 2024</v>
      </c>
    </row>
    <row r="1008" spans="1:6" x14ac:dyDescent="0.2">
      <c r="A1008" s="10">
        <v>45568</v>
      </c>
      <c r="B1008" s="26">
        <v>59</v>
      </c>
      <c r="C1008" s="25" t="str">
        <f t="shared" si="34"/>
        <v>2024-10</v>
      </c>
      <c r="D1008" s="11">
        <v>45.76</v>
      </c>
      <c r="E1008" s="11">
        <v>153.08000000000001</v>
      </c>
      <c r="F1008" t="str">
        <f t="shared" si="33"/>
        <v>October 2024</v>
      </c>
    </row>
    <row r="1009" spans="1:6" x14ac:dyDescent="0.2">
      <c r="A1009" s="10">
        <v>45569</v>
      </c>
      <c r="B1009" s="26">
        <v>57</v>
      </c>
      <c r="C1009" s="25" t="str">
        <f t="shared" si="34"/>
        <v>2024-10</v>
      </c>
      <c r="D1009" s="11">
        <v>33.67</v>
      </c>
      <c r="E1009" s="11">
        <v>169.01</v>
      </c>
      <c r="F1009" t="str">
        <f t="shared" si="33"/>
        <v>October 2024</v>
      </c>
    </row>
    <row r="1010" spans="1:6" x14ac:dyDescent="0.2">
      <c r="A1010" s="10">
        <v>45570</v>
      </c>
      <c r="B1010" s="26">
        <v>59</v>
      </c>
      <c r="C1010" s="25" t="str">
        <f t="shared" si="34"/>
        <v>2024-10</v>
      </c>
      <c r="D1010" s="11">
        <v>36.840000000000003</v>
      </c>
      <c r="E1010" s="11">
        <v>215</v>
      </c>
      <c r="F1010" t="str">
        <f t="shared" si="33"/>
        <v>October 2024</v>
      </c>
    </row>
    <row r="1011" spans="1:6" x14ac:dyDescent="0.2">
      <c r="A1011" s="10">
        <v>45571</v>
      </c>
      <c r="B1011" s="26">
        <v>49</v>
      </c>
      <c r="C1011" s="25" t="str">
        <f t="shared" si="34"/>
        <v>2024-10</v>
      </c>
      <c r="D1011" s="11">
        <v>34.51</v>
      </c>
      <c r="E1011" s="11">
        <v>208.36</v>
      </c>
      <c r="F1011" t="str">
        <f t="shared" si="33"/>
        <v>October 2024</v>
      </c>
    </row>
    <row r="1012" spans="1:6" x14ac:dyDescent="0.2">
      <c r="A1012" s="10">
        <v>45572</v>
      </c>
      <c r="B1012" s="26">
        <v>51</v>
      </c>
      <c r="C1012" s="25" t="str">
        <f t="shared" si="34"/>
        <v>2024-10</v>
      </c>
      <c r="D1012" s="11">
        <v>39.979999999999997</v>
      </c>
      <c r="E1012" s="11">
        <v>217.72</v>
      </c>
      <c r="F1012" t="str">
        <f t="shared" si="33"/>
        <v>October 2024</v>
      </c>
    </row>
    <row r="1013" spans="1:6" x14ac:dyDescent="0.2">
      <c r="A1013" s="10">
        <v>45573</v>
      </c>
      <c r="B1013" s="26">
        <v>50</v>
      </c>
      <c r="C1013" s="25" t="str">
        <f t="shared" si="34"/>
        <v>2024-10</v>
      </c>
      <c r="D1013" s="11">
        <v>46.84</v>
      </c>
      <c r="E1013" s="11">
        <v>195.34</v>
      </c>
      <c r="F1013" t="str">
        <f t="shared" si="33"/>
        <v>October 2024</v>
      </c>
    </row>
    <row r="1014" spans="1:6" x14ac:dyDescent="0.2">
      <c r="A1014" s="10">
        <v>45574</v>
      </c>
      <c r="B1014" s="26">
        <v>50</v>
      </c>
      <c r="C1014" s="25" t="str">
        <f t="shared" si="34"/>
        <v>2024-10</v>
      </c>
      <c r="D1014" s="11">
        <v>33.979999999999997</v>
      </c>
      <c r="E1014" s="11">
        <v>152.49</v>
      </c>
      <c r="F1014" t="str">
        <f t="shared" si="33"/>
        <v>October 2024</v>
      </c>
    </row>
    <row r="1015" spans="1:6" x14ac:dyDescent="0.2">
      <c r="A1015" s="10">
        <v>45575</v>
      </c>
      <c r="B1015" s="26">
        <v>55</v>
      </c>
      <c r="C1015" s="25" t="str">
        <f t="shared" si="34"/>
        <v>2024-10</v>
      </c>
      <c r="D1015" s="11">
        <v>43.5</v>
      </c>
      <c r="E1015" s="11">
        <v>195.25</v>
      </c>
      <c r="F1015" t="str">
        <f t="shared" si="33"/>
        <v>October 2024</v>
      </c>
    </row>
    <row r="1016" spans="1:6" x14ac:dyDescent="0.2">
      <c r="A1016" s="10">
        <v>45576</v>
      </c>
      <c r="B1016" s="26">
        <v>55</v>
      </c>
      <c r="C1016" s="25" t="str">
        <f t="shared" si="34"/>
        <v>2024-10</v>
      </c>
      <c r="D1016" s="11">
        <v>42.69</v>
      </c>
      <c r="E1016" s="11">
        <v>171.55</v>
      </c>
      <c r="F1016" t="str">
        <f t="shared" si="33"/>
        <v>October 2024</v>
      </c>
    </row>
    <row r="1017" spans="1:6" x14ac:dyDescent="0.2">
      <c r="A1017" s="10">
        <v>45577</v>
      </c>
      <c r="B1017" s="26">
        <v>53</v>
      </c>
      <c r="C1017" s="25" t="str">
        <f t="shared" si="34"/>
        <v>2024-10</v>
      </c>
      <c r="D1017" s="11">
        <v>31.89</v>
      </c>
      <c r="E1017" s="11">
        <v>155.22999999999999</v>
      </c>
      <c r="F1017" t="str">
        <f t="shared" si="33"/>
        <v>October 2024</v>
      </c>
    </row>
    <row r="1018" spans="1:6" x14ac:dyDescent="0.2">
      <c r="A1018" s="10">
        <v>45578</v>
      </c>
      <c r="B1018" s="26">
        <v>50</v>
      </c>
      <c r="C1018" s="25" t="str">
        <f t="shared" si="34"/>
        <v>2024-10</v>
      </c>
      <c r="D1018" s="11">
        <v>36.08</v>
      </c>
      <c r="E1018" s="11">
        <v>226.25</v>
      </c>
      <c r="F1018" t="str">
        <f t="shared" si="33"/>
        <v>October 2024</v>
      </c>
    </row>
    <row r="1019" spans="1:6" x14ac:dyDescent="0.2">
      <c r="A1019" s="10">
        <v>45579</v>
      </c>
      <c r="B1019" s="26">
        <v>51</v>
      </c>
      <c r="C1019" s="25" t="str">
        <f t="shared" si="34"/>
        <v>2024-10</v>
      </c>
      <c r="D1019" s="11">
        <v>33.35</v>
      </c>
      <c r="E1019" s="11">
        <v>169.77</v>
      </c>
      <c r="F1019" t="str">
        <f t="shared" si="33"/>
        <v>October 2024</v>
      </c>
    </row>
    <row r="1020" spans="1:6" x14ac:dyDescent="0.2">
      <c r="A1020" s="10">
        <v>45580</v>
      </c>
      <c r="B1020" s="26">
        <v>51</v>
      </c>
      <c r="C1020" s="25" t="str">
        <f t="shared" si="34"/>
        <v>2024-10</v>
      </c>
      <c r="D1020" s="11">
        <v>48.21</v>
      </c>
      <c r="E1020" s="11">
        <v>166.24</v>
      </c>
      <c r="F1020" t="str">
        <f t="shared" si="33"/>
        <v>October 2024</v>
      </c>
    </row>
    <row r="1021" spans="1:6" x14ac:dyDescent="0.2">
      <c r="A1021" s="10">
        <v>45581</v>
      </c>
      <c r="B1021" s="26">
        <v>61</v>
      </c>
      <c r="C1021" s="25" t="str">
        <f t="shared" si="34"/>
        <v>2024-10</v>
      </c>
      <c r="D1021" s="11">
        <v>36.47</v>
      </c>
      <c r="E1021" s="11">
        <v>171.58</v>
      </c>
      <c r="F1021" t="str">
        <f t="shared" si="33"/>
        <v>October 2024</v>
      </c>
    </row>
    <row r="1022" spans="1:6" x14ac:dyDescent="0.2">
      <c r="A1022" s="10">
        <v>45582</v>
      </c>
      <c r="B1022" s="26">
        <v>58</v>
      </c>
      <c r="C1022" s="25" t="str">
        <f t="shared" si="34"/>
        <v>2024-10</v>
      </c>
      <c r="D1022" s="11">
        <v>30.94</v>
      </c>
      <c r="E1022" s="11">
        <v>182.05</v>
      </c>
      <c r="F1022" t="str">
        <f t="shared" si="33"/>
        <v>October 2024</v>
      </c>
    </row>
    <row r="1023" spans="1:6" x14ac:dyDescent="0.2">
      <c r="A1023" s="10">
        <v>45583</v>
      </c>
      <c r="B1023" s="26">
        <v>59</v>
      </c>
      <c r="C1023" s="25" t="str">
        <f t="shared" si="34"/>
        <v>2024-10</v>
      </c>
      <c r="D1023" s="11">
        <v>46.14</v>
      </c>
      <c r="E1023" s="11">
        <v>230.61</v>
      </c>
      <c r="F1023" t="str">
        <f t="shared" si="33"/>
        <v>October 2024</v>
      </c>
    </row>
    <row r="1024" spans="1:6" x14ac:dyDescent="0.2">
      <c r="A1024" s="10">
        <v>45584</v>
      </c>
      <c r="B1024" s="26">
        <v>58</v>
      </c>
      <c r="C1024" s="25" t="str">
        <f t="shared" si="34"/>
        <v>2024-10</v>
      </c>
      <c r="D1024" s="11">
        <v>43.15</v>
      </c>
      <c r="E1024" s="11">
        <v>196.86</v>
      </c>
      <c r="F1024" t="str">
        <f t="shared" si="33"/>
        <v>October 2024</v>
      </c>
    </row>
    <row r="1025" spans="1:6" x14ac:dyDescent="0.2">
      <c r="A1025" s="10">
        <v>45585</v>
      </c>
      <c r="B1025" s="26">
        <v>59</v>
      </c>
      <c r="C1025" s="25" t="str">
        <f t="shared" si="34"/>
        <v>2024-10</v>
      </c>
      <c r="D1025" s="11">
        <v>41.75</v>
      </c>
      <c r="E1025" s="11">
        <v>203.01</v>
      </c>
      <c r="F1025" t="str">
        <f t="shared" si="33"/>
        <v>October 2024</v>
      </c>
    </row>
    <row r="1026" spans="1:6" x14ac:dyDescent="0.2">
      <c r="A1026" s="10">
        <v>45586</v>
      </c>
      <c r="B1026" s="26">
        <v>51</v>
      </c>
      <c r="C1026" s="25" t="str">
        <f t="shared" si="34"/>
        <v>2024-10</v>
      </c>
      <c r="D1026" s="11">
        <v>49.18</v>
      </c>
      <c r="E1026" s="11">
        <v>186.78</v>
      </c>
      <c r="F1026" t="str">
        <f t="shared" si="33"/>
        <v>October 2024</v>
      </c>
    </row>
    <row r="1027" spans="1:6" x14ac:dyDescent="0.2">
      <c r="A1027" s="10">
        <v>45587</v>
      </c>
      <c r="B1027" s="26">
        <v>56</v>
      </c>
      <c r="C1027" s="25" t="str">
        <f t="shared" si="34"/>
        <v>2024-10</v>
      </c>
      <c r="D1027" s="11">
        <v>40.79</v>
      </c>
      <c r="E1027" s="11">
        <v>173.65</v>
      </c>
      <c r="F1027" t="str">
        <f t="shared" si="33"/>
        <v>October 2024</v>
      </c>
    </row>
    <row r="1028" spans="1:6" x14ac:dyDescent="0.2">
      <c r="A1028" s="10">
        <v>45588</v>
      </c>
      <c r="B1028" s="26">
        <v>54</v>
      </c>
      <c r="C1028" s="25" t="str">
        <f t="shared" si="34"/>
        <v>2024-10</v>
      </c>
      <c r="D1028" s="11">
        <v>47.62</v>
      </c>
      <c r="E1028" s="11">
        <v>228.07</v>
      </c>
      <c r="F1028" t="str">
        <f t="shared" si="33"/>
        <v>October 2024</v>
      </c>
    </row>
    <row r="1029" spans="1:6" x14ac:dyDescent="0.2">
      <c r="A1029" s="10">
        <v>45589</v>
      </c>
      <c r="B1029" s="26">
        <v>62</v>
      </c>
      <c r="C1029" s="25" t="str">
        <f t="shared" si="34"/>
        <v>2024-10</v>
      </c>
      <c r="D1029" s="11">
        <v>38.020000000000003</v>
      </c>
      <c r="E1029" s="11">
        <v>158.22</v>
      </c>
      <c r="F1029" t="str">
        <f t="shared" si="33"/>
        <v>October 2024</v>
      </c>
    </row>
    <row r="1030" spans="1:6" x14ac:dyDescent="0.2">
      <c r="A1030" s="10">
        <v>45590</v>
      </c>
      <c r="B1030" s="26">
        <v>59</v>
      </c>
      <c r="C1030" s="25" t="str">
        <f t="shared" si="34"/>
        <v>2024-10</v>
      </c>
      <c r="D1030" s="11">
        <v>40.78</v>
      </c>
      <c r="E1030" s="11">
        <v>155.9</v>
      </c>
      <c r="F1030" t="str">
        <f t="shared" ref="F1030:F1093" si="35">TEXT(DATE(LEFT(C1030,4), RIGHT(C1030,2), 1), "mmmm yyyy")</f>
        <v>October 2024</v>
      </c>
    </row>
    <row r="1031" spans="1:6" x14ac:dyDescent="0.2">
      <c r="A1031" s="10">
        <v>45591</v>
      </c>
      <c r="B1031" s="26">
        <v>59</v>
      </c>
      <c r="C1031" s="25" t="str">
        <f t="shared" si="34"/>
        <v>2024-10</v>
      </c>
      <c r="D1031" s="11">
        <v>36.049999999999997</v>
      </c>
      <c r="E1031" s="11">
        <v>147.51</v>
      </c>
      <c r="F1031" t="str">
        <f t="shared" si="35"/>
        <v>October 2024</v>
      </c>
    </row>
    <row r="1032" spans="1:6" x14ac:dyDescent="0.2">
      <c r="A1032" s="10">
        <v>45592</v>
      </c>
      <c r="B1032" s="26">
        <v>52</v>
      </c>
      <c r="C1032" s="25" t="str">
        <f t="shared" si="34"/>
        <v>2024-10</v>
      </c>
      <c r="D1032" s="11">
        <v>44.96</v>
      </c>
      <c r="E1032" s="11">
        <v>146.85</v>
      </c>
      <c r="F1032" t="str">
        <f t="shared" si="35"/>
        <v>October 2024</v>
      </c>
    </row>
    <row r="1033" spans="1:6" x14ac:dyDescent="0.2">
      <c r="A1033" s="10">
        <v>45593</v>
      </c>
      <c r="B1033" s="26">
        <v>61</v>
      </c>
      <c r="C1033" s="25" t="str">
        <f t="shared" si="34"/>
        <v>2024-10</v>
      </c>
      <c r="D1033" s="11">
        <v>32.549999999999997</v>
      </c>
      <c r="E1033" s="11">
        <v>220.53</v>
      </c>
      <c r="F1033" t="str">
        <f t="shared" si="35"/>
        <v>October 2024</v>
      </c>
    </row>
    <row r="1034" spans="1:6" x14ac:dyDescent="0.2">
      <c r="A1034" s="10">
        <v>45594</v>
      </c>
      <c r="B1034" s="26">
        <v>58</v>
      </c>
      <c r="C1034" s="25" t="str">
        <f t="shared" si="34"/>
        <v>2024-10</v>
      </c>
      <c r="D1034" s="11">
        <v>43.69</v>
      </c>
      <c r="E1034" s="11">
        <v>196.61</v>
      </c>
      <c r="F1034" t="str">
        <f t="shared" si="35"/>
        <v>October 2024</v>
      </c>
    </row>
    <row r="1035" spans="1:6" x14ac:dyDescent="0.2">
      <c r="A1035" s="10">
        <v>45595</v>
      </c>
      <c r="B1035" s="26">
        <v>53</v>
      </c>
      <c r="C1035" s="25" t="str">
        <f t="shared" si="34"/>
        <v>2024-10</v>
      </c>
      <c r="D1035" s="11">
        <v>48.97</v>
      </c>
      <c r="E1035" s="11">
        <v>233.76</v>
      </c>
      <c r="F1035" t="str">
        <f t="shared" si="35"/>
        <v>October 2024</v>
      </c>
    </row>
    <row r="1036" spans="1:6" x14ac:dyDescent="0.2">
      <c r="A1036" s="10">
        <v>45596</v>
      </c>
      <c r="B1036" s="26">
        <v>57</v>
      </c>
      <c r="C1036" s="25" t="str">
        <f t="shared" si="34"/>
        <v>2024-10</v>
      </c>
      <c r="D1036" s="11">
        <v>37.229999999999997</v>
      </c>
      <c r="E1036" s="11">
        <v>143</v>
      </c>
      <c r="F1036" t="str">
        <f t="shared" si="35"/>
        <v>October 2024</v>
      </c>
    </row>
    <row r="1037" spans="1:6" x14ac:dyDescent="0.2">
      <c r="A1037" s="10">
        <v>45597</v>
      </c>
      <c r="B1037" s="26">
        <v>59</v>
      </c>
      <c r="C1037" s="25" t="str">
        <f t="shared" si="34"/>
        <v>2024-11</v>
      </c>
      <c r="D1037" s="11">
        <v>37.020000000000003</v>
      </c>
      <c r="E1037" s="11">
        <v>218.35</v>
      </c>
      <c r="F1037" t="str">
        <f t="shared" si="35"/>
        <v>November 2024</v>
      </c>
    </row>
    <row r="1038" spans="1:6" x14ac:dyDescent="0.2">
      <c r="A1038" s="10">
        <v>45598</v>
      </c>
      <c r="B1038" s="26">
        <v>54</v>
      </c>
      <c r="C1038" s="25" t="str">
        <f t="shared" si="34"/>
        <v>2024-11</v>
      </c>
      <c r="D1038" s="11">
        <v>45.71</v>
      </c>
      <c r="E1038" s="11">
        <v>149.57</v>
      </c>
      <c r="F1038" t="str">
        <f t="shared" si="35"/>
        <v>November 2024</v>
      </c>
    </row>
    <row r="1039" spans="1:6" x14ac:dyDescent="0.2">
      <c r="A1039" s="10">
        <v>45599</v>
      </c>
      <c r="B1039" s="26">
        <v>59</v>
      </c>
      <c r="C1039" s="25" t="str">
        <f t="shared" ref="C1039:C1097" si="36">TEXT(A1039, "yyyy-mm")</f>
        <v>2024-11</v>
      </c>
      <c r="D1039" s="11">
        <v>33.549999999999997</v>
      </c>
      <c r="E1039" s="11">
        <v>186.55</v>
      </c>
      <c r="F1039" t="str">
        <f t="shared" si="35"/>
        <v>November 2024</v>
      </c>
    </row>
    <row r="1040" spans="1:6" x14ac:dyDescent="0.2">
      <c r="A1040" s="10">
        <v>45600</v>
      </c>
      <c r="B1040" s="26">
        <v>58</v>
      </c>
      <c r="C1040" s="25" t="str">
        <f t="shared" si="36"/>
        <v>2024-11</v>
      </c>
      <c r="D1040" s="11">
        <v>32.65</v>
      </c>
      <c r="E1040" s="11">
        <v>228.28</v>
      </c>
      <c r="F1040" t="str">
        <f t="shared" si="35"/>
        <v>November 2024</v>
      </c>
    </row>
    <row r="1041" spans="1:6" x14ac:dyDescent="0.2">
      <c r="A1041" s="10">
        <v>45601</v>
      </c>
      <c r="B1041" s="26">
        <v>61</v>
      </c>
      <c r="C1041" s="25" t="str">
        <f t="shared" si="36"/>
        <v>2024-11</v>
      </c>
      <c r="D1041" s="11">
        <v>41.38</v>
      </c>
      <c r="E1041" s="11">
        <v>223.11</v>
      </c>
      <c r="F1041" t="str">
        <f t="shared" si="35"/>
        <v>November 2024</v>
      </c>
    </row>
    <row r="1042" spans="1:6" x14ac:dyDescent="0.2">
      <c r="A1042" s="10">
        <v>45602</v>
      </c>
      <c r="B1042" s="26">
        <v>61</v>
      </c>
      <c r="C1042" s="25" t="str">
        <f t="shared" si="36"/>
        <v>2024-11</v>
      </c>
      <c r="D1042" s="11">
        <v>34.86</v>
      </c>
      <c r="E1042" s="11">
        <v>139.44</v>
      </c>
      <c r="F1042" t="str">
        <f t="shared" si="35"/>
        <v>November 2024</v>
      </c>
    </row>
    <row r="1043" spans="1:6" x14ac:dyDescent="0.2">
      <c r="A1043" s="10">
        <v>45603</v>
      </c>
      <c r="B1043" s="26">
        <v>58</v>
      </c>
      <c r="C1043" s="25" t="str">
        <f t="shared" si="36"/>
        <v>2024-11</v>
      </c>
      <c r="D1043" s="11">
        <v>38.86</v>
      </c>
      <c r="E1043" s="11">
        <v>169.4</v>
      </c>
      <c r="F1043" t="str">
        <f t="shared" si="35"/>
        <v>November 2024</v>
      </c>
    </row>
    <row r="1044" spans="1:6" x14ac:dyDescent="0.2">
      <c r="A1044" s="10">
        <v>45604</v>
      </c>
      <c r="B1044" s="26">
        <v>55</v>
      </c>
      <c r="C1044" s="25" t="str">
        <f t="shared" si="36"/>
        <v>2024-11</v>
      </c>
      <c r="D1044" s="11">
        <v>46.86</v>
      </c>
      <c r="E1044" s="11">
        <v>146.75</v>
      </c>
      <c r="F1044" t="str">
        <f t="shared" si="35"/>
        <v>November 2024</v>
      </c>
    </row>
    <row r="1045" spans="1:6" x14ac:dyDescent="0.2">
      <c r="A1045" s="10">
        <v>45605</v>
      </c>
      <c r="B1045" s="26">
        <v>63</v>
      </c>
      <c r="C1045" s="25" t="str">
        <f t="shared" si="36"/>
        <v>2024-11</v>
      </c>
      <c r="D1045" s="11">
        <v>31.33</v>
      </c>
      <c r="E1045" s="11">
        <v>156.15</v>
      </c>
      <c r="F1045" t="str">
        <f t="shared" si="35"/>
        <v>November 2024</v>
      </c>
    </row>
    <row r="1046" spans="1:6" x14ac:dyDescent="0.2">
      <c r="A1046" s="10">
        <v>45606</v>
      </c>
      <c r="B1046" s="26">
        <v>63</v>
      </c>
      <c r="C1046" s="25" t="str">
        <f t="shared" si="36"/>
        <v>2024-11</v>
      </c>
      <c r="D1046" s="11">
        <v>45.68</v>
      </c>
      <c r="E1046" s="11">
        <v>147.88</v>
      </c>
      <c r="F1046" t="str">
        <f t="shared" si="35"/>
        <v>November 2024</v>
      </c>
    </row>
    <row r="1047" spans="1:6" x14ac:dyDescent="0.2">
      <c r="A1047" s="10">
        <v>45607</v>
      </c>
      <c r="B1047" s="26">
        <v>60</v>
      </c>
      <c r="C1047" s="25" t="str">
        <f t="shared" si="36"/>
        <v>2024-11</v>
      </c>
      <c r="D1047" s="11">
        <v>34.590000000000003</v>
      </c>
      <c r="E1047" s="11">
        <v>225.69</v>
      </c>
      <c r="F1047" t="str">
        <f t="shared" si="35"/>
        <v>November 2024</v>
      </c>
    </row>
    <row r="1048" spans="1:6" x14ac:dyDescent="0.2">
      <c r="A1048" s="10">
        <v>45608</v>
      </c>
      <c r="B1048" s="26">
        <v>53</v>
      </c>
      <c r="C1048" s="25" t="str">
        <f t="shared" si="36"/>
        <v>2024-11</v>
      </c>
      <c r="D1048" s="11">
        <v>48.81</v>
      </c>
      <c r="E1048" s="11">
        <v>162.85</v>
      </c>
      <c r="F1048" t="str">
        <f t="shared" si="35"/>
        <v>November 2024</v>
      </c>
    </row>
    <row r="1049" spans="1:6" x14ac:dyDescent="0.2">
      <c r="A1049" s="10">
        <v>45609</v>
      </c>
      <c r="B1049" s="26">
        <v>55</v>
      </c>
      <c r="C1049" s="25" t="str">
        <f t="shared" si="36"/>
        <v>2024-11</v>
      </c>
      <c r="D1049" s="11">
        <v>45.51</v>
      </c>
      <c r="E1049" s="11">
        <v>138.86000000000001</v>
      </c>
      <c r="F1049" t="str">
        <f t="shared" si="35"/>
        <v>November 2024</v>
      </c>
    </row>
    <row r="1050" spans="1:6" x14ac:dyDescent="0.2">
      <c r="A1050" s="10">
        <v>45610</v>
      </c>
      <c r="B1050" s="26">
        <v>59</v>
      </c>
      <c r="C1050" s="25" t="str">
        <f t="shared" si="36"/>
        <v>2024-11</v>
      </c>
      <c r="D1050" s="11">
        <v>30.57</v>
      </c>
      <c r="E1050" s="11">
        <v>179.44</v>
      </c>
      <c r="F1050" t="str">
        <f t="shared" si="35"/>
        <v>November 2024</v>
      </c>
    </row>
    <row r="1051" spans="1:6" x14ac:dyDescent="0.2">
      <c r="A1051" s="10">
        <v>45611</v>
      </c>
      <c r="B1051" s="26">
        <v>56</v>
      </c>
      <c r="C1051" s="25" t="str">
        <f t="shared" si="36"/>
        <v>2024-11</v>
      </c>
      <c r="D1051" s="11">
        <v>46.79</v>
      </c>
      <c r="E1051" s="11">
        <v>175.75</v>
      </c>
      <c r="F1051" t="str">
        <f t="shared" si="35"/>
        <v>November 2024</v>
      </c>
    </row>
    <row r="1052" spans="1:6" x14ac:dyDescent="0.2">
      <c r="A1052" s="10">
        <v>45612</v>
      </c>
      <c r="B1052" s="26">
        <v>62</v>
      </c>
      <c r="C1052" s="25" t="str">
        <f t="shared" si="36"/>
        <v>2024-11</v>
      </c>
      <c r="D1052" s="11">
        <v>34.44</v>
      </c>
      <c r="E1052" s="11">
        <v>181.48</v>
      </c>
      <c r="F1052" t="str">
        <f t="shared" si="35"/>
        <v>November 2024</v>
      </c>
    </row>
    <row r="1053" spans="1:6" x14ac:dyDescent="0.2">
      <c r="A1053" s="10">
        <v>45613</v>
      </c>
      <c r="B1053" s="26">
        <v>63</v>
      </c>
      <c r="C1053" s="25" t="str">
        <f t="shared" si="36"/>
        <v>2024-11</v>
      </c>
      <c r="D1053" s="11">
        <v>45.62</v>
      </c>
      <c r="E1053" s="11">
        <v>199.58</v>
      </c>
      <c r="F1053" t="str">
        <f t="shared" si="35"/>
        <v>November 2024</v>
      </c>
    </row>
    <row r="1054" spans="1:6" x14ac:dyDescent="0.2">
      <c r="A1054" s="10">
        <v>45614</v>
      </c>
      <c r="B1054" s="26">
        <v>62</v>
      </c>
      <c r="C1054" s="25" t="str">
        <f t="shared" si="36"/>
        <v>2024-11</v>
      </c>
      <c r="D1054" s="11">
        <v>35.93</v>
      </c>
      <c r="E1054" s="11">
        <v>179.9</v>
      </c>
      <c r="F1054" t="str">
        <f t="shared" si="35"/>
        <v>November 2024</v>
      </c>
    </row>
    <row r="1055" spans="1:6" x14ac:dyDescent="0.2">
      <c r="A1055" s="10">
        <v>45615</v>
      </c>
      <c r="B1055" s="26">
        <v>51</v>
      </c>
      <c r="C1055" s="25" t="str">
        <f t="shared" si="36"/>
        <v>2024-11</v>
      </c>
      <c r="D1055" s="11">
        <v>44.23</v>
      </c>
      <c r="E1055" s="11">
        <v>160.02000000000001</v>
      </c>
      <c r="F1055" t="str">
        <f t="shared" si="35"/>
        <v>November 2024</v>
      </c>
    </row>
    <row r="1056" spans="1:6" x14ac:dyDescent="0.2">
      <c r="A1056" s="10">
        <v>45616</v>
      </c>
      <c r="B1056" s="26">
        <v>51</v>
      </c>
      <c r="C1056" s="25" t="str">
        <f t="shared" si="36"/>
        <v>2024-11</v>
      </c>
      <c r="D1056" s="11">
        <v>29.28</v>
      </c>
      <c r="E1056" s="11">
        <v>141.94</v>
      </c>
      <c r="F1056" t="str">
        <f t="shared" si="35"/>
        <v>November 2024</v>
      </c>
    </row>
    <row r="1057" spans="1:6" x14ac:dyDescent="0.2">
      <c r="A1057" s="10">
        <v>45617</v>
      </c>
      <c r="B1057" s="26">
        <v>56</v>
      </c>
      <c r="C1057" s="25" t="str">
        <f t="shared" si="36"/>
        <v>2024-11</v>
      </c>
      <c r="D1057" s="11">
        <v>31.34</v>
      </c>
      <c r="E1057" s="11">
        <v>234.4</v>
      </c>
      <c r="F1057" t="str">
        <f t="shared" si="35"/>
        <v>November 2024</v>
      </c>
    </row>
    <row r="1058" spans="1:6" x14ac:dyDescent="0.2">
      <c r="A1058" s="10">
        <v>45618</v>
      </c>
      <c r="B1058" s="26">
        <v>58</v>
      </c>
      <c r="C1058" s="25" t="str">
        <f t="shared" si="36"/>
        <v>2024-11</v>
      </c>
      <c r="D1058" s="11">
        <v>43.81</v>
      </c>
      <c r="E1058" s="11">
        <v>174.58</v>
      </c>
      <c r="F1058" t="str">
        <f t="shared" si="35"/>
        <v>November 2024</v>
      </c>
    </row>
    <row r="1059" spans="1:6" x14ac:dyDescent="0.2">
      <c r="A1059" s="10">
        <v>45619</v>
      </c>
      <c r="B1059" s="26">
        <v>54</v>
      </c>
      <c r="C1059" s="25" t="str">
        <f t="shared" si="36"/>
        <v>2024-11</v>
      </c>
      <c r="D1059" s="11">
        <v>36.799999999999997</v>
      </c>
      <c r="E1059" s="11">
        <v>187.34</v>
      </c>
      <c r="F1059" t="str">
        <f t="shared" si="35"/>
        <v>November 2024</v>
      </c>
    </row>
    <row r="1060" spans="1:6" x14ac:dyDescent="0.2">
      <c r="A1060" s="10">
        <v>45620</v>
      </c>
      <c r="B1060" s="26">
        <v>57</v>
      </c>
      <c r="C1060" s="25" t="str">
        <f t="shared" si="36"/>
        <v>2024-11</v>
      </c>
      <c r="D1060" s="11">
        <v>32.97</v>
      </c>
      <c r="E1060" s="11">
        <v>185.75</v>
      </c>
      <c r="F1060" t="str">
        <f t="shared" si="35"/>
        <v>November 2024</v>
      </c>
    </row>
    <row r="1061" spans="1:6" x14ac:dyDescent="0.2">
      <c r="A1061" s="10">
        <v>45621</v>
      </c>
      <c r="B1061" s="26">
        <v>61</v>
      </c>
      <c r="C1061" s="25" t="str">
        <f t="shared" si="36"/>
        <v>2024-11</v>
      </c>
      <c r="D1061" s="11">
        <v>44.3</v>
      </c>
      <c r="E1061" s="11">
        <v>144.33000000000001</v>
      </c>
      <c r="F1061" t="str">
        <f t="shared" si="35"/>
        <v>November 2024</v>
      </c>
    </row>
    <row r="1062" spans="1:6" x14ac:dyDescent="0.2">
      <c r="A1062" s="10">
        <v>45622</v>
      </c>
      <c r="B1062" s="26">
        <v>63</v>
      </c>
      <c r="C1062" s="25" t="str">
        <f t="shared" si="36"/>
        <v>2024-11</v>
      </c>
      <c r="D1062" s="11">
        <v>40.299999999999997</v>
      </c>
      <c r="E1062" s="11">
        <v>166.44</v>
      </c>
      <c r="F1062" t="str">
        <f t="shared" si="35"/>
        <v>November 2024</v>
      </c>
    </row>
    <row r="1063" spans="1:6" x14ac:dyDescent="0.2">
      <c r="A1063" s="10">
        <v>45623</v>
      </c>
      <c r="B1063" s="26">
        <v>53</v>
      </c>
      <c r="C1063" s="25" t="str">
        <f t="shared" si="36"/>
        <v>2024-11</v>
      </c>
      <c r="D1063" s="11">
        <v>32.950000000000003</v>
      </c>
      <c r="E1063" s="11">
        <v>232.98</v>
      </c>
      <c r="F1063" t="str">
        <f t="shared" si="35"/>
        <v>November 2024</v>
      </c>
    </row>
    <row r="1064" spans="1:6" x14ac:dyDescent="0.2">
      <c r="A1064" s="10">
        <v>45624</v>
      </c>
      <c r="B1064" s="26">
        <v>59</v>
      </c>
      <c r="C1064" s="25" t="str">
        <f t="shared" si="36"/>
        <v>2024-11</v>
      </c>
      <c r="D1064" s="11">
        <v>29.39</v>
      </c>
      <c r="E1064" s="11">
        <v>179.95</v>
      </c>
      <c r="F1064" t="str">
        <f t="shared" si="35"/>
        <v>November 2024</v>
      </c>
    </row>
    <row r="1065" spans="1:6" x14ac:dyDescent="0.2">
      <c r="A1065" s="10">
        <v>45625</v>
      </c>
      <c r="B1065" s="26">
        <v>55</v>
      </c>
      <c r="C1065" s="25" t="str">
        <f t="shared" si="36"/>
        <v>2024-11</v>
      </c>
      <c r="D1065" s="11">
        <v>31.72</v>
      </c>
      <c r="E1065" s="11">
        <v>163.34</v>
      </c>
      <c r="F1065" t="str">
        <f t="shared" si="35"/>
        <v>November 2024</v>
      </c>
    </row>
    <row r="1066" spans="1:6" x14ac:dyDescent="0.2">
      <c r="A1066" s="10">
        <v>45626</v>
      </c>
      <c r="B1066" s="26">
        <v>52</v>
      </c>
      <c r="C1066" s="25" t="str">
        <f t="shared" si="36"/>
        <v>2024-11</v>
      </c>
      <c r="D1066" s="11">
        <v>47.01</v>
      </c>
      <c r="E1066" s="11">
        <v>146.88999999999999</v>
      </c>
      <c r="F1066" t="str">
        <f t="shared" si="35"/>
        <v>November 2024</v>
      </c>
    </row>
    <row r="1067" spans="1:6" x14ac:dyDescent="0.2">
      <c r="A1067" s="10">
        <v>45627</v>
      </c>
      <c r="B1067" s="26">
        <v>56</v>
      </c>
      <c r="C1067" s="25" t="str">
        <f t="shared" si="36"/>
        <v>2024-12</v>
      </c>
      <c r="D1067" s="11">
        <v>31.55</v>
      </c>
      <c r="E1067" s="11">
        <v>161.61000000000001</v>
      </c>
      <c r="F1067" t="str">
        <f t="shared" si="35"/>
        <v>December 2024</v>
      </c>
    </row>
    <row r="1068" spans="1:6" x14ac:dyDescent="0.2">
      <c r="A1068" s="10">
        <v>45628</v>
      </c>
      <c r="B1068" s="26">
        <v>61</v>
      </c>
      <c r="C1068" s="25" t="str">
        <f t="shared" si="36"/>
        <v>2024-12</v>
      </c>
      <c r="D1068" s="11">
        <v>42.75</v>
      </c>
      <c r="E1068" s="11">
        <v>188.58</v>
      </c>
      <c r="F1068" t="str">
        <f t="shared" si="35"/>
        <v>December 2024</v>
      </c>
    </row>
    <row r="1069" spans="1:6" x14ac:dyDescent="0.2">
      <c r="A1069" s="10">
        <v>45629</v>
      </c>
      <c r="B1069" s="26">
        <v>56</v>
      </c>
      <c r="C1069" s="25" t="str">
        <f t="shared" si="36"/>
        <v>2024-12</v>
      </c>
      <c r="D1069" s="11">
        <v>32.56</v>
      </c>
      <c r="E1069" s="11">
        <v>221</v>
      </c>
      <c r="F1069" t="str">
        <f t="shared" si="35"/>
        <v>December 2024</v>
      </c>
    </row>
    <row r="1070" spans="1:6" x14ac:dyDescent="0.2">
      <c r="A1070" s="10">
        <v>45630</v>
      </c>
      <c r="B1070" s="26">
        <v>55</v>
      </c>
      <c r="C1070" s="25" t="str">
        <f t="shared" si="36"/>
        <v>2024-12</v>
      </c>
      <c r="D1070" s="11">
        <v>32.700000000000003</v>
      </c>
      <c r="E1070" s="11">
        <v>207.75</v>
      </c>
      <c r="F1070" t="str">
        <f t="shared" si="35"/>
        <v>December 2024</v>
      </c>
    </row>
    <row r="1071" spans="1:6" x14ac:dyDescent="0.2">
      <c r="A1071" s="10">
        <v>45631</v>
      </c>
      <c r="B1071" s="26">
        <v>57</v>
      </c>
      <c r="C1071" s="25" t="str">
        <f t="shared" si="36"/>
        <v>2024-12</v>
      </c>
      <c r="D1071" s="11">
        <v>30.38</v>
      </c>
      <c r="E1071" s="11">
        <v>213.3</v>
      </c>
      <c r="F1071" t="str">
        <f t="shared" si="35"/>
        <v>December 2024</v>
      </c>
    </row>
    <row r="1072" spans="1:6" x14ac:dyDescent="0.2">
      <c r="A1072" s="10">
        <v>45632</v>
      </c>
      <c r="B1072" s="26">
        <v>54</v>
      </c>
      <c r="C1072" s="25" t="str">
        <f t="shared" si="36"/>
        <v>2024-12</v>
      </c>
      <c r="D1072" s="11">
        <v>47.24</v>
      </c>
      <c r="E1072" s="11">
        <v>165.29</v>
      </c>
      <c r="F1072" t="str">
        <f t="shared" si="35"/>
        <v>December 2024</v>
      </c>
    </row>
    <row r="1073" spans="1:6" x14ac:dyDescent="0.2">
      <c r="A1073" s="10">
        <v>45633</v>
      </c>
      <c r="B1073" s="26">
        <v>57</v>
      </c>
      <c r="C1073" s="25" t="str">
        <f t="shared" si="36"/>
        <v>2024-12</v>
      </c>
      <c r="D1073" s="11">
        <v>34.119999999999997</v>
      </c>
      <c r="E1073" s="11">
        <v>189.88</v>
      </c>
      <c r="F1073" t="str">
        <f t="shared" si="35"/>
        <v>December 2024</v>
      </c>
    </row>
    <row r="1074" spans="1:6" x14ac:dyDescent="0.2">
      <c r="A1074" s="10">
        <v>45634</v>
      </c>
      <c r="B1074" s="26">
        <v>63</v>
      </c>
      <c r="C1074" s="25" t="str">
        <f t="shared" si="36"/>
        <v>2024-12</v>
      </c>
      <c r="D1074" s="11">
        <v>39.119999999999997</v>
      </c>
      <c r="E1074" s="11">
        <v>219.94</v>
      </c>
      <c r="F1074" t="str">
        <f t="shared" si="35"/>
        <v>December 2024</v>
      </c>
    </row>
    <row r="1075" spans="1:6" x14ac:dyDescent="0.2">
      <c r="A1075" s="10">
        <v>45635</v>
      </c>
      <c r="B1075" s="26">
        <v>57</v>
      </c>
      <c r="C1075" s="25" t="str">
        <f t="shared" si="36"/>
        <v>2024-12</v>
      </c>
      <c r="D1075" s="11">
        <v>29.25</v>
      </c>
      <c r="E1075" s="11">
        <v>175.87</v>
      </c>
      <c r="F1075" t="str">
        <f t="shared" si="35"/>
        <v>December 2024</v>
      </c>
    </row>
    <row r="1076" spans="1:6" x14ac:dyDescent="0.2">
      <c r="A1076" s="10">
        <v>45636</v>
      </c>
      <c r="B1076" s="26">
        <v>58</v>
      </c>
      <c r="C1076" s="25" t="str">
        <f t="shared" si="36"/>
        <v>2024-12</v>
      </c>
      <c r="D1076" s="11">
        <v>31.18</v>
      </c>
      <c r="E1076" s="11">
        <v>233.98</v>
      </c>
      <c r="F1076" t="str">
        <f t="shared" si="35"/>
        <v>December 2024</v>
      </c>
    </row>
    <row r="1077" spans="1:6" x14ac:dyDescent="0.2">
      <c r="A1077" s="10">
        <v>45637</v>
      </c>
      <c r="B1077" s="26">
        <v>61</v>
      </c>
      <c r="C1077" s="25" t="str">
        <f t="shared" si="36"/>
        <v>2024-12</v>
      </c>
      <c r="D1077" s="11">
        <v>48.73</v>
      </c>
      <c r="E1077" s="11">
        <v>144.07</v>
      </c>
      <c r="F1077" t="str">
        <f t="shared" si="35"/>
        <v>December 2024</v>
      </c>
    </row>
    <row r="1078" spans="1:6" x14ac:dyDescent="0.2">
      <c r="A1078" s="10">
        <v>45638</v>
      </c>
      <c r="B1078" s="26">
        <v>61</v>
      </c>
      <c r="C1078" s="25" t="str">
        <f t="shared" si="36"/>
        <v>2024-12</v>
      </c>
      <c r="D1078" s="11">
        <v>33.83</v>
      </c>
      <c r="E1078" s="11">
        <v>208.29</v>
      </c>
      <c r="F1078" t="str">
        <f t="shared" si="35"/>
        <v>December 2024</v>
      </c>
    </row>
    <row r="1079" spans="1:6" x14ac:dyDescent="0.2">
      <c r="A1079" s="10">
        <v>45639</v>
      </c>
      <c r="B1079" s="26">
        <v>60</v>
      </c>
      <c r="C1079" s="25" t="str">
        <f t="shared" si="36"/>
        <v>2024-12</v>
      </c>
      <c r="D1079" s="11">
        <v>37.18</v>
      </c>
      <c r="E1079" s="11">
        <v>197.57</v>
      </c>
      <c r="F1079" t="str">
        <f t="shared" si="35"/>
        <v>December 2024</v>
      </c>
    </row>
    <row r="1080" spans="1:6" x14ac:dyDescent="0.2">
      <c r="A1080" s="10">
        <v>45640</v>
      </c>
      <c r="B1080" s="26">
        <v>54</v>
      </c>
      <c r="C1080" s="25" t="str">
        <f t="shared" si="36"/>
        <v>2024-12</v>
      </c>
      <c r="D1080" s="11">
        <v>39.1</v>
      </c>
      <c r="E1080" s="11">
        <v>218.41</v>
      </c>
      <c r="F1080" t="str">
        <f t="shared" si="35"/>
        <v>December 2024</v>
      </c>
    </row>
    <row r="1081" spans="1:6" x14ac:dyDescent="0.2">
      <c r="A1081" s="10">
        <v>45641</v>
      </c>
      <c r="B1081" s="26">
        <v>54</v>
      </c>
      <c r="C1081" s="25" t="str">
        <f t="shared" si="36"/>
        <v>2024-12</v>
      </c>
      <c r="D1081" s="11">
        <v>39.4</v>
      </c>
      <c r="E1081" s="11">
        <v>157.35</v>
      </c>
      <c r="F1081" t="str">
        <f t="shared" si="35"/>
        <v>December 2024</v>
      </c>
    </row>
    <row r="1082" spans="1:6" x14ac:dyDescent="0.2">
      <c r="A1082" s="10">
        <v>45642</v>
      </c>
      <c r="B1082" s="26">
        <v>54</v>
      </c>
      <c r="C1082" s="25" t="str">
        <f t="shared" si="36"/>
        <v>2024-12</v>
      </c>
      <c r="D1082" s="11">
        <v>45.06</v>
      </c>
      <c r="E1082" s="11">
        <v>168.33</v>
      </c>
      <c r="F1082" t="str">
        <f t="shared" si="35"/>
        <v>December 2024</v>
      </c>
    </row>
    <row r="1083" spans="1:6" x14ac:dyDescent="0.2">
      <c r="A1083" s="10">
        <v>45643</v>
      </c>
      <c r="B1083" s="26">
        <v>54</v>
      </c>
      <c r="C1083" s="25" t="str">
        <f t="shared" si="36"/>
        <v>2024-12</v>
      </c>
      <c r="D1083" s="11">
        <v>36.44</v>
      </c>
      <c r="E1083" s="11">
        <v>227.92</v>
      </c>
      <c r="F1083" t="str">
        <f t="shared" si="35"/>
        <v>December 2024</v>
      </c>
    </row>
    <row r="1084" spans="1:6" x14ac:dyDescent="0.2">
      <c r="A1084" s="10">
        <v>45644</v>
      </c>
      <c r="B1084" s="26">
        <v>63</v>
      </c>
      <c r="C1084" s="25" t="str">
        <f t="shared" si="36"/>
        <v>2024-12</v>
      </c>
      <c r="D1084" s="11">
        <v>39.82</v>
      </c>
      <c r="E1084" s="11">
        <v>232.34</v>
      </c>
      <c r="F1084" t="str">
        <f t="shared" si="35"/>
        <v>December 2024</v>
      </c>
    </row>
    <row r="1085" spans="1:6" x14ac:dyDescent="0.2">
      <c r="A1085" s="10">
        <v>45645</v>
      </c>
      <c r="B1085" s="26">
        <v>63</v>
      </c>
      <c r="C1085" s="25" t="str">
        <f t="shared" si="36"/>
        <v>2024-12</v>
      </c>
      <c r="D1085" s="11">
        <v>44.21</v>
      </c>
      <c r="E1085" s="11">
        <v>188.21</v>
      </c>
      <c r="F1085" t="str">
        <f t="shared" si="35"/>
        <v>December 2024</v>
      </c>
    </row>
    <row r="1086" spans="1:6" x14ac:dyDescent="0.2">
      <c r="A1086" s="10">
        <v>45646</v>
      </c>
      <c r="B1086" s="26">
        <v>57</v>
      </c>
      <c r="C1086" s="25" t="str">
        <f t="shared" si="36"/>
        <v>2024-12</v>
      </c>
      <c r="D1086" s="11">
        <v>35.46</v>
      </c>
      <c r="E1086" s="11">
        <v>180.5</v>
      </c>
      <c r="F1086" t="str">
        <f t="shared" si="35"/>
        <v>December 2024</v>
      </c>
    </row>
    <row r="1087" spans="1:6" x14ac:dyDescent="0.2">
      <c r="A1087" s="10">
        <v>45647</v>
      </c>
      <c r="B1087" s="26">
        <v>61</v>
      </c>
      <c r="C1087" s="25" t="str">
        <f t="shared" si="36"/>
        <v>2024-12</v>
      </c>
      <c r="D1087" s="11">
        <v>32.68</v>
      </c>
      <c r="E1087" s="11">
        <v>153.25</v>
      </c>
      <c r="F1087" t="str">
        <f t="shared" si="35"/>
        <v>December 2024</v>
      </c>
    </row>
    <row r="1088" spans="1:6" x14ac:dyDescent="0.2">
      <c r="A1088" s="10">
        <v>45648</v>
      </c>
      <c r="B1088" s="26">
        <v>61</v>
      </c>
      <c r="C1088" s="25" t="str">
        <f t="shared" si="36"/>
        <v>2024-12</v>
      </c>
      <c r="D1088" s="11">
        <v>39.4</v>
      </c>
      <c r="E1088" s="11">
        <v>139.19</v>
      </c>
      <c r="F1088" t="str">
        <f t="shared" si="35"/>
        <v>December 2024</v>
      </c>
    </row>
    <row r="1089" spans="1:6" x14ac:dyDescent="0.2">
      <c r="A1089" s="10">
        <v>45649</v>
      </c>
      <c r="B1089" s="26">
        <v>55</v>
      </c>
      <c r="C1089" s="25" t="str">
        <f t="shared" si="36"/>
        <v>2024-12</v>
      </c>
      <c r="D1089" s="11">
        <v>45.51</v>
      </c>
      <c r="E1089" s="11">
        <v>178.63</v>
      </c>
      <c r="F1089" t="str">
        <f t="shared" si="35"/>
        <v>December 2024</v>
      </c>
    </row>
    <row r="1090" spans="1:6" x14ac:dyDescent="0.2">
      <c r="A1090" s="10">
        <v>45650</v>
      </c>
      <c r="B1090" s="26">
        <v>56</v>
      </c>
      <c r="C1090" s="25" t="str">
        <f t="shared" si="36"/>
        <v>2024-12</v>
      </c>
      <c r="D1090" s="11">
        <v>45.83</v>
      </c>
      <c r="E1090" s="11">
        <v>152.47999999999999</v>
      </c>
      <c r="F1090" t="str">
        <f t="shared" si="35"/>
        <v>December 2024</v>
      </c>
    </row>
    <row r="1091" spans="1:6" x14ac:dyDescent="0.2">
      <c r="A1091" s="10">
        <v>45651</v>
      </c>
      <c r="B1091" s="26">
        <v>61</v>
      </c>
      <c r="C1091" s="25" t="str">
        <f t="shared" si="36"/>
        <v>2024-12</v>
      </c>
      <c r="D1091" s="11">
        <v>32.01</v>
      </c>
      <c r="E1091" s="11">
        <v>225.88</v>
      </c>
      <c r="F1091" t="str">
        <f t="shared" si="35"/>
        <v>December 2024</v>
      </c>
    </row>
    <row r="1092" spans="1:6" x14ac:dyDescent="0.2">
      <c r="A1092" s="10">
        <v>45652</v>
      </c>
      <c r="B1092" s="26">
        <v>57</v>
      </c>
      <c r="C1092" s="25" t="str">
        <f t="shared" si="36"/>
        <v>2024-12</v>
      </c>
      <c r="D1092" s="11">
        <v>38.08</v>
      </c>
      <c r="E1092" s="11">
        <v>227.37</v>
      </c>
      <c r="F1092" t="str">
        <f t="shared" si="35"/>
        <v>December 2024</v>
      </c>
    </row>
    <row r="1093" spans="1:6" x14ac:dyDescent="0.2">
      <c r="A1093" s="10">
        <v>45653</v>
      </c>
      <c r="B1093" s="26">
        <v>56</v>
      </c>
      <c r="C1093" s="25" t="str">
        <f t="shared" si="36"/>
        <v>2024-12</v>
      </c>
      <c r="D1093" s="11">
        <v>38.18</v>
      </c>
      <c r="E1093" s="11">
        <v>144.75</v>
      </c>
      <c r="F1093" t="str">
        <f t="shared" si="35"/>
        <v>December 2024</v>
      </c>
    </row>
    <row r="1094" spans="1:6" x14ac:dyDescent="0.2">
      <c r="A1094" s="10">
        <v>45654</v>
      </c>
      <c r="B1094" s="26">
        <v>59</v>
      </c>
      <c r="C1094" s="25" t="str">
        <f t="shared" si="36"/>
        <v>2024-12</v>
      </c>
      <c r="D1094" s="11">
        <v>41.54</v>
      </c>
      <c r="E1094" s="11">
        <v>212.3</v>
      </c>
      <c r="F1094" t="str">
        <f t="shared" ref="F1094:F1097" si="37">TEXT(DATE(LEFT(C1094,4), RIGHT(C1094,2), 1), "mmmm yyyy")</f>
        <v>December 2024</v>
      </c>
    </row>
    <row r="1095" spans="1:6" x14ac:dyDescent="0.2">
      <c r="A1095" s="10">
        <v>45655</v>
      </c>
      <c r="B1095" s="26">
        <v>63</v>
      </c>
      <c r="C1095" s="25" t="str">
        <f t="shared" si="36"/>
        <v>2024-12</v>
      </c>
      <c r="D1095" s="11">
        <v>33.47</v>
      </c>
      <c r="E1095" s="11">
        <v>198.05</v>
      </c>
      <c r="F1095" t="str">
        <f t="shared" si="37"/>
        <v>December 2024</v>
      </c>
    </row>
    <row r="1096" spans="1:6" x14ac:dyDescent="0.2">
      <c r="A1096" s="10">
        <v>45656</v>
      </c>
      <c r="B1096" s="26">
        <v>55</v>
      </c>
      <c r="C1096" s="25" t="str">
        <f t="shared" si="36"/>
        <v>2024-12</v>
      </c>
      <c r="D1096" s="11">
        <v>44.31</v>
      </c>
      <c r="E1096" s="11">
        <v>183.34</v>
      </c>
      <c r="F1096" t="str">
        <f t="shared" si="37"/>
        <v>December 2024</v>
      </c>
    </row>
    <row r="1097" spans="1:6" x14ac:dyDescent="0.2">
      <c r="A1097" s="10">
        <v>45657</v>
      </c>
      <c r="B1097" s="26">
        <v>62</v>
      </c>
      <c r="C1097" s="25" t="str">
        <f t="shared" si="36"/>
        <v>2024-12</v>
      </c>
      <c r="D1097" s="11">
        <v>40.89</v>
      </c>
      <c r="E1097" s="11">
        <v>158.33000000000001</v>
      </c>
      <c r="F1097" t="str">
        <f t="shared" si="37"/>
        <v>December 2024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187-053A-431E-901E-C19126CEDBC3}">
  <dimension ref="A1:F1097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10.1640625" bestFit="1" customWidth="1"/>
    <col min="2" max="2" width="5.5" bestFit="1" customWidth="1"/>
    <col min="3" max="3" width="13.1640625" bestFit="1" customWidth="1"/>
    <col min="4" max="4" width="18.5" bestFit="1" customWidth="1"/>
    <col min="5" max="5" width="16.1640625" bestFit="1" customWidth="1"/>
    <col min="6" max="6" width="14.83203125" bestFit="1" customWidth="1"/>
  </cols>
  <sheetData>
    <row r="1" spans="1:6" x14ac:dyDescent="0.2">
      <c r="A1" s="9" t="s">
        <v>14</v>
      </c>
      <c r="B1" s="9" t="s">
        <v>15</v>
      </c>
      <c r="C1" s="9" t="s">
        <v>20</v>
      </c>
      <c r="D1" s="9" t="s">
        <v>16</v>
      </c>
      <c r="E1" s="9" t="s">
        <v>17</v>
      </c>
      <c r="F1" s="9" t="s">
        <v>21</v>
      </c>
    </row>
    <row r="2" spans="1:6" x14ac:dyDescent="0.2">
      <c r="A2" s="10">
        <v>44562</v>
      </c>
      <c r="B2" s="26">
        <v>14</v>
      </c>
      <c r="C2" s="25" t="str">
        <f>TEXT(A2, "yyyy-mm")</f>
        <v>2022-01</v>
      </c>
      <c r="D2" s="11">
        <v>48.81</v>
      </c>
      <c r="E2" s="11">
        <v>217.91</v>
      </c>
      <c r="F2" t="str">
        <f>TEXT(DATE(LEFT(C2,4), RIGHT(C2,2), 1), "mmmm yyyy")</f>
        <v>January 2022</v>
      </c>
    </row>
    <row r="3" spans="1:6" x14ac:dyDescent="0.2">
      <c r="A3" s="10">
        <v>44563</v>
      </c>
      <c r="B3" s="26">
        <v>25</v>
      </c>
      <c r="C3" s="25" t="str">
        <f t="shared" ref="C3:C66" si="0">TEXT(A3, "yyyy-mm")</f>
        <v>2022-01</v>
      </c>
      <c r="D3" s="11">
        <v>55.35</v>
      </c>
      <c r="E3" s="11">
        <v>140.91999999999999</v>
      </c>
      <c r="F3" t="str">
        <f t="shared" ref="F3:F66" si="1">TEXT(DATE(LEFT(C3,4), RIGHT(C3,2), 1), "mmmm yyyy")</f>
        <v>January 2022</v>
      </c>
    </row>
    <row r="4" spans="1:6" x14ac:dyDescent="0.2">
      <c r="A4" s="10">
        <v>44564</v>
      </c>
      <c r="B4" s="26">
        <v>17</v>
      </c>
      <c r="C4" s="25" t="str">
        <f t="shared" si="0"/>
        <v>2022-01</v>
      </c>
      <c r="D4" s="11">
        <v>44.24</v>
      </c>
      <c r="E4" s="11">
        <v>177.68</v>
      </c>
      <c r="F4" t="str">
        <f t="shared" si="1"/>
        <v>January 2022</v>
      </c>
    </row>
    <row r="5" spans="1:6" x14ac:dyDescent="0.2">
      <c r="A5" s="10">
        <v>44565</v>
      </c>
      <c r="B5" s="26">
        <v>25</v>
      </c>
      <c r="C5" s="25" t="str">
        <f t="shared" si="0"/>
        <v>2022-01</v>
      </c>
      <c r="D5" s="11">
        <v>51.91</v>
      </c>
      <c r="E5" s="11">
        <v>157.94999999999999</v>
      </c>
      <c r="F5" t="str">
        <f t="shared" si="1"/>
        <v>January 2022</v>
      </c>
    </row>
    <row r="6" spans="1:6" x14ac:dyDescent="0.2">
      <c r="A6" s="10">
        <v>44566</v>
      </c>
      <c r="B6" s="26">
        <v>24</v>
      </c>
      <c r="C6" s="25" t="str">
        <f t="shared" si="0"/>
        <v>2022-01</v>
      </c>
      <c r="D6" s="11">
        <v>47.33</v>
      </c>
      <c r="E6" s="11">
        <v>182.96</v>
      </c>
      <c r="F6" t="str">
        <f t="shared" si="1"/>
        <v>January 2022</v>
      </c>
    </row>
    <row r="7" spans="1:6" x14ac:dyDescent="0.2">
      <c r="A7" s="10">
        <v>44567</v>
      </c>
      <c r="B7" s="26">
        <v>15</v>
      </c>
      <c r="C7" s="25" t="str">
        <f t="shared" si="0"/>
        <v>2022-01</v>
      </c>
      <c r="D7" s="11">
        <v>49.38</v>
      </c>
      <c r="E7" s="11">
        <v>197.39</v>
      </c>
      <c r="F7" t="str">
        <f t="shared" si="1"/>
        <v>January 2022</v>
      </c>
    </row>
    <row r="8" spans="1:6" x14ac:dyDescent="0.2">
      <c r="A8" s="10">
        <v>44568</v>
      </c>
      <c r="B8" s="26">
        <v>18</v>
      </c>
      <c r="C8" s="25" t="str">
        <f t="shared" si="0"/>
        <v>2022-01</v>
      </c>
      <c r="D8" s="11">
        <v>40.25</v>
      </c>
      <c r="E8" s="11">
        <v>197.96</v>
      </c>
      <c r="F8" t="str">
        <f t="shared" si="1"/>
        <v>January 2022</v>
      </c>
    </row>
    <row r="9" spans="1:6" x14ac:dyDescent="0.2">
      <c r="A9" s="10">
        <v>44569</v>
      </c>
      <c r="B9" s="26">
        <v>20</v>
      </c>
      <c r="C9" s="25" t="str">
        <f t="shared" si="0"/>
        <v>2022-01</v>
      </c>
      <c r="D9" s="11">
        <v>40.24</v>
      </c>
      <c r="E9" s="11">
        <v>178.19</v>
      </c>
      <c r="F9" t="str">
        <f t="shared" si="1"/>
        <v>January 2022</v>
      </c>
    </row>
    <row r="10" spans="1:6" x14ac:dyDescent="0.2">
      <c r="A10" s="10">
        <v>44570</v>
      </c>
      <c r="B10" s="26">
        <v>21</v>
      </c>
      <c r="C10" s="25" t="str">
        <f t="shared" si="0"/>
        <v>2022-01</v>
      </c>
      <c r="D10" s="11">
        <v>49.68</v>
      </c>
      <c r="E10" s="11">
        <v>220.97</v>
      </c>
      <c r="F10" t="str">
        <f t="shared" si="1"/>
        <v>January 2022</v>
      </c>
    </row>
    <row r="11" spans="1:6" x14ac:dyDescent="0.2">
      <c r="A11" s="10">
        <v>44571</v>
      </c>
      <c r="B11" s="26">
        <v>24</v>
      </c>
      <c r="C11" s="25" t="str">
        <f t="shared" si="0"/>
        <v>2022-01</v>
      </c>
      <c r="D11" s="11">
        <v>46.8</v>
      </c>
      <c r="E11" s="11">
        <v>156.49</v>
      </c>
      <c r="F11" t="str">
        <f t="shared" si="1"/>
        <v>January 2022</v>
      </c>
    </row>
    <row r="12" spans="1:6" x14ac:dyDescent="0.2">
      <c r="A12" s="10">
        <v>44572</v>
      </c>
      <c r="B12" s="26">
        <v>18</v>
      </c>
      <c r="C12" s="25" t="str">
        <f t="shared" si="0"/>
        <v>2022-01</v>
      </c>
      <c r="D12" s="11">
        <v>40.03</v>
      </c>
      <c r="E12" s="11">
        <v>205.61</v>
      </c>
      <c r="F12" t="str">
        <f t="shared" si="1"/>
        <v>January 2022</v>
      </c>
    </row>
    <row r="13" spans="1:6" x14ac:dyDescent="0.2">
      <c r="A13" s="10">
        <v>44573</v>
      </c>
      <c r="B13" s="26">
        <v>17</v>
      </c>
      <c r="C13" s="25" t="str">
        <f t="shared" si="0"/>
        <v>2022-01</v>
      </c>
      <c r="D13" s="11">
        <v>53.08</v>
      </c>
      <c r="E13" s="11">
        <v>219.7</v>
      </c>
      <c r="F13" t="str">
        <f t="shared" si="1"/>
        <v>January 2022</v>
      </c>
    </row>
    <row r="14" spans="1:6" x14ac:dyDescent="0.2">
      <c r="A14" s="10">
        <v>44574</v>
      </c>
      <c r="B14" s="26">
        <v>16</v>
      </c>
      <c r="C14" s="25" t="str">
        <f t="shared" si="0"/>
        <v>2022-01</v>
      </c>
      <c r="D14" s="11">
        <v>42.75</v>
      </c>
      <c r="E14" s="11">
        <v>171.88</v>
      </c>
      <c r="F14" t="str">
        <f t="shared" si="1"/>
        <v>January 2022</v>
      </c>
    </row>
    <row r="15" spans="1:6" x14ac:dyDescent="0.2">
      <c r="A15" s="10">
        <v>44575</v>
      </c>
      <c r="B15" s="26">
        <v>14</v>
      </c>
      <c r="C15" s="25" t="str">
        <f t="shared" si="0"/>
        <v>2022-01</v>
      </c>
      <c r="D15" s="11">
        <v>46.53</v>
      </c>
      <c r="E15" s="11">
        <v>162.16</v>
      </c>
      <c r="F15" t="str">
        <f t="shared" si="1"/>
        <v>January 2022</v>
      </c>
    </row>
    <row r="16" spans="1:6" x14ac:dyDescent="0.2">
      <c r="A16" s="10">
        <v>44576</v>
      </c>
      <c r="B16" s="26">
        <v>16</v>
      </c>
      <c r="C16" s="25" t="str">
        <f t="shared" si="0"/>
        <v>2022-01</v>
      </c>
      <c r="D16" s="11">
        <v>39.6</v>
      </c>
      <c r="E16" s="11">
        <v>171.91</v>
      </c>
      <c r="F16" t="str">
        <f t="shared" si="1"/>
        <v>January 2022</v>
      </c>
    </row>
    <row r="17" spans="1:6" x14ac:dyDescent="0.2">
      <c r="A17" s="10">
        <v>44577</v>
      </c>
      <c r="B17" s="26">
        <v>20</v>
      </c>
      <c r="C17" s="25" t="str">
        <f t="shared" si="0"/>
        <v>2022-01</v>
      </c>
      <c r="D17" s="11">
        <v>51.88</v>
      </c>
      <c r="E17" s="11">
        <v>194.1</v>
      </c>
      <c r="F17" t="str">
        <f t="shared" si="1"/>
        <v>January 2022</v>
      </c>
    </row>
    <row r="18" spans="1:6" x14ac:dyDescent="0.2">
      <c r="A18" s="10">
        <v>44578</v>
      </c>
      <c r="B18" s="26">
        <v>26</v>
      </c>
      <c r="C18" s="25" t="str">
        <f t="shared" si="0"/>
        <v>2022-01</v>
      </c>
      <c r="D18" s="11">
        <v>43.27</v>
      </c>
      <c r="E18" s="11">
        <v>204.87</v>
      </c>
      <c r="F18" t="str">
        <f t="shared" si="1"/>
        <v>January 2022</v>
      </c>
    </row>
    <row r="19" spans="1:6" x14ac:dyDescent="0.2">
      <c r="A19" s="10">
        <v>44579</v>
      </c>
      <c r="B19" s="26">
        <v>19</v>
      </c>
      <c r="C19" s="25" t="str">
        <f t="shared" si="0"/>
        <v>2022-01</v>
      </c>
      <c r="D19" s="11">
        <v>53.95</v>
      </c>
      <c r="E19" s="11">
        <v>164.81</v>
      </c>
      <c r="F19" t="str">
        <f t="shared" si="1"/>
        <v>January 2022</v>
      </c>
    </row>
    <row r="20" spans="1:6" x14ac:dyDescent="0.2">
      <c r="A20" s="10">
        <v>44580</v>
      </c>
      <c r="B20" s="26">
        <v>16</v>
      </c>
      <c r="C20" s="25" t="str">
        <f t="shared" si="0"/>
        <v>2022-01</v>
      </c>
      <c r="D20" s="11">
        <v>42.88</v>
      </c>
      <c r="E20" s="11">
        <v>199.52</v>
      </c>
      <c r="F20" t="str">
        <f t="shared" si="1"/>
        <v>January 2022</v>
      </c>
    </row>
    <row r="21" spans="1:6" x14ac:dyDescent="0.2">
      <c r="A21" s="10">
        <v>44581</v>
      </c>
      <c r="B21" s="26">
        <v>21</v>
      </c>
      <c r="C21" s="25" t="str">
        <f t="shared" si="0"/>
        <v>2022-01</v>
      </c>
      <c r="D21" s="11">
        <v>40.03</v>
      </c>
      <c r="E21" s="11">
        <v>220.59</v>
      </c>
      <c r="F21" t="str">
        <f t="shared" si="1"/>
        <v>January 2022</v>
      </c>
    </row>
    <row r="22" spans="1:6" x14ac:dyDescent="0.2">
      <c r="A22" s="10">
        <v>44582</v>
      </c>
      <c r="B22" s="26">
        <v>21</v>
      </c>
      <c r="C22" s="25" t="str">
        <f t="shared" si="0"/>
        <v>2022-01</v>
      </c>
      <c r="D22" s="11">
        <v>58.42</v>
      </c>
      <c r="E22" s="11">
        <v>199.48</v>
      </c>
      <c r="F22" t="str">
        <f t="shared" si="1"/>
        <v>January 2022</v>
      </c>
    </row>
    <row r="23" spans="1:6" x14ac:dyDescent="0.2">
      <c r="A23" s="10">
        <v>44583</v>
      </c>
      <c r="B23" s="26">
        <v>17</v>
      </c>
      <c r="C23" s="25" t="str">
        <f t="shared" si="0"/>
        <v>2022-01</v>
      </c>
      <c r="D23" s="11">
        <v>48.93</v>
      </c>
      <c r="E23" s="11">
        <v>157.79</v>
      </c>
      <c r="F23" t="str">
        <f t="shared" si="1"/>
        <v>January 2022</v>
      </c>
    </row>
    <row r="24" spans="1:6" x14ac:dyDescent="0.2">
      <c r="A24" s="10">
        <v>44584</v>
      </c>
      <c r="B24" s="26">
        <v>17</v>
      </c>
      <c r="C24" s="25" t="str">
        <f t="shared" si="0"/>
        <v>2022-01</v>
      </c>
      <c r="D24" s="11">
        <v>57.13</v>
      </c>
      <c r="E24" s="11">
        <v>195.92</v>
      </c>
      <c r="F24" t="str">
        <f t="shared" si="1"/>
        <v>January 2022</v>
      </c>
    </row>
    <row r="25" spans="1:6" x14ac:dyDescent="0.2">
      <c r="A25" s="10">
        <v>44585</v>
      </c>
      <c r="B25" s="26">
        <v>14</v>
      </c>
      <c r="C25" s="25" t="str">
        <f t="shared" si="0"/>
        <v>2022-01</v>
      </c>
      <c r="D25" s="11">
        <v>39.549999999999997</v>
      </c>
      <c r="E25" s="11">
        <v>232.53</v>
      </c>
      <c r="F25" t="str">
        <f t="shared" si="1"/>
        <v>January 2022</v>
      </c>
    </row>
    <row r="26" spans="1:6" x14ac:dyDescent="0.2">
      <c r="A26" s="10">
        <v>44586</v>
      </c>
      <c r="B26" s="26">
        <v>25</v>
      </c>
      <c r="C26" s="25" t="str">
        <f t="shared" si="0"/>
        <v>2022-01</v>
      </c>
      <c r="D26" s="11">
        <v>56.64</v>
      </c>
      <c r="E26" s="11">
        <v>185.03</v>
      </c>
      <c r="F26" t="str">
        <f t="shared" si="1"/>
        <v>January 2022</v>
      </c>
    </row>
    <row r="27" spans="1:6" x14ac:dyDescent="0.2">
      <c r="A27" s="10">
        <v>44587</v>
      </c>
      <c r="B27" s="26">
        <v>16</v>
      </c>
      <c r="C27" s="25" t="str">
        <f t="shared" si="0"/>
        <v>2022-01</v>
      </c>
      <c r="D27" s="11">
        <v>48.42</v>
      </c>
      <c r="E27" s="11">
        <v>151.56</v>
      </c>
      <c r="F27" t="str">
        <f t="shared" si="1"/>
        <v>January 2022</v>
      </c>
    </row>
    <row r="28" spans="1:6" x14ac:dyDescent="0.2">
      <c r="A28" s="10">
        <v>44588</v>
      </c>
      <c r="B28" s="26">
        <v>15</v>
      </c>
      <c r="C28" s="25" t="str">
        <f t="shared" si="0"/>
        <v>2022-01</v>
      </c>
      <c r="D28" s="11">
        <v>54.15</v>
      </c>
      <c r="E28" s="11">
        <v>204.05</v>
      </c>
      <c r="F28" t="str">
        <f t="shared" si="1"/>
        <v>January 2022</v>
      </c>
    </row>
    <row r="29" spans="1:6" x14ac:dyDescent="0.2">
      <c r="A29" s="10">
        <v>44589</v>
      </c>
      <c r="B29" s="26">
        <v>15</v>
      </c>
      <c r="C29" s="25" t="str">
        <f t="shared" si="0"/>
        <v>2022-01</v>
      </c>
      <c r="D29" s="11">
        <v>56.29</v>
      </c>
      <c r="E29" s="11">
        <v>211.62</v>
      </c>
      <c r="F29" t="str">
        <f t="shared" si="1"/>
        <v>January 2022</v>
      </c>
    </row>
    <row r="30" spans="1:6" x14ac:dyDescent="0.2">
      <c r="A30" s="10">
        <v>44590</v>
      </c>
      <c r="B30" s="26">
        <v>24</v>
      </c>
      <c r="C30" s="25" t="str">
        <f t="shared" si="0"/>
        <v>2022-01</v>
      </c>
      <c r="D30" s="11">
        <v>57.8</v>
      </c>
      <c r="E30" s="11">
        <v>139.18</v>
      </c>
      <c r="F30" t="str">
        <f t="shared" si="1"/>
        <v>January 2022</v>
      </c>
    </row>
    <row r="31" spans="1:6" x14ac:dyDescent="0.2">
      <c r="A31" s="10">
        <v>44591</v>
      </c>
      <c r="B31" s="26">
        <v>22</v>
      </c>
      <c r="C31" s="25" t="str">
        <f t="shared" si="0"/>
        <v>2022-01</v>
      </c>
      <c r="D31" s="11">
        <v>41.08</v>
      </c>
      <c r="E31" s="11">
        <v>204.95</v>
      </c>
      <c r="F31" t="str">
        <f t="shared" si="1"/>
        <v>January 2022</v>
      </c>
    </row>
    <row r="32" spans="1:6" x14ac:dyDescent="0.2">
      <c r="A32" s="10">
        <v>44592</v>
      </c>
      <c r="B32" s="26">
        <v>20</v>
      </c>
      <c r="C32" s="25" t="str">
        <f t="shared" si="0"/>
        <v>2022-01</v>
      </c>
      <c r="D32" s="11">
        <v>52.68</v>
      </c>
      <c r="E32" s="11">
        <v>138.08000000000001</v>
      </c>
      <c r="F32" t="str">
        <f t="shared" si="1"/>
        <v>January 2022</v>
      </c>
    </row>
    <row r="33" spans="1:6" x14ac:dyDescent="0.2">
      <c r="A33" s="10">
        <v>44593</v>
      </c>
      <c r="B33" s="26">
        <v>16</v>
      </c>
      <c r="C33" s="25" t="str">
        <f t="shared" si="0"/>
        <v>2022-02</v>
      </c>
      <c r="D33" s="11">
        <v>48.91</v>
      </c>
      <c r="E33" s="11">
        <v>139.61000000000001</v>
      </c>
      <c r="F33" t="str">
        <f t="shared" si="1"/>
        <v>February 2022</v>
      </c>
    </row>
    <row r="34" spans="1:6" x14ac:dyDescent="0.2">
      <c r="A34" s="10">
        <v>44594</v>
      </c>
      <c r="B34" s="26">
        <v>26</v>
      </c>
      <c r="C34" s="25" t="str">
        <f t="shared" si="0"/>
        <v>2022-02</v>
      </c>
      <c r="D34" s="11">
        <v>49.83</v>
      </c>
      <c r="E34" s="11">
        <v>195.74</v>
      </c>
      <c r="F34" t="str">
        <f t="shared" si="1"/>
        <v>February 2022</v>
      </c>
    </row>
    <row r="35" spans="1:6" x14ac:dyDescent="0.2">
      <c r="A35" s="10">
        <v>44595</v>
      </c>
      <c r="B35" s="26">
        <v>20</v>
      </c>
      <c r="C35" s="25" t="str">
        <f t="shared" si="0"/>
        <v>2022-02</v>
      </c>
      <c r="D35" s="11">
        <v>40.97</v>
      </c>
      <c r="E35" s="11">
        <v>140.99</v>
      </c>
      <c r="F35" t="str">
        <f t="shared" si="1"/>
        <v>February 2022</v>
      </c>
    </row>
    <row r="36" spans="1:6" x14ac:dyDescent="0.2">
      <c r="A36" s="10">
        <v>44596</v>
      </c>
      <c r="B36" s="26">
        <v>17</v>
      </c>
      <c r="C36" s="25" t="str">
        <f t="shared" si="0"/>
        <v>2022-02</v>
      </c>
      <c r="D36" s="11">
        <v>44.45</v>
      </c>
      <c r="E36" s="11">
        <v>192.84</v>
      </c>
      <c r="F36" t="str">
        <f t="shared" si="1"/>
        <v>February 2022</v>
      </c>
    </row>
    <row r="37" spans="1:6" x14ac:dyDescent="0.2">
      <c r="A37" s="10">
        <v>44597</v>
      </c>
      <c r="B37" s="26">
        <v>22</v>
      </c>
      <c r="C37" s="25" t="str">
        <f t="shared" si="0"/>
        <v>2022-02</v>
      </c>
      <c r="D37" s="11">
        <v>54.82</v>
      </c>
      <c r="E37" s="11">
        <v>218.2</v>
      </c>
      <c r="F37" t="str">
        <f>TEXT(DATE(LEFT(C37,4), RIGHT(C37,2), 1), "mmmm yyyy")</f>
        <v>February 2022</v>
      </c>
    </row>
    <row r="38" spans="1:6" x14ac:dyDescent="0.2">
      <c r="A38" s="10">
        <v>44598</v>
      </c>
      <c r="B38" s="26">
        <v>17</v>
      </c>
      <c r="C38" s="25" t="str">
        <f t="shared" si="0"/>
        <v>2022-02</v>
      </c>
      <c r="D38" s="11">
        <v>44.14</v>
      </c>
      <c r="E38" s="11">
        <v>176.61</v>
      </c>
      <c r="F38" t="str">
        <f t="shared" si="1"/>
        <v>February 2022</v>
      </c>
    </row>
    <row r="39" spans="1:6" x14ac:dyDescent="0.2">
      <c r="A39" s="10">
        <v>44599</v>
      </c>
      <c r="B39" s="26">
        <v>21</v>
      </c>
      <c r="C39" s="25" t="str">
        <f t="shared" si="0"/>
        <v>2022-02</v>
      </c>
      <c r="D39" s="11">
        <v>51.6</v>
      </c>
      <c r="E39" s="11">
        <v>175.67</v>
      </c>
      <c r="F39" t="str">
        <f t="shared" si="1"/>
        <v>February 2022</v>
      </c>
    </row>
    <row r="40" spans="1:6" x14ac:dyDescent="0.2">
      <c r="A40" s="10">
        <v>44600</v>
      </c>
      <c r="B40" s="26">
        <v>21</v>
      </c>
      <c r="C40" s="25" t="str">
        <f t="shared" si="0"/>
        <v>2022-02</v>
      </c>
      <c r="D40" s="11">
        <v>39.17</v>
      </c>
      <c r="E40" s="11">
        <v>209.71</v>
      </c>
      <c r="F40" t="str">
        <f t="shared" si="1"/>
        <v>February 2022</v>
      </c>
    </row>
    <row r="41" spans="1:6" x14ac:dyDescent="0.2">
      <c r="A41" s="10">
        <v>44601</v>
      </c>
      <c r="B41" s="26">
        <v>17</v>
      </c>
      <c r="C41" s="25" t="str">
        <f t="shared" si="0"/>
        <v>2022-02</v>
      </c>
      <c r="D41" s="11">
        <v>56.6</v>
      </c>
      <c r="E41" s="11">
        <v>194.3</v>
      </c>
      <c r="F41" t="str">
        <f t="shared" si="1"/>
        <v>February 2022</v>
      </c>
    </row>
    <row r="42" spans="1:6" x14ac:dyDescent="0.2">
      <c r="A42" s="10">
        <v>44602</v>
      </c>
      <c r="B42" s="26">
        <v>19</v>
      </c>
      <c r="C42" s="25" t="str">
        <f t="shared" si="0"/>
        <v>2022-02</v>
      </c>
      <c r="D42" s="11">
        <v>52.24</v>
      </c>
      <c r="E42" s="11">
        <v>176.23</v>
      </c>
      <c r="F42" t="str">
        <f t="shared" si="1"/>
        <v>February 2022</v>
      </c>
    </row>
    <row r="43" spans="1:6" x14ac:dyDescent="0.2">
      <c r="A43" s="10">
        <v>44603</v>
      </c>
      <c r="B43" s="26">
        <v>19</v>
      </c>
      <c r="C43" s="25" t="str">
        <f t="shared" si="0"/>
        <v>2022-02</v>
      </c>
      <c r="D43" s="11">
        <v>45.67</v>
      </c>
      <c r="E43" s="11">
        <v>231.09</v>
      </c>
      <c r="F43" t="str">
        <f t="shared" si="1"/>
        <v>February 2022</v>
      </c>
    </row>
    <row r="44" spans="1:6" x14ac:dyDescent="0.2">
      <c r="A44" s="10">
        <v>44604</v>
      </c>
      <c r="B44" s="26">
        <v>20</v>
      </c>
      <c r="C44" s="25" t="str">
        <f t="shared" si="0"/>
        <v>2022-02</v>
      </c>
      <c r="D44" s="11">
        <v>51.49</v>
      </c>
      <c r="E44" s="11">
        <v>226.63</v>
      </c>
      <c r="F44" t="str">
        <f t="shared" si="1"/>
        <v>February 2022</v>
      </c>
    </row>
    <row r="45" spans="1:6" x14ac:dyDescent="0.2">
      <c r="A45" s="10">
        <v>44605</v>
      </c>
      <c r="B45" s="26">
        <v>19</v>
      </c>
      <c r="C45" s="25" t="str">
        <f t="shared" si="0"/>
        <v>2022-02</v>
      </c>
      <c r="D45" s="11">
        <v>50.77</v>
      </c>
      <c r="E45" s="11">
        <v>219.85</v>
      </c>
      <c r="F45" t="str">
        <f t="shared" si="1"/>
        <v>February 2022</v>
      </c>
    </row>
    <row r="46" spans="1:6" x14ac:dyDescent="0.2">
      <c r="A46" s="10">
        <v>44606</v>
      </c>
      <c r="B46" s="26">
        <v>25</v>
      </c>
      <c r="C46" s="25" t="str">
        <f t="shared" si="0"/>
        <v>2022-02</v>
      </c>
      <c r="D46" s="11">
        <v>40.270000000000003</v>
      </c>
      <c r="E46" s="11">
        <v>165.25</v>
      </c>
      <c r="F46" t="str">
        <f t="shared" si="1"/>
        <v>February 2022</v>
      </c>
    </row>
    <row r="47" spans="1:6" x14ac:dyDescent="0.2">
      <c r="A47" s="10">
        <v>44607</v>
      </c>
      <c r="B47" s="26">
        <v>16</v>
      </c>
      <c r="C47" s="25" t="str">
        <f t="shared" si="0"/>
        <v>2022-02</v>
      </c>
      <c r="D47" s="11">
        <v>53.72</v>
      </c>
      <c r="E47" s="11">
        <v>185.89</v>
      </c>
      <c r="F47" t="str">
        <f t="shared" si="1"/>
        <v>February 2022</v>
      </c>
    </row>
    <row r="48" spans="1:6" x14ac:dyDescent="0.2">
      <c r="A48" s="10">
        <v>44608</v>
      </c>
      <c r="B48" s="26">
        <v>19</v>
      </c>
      <c r="C48" s="25" t="str">
        <f t="shared" si="0"/>
        <v>2022-02</v>
      </c>
      <c r="D48" s="11">
        <v>53.89</v>
      </c>
      <c r="E48" s="11">
        <v>158.5</v>
      </c>
      <c r="F48" t="str">
        <f t="shared" si="1"/>
        <v>February 2022</v>
      </c>
    </row>
    <row r="49" spans="1:6" x14ac:dyDescent="0.2">
      <c r="A49" s="10">
        <v>44609</v>
      </c>
      <c r="B49" s="26">
        <v>24</v>
      </c>
      <c r="C49" s="25" t="str">
        <f t="shared" si="0"/>
        <v>2022-02</v>
      </c>
      <c r="D49" s="11">
        <v>52.19</v>
      </c>
      <c r="E49" s="11">
        <v>147.11000000000001</v>
      </c>
      <c r="F49" t="str">
        <f t="shared" si="1"/>
        <v>February 2022</v>
      </c>
    </row>
    <row r="50" spans="1:6" x14ac:dyDescent="0.2">
      <c r="A50" s="10">
        <v>44610</v>
      </c>
      <c r="B50" s="26">
        <v>19</v>
      </c>
      <c r="C50" s="25" t="str">
        <f t="shared" si="0"/>
        <v>2022-02</v>
      </c>
      <c r="D50" s="11">
        <v>53.14</v>
      </c>
      <c r="E50" s="11">
        <v>196.24</v>
      </c>
      <c r="F50" t="str">
        <f t="shared" si="1"/>
        <v>February 2022</v>
      </c>
    </row>
    <row r="51" spans="1:6" x14ac:dyDescent="0.2">
      <c r="A51" s="10">
        <v>44611</v>
      </c>
      <c r="B51" s="26">
        <v>27</v>
      </c>
      <c r="C51" s="25" t="str">
        <f t="shared" si="0"/>
        <v>2022-02</v>
      </c>
      <c r="D51" s="11">
        <v>52.79</v>
      </c>
      <c r="E51" s="11">
        <v>171.32</v>
      </c>
      <c r="F51" t="str">
        <f t="shared" si="1"/>
        <v>February 2022</v>
      </c>
    </row>
    <row r="52" spans="1:6" x14ac:dyDescent="0.2">
      <c r="A52" s="10">
        <v>44612</v>
      </c>
      <c r="B52" s="26">
        <v>23</v>
      </c>
      <c r="C52" s="25" t="str">
        <f>TEXT(A52, "yyyy-mm")</f>
        <v>2022-02</v>
      </c>
      <c r="D52" s="11">
        <v>55.66</v>
      </c>
      <c r="E52" s="11">
        <v>153.99</v>
      </c>
      <c r="F52" t="str">
        <f t="shared" si="1"/>
        <v>February 2022</v>
      </c>
    </row>
    <row r="53" spans="1:6" x14ac:dyDescent="0.2">
      <c r="A53" s="10">
        <v>44613</v>
      </c>
      <c r="B53" s="26">
        <v>15</v>
      </c>
      <c r="C53" s="25" t="str">
        <f t="shared" si="0"/>
        <v>2022-02</v>
      </c>
      <c r="D53" s="11">
        <v>41.78</v>
      </c>
      <c r="E53" s="11">
        <v>144.66</v>
      </c>
      <c r="F53" t="str">
        <f t="shared" si="1"/>
        <v>February 2022</v>
      </c>
    </row>
    <row r="54" spans="1:6" x14ac:dyDescent="0.2">
      <c r="A54" s="10">
        <v>44614</v>
      </c>
      <c r="B54" s="26">
        <v>17</v>
      </c>
      <c r="C54" s="25" t="str">
        <f t="shared" si="0"/>
        <v>2022-02</v>
      </c>
      <c r="D54" s="11">
        <v>57.37</v>
      </c>
      <c r="E54" s="11">
        <v>172.13</v>
      </c>
      <c r="F54" t="str">
        <f t="shared" si="1"/>
        <v>February 2022</v>
      </c>
    </row>
    <row r="55" spans="1:6" x14ac:dyDescent="0.2">
      <c r="A55" s="10">
        <v>44615</v>
      </c>
      <c r="B55" s="26">
        <v>20</v>
      </c>
      <c r="C55" s="25" t="str">
        <f t="shared" si="0"/>
        <v>2022-02</v>
      </c>
      <c r="D55" s="11">
        <v>51.27</v>
      </c>
      <c r="E55" s="11">
        <v>147.55000000000001</v>
      </c>
      <c r="F55" t="str">
        <f t="shared" si="1"/>
        <v>February 2022</v>
      </c>
    </row>
    <row r="56" spans="1:6" x14ac:dyDescent="0.2">
      <c r="A56" s="10">
        <v>44616</v>
      </c>
      <c r="B56" s="26">
        <v>15</v>
      </c>
      <c r="C56" s="25" t="str">
        <f t="shared" si="0"/>
        <v>2022-02</v>
      </c>
      <c r="D56" s="11">
        <v>48.22</v>
      </c>
      <c r="E56" s="11">
        <v>230.46</v>
      </c>
      <c r="F56" t="str">
        <f t="shared" si="1"/>
        <v>February 2022</v>
      </c>
    </row>
    <row r="57" spans="1:6" x14ac:dyDescent="0.2">
      <c r="A57" s="10">
        <v>44617</v>
      </c>
      <c r="B57" s="26">
        <v>17</v>
      </c>
      <c r="C57" s="25" t="str">
        <f t="shared" si="0"/>
        <v>2022-02</v>
      </c>
      <c r="D57" s="11">
        <v>38.46</v>
      </c>
      <c r="E57" s="11">
        <v>223.04</v>
      </c>
      <c r="F57" t="str">
        <f t="shared" si="1"/>
        <v>February 2022</v>
      </c>
    </row>
    <row r="58" spans="1:6" x14ac:dyDescent="0.2">
      <c r="A58" s="10">
        <v>44618</v>
      </c>
      <c r="B58" s="26">
        <v>17</v>
      </c>
      <c r="C58" s="25" t="str">
        <f t="shared" si="0"/>
        <v>2022-02</v>
      </c>
      <c r="D58" s="11">
        <v>45.97</v>
      </c>
      <c r="E58" s="11">
        <v>141.82</v>
      </c>
      <c r="F58" t="str">
        <f t="shared" si="1"/>
        <v>February 2022</v>
      </c>
    </row>
    <row r="59" spans="1:6" x14ac:dyDescent="0.2">
      <c r="A59" s="10">
        <v>44619</v>
      </c>
      <c r="B59" s="26">
        <v>19</v>
      </c>
      <c r="C59" s="25" t="str">
        <f t="shared" si="0"/>
        <v>2022-02</v>
      </c>
      <c r="D59" s="11">
        <v>53.83</v>
      </c>
      <c r="E59" s="11">
        <v>198.4</v>
      </c>
      <c r="F59" t="str">
        <f t="shared" si="1"/>
        <v>February 2022</v>
      </c>
    </row>
    <row r="60" spans="1:6" x14ac:dyDescent="0.2">
      <c r="A60" s="10">
        <v>44620</v>
      </c>
      <c r="B60" s="26">
        <v>26</v>
      </c>
      <c r="C60" s="25" t="str">
        <f t="shared" si="0"/>
        <v>2022-02</v>
      </c>
      <c r="D60" s="11">
        <v>51.69</v>
      </c>
      <c r="E60" s="11">
        <v>144.38</v>
      </c>
      <c r="F60" t="str">
        <f t="shared" si="1"/>
        <v>February 2022</v>
      </c>
    </row>
    <row r="61" spans="1:6" x14ac:dyDescent="0.2">
      <c r="A61" s="10">
        <v>44621</v>
      </c>
      <c r="B61" s="26">
        <v>25</v>
      </c>
      <c r="C61" s="25" t="str">
        <f t="shared" si="0"/>
        <v>2022-03</v>
      </c>
      <c r="D61" s="11">
        <v>45.76</v>
      </c>
      <c r="E61" s="11">
        <v>148.03</v>
      </c>
      <c r="F61" t="str">
        <f t="shared" si="1"/>
        <v>March 2022</v>
      </c>
    </row>
    <row r="62" spans="1:6" x14ac:dyDescent="0.2">
      <c r="A62" s="10">
        <v>44622</v>
      </c>
      <c r="B62" s="26">
        <v>22</v>
      </c>
      <c r="C62" s="25" t="str">
        <f t="shared" si="0"/>
        <v>2022-03</v>
      </c>
      <c r="D62" s="11">
        <v>57.65</v>
      </c>
      <c r="E62" s="11">
        <v>215.93</v>
      </c>
      <c r="F62" t="str">
        <f t="shared" si="1"/>
        <v>March 2022</v>
      </c>
    </row>
    <row r="63" spans="1:6" x14ac:dyDescent="0.2">
      <c r="A63" s="10">
        <v>44623</v>
      </c>
      <c r="B63" s="26">
        <v>22</v>
      </c>
      <c r="C63" s="25" t="str">
        <f t="shared" si="0"/>
        <v>2022-03</v>
      </c>
      <c r="D63" s="11">
        <v>41.87</v>
      </c>
      <c r="E63" s="11">
        <v>154.47</v>
      </c>
      <c r="F63" t="str">
        <f t="shared" si="1"/>
        <v>March 2022</v>
      </c>
    </row>
    <row r="64" spans="1:6" x14ac:dyDescent="0.2">
      <c r="A64" s="10">
        <v>44624</v>
      </c>
      <c r="B64" s="26">
        <v>15</v>
      </c>
      <c r="C64" s="25" t="str">
        <f t="shared" si="0"/>
        <v>2022-03</v>
      </c>
      <c r="D64" s="11">
        <v>53.38</v>
      </c>
      <c r="E64" s="11">
        <v>142.81</v>
      </c>
      <c r="F64" t="str">
        <f t="shared" si="1"/>
        <v>March 2022</v>
      </c>
    </row>
    <row r="65" spans="1:6" x14ac:dyDescent="0.2">
      <c r="A65" s="10">
        <v>44625</v>
      </c>
      <c r="B65" s="26">
        <v>22</v>
      </c>
      <c r="C65" s="25" t="str">
        <f t="shared" si="0"/>
        <v>2022-03</v>
      </c>
      <c r="D65" s="11">
        <v>55.54</v>
      </c>
      <c r="E65" s="11">
        <v>142.68</v>
      </c>
      <c r="F65" t="str">
        <f t="shared" si="1"/>
        <v>March 2022</v>
      </c>
    </row>
    <row r="66" spans="1:6" x14ac:dyDescent="0.2">
      <c r="A66" s="10">
        <v>44626</v>
      </c>
      <c r="B66" s="26">
        <v>22</v>
      </c>
      <c r="C66" s="25" t="str">
        <f t="shared" si="0"/>
        <v>2022-03</v>
      </c>
      <c r="D66" s="11">
        <v>52.98</v>
      </c>
      <c r="E66" s="11">
        <v>172.65</v>
      </c>
      <c r="F66" t="str">
        <f t="shared" si="1"/>
        <v>March 2022</v>
      </c>
    </row>
    <row r="67" spans="1:6" x14ac:dyDescent="0.2">
      <c r="A67" s="10">
        <v>44627</v>
      </c>
      <c r="B67" s="26">
        <v>21</v>
      </c>
      <c r="C67" s="25" t="str">
        <f t="shared" ref="C67:C79" si="2">TEXT(A67, "yyyy-mm")</f>
        <v>2022-03</v>
      </c>
      <c r="D67" s="11">
        <v>52.21</v>
      </c>
      <c r="E67" s="11">
        <v>188.08</v>
      </c>
      <c r="F67" t="str">
        <f t="shared" ref="F67:F130" si="3">TEXT(DATE(LEFT(C67,4), RIGHT(C67,2), 1), "mmmm yyyy")</f>
        <v>March 2022</v>
      </c>
    </row>
    <row r="68" spans="1:6" x14ac:dyDescent="0.2">
      <c r="A68" s="10">
        <v>44628</v>
      </c>
      <c r="B68" s="26">
        <v>24</v>
      </c>
      <c r="C68" s="25" t="str">
        <f t="shared" si="2"/>
        <v>2022-03</v>
      </c>
      <c r="D68" s="11">
        <v>55.49</v>
      </c>
      <c r="E68" s="11">
        <v>233.69</v>
      </c>
      <c r="F68" t="str">
        <f t="shared" si="3"/>
        <v>March 2022</v>
      </c>
    </row>
    <row r="69" spans="1:6" x14ac:dyDescent="0.2">
      <c r="A69" s="10">
        <v>44629</v>
      </c>
      <c r="B69" s="26">
        <v>25</v>
      </c>
      <c r="C69" s="25" t="str">
        <f t="shared" si="2"/>
        <v>2022-03</v>
      </c>
      <c r="D69" s="11">
        <v>40.630000000000003</v>
      </c>
      <c r="E69" s="11">
        <v>149.57</v>
      </c>
      <c r="F69" t="str">
        <f t="shared" si="3"/>
        <v>March 2022</v>
      </c>
    </row>
    <row r="70" spans="1:6" x14ac:dyDescent="0.2">
      <c r="A70" s="10">
        <v>44630</v>
      </c>
      <c r="B70" s="26">
        <v>25</v>
      </c>
      <c r="C70" s="25" t="str">
        <f t="shared" si="2"/>
        <v>2022-03</v>
      </c>
      <c r="D70" s="11">
        <v>41.76</v>
      </c>
      <c r="E70" s="11">
        <v>154.81</v>
      </c>
      <c r="F70" t="str">
        <f t="shared" si="3"/>
        <v>March 2022</v>
      </c>
    </row>
    <row r="71" spans="1:6" x14ac:dyDescent="0.2">
      <c r="A71" s="10">
        <v>44631</v>
      </c>
      <c r="B71" s="26">
        <v>15</v>
      </c>
      <c r="C71" s="25" t="str">
        <f t="shared" si="2"/>
        <v>2022-03</v>
      </c>
      <c r="D71" s="11">
        <v>43.07</v>
      </c>
      <c r="E71" s="11">
        <v>161.97</v>
      </c>
      <c r="F71" t="str">
        <f t="shared" si="3"/>
        <v>March 2022</v>
      </c>
    </row>
    <row r="72" spans="1:6" x14ac:dyDescent="0.2">
      <c r="A72" s="10">
        <v>44632</v>
      </c>
      <c r="B72" s="26">
        <v>16</v>
      </c>
      <c r="C72" s="25" t="str">
        <f t="shared" si="2"/>
        <v>2022-03</v>
      </c>
      <c r="D72" s="11">
        <v>56.56</v>
      </c>
      <c r="E72" s="11">
        <v>224.61</v>
      </c>
      <c r="F72" t="str">
        <f t="shared" si="3"/>
        <v>March 2022</v>
      </c>
    </row>
    <row r="73" spans="1:6" x14ac:dyDescent="0.2">
      <c r="A73" s="10">
        <v>44633</v>
      </c>
      <c r="B73" s="26">
        <v>20</v>
      </c>
      <c r="C73" s="25" t="str">
        <f t="shared" si="2"/>
        <v>2022-03</v>
      </c>
      <c r="D73" s="11">
        <v>53.03</v>
      </c>
      <c r="E73" s="11">
        <v>229.45</v>
      </c>
      <c r="F73" t="str">
        <f t="shared" si="3"/>
        <v>March 2022</v>
      </c>
    </row>
    <row r="74" spans="1:6" x14ac:dyDescent="0.2">
      <c r="A74" s="10">
        <v>44634</v>
      </c>
      <c r="B74" s="26">
        <v>19</v>
      </c>
      <c r="C74" s="25" t="str">
        <f t="shared" si="2"/>
        <v>2022-03</v>
      </c>
      <c r="D74" s="11">
        <v>39.630000000000003</v>
      </c>
      <c r="E74" s="11">
        <v>170.52</v>
      </c>
      <c r="F74" t="str">
        <f t="shared" si="3"/>
        <v>March 2022</v>
      </c>
    </row>
    <row r="75" spans="1:6" x14ac:dyDescent="0.2">
      <c r="A75" s="10">
        <v>44635</v>
      </c>
      <c r="B75" s="26">
        <v>21</v>
      </c>
      <c r="C75" s="25" t="str">
        <f t="shared" si="2"/>
        <v>2022-03</v>
      </c>
      <c r="D75" s="11">
        <v>41.63</v>
      </c>
      <c r="E75" s="11">
        <v>176.54</v>
      </c>
      <c r="F75" t="str">
        <f t="shared" si="3"/>
        <v>March 2022</v>
      </c>
    </row>
    <row r="76" spans="1:6" x14ac:dyDescent="0.2">
      <c r="A76" s="10">
        <v>44636</v>
      </c>
      <c r="B76" s="26">
        <v>25</v>
      </c>
      <c r="C76" s="25" t="str">
        <f t="shared" si="2"/>
        <v>2022-03</v>
      </c>
      <c r="D76" s="11">
        <v>54.16</v>
      </c>
      <c r="E76" s="11">
        <v>219.95</v>
      </c>
      <c r="F76" t="str">
        <f t="shared" si="3"/>
        <v>March 2022</v>
      </c>
    </row>
    <row r="77" spans="1:6" x14ac:dyDescent="0.2">
      <c r="A77" s="10">
        <v>44637</v>
      </c>
      <c r="B77" s="26">
        <v>20</v>
      </c>
      <c r="C77" s="25" t="str">
        <f t="shared" si="2"/>
        <v>2022-03</v>
      </c>
      <c r="D77" s="11">
        <v>44.62</v>
      </c>
      <c r="E77" s="11">
        <v>169.26</v>
      </c>
      <c r="F77" t="str">
        <f t="shared" si="3"/>
        <v>March 2022</v>
      </c>
    </row>
    <row r="78" spans="1:6" x14ac:dyDescent="0.2">
      <c r="A78" s="10">
        <v>44638</v>
      </c>
      <c r="B78" s="26">
        <v>19</v>
      </c>
      <c r="C78" s="25" t="str">
        <f t="shared" si="2"/>
        <v>2022-03</v>
      </c>
      <c r="D78" s="11">
        <v>47.5</v>
      </c>
      <c r="E78" s="11">
        <v>200.36</v>
      </c>
      <c r="F78" t="str">
        <f t="shared" si="3"/>
        <v>March 2022</v>
      </c>
    </row>
    <row r="79" spans="1:6" x14ac:dyDescent="0.2">
      <c r="A79" s="10">
        <v>44639</v>
      </c>
      <c r="B79" s="26">
        <v>16</v>
      </c>
      <c r="C79" s="25" t="str">
        <f t="shared" si="2"/>
        <v>2022-03</v>
      </c>
      <c r="D79" s="11">
        <v>45.21</v>
      </c>
      <c r="E79" s="11">
        <v>194.87</v>
      </c>
      <c r="F79" t="str">
        <f t="shared" si="3"/>
        <v>March 2022</v>
      </c>
    </row>
    <row r="80" spans="1:6" x14ac:dyDescent="0.2">
      <c r="A80" s="10">
        <v>44640</v>
      </c>
      <c r="B80" s="26">
        <v>23</v>
      </c>
      <c r="C80" s="25" t="str">
        <f>TEXT(A80, "yyyy-mm")</f>
        <v>2022-03</v>
      </c>
      <c r="D80" s="11">
        <v>47.74</v>
      </c>
      <c r="E80" s="11">
        <v>219.86</v>
      </c>
      <c r="F80" t="str">
        <f t="shared" si="3"/>
        <v>March 2022</v>
      </c>
    </row>
    <row r="81" spans="1:6" x14ac:dyDescent="0.2">
      <c r="A81" s="10">
        <v>44641</v>
      </c>
      <c r="B81" s="26">
        <v>19</v>
      </c>
      <c r="C81" s="25" t="str">
        <f t="shared" ref="C81:C109" si="4">TEXT(A81, "yyyy-mm")</f>
        <v>2022-03</v>
      </c>
      <c r="D81" s="11">
        <v>43.4</v>
      </c>
      <c r="E81" s="11">
        <v>201.92</v>
      </c>
      <c r="F81" t="str">
        <f t="shared" si="3"/>
        <v>March 2022</v>
      </c>
    </row>
    <row r="82" spans="1:6" x14ac:dyDescent="0.2">
      <c r="A82" s="10">
        <v>44642</v>
      </c>
      <c r="B82" s="26">
        <v>17</v>
      </c>
      <c r="C82" s="25" t="str">
        <f t="shared" si="4"/>
        <v>2022-03</v>
      </c>
      <c r="D82" s="11">
        <v>51.51</v>
      </c>
      <c r="E82" s="11">
        <v>155.79</v>
      </c>
      <c r="F82" t="str">
        <f t="shared" si="3"/>
        <v>March 2022</v>
      </c>
    </row>
    <row r="83" spans="1:6" x14ac:dyDescent="0.2">
      <c r="A83" s="10">
        <v>44643</v>
      </c>
      <c r="B83" s="26">
        <v>23</v>
      </c>
      <c r="C83" s="25" t="str">
        <f t="shared" si="4"/>
        <v>2022-03</v>
      </c>
      <c r="D83" s="11">
        <v>47.28</v>
      </c>
      <c r="E83" s="11">
        <v>208.1</v>
      </c>
      <c r="F83" t="str">
        <f t="shared" si="3"/>
        <v>March 2022</v>
      </c>
    </row>
    <row r="84" spans="1:6" x14ac:dyDescent="0.2">
      <c r="A84" s="10">
        <v>44644</v>
      </c>
      <c r="B84" s="26">
        <v>22</v>
      </c>
      <c r="C84" s="25" t="str">
        <f t="shared" si="4"/>
        <v>2022-03</v>
      </c>
      <c r="D84" s="11">
        <v>46.43</v>
      </c>
      <c r="E84" s="11">
        <v>188.4</v>
      </c>
      <c r="F84" t="str">
        <f t="shared" si="3"/>
        <v>March 2022</v>
      </c>
    </row>
    <row r="85" spans="1:6" x14ac:dyDescent="0.2">
      <c r="A85" s="10">
        <v>44645</v>
      </c>
      <c r="B85" s="26">
        <v>23</v>
      </c>
      <c r="C85" s="25" t="str">
        <f t="shared" si="4"/>
        <v>2022-03</v>
      </c>
      <c r="D85" s="11">
        <v>44.1</v>
      </c>
      <c r="E85" s="11">
        <v>162.56</v>
      </c>
      <c r="F85" t="str">
        <f t="shared" si="3"/>
        <v>March 2022</v>
      </c>
    </row>
    <row r="86" spans="1:6" x14ac:dyDescent="0.2">
      <c r="A86" s="10">
        <v>44646</v>
      </c>
      <c r="B86" s="26">
        <v>16</v>
      </c>
      <c r="C86" s="25" t="str">
        <f t="shared" si="4"/>
        <v>2022-03</v>
      </c>
      <c r="D86" s="11">
        <v>40.06</v>
      </c>
      <c r="E86" s="11">
        <v>232.17</v>
      </c>
      <c r="F86" t="str">
        <f t="shared" si="3"/>
        <v>March 2022</v>
      </c>
    </row>
    <row r="87" spans="1:6" x14ac:dyDescent="0.2">
      <c r="A87" s="10">
        <v>44647</v>
      </c>
      <c r="B87" s="26">
        <v>20</v>
      </c>
      <c r="C87" s="25" t="str">
        <f t="shared" si="4"/>
        <v>2022-03</v>
      </c>
      <c r="D87" s="11">
        <v>52.23</v>
      </c>
      <c r="E87" s="11">
        <v>211.22</v>
      </c>
      <c r="F87" t="str">
        <f t="shared" si="3"/>
        <v>March 2022</v>
      </c>
    </row>
    <row r="88" spans="1:6" x14ac:dyDescent="0.2">
      <c r="A88" s="10">
        <v>44648</v>
      </c>
      <c r="B88" s="26">
        <v>26</v>
      </c>
      <c r="C88" s="25" t="str">
        <f t="shared" si="4"/>
        <v>2022-03</v>
      </c>
      <c r="D88" s="11">
        <v>44.8</v>
      </c>
      <c r="E88" s="11">
        <v>186.14</v>
      </c>
      <c r="F88" t="str">
        <f t="shared" si="3"/>
        <v>March 2022</v>
      </c>
    </row>
    <row r="89" spans="1:6" x14ac:dyDescent="0.2">
      <c r="A89" s="10">
        <v>44649</v>
      </c>
      <c r="B89" s="26">
        <v>26</v>
      </c>
      <c r="C89" s="25" t="str">
        <f t="shared" si="4"/>
        <v>2022-03</v>
      </c>
      <c r="D89" s="11">
        <v>44.3</v>
      </c>
      <c r="E89" s="11">
        <v>197.27</v>
      </c>
      <c r="F89" t="str">
        <f t="shared" si="3"/>
        <v>March 2022</v>
      </c>
    </row>
    <row r="90" spans="1:6" x14ac:dyDescent="0.2">
      <c r="A90" s="10">
        <v>44650</v>
      </c>
      <c r="B90" s="26">
        <v>28</v>
      </c>
      <c r="C90" s="25" t="str">
        <f t="shared" si="4"/>
        <v>2022-03</v>
      </c>
      <c r="D90" s="11">
        <v>44.81</v>
      </c>
      <c r="E90" s="11">
        <v>181.57</v>
      </c>
      <c r="F90" t="str">
        <f t="shared" si="3"/>
        <v>March 2022</v>
      </c>
    </row>
    <row r="91" spans="1:6" x14ac:dyDescent="0.2">
      <c r="A91" s="10">
        <v>44651</v>
      </c>
      <c r="B91" s="26">
        <v>21</v>
      </c>
      <c r="C91" s="25" t="str">
        <f t="shared" si="4"/>
        <v>2022-03</v>
      </c>
      <c r="D91" s="11">
        <v>45.86</v>
      </c>
      <c r="E91" s="11">
        <v>141.24</v>
      </c>
      <c r="F91" t="str">
        <f t="shared" si="3"/>
        <v>March 2022</v>
      </c>
    </row>
    <row r="92" spans="1:6" x14ac:dyDescent="0.2">
      <c r="A92" s="10">
        <v>44652</v>
      </c>
      <c r="B92" s="26">
        <v>23</v>
      </c>
      <c r="C92" s="25" t="str">
        <f t="shared" si="4"/>
        <v>2022-04</v>
      </c>
      <c r="D92" s="11">
        <v>37.96</v>
      </c>
      <c r="E92" s="11">
        <v>213.46</v>
      </c>
      <c r="F92" t="str">
        <f t="shared" si="3"/>
        <v>April 2022</v>
      </c>
    </row>
    <row r="93" spans="1:6" x14ac:dyDescent="0.2">
      <c r="A93" s="10">
        <v>44653</v>
      </c>
      <c r="B93" s="26">
        <v>28</v>
      </c>
      <c r="C93" s="25" t="str">
        <f t="shared" si="4"/>
        <v>2022-04</v>
      </c>
      <c r="D93" s="11">
        <v>54.2</v>
      </c>
      <c r="E93" s="11">
        <v>139.25</v>
      </c>
      <c r="F93" t="str">
        <f t="shared" si="3"/>
        <v>April 2022</v>
      </c>
    </row>
    <row r="94" spans="1:6" x14ac:dyDescent="0.2">
      <c r="A94" s="10">
        <v>44654</v>
      </c>
      <c r="B94" s="26">
        <v>23</v>
      </c>
      <c r="C94" s="25" t="str">
        <f t="shared" si="4"/>
        <v>2022-04</v>
      </c>
      <c r="D94" s="11">
        <v>57.41</v>
      </c>
      <c r="E94" s="11">
        <v>155.58000000000001</v>
      </c>
      <c r="F94" t="str">
        <f t="shared" si="3"/>
        <v>April 2022</v>
      </c>
    </row>
    <row r="95" spans="1:6" x14ac:dyDescent="0.2">
      <c r="A95" s="10">
        <v>44655</v>
      </c>
      <c r="B95" s="26">
        <v>20</v>
      </c>
      <c r="C95" s="25" t="str">
        <f t="shared" si="4"/>
        <v>2022-04</v>
      </c>
      <c r="D95" s="11">
        <v>40.79</v>
      </c>
      <c r="E95" s="11">
        <v>214.89</v>
      </c>
      <c r="F95" t="str">
        <f t="shared" si="3"/>
        <v>April 2022</v>
      </c>
    </row>
    <row r="96" spans="1:6" x14ac:dyDescent="0.2">
      <c r="A96" s="10">
        <v>44656</v>
      </c>
      <c r="B96" s="26">
        <v>24</v>
      </c>
      <c r="C96" s="25" t="str">
        <f t="shared" si="4"/>
        <v>2022-04</v>
      </c>
      <c r="D96" s="11">
        <v>57.09</v>
      </c>
      <c r="E96" s="11">
        <v>235.39</v>
      </c>
      <c r="F96" t="str">
        <f t="shared" si="3"/>
        <v>April 2022</v>
      </c>
    </row>
    <row r="97" spans="1:6" x14ac:dyDescent="0.2">
      <c r="A97" s="10">
        <v>44657</v>
      </c>
      <c r="B97" s="26">
        <v>22</v>
      </c>
      <c r="C97" s="25" t="str">
        <f t="shared" si="4"/>
        <v>2022-04</v>
      </c>
      <c r="D97" s="11">
        <v>46.86</v>
      </c>
      <c r="E97" s="11">
        <v>194.79</v>
      </c>
      <c r="F97" t="str">
        <f t="shared" si="3"/>
        <v>April 2022</v>
      </c>
    </row>
    <row r="98" spans="1:6" x14ac:dyDescent="0.2">
      <c r="A98" s="10">
        <v>44658</v>
      </c>
      <c r="B98" s="26">
        <v>27</v>
      </c>
      <c r="C98" s="25" t="str">
        <f t="shared" si="4"/>
        <v>2022-04</v>
      </c>
      <c r="D98" s="11">
        <v>41.58</v>
      </c>
      <c r="E98" s="11">
        <v>222.5</v>
      </c>
      <c r="F98" t="str">
        <f t="shared" si="3"/>
        <v>April 2022</v>
      </c>
    </row>
    <row r="99" spans="1:6" x14ac:dyDescent="0.2">
      <c r="A99" s="10">
        <v>44659</v>
      </c>
      <c r="B99" s="26">
        <v>22</v>
      </c>
      <c r="C99" s="25" t="str">
        <f t="shared" si="4"/>
        <v>2022-04</v>
      </c>
      <c r="D99" s="11">
        <v>43.78</v>
      </c>
      <c r="E99" s="11">
        <v>142.37</v>
      </c>
      <c r="F99" t="str">
        <f t="shared" si="3"/>
        <v>April 2022</v>
      </c>
    </row>
    <row r="100" spans="1:6" x14ac:dyDescent="0.2">
      <c r="A100" s="10">
        <v>44660</v>
      </c>
      <c r="B100" s="26">
        <v>16</v>
      </c>
      <c r="C100" s="25" t="str">
        <f t="shared" si="4"/>
        <v>2022-04</v>
      </c>
      <c r="D100" s="11">
        <v>45.48</v>
      </c>
      <c r="E100" s="11">
        <v>206.31</v>
      </c>
      <c r="F100" t="str">
        <f t="shared" si="3"/>
        <v>April 2022</v>
      </c>
    </row>
    <row r="101" spans="1:6" x14ac:dyDescent="0.2">
      <c r="A101" s="10">
        <v>44661</v>
      </c>
      <c r="B101" s="26">
        <v>20</v>
      </c>
      <c r="C101" s="25" t="str">
        <f t="shared" si="4"/>
        <v>2022-04</v>
      </c>
      <c r="D101" s="11">
        <v>49.21</v>
      </c>
      <c r="E101" s="11">
        <v>210.03</v>
      </c>
      <c r="F101" t="str">
        <f t="shared" si="3"/>
        <v>April 2022</v>
      </c>
    </row>
    <row r="102" spans="1:6" x14ac:dyDescent="0.2">
      <c r="A102" s="10">
        <v>44662</v>
      </c>
      <c r="B102" s="26">
        <v>20</v>
      </c>
      <c r="C102" s="25" t="str">
        <f t="shared" si="4"/>
        <v>2022-04</v>
      </c>
      <c r="D102" s="11">
        <v>57.3</v>
      </c>
      <c r="E102" s="11">
        <v>200.23</v>
      </c>
      <c r="F102" t="str">
        <f t="shared" si="3"/>
        <v>April 2022</v>
      </c>
    </row>
    <row r="103" spans="1:6" x14ac:dyDescent="0.2">
      <c r="A103" s="10">
        <v>44663</v>
      </c>
      <c r="B103" s="26">
        <v>21</v>
      </c>
      <c r="C103" s="25" t="str">
        <f t="shared" si="4"/>
        <v>2022-04</v>
      </c>
      <c r="D103" s="11">
        <v>37.89</v>
      </c>
      <c r="E103" s="11">
        <v>147</v>
      </c>
      <c r="F103" t="str">
        <f t="shared" si="3"/>
        <v>April 2022</v>
      </c>
    </row>
    <row r="104" spans="1:6" x14ac:dyDescent="0.2">
      <c r="A104" s="10">
        <v>44664</v>
      </c>
      <c r="B104" s="26">
        <v>22</v>
      </c>
      <c r="C104" s="25" t="str">
        <f t="shared" si="4"/>
        <v>2022-04</v>
      </c>
      <c r="D104" s="11">
        <v>39.049999999999997</v>
      </c>
      <c r="E104" s="11">
        <v>170.81</v>
      </c>
      <c r="F104" t="str">
        <f t="shared" si="3"/>
        <v>April 2022</v>
      </c>
    </row>
    <row r="105" spans="1:6" x14ac:dyDescent="0.2">
      <c r="A105" s="10">
        <v>44665</v>
      </c>
      <c r="B105" s="26">
        <v>26</v>
      </c>
      <c r="C105" s="25" t="str">
        <f t="shared" si="4"/>
        <v>2022-04</v>
      </c>
      <c r="D105" s="11">
        <v>55.81</v>
      </c>
      <c r="E105" s="11">
        <v>157</v>
      </c>
      <c r="F105" t="str">
        <f t="shared" si="3"/>
        <v>April 2022</v>
      </c>
    </row>
    <row r="106" spans="1:6" x14ac:dyDescent="0.2">
      <c r="A106" s="10">
        <v>44666</v>
      </c>
      <c r="B106" s="26">
        <v>21</v>
      </c>
      <c r="C106" s="25" t="str">
        <f t="shared" si="4"/>
        <v>2022-04</v>
      </c>
      <c r="D106" s="11">
        <v>49.59</v>
      </c>
      <c r="E106" s="11">
        <v>202.95</v>
      </c>
      <c r="F106" t="str">
        <f t="shared" si="3"/>
        <v>April 2022</v>
      </c>
    </row>
    <row r="107" spans="1:6" x14ac:dyDescent="0.2">
      <c r="A107" s="10">
        <v>44667</v>
      </c>
      <c r="B107" s="26">
        <v>19</v>
      </c>
      <c r="C107" s="25" t="str">
        <f t="shared" si="4"/>
        <v>2022-04</v>
      </c>
      <c r="D107" s="11">
        <v>40.119999999999997</v>
      </c>
      <c r="E107" s="11">
        <v>182.31</v>
      </c>
      <c r="F107" t="str">
        <f t="shared" si="3"/>
        <v>April 2022</v>
      </c>
    </row>
    <row r="108" spans="1:6" x14ac:dyDescent="0.2">
      <c r="A108" s="10">
        <v>44668</v>
      </c>
      <c r="B108" s="26">
        <v>28</v>
      </c>
      <c r="C108" s="25" t="str">
        <f t="shared" si="4"/>
        <v>2022-04</v>
      </c>
      <c r="D108" s="11">
        <v>45.7</v>
      </c>
      <c r="E108" s="11">
        <v>195.05</v>
      </c>
      <c r="F108" t="str">
        <f t="shared" si="3"/>
        <v>April 2022</v>
      </c>
    </row>
    <row r="109" spans="1:6" x14ac:dyDescent="0.2">
      <c r="A109" s="10">
        <v>44669</v>
      </c>
      <c r="B109" s="26">
        <v>23</v>
      </c>
      <c r="C109" s="25" t="str">
        <f t="shared" si="4"/>
        <v>2022-04</v>
      </c>
      <c r="D109" s="11">
        <v>39.840000000000003</v>
      </c>
      <c r="E109" s="11">
        <v>194.37</v>
      </c>
      <c r="F109" t="str">
        <f t="shared" si="3"/>
        <v>April 2022</v>
      </c>
    </row>
    <row r="110" spans="1:6" x14ac:dyDescent="0.2">
      <c r="A110" s="10">
        <v>44670</v>
      </c>
      <c r="B110" s="26">
        <v>18</v>
      </c>
      <c r="C110" s="25" t="str">
        <f>TEXT(A110, "yyyy-mm")</f>
        <v>2022-04</v>
      </c>
      <c r="D110" s="11">
        <v>57.18</v>
      </c>
      <c r="E110" s="11">
        <v>163.13999999999999</v>
      </c>
      <c r="F110" t="str">
        <f t="shared" si="3"/>
        <v>April 2022</v>
      </c>
    </row>
    <row r="111" spans="1:6" x14ac:dyDescent="0.2">
      <c r="A111" s="10">
        <v>44671</v>
      </c>
      <c r="B111" s="26">
        <v>20</v>
      </c>
      <c r="C111" s="25" t="str">
        <f t="shared" ref="C111:C141" si="5">TEXT(A111, "yyyy-mm")</f>
        <v>2022-04</v>
      </c>
      <c r="D111" s="11">
        <v>42.9</v>
      </c>
      <c r="E111" s="11">
        <v>218.09</v>
      </c>
      <c r="F111" t="str">
        <f t="shared" si="3"/>
        <v>April 2022</v>
      </c>
    </row>
    <row r="112" spans="1:6" x14ac:dyDescent="0.2">
      <c r="A112" s="10">
        <v>44672</v>
      </c>
      <c r="B112" s="26">
        <v>24</v>
      </c>
      <c r="C112" s="25" t="str">
        <f t="shared" si="5"/>
        <v>2022-04</v>
      </c>
      <c r="D112" s="11">
        <v>52.47</v>
      </c>
      <c r="E112" s="11">
        <v>147.86000000000001</v>
      </c>
      <c r="F112" t="str">
        <f t="shared" si="3"/>
        <v>April 2022</v>
      </c>
    </row>
    <row r="113" spans="1:6" x14ac:dyDescent="0.2">
      <c r="A113" s="10">
        <v>44673</v>
      </c>
      <c r="B113" s="26">
        <v>21</v>
      </c>
      <c r="C113" s="25" t="str">
        <f t="shared" si="5"/>
        <v>2022-04</v>
      </c>
      <c r="D113" s="11">
        <v>42.88</v>
      </c>
      <c r="E113" s="11">
        <v>198.15</v>
      </c>
      <c r="F113" t="str">
        <f t="shared" si="3"/>
        <v>April 2022</v>
      </c>
    </row>
    <row r="114" spans="1:6" x14ac:dyDescent="0.2">
      <c r="A114" s="10">
        <v>44674</v>
      </c>
      <c r="B114" s="26">
        <v>20</v>
      </c>
      <c r="C114" s="25" t="str">
        <f t="shared" si="5"/>
        <v>2022-04</v>
      </c>
      <c r="D114" s="11">
        <v>52.04</v>
      </c>
      <c r="E114" s="11">
        <v>208.22</v>
      </c>
      <c r="F114" t="str">
        <f t="shared" si="3"/>
        <v>April 2022</v>
      </c>
    </row>
    <row r="115" spans="1:6" x14ac:dyDescent="0.2">
      <c r="A115" s="10">
        <v>44675</v>
      </c>
      <c r="B115" s="26">
        <v>22</v>
      </c>
      <c r="C115" s="25" t="str">
        <f t="shared" si="5"/>
        <v>2022-04</v>
      </c>
      <c r="D115" s="11">
        <v>48.3</v>
      </c>
      <c r="E115" s="11">
        <v>216.28</v>
      </c>
      <c r="F115" t="str">
        <f t="shared" si="3"/>
        <v>April 2022</v>
      </c>
    </row>
    <row r="116" spans="1:6" x14ac:dyDescent="0.2">
      <c r="A116" s="10">
        <v>44676</v>
      </c>
      <c r="B116" s="26">
        <v>29</v>
      </c>
      <c r="C116" s="25" t="str">
        <f t="shared" si="5"/>
        <v>2022-04</v>
      </c>
      <c r="D116" s="11">
        <v>45.74</v>
      </c>
      <c r="E116" s="11">
        <v>150.19</v>
      </c>
      <c r="F116" t="str">
        <f t="shared" si="3"/>
        <v>April 2022</v>
      </c>
    </row>
    <row r="117" spans="1:6" x14ac:dyDescent="0.2">
      <c r="A117" s="10">
        <v>44677</v>
      </c>
      <c r="B117" s="26">
        <v>17</v>
      </c>
      <c r="C117" s="25" t="str">
        <f t="shared" si="5"/>
        <v>2022-04</v>
      </c>
      <c r="D117" s="11">
        <v>42.16</v>
      </c>
      <c r="E117" s="11">
        <v>214.24</v>
      </c>
      <c r="F117" t="str">
        <f t="shared" si="3"/>
        <v>April 2022</v>
      </c>
    </row>
    <row r="118" spans="1:6" x14ac:dyDescent="0.2">
      <c r="A118" s="10">
        <v>44678</v>
      </c>
      <c r="B118" s="26">
        <v>25</v>
      </c>
      <c r="C118" s="25" t="str">
        <f t="shared" si="5"/>
        <v>2022-04</v>
      </c>
      <c r="D118" s="11">
        <v>56.11</v>
      </c>
      <c r="E118" s="11">
        <v>226.18</v>
      </c>
      <c r="F118" t="str">
        <f t="shared" si="3"/>
        <v>April 2022</v>
      </c>
    </row>
    <row r="119" spans="1:6" x14ac:dyDescent="0.2">
      <c r="A119" s="10">
        <v>44679</v>
      </c>
      <c r="B119" s="26">
        <v>18</v>
      </c>
      <c r="C119" s="25" t="str">
        <f t="shared" si="5"/>
        <v>2022-04</v>
      </c>
      <c r="D119" s="11">
        <v>45.57</v>
      </c>
      <c r="E119" s="11">
        <v>179.24</v>
      </c>
      <c r="F119" t="str">
        <f t="shared" si="3"/>
        <v>April 2022</v>
      </c>
    </row>
    <row r="120" spans="1:6" x14ac:dyDescent="0.2">
      <c r="A120" s="10">
        <v>44680</v>
      </c>
      <c r="B120" s="26">
        <v>26</v>
      </c>
      <c r="C120" s="25" t="str">
        <f t="shared" si="5"/>
        <v>2022-04</v>
      </c>
      <c r="D120" s="11">
        <v>42.84</v>
      </c>
      <c r="E120" s="11">
        <v>191</v>
      </c>
      <c r="F120" t="str">
        <f t="shared" si="3"/>
        <v>April 2022</v>
      </c>
    </row>
    <row r="121" spans="1:6" x14ac:dyDescent="0.2">
      <c r="A121" s="10">
        <v>44681</v>
      </c>
      <c r="B121" s="26">
        <v>28</v>
      </c>
      <c r="C121" s="25" t="str">
        <f t="shared" si="5"/>
        <v>2022-04</v>
      </c>
      <c r="D121" s="11">
        <v>43.88</v>
      </c>
      <c r="E121" s="11">
        <v>192.97</v>
      </c>
      <c r="F121" t="str">
        <f t="shared" si="3"/>
        <v>April 2022</v>
      </c>
    </row>
    <row r="122" spans="1:6" x14ac:dyDescent="0.2">
      <c r="A122" s="10">
        <v>44682</v>
      </c>
      <c r="B122" s="26">
        <v>28</v>
      </c>
      <c r="C122" s="25" t="str">
        <f t="shared" si="5"/>
        <v>2022-05</v>
      </c>
      <c r="D122" s="11">
        <v>45.88</v>
      </c>
      <c r="E122" s="11">
        <v>152.30000000000001</v>
      </c>
      <c r="F122" t="str">
        <f t="shared" si="3"/>
        <v>May 2022</v>
      </c>
    </row>
    <row r="123" spans="1:6" x14ac:dyDescent="0.2">
      <c r="A123" s="10">
        <v>44683</v>
      </c>
      <c r="B123" s="26">
        <v>24</v>
      </c>
      <c r="C123" s="25" t="str">
        <f t="shared" si="5"/>
        <v>2022-05</v>
      </c>
      <c r="D123" s="11">
        <v>55.05</v>
      </c>
      <c r="E123" s="11">
        <v>229.33</v>
      </c>
      <c r="F123" t="str">
        <f t="shared" si="3"/>
        <v>May 2022</v>
      </c>
    </row>
    <row r="124" spans="1:6" x14ac:dyDescent="0.2">
      <c r="A124" s="10">
        <v>44684</v>
      </c>
      <c r="B124" s="26">
        <v>28</v>
      </c>
      <c r="C124" s="25" t="str">
        <f t="shared" si="5"/>
        <v>2022-05</v>
      </c>
      <c r="D124" s="11">
        <v>43.72</v>
      </c>
      <c r="E124" s="11">
        <v>147.35</v>
      </c>
      <c r="F124" t="str">
        <f t="shared" si="3"/>
        <v>May 2022</v>
      </c>
    </row>
    <row r="125" spans="1:6" x14ac:dyDescent="0.2">
      <c r="A125" s="10">
        <v>44685</v>
      </c>
      <c r="B125" s="26">
        <v>28</v>
      </c>
      <c r="C125" s="25" t="str">
        <f t="shared" si="5"/>
        <v>2022-05</v>
      </c>
      <c r="D125" s="11">
        <v>51.12</v>
      </c>
      <c r="E125" s="11">
        <v>234.71</v>
      </c>
      <c r="F125" t="str">
        <f t="shared" si="3"/>
        <v>May 2022</v>
      </c>
    </row>
    <row r="126" spans="1:6" x14ac:dyDescent="0.2">
      <c r="A126" s="10">
        <v>44686</v>
      </c>
      <c r="B126" s="26">
        <v>22</v>
      </c>
      <c r="C126" s="25" t="str">
        <f t="shared" si="5"/>
        <v>2022-05</v>
      </c>
      <c r="D126" s="11">
        <v>47.31</v>
      </c>
      <c r="E126" s="11">
        <v>144.04</v>
      </c>
      <c r="F126" t="str">
        <f t="shared" si="3"/>
        <v>May 2022</v>
      </c>
    </row>
    <row r="127" spans="1:6" x14ac:dyDescent="0.2">
      <c r="A127" s="10">
        <v>44687</v>
      </c>
      <c r="B127" s="26">
        <v>26</v>
      </c>
      <c r="C127" s="25" t="str">
        <f t="shared" si="5"/>
        <v>2022-05</v>
      </c>
      <c r="D127" s="11">
        <v>38.61</v>
      </c>
      <c r="E127" s="11">
        <v>168.56</v>
      </c>
      <c r="F127" t="str">
        <f t="shared" si="3"/>
        <v>May 2022</v>
      </c>
    </row>
    <row r="128" spans="1:6" x14ac:dyDescent="0.2">
      <c r="A128" s="10">
        <v>44688</v>
      </c>
      <c r="B128" s="26">
        <v>19</v>
      </c>
      <c r="C128" s="25" t="str">
        <f t="shared" si="5"/>
        <v>2022-05</v>
      </c>
      <c r="D128" s="11">
        <v>48.75</v>
      </c>
      <c r="E128" s="11">
        <v>230.17</v>
      </c>
      <c r="F128" t="str">
        <f t="shared" si="3"/>
        <v>May 2022</v>
      </c>
    </row>
    <row r="129" spans="1:6" x14ac:dyDescent="0.2">
      <c r="A129" s="10">
        <v>44689</v>
      </c>
      <c r="B129" s="26">
        <v>17</v>
      </c>
      <c r="C129" s="25" t="str">
        <f t="shared" si="5"/>
        <v>2022-05</v>
      </c>
      <c r="D129" s="11">
        <v>51.55</v>
      </c>
      <c r="E129" s="11">
        <v>161.61000000000001</v>
      </c>
      <c r="F129" t="str">
        <f t="shared" si="3"/>
        <v>May 2022</v>
      </c>
    </row>
    <row r="130" spans="1:6" x14ac:dyDescent="0.2">
      <c r="A130" s="10">
        <v>44690</v>
      </c>
      <c r="B130" s="26">
        <v>19</v>
      </c>
      <c r="C130" s="25" t="str">
        <f t="shared" si="5"/>
        <v>2022-05</v>
      </c>
      <c r="D130" s="11">
        <v>51.91</v>
      </c>
      <c r="E130" s="11">
        <v>189.65</v>
      </c>
      <c r="F130" t="str">
        <f t="shared" si="3"/>
        <v>May 2022</v>
      </c>
    </row>
    <row r="131" spans="1:6" x14ac:dyDescent="0.2">
      <c r="A131" s="10">
        <v>44691</v>
      </c>
      <c r="B131" s="26">
        <v>21</v>
      </c>
      <c r="C131" s="25" t="str">
        <f t="shared" si="5"/>
        <v>2022-05</v>
      </c>
      <c r="D131" s="11">
        <v>38.81</v>
      </c>
      <c r="E131" s="11">
        <v>193.88</v>
      </c>
      <c r="F131" t="str">
        <f t="shared" ref="F131:F194" si="6">TEXT(DATE(LEFT(C131,4), RIGHT(C131,2), 1), "mmmm yyyy")</f>
        <v>May 2022</v>
      </c>
    </row>
    <row r="132" spans="1:6" x14ac:dyDescent="0.2">
      <c r="A132" s="10">
        <v>44692</v>
      </c>
      <c r="B132" s="26">
        <v>30</v>
      </c>
      <c r="C132" s="25" t="str">
        <f t="shared" si="5"/>
        <v>2022-05</v>
      </c>
      <c r="D132" s="11">
        <v>54.86</v>
      </c>
      <c r="E132" s="11">
        <v>148.68</v>
      </c>
      <c r="F132" t="str">
        <f t="shared" si="6"/>
        <v>May 2022</v>
      </c>
    </row>
    <row r="133" spans="1:6" x14ac:dyDescent="0.2">
      <c r="A133" s="10">
        <v>44693</v>
      </c>
      <c r="B133" s="26">
        <v>17</v>
      </c>
      <c r="C133" s="25" t="str">
        <f t="shared" si="5"/>
        <v>2022-05</v>
      </c>
      <c r="D133" s="11">
        <v>46.51</v>
      </c>
      <c r="E133" s="11">
        <v>143.19</v>
      </c>
      <c r="F133" t="str">
        <f t="shared" si="6"/>
        <v>May 2022</v>
      </c>
    </row>
    <row r="134" spans="1:6" x14ac:dyDescent="0.2">
      <c r="A134" s="10">
        <v>44694</v>
      </c>
      <c r="B134" s="26">
        <v>19</v>
      </c>
      <c r="C134" s="25" t="str">
        <f t="shared" si="5"/>
        <v>2022-05</v>
      </c>
      <c r="D134" s="11">
        <v>55.5</v>
      </c>
      <c r="E134" s="11">
        <v>159.82</v>
      </c>
      <c r="F134" t="str">
        <f t="shared" si="6"/>
        <v>May 2022</v>
      </c>
    </row>
    <row r="135" spans="1:6" x14ac:dyDescent="0.2">
      <c r="A135" s="10">
        <v>44695</v>
      </c>
      <c r="B135" s="26">
        <v>19</v>
      </c>
      <c r="C135" s="25" t="str">
        <f t="shared" si="5"/>
        <v>2022-05</v>
      </c>
      <c r="D135" s="11">
        <v>38.46</v>
      </c>
      <c r="E135" s="11">
        <v>178.88</v>
      </c>
      <c r="F135" t="str">
        <f t="shared" si="6"/>
        <v>May 2022</v>
      </c>
    </row>
    <row r="136" spans="1:6" x14ac:dyDescent="0.2">
      <c r="A136" s="10">
        <v>44696</v>
      </c>
      <c r="B136" s="26">
        <v>23</v>
      </c>
      <c r="C136" s="25" t="str">
        <f t="shared" si="5"/>
        <v>2022-05</v>
      </c>
      <c r="D136" s="11">
        <v>50.23</v>
      </c>
      <c r="E136" s="11">
        <v>164.35</v>
      </c>
      <c r="F136" t="str">
        <f t="shared" si="6"/>
        <v>May 2022</v>
      </c>
    </row>
    <row r="137" spans="1:6" x14ac:dyDescent="0.2">
      <c r="A137" s="10">
        <v>44697</v>
      </c>
      <c r="B137" s="26">
        <v>29</v>
      </c>
      <c r="C137" s="25" t="str">
        <f t="shared" si="5"/>
        <v>2022-05</v>
      </c>
      <c r="D137" s="11">
        <v>52.02</v>
      </c>
      <c r="E137" s="11">
        <v>229.06</v>
      </c>
      <c r="F137" t="str">
        <f t="shared" si="6"/>
        <v>May 2022</v>
      </c>
    </row>
    <row r="138" spans="1:6" x14ac:dyDescent="0.2">
      <c r="A138" s="10">
        <v>44698</v>
      </c>
      <c r="B138" s="26">
        <v>21</v>
      </c>
      <c r="C138" s="25" t="str">
        <f t="shared" si="5"/>
        <v>2022-05</v>
      </c>
      <c r="D138" s="11">
        <v>53.27</v>
      </c>
      <c r="E138" s="11">
        <v>200.85</v>
      </c>
      <c r="F138" t="str">
        <f t="shared" si="6"/>
        <v>May 2022</v>
      </c>
    </row>
    <row r="139" spans="1:6" x14ac:dyDescent="0.2">
      <c r="A139" s="10">
        <v>44699</v>
      </c>
      <c r="B139" s="26">
        <v>23</v>
      </c>
      <c r="C139" s="25" t="str">
        <f t="shared" si="5"/>
        <v>2022-05</v>
      </c>
      <c r="D139" s="11">
        <v>51.55</v>
      </c>
      <c r="E139" s="11">
        <v>205.48</v>
      </c>
      <c r="F139" t="str">
        <f t="shared" si="6"/>
        <v>May 2022</v>
      </c>
    </row>
    <row r="140" spans="1:6" x14ac:dyDescent="0.2">
      <c r="A140" s="10">
        <v>44700</v>
      </c>
      <c r="B140" s="26">
        <v>18</v>
      </c>
      <c r="C140" s="25" t="str">
        <f t="shared" si="5"/>
        <v>2022-05</v>
      </c>
      <c r="D140" s="11">
        <v>42.06</v>
      </c>
      <c r="E140" s="11">
        <v>200</v>
      </c>
      <c r="F140" t="str">
        <f t="shared" si="6"/>
        <v>May 2022</v>
      </c>
    </row>
    <row r="141" spans="1:6" x14ac:dyDescent="0.2">
      <c r="A141" s="10">
        <v>44701</v>
      </c>
      <c r="B141" s="26">
        <v>26</v>
      </c>
      <c r="C141" s="25" t="str">
        <f t="shared" si="5"/>
        <v>2022-05</v>
      </c>
      <c r="D141" s="11">
        <v>40.840000000000003</v>
      </c>
      <c r="E141" s="11">
        <v>192.25</v>
      </c>
      <c r="F141" t="str">
        <f t="shared" si="6"/>
        <v>May 2022</v>
      </c>
    </row>
    <row r="142" spans="1:6" x14ac:dyDescent="0.2">
      <c r="A142" s="10">
        <v>44702</v>
      </c>
      <c r="B142" s="26">
        <v>17</v>
      </c>
      <c r="C142" s="25" t="str">
        <f>TEXT(A142, "yyyy-mm")</f>
        <v>2022-05</v>
      </c>
      <c r="D142" s="11">
        <v>55.62</v>
      </c>
      <c r="E142" s="11">
        <v>148.91999999999999</v>
      </c>
      <c r="F142" t="str">
        <f t="shared" si="6"/>
        <v>May 2022</v>
      </c>
    </row>
    <row r="143" spans="1:6" x14ac:dyDescent="0.2">
      <c r="A143" s="10">
        <v>44703</v>
      </c>
      <c r="B143" s="26">
        <v>30</v>
      </c>
      <c r="C143" s="25" t="str">
        <f t="shared" ref="C143:C206" si="7">TEXT(A143, "yyyy-mm")</f>
        <v>2022-05</v>
      </c>
      <c r="D143" s="11">
        <v>40.99</v>
      </c>
      <c r="E143" s="11">
        <v>158.94999999999999</v>
      </c>
      <c r="F143" t="str">
        <f t="shared" si="6"/>
        <v>May 2022</v>
      </c>
    </row>
    <row r="144" spans="1:6" x14ac:dyDescent="0.2">
      <c r="A144" s="10">
        <v>44704</v>
      </c>
      <c r="B144" s="26">
        <v>24</v>
      </c>
      <c r="C144" s="25" t="str">
        <f t="shared" si="7"/>
        <v>2022-05</v>
      </c>
      <c r="D144" s="11">
        <v>53.18</v>
      </c>
      <c r="E144" s="11">
        <v>185.25</v>
      </c>
      <c r="F144" t="str">
        <f t="shared" si="6"/>
        <v>May 2022</v>
      </c>
    </row>
    <row r="145" spans="1:6" x14ac:dyDescent="0.2">
      <c r="A145" s="10">
        <v>44705</v>
      </c>
      <c r="B145" s="26">
        <v>21</v>
      </c>
      <c r="C145" s="25" t="str">
        <f t="shared" si="7"/>
        <v>2022-05</v>
      </c>
      <c r="D145" s="11">
        <v>51.78</v>
      </c>
      <c r="E145" s="11">
        <v>146.82</v>
      </c>
      <c r="F145" t="str">
        <f t="shared" si="6"/>
        <v>May 2022</v>
      </c>
    </row>
    <row r="146" spans="1:6" x14ac:dyDescent="0.2">
      <c r="A146" s="10">
        <v>44706</v>
      </c>
      <c r="B146" s="26">
        <v>19</v>
      </c>
      <c r="C146" s="25" t="str">
        <f t="shared" si="7"/>
        <v>2022-05</v>
      </c>
      <c r="D146" s="11">
        <v>40.04</v>
      </c>
      <c r="E146" s="11">
        <v>195.49</v>
      </c>
      <c r="F146" t="str">
        <f t="shared" si="6"/>
        <v>May 2022</v>
      </c>
    </row>
    <row r="147" spans="1:6" x14ac:dyDescent="0.2">
      <c r="A147" s="10">
        <v>44707</v>
      </c>
      <c r="B147" s="26">
        <v>23</v>
      </c>
      <c r="C147" s="25" t="str">
        <f t="shared" si="7"/>
        <v>2022-05</v>
      </c>
      <c r="D147" s="11">
        <v>41.59</v>
      </c>
      <c r="E147" s="11">
        <v>140.61000000000001</v>
      </c>
      <c r="F147" t="str">
        <f t="shared" si="6"/>
        <v>May 2022</v>
      </c>
    </row>
    <row r="148" spans="1:6" x14ac:dyDescent="0.2">
      <c r="A148" s="10">
        <v>44708</v>
      </c>
      <c r="B148" s="26">
        <v>20</v>
      </c>
      <c r="C148" s="25" t="str">
        <f t="shared" si="7"/>
        <v>2022-05</v>
      </c>
      <c r="D148" s="11">
        <v>46.67</v>
      </c>
      <c r="E148" s="11">
        <v>172.18</v>
      </c>
      <c r="F148" t="str">
        <f t="shared" si="6"/>
        <v>May 2022</v>
      </c>
    </row>
    <row r="149" spans="1:6" x14ac:dyDescent="0.2">
      <c r="A149" s="10">
        <v>44709</v>
      </c>
      <c r="B149" s="26">
        <v>29</v>
      </c>
      <c r="C149" s="25" t="str">
        <f t="shared" si="7"/>
        <v>2022-05</v>
      </c>
      <c r="D149" s="11">
        <v>43.88</v>
      </c>
      <c r="E149" s="11">
        <v>217.3</v>
      </c>
      <c r="F149" t="str">
        <f t="shared" si="6"/>
        <v>May 2022</v>
      </c>
    </row>
    <row r="150" spans="1:6" x14ac:dyDescent="0.2">
      <c r="A150" s="10">
        <v>44710</v>
      </c>
      <c r="B150" s="26">
        <v>27</v>
      </c>
      <c r="C150" s="25" t="str">
        <f t="shared" si="7"/>
        <v>2022-05</v>
      </c>
      <c r="D150" s="11">
        <v>45.18</v>
      </c>
      <c r="E150" s="11">
        <v>139.22</v>
      </c>
      <c r="F150" t="str">
        <f t="shared" si="6"/>
        <v>May 2022</v>
      </c>
    </row>
    <row r="151" spans="1:6" x14ac:dyDescent="0.2">
      <c r="A151" s="10">
        <v>44711</v>
      </c>
      <c r="B151" s="26">
        <v>19</v>
      </c>
      <c r="C151" s="25" t="str">
        <f t="shared" si="7"/>
        <v>2022-05</v>
      </c>
      <c r="D151" s="11">
        <v>38.65</v>
      </c>
      <c r="E151" s="11">
        <v>152.43</v>
      </c>
      <c r="F151" t="str">
        <f t="shared" si="6"/>
        <v>May 2022</v>
      </c>
    </row>
    <row r="152" spans="1:6" x14ac:dyDescent="0.2">
      <c r="A152" s="10">
        <v>44712</v>
      </c>
      <c r="B152" s="26">
        <v>21</v>
      </c>
      <c r="C152" s="25" t="str">
        <f t="shared" si="7"/>
        <v>2022-05</v>
      </c>
      <c r="D152" s="11">
        <v>56.21</v>
      </c>
      <c r="E152" s="11">
        <v>230.67</v>
      </c>
      <c r="F152" t="str">
        <f t="shared" si="6"/>
        <v>May 2022</v>
      </c>
    </row>
    <row r="153" spans="1:6" x14ac:dyDescent="0.2">
      <c r="A153" s="10">
        <v>44713</v>
      </c>
      <c r="B153" s="26">
        <v>28</v>
      </c>
      <c r="C153" s="25" t="str">
        <f t="shared" si="7"/>
        <v>2022-06</v>
      </c>
      <c r="D153" s="11">
        <v>50.72</v>
      </c>
      <c r="E153" s="11">
        <v>233.61</v>
      </c>
      <c r="F153" t="str">
        <f t="shared" si="6"/>
        <v>June 2022</v>
      </c>
    </row>
    <row r="154" spans="1:6" x14ac:dyDescent="0.2">
      <c r="A154" s="10">
        <v>44714</v>
      </c>
      <c r="B154" s="26">
        <v>24</v>
      </c>
      <c r="C154" s="25" t="str">
        <f t="shared" si="7"/>
        <v>2022-06</v>
      </c>
      <c r="D154" s="11">
        <v>45.32</v>
      </c>
      <c r="E154" s="11">
        <v>226.66</v>
      </c>
      <c r="F154" t="str">
        <f t="shared" si="6"/>
        <v>June 2022</v>
      </c>
    </row>
    <row r="155" spans="1:6" x14ac:dyDescent="0.2">
      <c r="A155" s="10">
        <v>44715</v>
      </c>
      <c r="B155" s="26">
        <v>20</v>
      </c>
      <c r="C155" s="25" t="str">
        <f t="shared" si="7"/>
        <v>2022-06</v>
      </c>
      <c r="D155" s="11">
        <v>39.25</v>
      </c>
      <c r="E155" s="11">
        <v>193.27</v>
      </c>
      <c r="F155" t="str">
        <f t="shared" si="6"/>
        <v>June 2022</v>
      </c>
    </row>
    <row r="156" spans="1:6" x14ac:dyDescent="0.2">
      <c r="A156" s="10">
        <v>44716</v>
      </c>
      <c r="B156" s="26">
        <v>23</v>
      </c>
      <c r="C156" s="25" t="str">
        <f t="shared" si="7"/>
        <v>2022-06</v>
      </c>
      <c r="D156" s="11">
        <v>51.22</v>
      </c>
      <c r="E156" s="11">
        <v>150.4</v>
      </c>
      <c r="F156" t="str">
        <f t="shared" si="6"/>
        <v>June 2022</v>
      </c>
    </row>
    <row r="157" spans="1:6" x14ac:dyDescent="0.2">
      <c r="A157" s="10">
        <v>44717</v>
      </c>
      <c r="B157" s="26">
        <v>22</v>
      </c>
      <c r="C157" s="25" t="str">
        <f t="shared" si="7"/>
        <v>2022-06</v>
      </c>
      <c r="D157" s="11">
        <v>43.52</v>
      </c>
      <c r="E157" s="11">
        <v>205.38</v>
      </c>
      <c r="F157" t="str">
        <f t="shared" si="6"/>
        <v>June 2022</v>
      </c>
    </row>
    <row r="158" spans="1:6" x14ac:dyDescent="0.2">
      <c r="A158" s="10">
        <v>44718</v>
      </c>
      <c r="B158" s="26">
        <v>20</v>
      </c>
      <c r="C158" s="25" t="str">
        <f t="shared" si="7"/>
        <v>2022-06</v>
      </c>
      <c r="D158" s="11">
        <v>40.98</v>
      </c>
      <c r="E158" s="11">
        <v>160.4</v>
      </c>
      <c r="F158" t="str">
        <f t="shared" si="6"/>
        <v>June 2022</v>
      </c>
    </row>
    <row r="159" spans="1:6" x14ac:dyDescent="0.2">
      <c r="A159" s="10">
        <v>44719</v>
      </c>
      <c r="B159" s="26">
        <v>31</v>
      </c>
      <c r="C159" s="25" t="str">
        <f t="shared" si="7"/>
        <v>2022-06</v>
      </c>
      <c r="D159" s="11">
        <v>42.07</v>
      </c>
      <c r="E159" s="11">
        <v>168.05</v>
      </c>
      <c r="F159" t="str">
        <f t="shared" si="6"/>
        <v>June 2022</v>
      </c>
    </row>
    <row r="160" spans="1:6" x14ac:dyDescent="0.2">
      <c r="A160" s="10">
        <v>44720</v>
      </c>
      <c r="B160" s="26">
        <v>29</v>
      </c>
      <c r="C160" s="25" t="str">
        <f t="shared" si="7"/>
        <v>2022-06</v>
      </c>
      <c r="D160" s="11">
        <v>46.74</v>
      </c>
      <c r="E160" s="11">
        <v>180.1</v>
      </c>
      <c r="F160" t="str">
        <f t="shared" si="6"/>
        <v>June 2022</v>
      </c>
    </row>
    <row r="161" spans="1:6" x14ac:dyDescent="0.2">
      <c r="A161" s="10">
        <v>44721</v>
      </c>
      <c r="B161" s="26">
        <v>22</v>
      </c>
      <c r="C161" s="25" t="str">
        <f t="shared" si="7"/>
        <v>2022-06</v>
      </c>
      <c r="D161" s="11">
        <v>42.23</v>
      </c>
      <c r="E161" s="11">
        <v>175.94</v>
      </c>
      <c r="F161" t="str">
        <f t="shared" si="6"/>
        <v>June 2022</v>
      </c>
    </row>
    <row r="162" spans="1:6" x14ac:dyDescent="0.2">
      <c r="A162" s="10">
        <v>44722</v>
      </c>
      <c r="B162" s="26">
        <v>22</v>
      </c>
      <c r="C162" s="25" t="str">
        <f t="shared" si="7"/>
        <v>2022-06</v>
      </c>
      <c r="D162" s="11">
        <v>49.15</v>
      </c>
      <c r="E162" s="11">
        <v>157.32</v>
      </c>
      <c r="F162" t="str">
        <f t="shared" si="6"/>
        <v>June 2022</v>
      </c>
    </row>
    <row r="163" spans="1:6" x14ac:dyDescent="0.2">
      <c r="A163" s="10">
        <v>44723</v>
      </c>
      <c r="B163" s="26">
        <v>20</v>
      </c>
      <c r="C163" s="25" t="str">
        <f t="shared" si="7"/>
        <v>2022-06</v>
      </c>
      <c r="D163" s="11">
        <v>54.33</v>
      </c>
      <c r="E163" s="11">
        <v>212.26</v>
      </c>
      <c r="F163" t="str">
        <f t="shared" si="6"/>
        <v>June 2022</v>
      </c>
    </row>
    <row r="164" spans="1:6" x14ac:dyDescent="0.2">
      <c r="A164" s="10">
        <v>44724</v>
      </c>
      <c r="B164" s="26">
        <v>30</v>
      </c>
      <c r="C164" s="25" t="str">
        <f t="shared" si="7"/>
        <v>2022-06</v>
      </c>
      <c r="D164" s="11">
        <v>55.71</v>
      </c>
      <c r="E164" s="11">
        <v>201.87</v>
      </c>
      <c r="F164" t="str">
        <f t="shared" si="6"/>
        <v>June 2022</v>
      </c>
    </row>
    <row r="165" spans="1:6" x14ac:dyDescent="0.2">
      <c r="A165" s="10">
        <v>44725</v>
      </c>
      <c r="B165" s="26">
        <v>20</v>
      </c>
      <c r="C165" s="25" t="str">
        <f t="shared" si="7"/>
        <v>2022-06</v>
      </c>
      <c r="D165" s="11">
        <v>53.6</v>
      </c>
      <c r="E165" s="11">
        <v>218.51</v>
      </c>
      <c r="F165" t="str">
        <f t="shared" si="6"/>
        <v>June 2022</v>
      </c>
    </row>
    <row r="166" spans="1:6" x14ac:dyDescent="0.2">
      <c r="A166" s="10">
        <v>44726</v>
      </c>
      <c r="B166" s="26">
        <v>22</v>
      </c>
      <c r="C166" s="25" t="str">
        <f t="shared" si="7"/>
        <v>2022-06</v>
      </c>
      <c r="D166" s="11">
        <v>47.63</v>
      </c>
      <c r="E166" s="11">
        <v>161.47999999999999</v>
      </c>
      <c r="F166" t="str">
        <f t="shared" si="6"/>
        <v>June 2022</v>
      </c>
    </row>
    <row r="167" spans="1:6" x14ac:dyDescent="0.2">
      <c r="A167" s="10">
        <v>44727</v>
      </c>
      <c r="B167" s="26">
        <v>29</v>
      </c>
      <c r="C167" s="25" t="str">
        <f t="shared" si="7"/>
        <v>2022-06</v>
      </c>
      <c r="D167" s="11">
        <v>37.979999999999997</v>
      </c>
      <c r="E167" s="11">
        <v>157.79</v>
      </c>
      <c r="F167" t="str">
        <f t="shared" si="6"/>
        <v>June 2022</v>
      </c>
    </row>
    <row r="168" spans="1:6" x14ac:dyDescent="0.2">
      <c r="A168" s="10">
        <v>44728</v>
      </c>
      <c r="B168" s="26">
        <v>19</v>
      </c>
      <c r="C168" s="25" t="str">
        <f t="shared" si="7"/>
        <v>2022-06</v>
      </c>
      <c r="D168" s="11">
        <v>42.22</v>
      </c>
      <c r="E168" s="11">
        <v>142.1</v>
      </c>
      <c r="F168" t="str">
        <f t="shared" si="6"/>
        <v>June 2022</v>
      </c>
    </row>
    <row r="169" spans="1:6" x14ac:dyDescent="0.2">
      <c r="A169" s="10">
        <v>44729</v>
      </c>
      <c r="B169" s="26">
        <v>25</v>
      </c>
      <c r="C169" s="25" t="str">
        <f t="shared" si="7"/>
        <v>2022-06</v>
      </c>
      <c r="D169" s="11">
        <v>54.6</v>
      </c>
      <c r="E169" s="11">
        <v>178.01</v>
      </c>
      <c r="F169" t="str">
        <f t="shared" si="6"/>
        <v>June 2022</v>
      </c>
    </row>
    <row r="170" spans="1:6" x14ac:dyDescent="0.2">
      <c r="A170" s="10">
        <v>44730</v>
      </c>
      <c r="B170" s="26">
        <v>20</v>
      </c>
      <c r="C170" s="25" t="str">
        <f t="shared" si="7"/>
        <v>2022-06</v>
      </c>
      <c r="D170" s="11">
        <v>42.92</v>
      </c>
      <c r="E170" s="11">
        <v>217.6</v>
      </c>
      <c r="F170" t="str">
        <f t="shared" si="6"/>
        <v>June 2022</v>
      </c>
    </row>
    <row r="171" spans="1:6" x14ac:dyDescent="0.2">
      <c r="A171" s="10">
        <v>44731</v>
      </c>
      <c r="B171" s="26">
        <v>23</v>
      </c>
      <c r="C171" s="25" t="str">
        <f t="shared" si="7"/>
        <v>2022-06</v>
      </c>
      <c r="D171" s="11">
        <v>46.87</v>
      </c>
      <c r="E171" s="11">
        <v>152.46</v>
      </c>
      <c r="F171" t="str">
        <f t="shared" si="6"/>
        <v>June 2022</v>
      </c>
    </row>
    <row r="172" spans="1:6" x14ac:dyDescent="0.2">
      <c r="A172" s="10">
        <v>44732</v>
      </c>
      <c r="B172" s="26">
        <v>22</v>
      </c>
      <c r="C172" s="25" t="str">
        <f t="shared" si="7"/>
        <v>2022-06</v>
      </c>
      <c r="D172" s="11">
        <v>51.04</v>
      </c>
      <c r="E172" s="11">
        <v>137.78</v>
      </c>
      <c r="F172" t="str">
        <f t="shared" si="6"/>
        <v>June 2022</v>
      </c>
    </row>
    <row r="173" spans="1:6" x14ac:dyDescent="0.2">
      <c r="A173" s="10">
        <v>44733</v>
      </c>
      <c r="B173" s="26">
        <v>23</v>
      </c>
      <c r="C173" s="25" t="str">
        <f t="shared" si="7"/>
        <v>2022-06</v>
      </c>
      <c r="D173" s="11">
        <v>47.23</v>
      </c>
      <c r="E173" s="11">
        <v>229.34</v>
      </c>
      <c r="F173" t="str">
        <f t="shared" si="6"/>
        <v>June 2022</v>
      </c>
    </row>
    <row r="174" spans="1:6" x14ac:dyDescent="0.2">
      <c r="A174" s="10">
        <v>44734</v>
      </c>
      <c r="B174" s="26">
        <v>21</v>
      </c>
      <c r="C174" s="25" t="str">
        <f t="shared" si="7"/>
        <v>2022-06</v>
      </c>
      <c r="D174" s="11">
        <v>37.85</v>
      </c>
      <c r="E174" s="11">
        <v>153.86000000000001</v>
      </c>
      <c r="F174" t="str">
        <f t="shared" si="6"/>
        <v>June 2022</v>
      </c>
    </row>
    <row r="175" spans="1:6" x14ac:dyDescent="0.2">
      <c r="A175" s="10">
        <v>44735</v>
      </c>
      <c r="B175" s="26">
        <v>24</v>
      </c>
      <c r="C175" s="25" t="str">
        <f t="shared" si="7"/>
        <v>2022-06</v>
      </c>
      <c r="D175" s="11">
        <v>39.840000000000003</v>
      </c>
      <c r="E175" s="11">
        <v>144.01</v>
      </c>
      <c r="F175" t="str">
        <f t="shared" si="6"/>
        <v>June 2022</v>
      </c>
    </row>
    <row r="176" spans="1:6" x14ac:dyDescent="0.2">
      <c r="A176" s="10">
        <v>44736</v>
      </c>
      <c r="B176" s="26">
        <v>25</v>
      </c>
      <c r="C176" s="25" t="str">
        <f t="shared" si="7"/>
        <v>2022-06</v>
      </c>
      <c r="D176" s="11">
        <v>56</v>
      </c>
      <c r="E176" s="11">
        <v>219.09</v>
      </c>
      <c r="F176" t="str">
        <f t="shared" si="6"/>
        <v>June 2022</v>
      </c>
    </row>
    <row r="177" spans="1:6" x14ac:dyDescent="0.2">
      <c r="A177" s="10">
        <v>44737</v>
      </c>
      <c r="B177" s="26">
        <v>23</v>
      </c>
      <c r="C177" s="25" t="str">
        <f t="shared" si="7"/>
        <v>2022-06</v>
      </c>
      <c r="D177" s="11">
        <v>54.23</v>
      </c>
      <c r="E177" s="11">
        <v>172.44</v>
      </c>
      <c r="F177" t="str">
        <f t="shared" si="6"/>
        <v>June 2022</v>
      </c>
    </row>
    <row r="178" spans="1:6" x14ac:dyDescent="0.2">
      <c r="A178" s="10">
        <v>44738</v>
      </c>
      <c r="B178" s="26">
        <v>26</v>
      </c>
      <c r="C178" s="25" t="str">
        <f t="shared" si="7"/>
        <v>2022-06</v>
      </c>
      <c r="D178" s="11">
        <v>39.46</v>
      </c>
      <c r="E178" s="11">
        <v>180.25</v>
      </c>
      <c r="F178" t="str">
        <f t="shared" si="6"/>
        <v>June 2022</v>
      </c>
    </row>
    <row r="179" spans="1:6" x14ac:dyDescent="0.2">
      <c r="A179" s="10">
        <v>44739</v>
      </c>
      <c r="B179" s="26">
        <v>25</v>
      </c>
      <c r="C179" s="25" t="str">
        <f t="shared" si="7"/>
        <v>2022-06</v>
      </c>
      <c r="D179" s="11">
        <v>51.71</v>
      </c>
      <c r="E179" s="11">
        <v>212.25</v>
      </c>
      <c r="F179" t="str">
        <f t="shared" si="6"/>
        <v>June 2022</v>
      </c>
    </row>
    <row r="180" spans="1:6" x14ac:dyDescent="0.2">
      <c r="A180" s="10">
        <v>44740</v>
      </c>
      <c r="B180" s="26">
        <v>31</v>
      </c>
      <c r="C180" s="25" t="str">
        <f t="shared" si="7"/>
        <v>2022-06</v>
      </c>
      <c r="D180" s="11">
        <v>48.04</v>
      </c>
      <c r="E180" s="11">
        <v>169.1</v>
      </c>
      <c r="F180" t="str">
        <f t="shared" si="6"/>
        <v>June 2022</v>
      </c>
    </row>
    <row r="181" spans="1:6" x14ac:dyDescent="0.2">
      <c r="A181" s="10">
        <v>44741</v>
      </c>
      <c r="B181" s="26">
        <v>21</v>
      </c>
      <c r="C181" s="25" t="str">
        <f t="shared" si="7"/>
        <v>2022-06</v>
      </c>
      <c r="D181" s="11">
        <v>40.229999999999997</v>
      </c>
      <c r="E181" s="11">
        <v>219.82</v>
      </c>
      <c r="F181" t="str">
        <f t="shared" si="6"/>
        <v>June 2022</v>
      </c>
    </row>
    <row r="182" spans="1:6" x14ac:dyDescent="0.2">
      <c r="A182" s="10">
        <v>44742</v>
      </c>
      <c r="B182" s="26">
        <v>25</v>
      </c>
      <c r="C182" s="25" t="str">
        <f t="shared" si="7"/>
        <v>2022-06</v>
      </c>
      <c r="D182" s="11">
        <v>41.9</v>
      </c>
      <c r="E182" s="11">
        <v>159.43</v>
      </c>
      <c r="F182" t="str">
        <f t="shared" si="6"/>
        <v>June 2022</v>
      </c>
    </row>
    <row r="183" spans="1:6" x14ac:dyDescent="0.2">
      <c r="A183" s="10">
        <v>44743</v>
      </c>
      <c r="B183" s="26">
        <v>23</v>
      </c>
      <c r="C183" s="25" t="str">
        <f t="shared" si="7"/>
        <v>2022-07</v>
      </c>
      <c r="D183" s="11">
        <v>41.62</v>
      </c>
      <c r="E183" s="11">
        <v>142.82</v>
      </c>
      <c r="F183" t="str">
        <f t="shared" si="6"/>
        <v>July 2022</v>
      </c>
    </row>
    <row r="184" spans="1:6" x14ac:dyDescent="0.2">
      <c r="A184" s="10">
        <v>44744</v>
      </c>
      <c r="B184" s="26">
        <v>27</v>
      </c>
      <c r="C184" s="25" t="str">
        <f t="shared" si="7"/>
        <v>2022-07</v>
      </c>
      <c r="D184" s="11">
        <v>46.21</v>
      </c>
      <c r="E184" s="11">
        <v>148.18</v>
      </c>
      <c r="F184" t="str">
        <f t="shared" si="6"/>
        <v>July 2022</v>
      </c>
    </row>
    <row r="185" spans="1:6" x14ac:dyDescent="0.2">
      <c r="A185" s="10">
        <v>44745</v>
      </c>
      <c r="B185" s="26">
        <v>23</v>
      </c>
      <c r="C185" s="25" t="str">
        <f t="shared" si="7"/>
        <v>2022-07</v>
      </c>
      <c r="D185" s="11">
        <v>54.2</v>
      </c>
      <c r="E185" s="11">
        <v>195.58</v>
      </c>
      <c r="F185" t="str">
        <f t="shared" si="6"/>
        <v>July 2022</v>
      </c>
    </row>
    <row r="186" spans="1:6" x14ac:dyDescent="0.2">
      <c r="A186" s="10">
        <v>44746</v>
      </c>
      <c r="B186" s="26">
        <v>24</v>
      </c>
      <c r="C186" s="25" t="str">
        <f t="shared" si="7"/>
        <v>2022-07</v>
      </c>
      <c r="D186" s="11">
        <v>51.34</v>
      </c>
      <c r="E186" s="11">
        <v>168.69</v>
      </c>
      <c r="F186" t="str">
        <f t="shared" si="6"/>
        <v>July 2022</v>
      </c>
    </row>
    <row r="187" spans="1:6" x14ac:dyDescent="0.2">
      <c r="A187" s="10">
        <v>44747</v>
      </c>
      <c r="B187" s="26">
        <v>24</v>
      </c>
      <c r="C187" s="25" t="str">
        <f t="shared" si="7"/>
        <v>2022-07</v>
      </c>
      <c r="D187" s="11">
        <v>41.75</v>
      </c>
      <c r="E187" s="11">
        <v>185.99</v>
      </c>
      <c r="F187" t="str">
        <f t="shared" si="6"/>
        <v>July 2022</v>
      </c>
    </row>
    <row r="188" spans="1:6" x14ac:dyDescent="0.2">
      <c r="A188" s="10">
        <v>44748</v>
      </c>
      <c r="B188" s="26">
        <v>28</v>
      </c>
      <c r="C188" s="25" t="str">
        <f t="shared" si="7"/>
        <v>2022-07</v>
      </c>
      <c r="D188" s="11">
        <v>43.3</v>
      </c>
      <c r="E188" s="11">
        <v>140.44</v>
      </c>
      <c r="F188" t="str">
        <f t="shared" si="6"/>
        <v>July 2022</v>
      </c>
    </row>
    <row r="189" spans="1:6" x14ac:dyDescent="0.2">
      <c r="A189" s="10">
        <v>44749</v>
      </c>
      <c r="B189" s="26">
        <v>29</v>
      </c>
      <c r="C189" s="25" t="str">
        <f t="shared" si="7"/>
        <v>2022-07</v>
      </c>
      <c r="D189" s="11">
        <v>49.5</v>
      </c>
      <c r="E189" s="11">
        <v>228.63</v>
      </c>
      <c r="F189" t="str">
        <f t="shared" si="6"/>
        <v>July 2022</v>
      </c>
    </row>
    <row r="190" spans="1:6" x14ac:dyDescent="0.2">
      <c r="A190" s="10">
        <v>44750</v>
      </c>
      <c r="B190" s="26">
        <v>31</v>
      </c>
      <c r="C190" s="25" t="str">
        <f t="shared" si="7"/>
        <v>2022-07</v>
      </c>
      <c r="D190" s="11">
        <v>52.78</v>
      </c>
      <c r="E190" s="11">
        <v>171.56</v>
      </c>
      <c r="F190" t="str">
        <f t="shared" si="6"/>
        <v>July 2022</v>
      </c>
    </row>
    <row r="191" spans="1:6" x14ac:dyDescent="0.2">
      <c r="A191" s="10">
        <v>44751</v>
      </c>
      <c r="B191" s="26">
        <v>25</v>
      </c>
      <c r="C191" s="25" t="str">
        <f t="shared" si="7"/>
        <v>2022-07</v>
      </c>
      <c r="D191" s="11">
        <v>48.51</v>
      </c>
      <c r="E191" s="11">
        <v>138.54</v>
      </c>
      <c r="F191" t="str">
        <f t="shared" si="6"/>
        <v>July 2022</v>
      </c>
    </row>
    <row r="192" spans="1:6" x14ac:dyDescent="0.2">
      <c r="A192" s="10">
        <v>44752</v>
      </c>
      <c r="B192" s="26">
        <v>28</v>
      </c>
      <c r="C192" s="25" t="str">
        <f t="shared" si="7"/>
        <v>2022-07</v>
      </c>
      <c r="D192" s="11">
        <v>54.24</v>
      </c>
      <c r="E192" s="11">
        <v>218.19</v>
      </c>
      <c r="F192" t="str">
        <f t="shared" si="6"/>
        <v>July 2022</v>
      </c>
    </row>
    <row r="193" spans="1:6" x14ac:dyDescent="0.2">
      <c r="A193" s="10">
        <v>44753</v>
      </c>
      <c r="B193" s="26">
        <v>29</v>
      </c>
      <c r="C193" s="25" t="str">
        <f t="shared" si="7"/>
        <v>2022-07</v>
      </c>
      <c r="D193" s="11">
        <v>38.19</v>
      </c>
      <c r="E193" s="11">
        <v>156.36000000000001</v>
      </c>
      <c r="F193" t="str">
        <f t="shared" si="6"/>
        <v>July 2022</v>
      </c>
    </row>
    <row r="194" spans="1:6" x14ac:dyDescent="0.2">
      <c r="A194" s="10">
        <v>44754</v>
      </c>
      <c r="B194" s="26">
        <v>28</v>
      </c>
      <c r="C194" s="25" t="str">
        <f t="shared" si="7"/>
        <v>2022-07</v>
      </c>
      <c r="D194" s="11">
        <v>38.46</v>
      </c>
      <c r="E194" s="11">
        <v>174.04</v>
      </c>
      <c r="F194" t="str">
        <f t="shared" si="6"/>
        <v>July 2022</v>
      </c>
    </row>
    <row r="195" spans="1:6" x14ac:dyDescent="0.2">
      <c r="A195" s="10">
        <v>44755</v>
      </c>
      <c r="B195" s="26">
        <v>30</v>
      </c>
      <c r="C195" s="25" t="str">
        <f t="shared" si="7"/>
        <v>2022-07</v>
      </c>
      <c r="D195" s="11">
        <v>50.22</v>
      </c>
      <c r="E195" s="11">
        <v>181.94</v>
      </c>
      <c r="F195" t="str">
        <f t="shared" ref="F195:F258" si="8">TEXT(DATE(LEFT(C195,4), RIGHT(C195,2), 1), "mmmm yyyy")</f>
        <v>July 2022</v>
      </c>
    </row>
    <row r="196" spans="1:6" x14ac:dyDescent="0.2">
      <c r="A196" s="10">
        <v>44756</v>
      </c>
      <c r="B196" s="26">
        <v>21</v>
      </c>
      <c r="C196" s="25" t="str">
        <f t="shared" si="7"/>
        <v>2022-07</v>
      </c>
      <c r="D196" s="11">
        <v>43.68</v>
      </c>
      <c r="E196" s="11">
        <v>172.55</v>
      </c>
      <c r="F196" t="str">
        <f t="shared" si="8"/>
        <v>July 2022</v>
      </c>
    </row>
    <row r="197" spans="1:6" x14ac:dyDescent="0.2">
      <c r="A197" s="10">
        <v>44757</v>
      </c>
      <c r="B197" s="26">
        <v>29</v>
      </c>
      <c r="C197" s="25" t="str">
        <f t="shared" si="7"/>
        <v>2022-07</v>
      </c>
      <c r="D197" s="11">
        <v>54.83</v>
      </c>
      <c r="E197" s="11">
        <v>179.96</v>
      </c>
      <c r="F197" t="str">
        <f t="shared" si="8"/>
        <v>July 2022</v>
      </c>
    </row>
    <row r="198" spans="1:6" x14ac:dyDescent="0.2">
      <c r="A198" s="10">
        <v>44758</v>
      </c>
      <c r="B198" s="26">
        <v>24</v>
      </c>
      <c r="C198" s="25" t="str">
        <f t="shared" si="7"/>
        <v>2022-07</v>
      </c>
      <c r="D198" s="11">
        <v>39.17</v>
      </c>
      <c r="E198" s="11">
        <v>231.62</v>
      </c>
      <c r="F198" t="str">
        <f t="shared" si="8"/>
        <v>July 2022</v>
      </c>
    </row>
    <row r="199" spans="1:6" x14ac:dyDescent="0.2">
      <c r="A199" s="10">
        <v>44759</v>
      </c>
      <c r="B199" s="26">
        <v>23</v>
      </c>
      <c r="C199" s="25" t="str">
        <f t="shared" si="7"/>
        <v>2022-07</v>
      </c>
      <c r="D199" s="11">
        <v>36.979999999999997</v>
      </c>
      <c r="E199" s="11">
        <v>138.16</v>
      </c>
      <c r="F199" t="str">
        <f t="shared" si="8"/>
        <v>July 2022</v>
      </c>
    </row>
    <row r="200" spans="1:6" x14ac:dyDescent="0.2">
      <c r="A200" s="10">
        <v>44760</v>
      </c>
      <c r="B200" s="26">
        <v>31</v>
      </c>
      <c r="C200" s="25" t="str">
        <f t="shared" si="7"/>
        <v>2022-07</v>
      </c>
      <c r="D200" s="11">
        <v>42.77</v>
      </c>
      <c r="E200" s="11">
        <v>163.31</v>
      </c>
      <c r="F200" t="str">
        <f t="shared" si="8"/>
        <v>July 2022</v>
      </c>
    </row>
    <row r="201" spans="1:6" x14ac:dyDescent="0.2">
      <c r="A201" s="10">
        <v>44761</v>
      </c>
      <c r="B201" s="26">
        <v>21</v>
      </c>
      <c r="C201" s="25" t="str">
        <f t="shared" si="7"/>
        <v>2022-07</v>
      </c>
      <c r="D201" s="11">
        <v>48.17</v>
      </c>
      <c r="E201" s="11">
        <v>145.72999999999999</v>
      </c>
      <c r="F201" t="str">
        <f t="shared" si="8"/>
        <v>July 2022</v>
      </c>
    </row>
    <row r="202" spans="1:6" x14ac:dyDescent="0.2">
      <c r="A202" s="10">
        <v>44762</v>
      </c>
      <c r="B202" s="26">
        <v>22</v>
      </c>
      <c r="C202" s="25" t="str">
        <f t="shared" si="7"/>
        <v>2022-07</v>
      </c>
      <c r="D202" s="11">
        <v>44.52</v>
      </c>
      <c r="E202" s="11">
        <v>197.32</v>
      </c>
      <c r="F202" t="str">
        <f t="shared" si="8"/>
        <v>July 2022</v>
      </c>
    </row>
    <row r="203" spans="1:6" x14ac:dyDescent="0.2">
      <c r="A203" s="10">
        <v>44763</v>
      </c>
      <c r="B203" s="26">
        <v>30</v>
      </c>
      <c r="C203" s="25" t="str">
        <f t="shared" si="7"/>
        <v>2022-07</v>
      </c>
      <c r="D203" s="11">
        <v>46.81</v>
      </c>
      <c r="E203" s="11">
        <v>229.33</v>
      </c>
      <c r="F203" t="str">
        <f t="shared" si="8"/>
        <v>July 2022</v>
      </c>
    </row>
    <row r="204" spans="1:6" x14ac:dyDescent="0.2">
      <c r="A204" s="10">
        <v>44764</v>
      </c>
      <c r="B204" s="26">
        <v>25</v>
      </c>
      <c r="C204" s="25" t="str">
        <f t="shared" si="7"/>
        <v>2022-07</v>
      </c>
      <c r="D204" s="11">
        <v>50.86</v>
      </c>
      <c r="E204" s="11">
        <v>230.74</v>
      </c>
      <c r="F204" t="str">
        <f t="shared" si="8"/>
        <v>July 2022</v>
      </c>
    </row>
    <row r="205" spans="1:6" x14ac:dyDescent="0.2">
      <c r="A205" s="10">
        <v>44765</v>
      </c>
      <c r="B205" s="26">
        <v>31</v>
      </c>
      <c r="C205" s="25" t="str">
        <f t="shared" si="7"/>
        <v>2022-07</v>
      </c>
      <c r="D205" s="11">
        <v>45.35</v>
      </c>
      <c r="E205" s="11">
        <v>153.69999999999999</v>
      </c>
      <c r="F205" t="str">
        <f t="shared" si="8"/>
        <v>July 2022</v>
      </c>
    </row>
    <row r="206" spans="1:6" x14ac:dyDescent="0.2">
      <c r="A206" s="10">
        <v>44766</v>
      </c>
      <c r="B206" s="26">
        <v>29</v>
      </c>
      <c r="C206" s="25" t="str">
        <f t="shared" si="7"/>
        <v>2022-07</v>
      </c>
      <c r="D206" s="11">
        <v>54.61</v>
      </c>
      <c r="E206" s="11">
        <v>158.47</v>
      </c>
      <c r="F206" t="str">
        <f t="shared" si="8"/>
        <v>July 2022</v>
      </c>
    </row>
    <row r="207" spans="1:6" x14ac:dyDescent="0.2">
      <c r="A207" s="10">
        <v>44767</v>
      </c>
      <c r="B207" s="26">
        <v>21</v>
      </c>
      <c r="C207" s="25" t="str">
        <f t="shared" ref="C207:C270" si="9">TEXT(A207, "yyyy-mm")</f>
        <v>2022-07</v>
      </c>
      <c r="D207" s="11">
        <v>42.4</v>
      </c>
      <c r="E207" s="11">
        <v>196.06</v>
      </c>
      <c r="F207" t="str">
        <f t="shared" si="8"/>
        <v>July 2022</v>
      </c>
    </row>
    <row r="208" spans="1:6" x14ac:dyDescent="0.2">
      <c r="A208" s="10">
        <v>44768</v>
      </c>
      <c r="B208" s="26">
        <v>26</v>
      </c>
      <c r="C208" s="25" t="str">
        <f t="shared" si="9"/>
        <v>2022-07</v>
      </c>
      <c r="D208" s="11">
        <v>39.549999999999997</v>
      </c>
      <c r="E208" s="11">
        <v>213.89</v>
      </c>
      <c r="F208" t="str">
        <f t="shared" si="8"/>
        <v>July 2022</v>
      </c>
    </row>
    <row r="209" spans="1:6" x14ac:dyDescent="0.2">
      <c r="A209" s="10">
        <v>44769</v>
      </c>
      <c r="B209" s="26">
        <v>23</v>
      </c>
      <c r="C209" s="25" t="str">
        <f t="shared" si="9"/>
        <v>2022-07</v>
      </c>
      <c r="D209" s="11">
        <v>38.56</v>
      </c>
      <c r="E209" s="11">
        <v>150.37</v>
      </c>
      <c r="F209" t="str">
        <f t="shared" si="8"/>
        <v>July 2022</v>
      </c>
    </row>
    <row r="210" spans="1:6" x14ac:dyDescent="0.2">
      <c r="A210" s="10">
        <v>44770</v>
      </c>
      <c r="B210" s="26">
        <v>23</v>
      </c>
      <c r="C210" s="25" t="str">
        <f t="shared" si="9"/>
        <v>2022-07</v>
      </c>
      <c r="D210" s="11">
        <v>56.62</v>
      </c>
      <c r="E210" s="11">
        <v>192.16</v>
      </c>
      <c r="F210" t="str">
        <f t="shared" si="8"/>
        <v>July 2022</v>
      </c>
    </row>
    <row r="211" spans="1:6" x14ac:dyDescent="0.2">
      <c r="A211" s="10">
        <v>44771</v>
      </c>
      <c r="B211" s="26">
        <v>26</v>
      </c>
      <c r="C211" s="25" t="str">
        <f t="shared" si="9"/>
        <v>2022-07</v>
      </c>
      <c r="D211" s="11">
        <v>49.9</v>
      </c>
      <c r="E211" s="11">
        <v>204.19</v>
      </c>
      <c r="F211" t="str">
        <f t="shared" si="8"/>
        <v>July 2022</v>
      </c>
    </row>
    <row r="212" spans="1:6" x14ac:dyDescent="0.2">
      <c r="A212" s="10">
        <v>44772</v>
      </c>
      <c r="B212" s="26">
        <v>22</v>
      </c>
      <c r="C212" s="25" t="str">
        <f t="shared" si="9"/>
        <v>2022-07</v>
      </c>
      <c r="D212" s="11">
        <v>43.44</v>
      </c>
      <c r="E212" s="11">
        <v>151.86000000000001</v>
      </c>
      <c r="F212" t="str">
        <f t="shared" si="8"/>
        <v>July 2022</v>
      </c>
    </row>
    <row r="213" spans="1:6" x14ac:dyDescent="0.2">
      <c r="A213" s="10">
        <v>44773</v>
      </c>
      <c r="B213" s="26">
        <v>28</v>
      </c>
      <c r="C213" s="25" t="str">
        <f t="shared" si="9"/>
        <v>2022-07</v>
      </c>
      <c r="D213" s="11">
        <v>48.43</v>
      </c>
      <c r="E213" s="11">
        <v>169.53</v>
      </c>
      <c r="F213" t="str">
        <f t="shared" si="8"/>
        <v>July 2022</v>
      </c>
    </row>
    <row r="214" spans="1:6" x14ac:dyDescent="0.2">
      <c r="A214" s="10">
        <v>44774</v>
      </c>
      <c r="B214" s="26">
        <v>22</v>
      </c>
      <c r="C214" s="25" t="str">
        <f t="shared" si="9"/>
        <v>2022-08</v>
      </c>
      <c r="D214" s="11">
        <v>53.86</v>
      </c>
      <c r="E214" s="11">
        <v>166.44</v>
      </c>
      <c r="F214" t="str">
        <f t="shared" si="8"/>
        <v>August 2022</v>
      </c>
    </row>
    <row r="215" spans="1:6" x14ac:dyDescent="0.2">
      <c r="A215" s="10">
        <v>44775</v>
      </c>
      <c r="B215" s="26">
        <v>25</v>
      </c>
      <c r="C215" s="25" t="str">
        <f t="shared" si="9"/>
        <v>2022-08</v>
      </c>
      <c r="D215" s="11">
        <v>50.34</v>
      </c>
      <c r="E215" s="11">
        <v>196.77</v>
      </c>
      <c r="F215" t="str">
        <f t="shared" si="8"/>
        <v>August 2022</v>
      </c>
    </row>
    <row r="216" spans="1:6" x14ac:dyDescent="0.2">
      <c r="A216" s="10">
        <v>44776</v>
      </c>
      <c r="B216" s="26">
        <v>25</v>
      </c>
      <c r="C216" s="25" t="str">
        <f t="shared" si="9"/>
        <v>2022-08</v>
      </c>
      <c r="D216" s="11">
        <v>47.7</v>
      </c>
      <c r="E216" s="11">
        <v>179.71</v>
      </c>
      <c r="F216" t="str">
        <f t="shared" si="8"/>
        <v>August 2022</v>
      </c>
    </row>
    <row r="217" spans="1:6" x14ac:dyDescent="0.2">
      <c r="A217" s="10">
        <v>44777</v>
      </c>
      <c r="B217" s="26">
        <v>21</v>
      </c>
      <c r="C217" s="25" t="str">
        <f t="shared" si="9"/>
        <v>2022-08</v>
      </c>
      <c r="D217" s="11">
        <v>41.59</v>
      </c>
      <c r="E217" s="11">
        <v>220.42</v>
      </c>
      <c r="F217" t="str">
        <f t="shared" si="8"/>
        <v>August 2022</v>
      </c>
    </row>
    <row r="218" spans="1:6" x14ac:dyDescent="0.2">
      <c r="A218" s="10">
        <v>44778</v>
      </c>
      <c r="B218" s="26">
        <v>23</v>
      </c>
      <c r="C218" s="25" t="str">
        <f t="shared" si="9"/>
        <v>2022-08</v>
      </c>
      <c r="D218" s="11">
        <v>52.47</v>
      </c>
      <c r="E218" s="11">
        <v>183.33</v>
      </c>
      <c r="F218" t="str">
        <f t="shared" si="8"/>
        <v>August 2022</v>
      </c>
    </row>
    <row r="219" spans="1:6" x14ac:dyDescent="0.2">
      <c r="A219" s="10">
        <v>44779</v>
      </c>
      <c r="B219" s="26">
        <v>23</v>
      </c>
      <c r="C219" s="25" t="str">
        <f t="shared" si="9"/>
        <v>2022-08</v>
      </c>
      <c r="D219" s="11">
        <v>45.65</v>
      </c>
      <c r="E219" s="11">
        <v>203.36</v>
      </c>
      <c r="F219" t="str">
        <f t="shared" si="8"/>
        <v>August 2022</v>
      </c>
    </row>
    <row r="220" spans="1:6" x14ac:dyDescent="0.2">
      <c r="A220" s="10">
        <v>44780</v>
      </c>
      <c r="B220" s="26">
        <v>28</v>
      </c>
      <c r="C220" s="25" t="str">
        <f t="shared" si="9"/>
        <v>2022-08</v>
      </c>
      <c r="D220" s="11">
        <v>52.9</v>
      </c>
      <c r="E220" s="11">
        <v>233.26</v>
      </c>
      <c r="F220" t="str">
        <f t="shared" si="8"/>
        <v>August 2022</v>
      </c>
    </row>
    <row r="221" spans="1:6" x14ac:dyDescent="0.2">
      <c r="A221" s="10">
        <v>44781</v>
      </c>
      <c r="B221" s="26">
        <v>24</v>
      </c>
      <c r="C221" s="25" t="str">
        <f t="shared" si="9"/>
        <v>2022-08</v>
      </c>
      <c r="D221" s="11">
        <v>44.76</v>
      </c>
      <c r="E221" s="11">
        <v>213.55</v>
      </c>
      <c r="F221" t="str">
        <f t="shared" si="8"/>
        <v>August 2022</v>
      </c>
    </row>
    <row r="222" spans="1:6" x14ac:dyDescent="0.2">
      <c r="A222" s="10">
        <v>44782</v>
      </c>
      <c r="B222" s="26">
        <v>27</v>
      </c>
      <c r="C222" s="25" t="str">
        <f t="shared" si="9"/>
        <v>2022-08</v>
      </c>
      <c r="D222" s="11">
        <v>52.56</v>
      </c>
      <c r="E222" s="11">
        <v>146.71</v>
      </c>
      <c r="F222" t="str">
        <f t="shared" si="8"/>
        <v>August 2022</v>
      </c>
    </row>
    <row r="223" spans="1:6" x14ac:dyDescent="0.2">
      <c r="A223" s="10">
        <v>44783</v>
      </c>
      <c r="B223" s="26">
        <v>31</v>
      </c>
      <c r="C223" s="25" t="str">
        <f t="shared" si="9"/>
        <v>2022-08</v>
      </c>
      <c r="D223" s="11">
        <v>46.66</v>
      </c>
      <c r="E223" s="11">
        <v>142.4</v>
      </c>
      <c r="F223" t="str">
        <f t="shared" si="8"/>
        <v>August 2022</v>
      </c>
    </row>
    <row r="224" spans="1:6" x14ac:dyDescent="0.2">
      <c r="A224" s="10">
        <v>44784</v>
      </c>
      <c r="B224" s="26">
        <v>20</v>
      </c>
      <c r="C224" s="25" t="str">
        <f t="shared" si="9"/>
        <v>2022-08</v>
      </c>
      <c r="D224" s="11">
        <v>40.1</v>
      </c>
      <c r="E224" s="11">
        <v>163.1</v>
      </c>
      <c r="F224" t="str">
        <f t="shared" si="8"/>
        <v>August 2022</v>
      </c>
    </row>
    <row r="225" spans="1:6" x14ac:dyDescent="0.2">
      <c r="A225" s="10">
        <v>44785</v>
      </c>
      <c r="B225" s="26">
        <v>26</v>
      </c>
      <c r="C225" s="25" t="str">
        <f t="shared" si="9"/>
        <v>2022-08</v>
      </c>
      <c r="D225" s="11">
        <v>44.59</v>
      </c>
      <c r="E225" s="11">
        <v>223.4</v>
      </c>
      <c r="F225" t="str">
        <f t="shared" si="8"/>
        <v>August 2022</v>
      </c>
    </row>
    <row r="226" spans="1:6" x14ac:dyDescent="0.2">
      <c r="A226" s="10">
        <v>44786</v>
      </c>
      <c r="B226" s="26">
        <v>21</v>
      </c>
      <c r="C226" s="25" t="str">
        <f t="shared" si="9"/>
        <v>2022-08</v>
      </c>
      <c r="D226" s="11">
        <v>54.84</v>
      </c>
      <c r="E226" s="11">
        <v>179.39</v>
      </c>
      <c r="F226" t="str">
        <f t="shared" si="8"/>
        <v>August 2022</v>
      </c>
    </row>
    <row r="227" spans="1:6" x14ac:dyDescent="0.2">
      <c r="A227" s="10">
        <v>44787</v>
      </c>
      <c r="B227" s="26">
        <v>25</v>
      </c>
      <c r="C227" s="25" t="str">
        <f t="shared" si="9"/>
        <v>2022-08</v>
      </c>
      <c r="D227" s="11">
        <v>48.94</v>
      </c>
      <c r="E227" s="11">
        <v>142.44</v>
      </c>
      <c r="F227" t="str">
        <f t="shared" si="8"/>
        <v>August 2022</v>
      </c>
    </row>
    <row r="228" spans="1:6" x14ac:dyDescent="0.2">
      <c r="A228" s="10">
        <v>44788</v>
      </c>
      <c r="B228" s="26">
        <v>28</v>
      </c>
      <c r="C228" s="25" t="str">
        <f t="shared" si="9"/>
        <v>2022-08</v>
      </c>
      <c r="D228" s="11">
        <v>39.42</v>
      </c>
      <c r="E228" s="11">
        <v>149.69</v>
      </c>
      <c r="F228" t="str">
        <f t="shared" si="8"/>
        <v>August 2022</v>
      </c>
    </row>
    <row r="229" spans="1:6" x14ac:dyDescent="0.2">
      <c r="A229" s="10">
        <v>44789</v>
      </c>
      <c r="B229" s="26">
        <v>23</v>
      </c>
      <c r="C229" s="25" t="str">
        <f t="shared" si="9"/>
        <v>2022-08</v>
      </c>
      <c r="D229" s="11">
        <v>50.75</v>
      </c>
      <c r="E229" s="11">
        <v>206.73</v>
      </c>
      <c r="F229" t="str">
        <f t="shared" si="8"/>
        <v>August 2022</v>
      </c>
    </row>
    <row r="230" spans="1:6" x14ac:dyDescent="0.2">
      <c r="A230" s="10">
        <v>44790</v>
      </c>
      <c r="B230" s="26">
        <v>26</v>
      </c>
      <c r="C230" s="25" t="str">
        <f t="shared" si="9"/>
        <v>2022-08</v>
      </c>
      <c r="D230" s="11">
        <v>37.14</v>
      </c>
      <c r="E230" s="11">
        <v>145.34</v>
      </c>
      <c r="F230" t="str">
        <f t="shared" si="8"/>
        <v>August 2022</v>
      </c>
    </row>
    <row r="231" spans="1:6" x14ac:dyDescent="0.2">
      <c r="A231" s="10">
        <v>44791</v>
      </c>
      <c r="B231" s="26">
        <v>23</v>
      </c>
      <c r="C231" s="25" t="str">
        <f t="shared" si="9"/>
        <v>2022-08</v>
      </c>
      <c r="D231" s="11">
        <v>40.93</v>
      </c>
      <c r="E231" s="11">
        <v>230.07</v>
      </c>
      <c r="F231" t="str">
        <f t="shared" si="8"/>
        <v>August 2022</v>
      </c>
    </row>
    <row r="232" spans="1:6" x14ac:dyDescent="0.2">
      <c r="A232" s="10">
        <v>44792</v>
      </c>
      <c r="B232" s="26">
        <v>33</v>
      </c>
      <c r="C232" s="25" t="str">
        <f t="shared" si="9"/>
        <v>2022-08</v>
      </c>
      <c r="D232" s="11">
        <v>41.28</v>
      </c>
      <c r="E232" s="11">
        <v>159.69999999999999</v>
      </c>
      <c r="F232" t="str">
        <f t="shared" si="8"/>
        <v>August 2022</v>
      </c>
    </row>
    <row r="233" spans="1:6" x14ac:dyDescent="0.2">
      <c r="A233" s="10">
        <v>44793</v>
      </c>
      <c r="B233" s="26">
        <v>31</v>
      </c>
      <c r="C233" s="25" t="str">
        <f t="shared" si="9"/>
        <v>2022-08</v>
      </c>
      <c r="D233" s="11">
        <v>40.67</v>
      </c>
      <c r="E233" s="11">
        <v>233.08</v>
      </c>
      <c r="F233" t="str">
        <f t="shared" si="8"/>
        <v>August 2022</v>
      </c>
    </row>
    <row r="234" spans="1:6" x14ac:dyDescent="0.2">
      <c r="A234" s="10">
        <v>44794</v>
      </c>
      <c r="B234" s="26">
        <v>30</v>
      </c>
      <c r="C234" s="25" t="str">
        <f t="shared" si="9"/>
        <v>2022-08</v>
      </c>
      <c r="D234" s="11">
        <v>38.74</v>
      </c>
      <c r="E234" s="11">
        <v>231.76</v>
      </c>
      <c r="F234" t="str">
        <f t="shared" si="8"/>
        <v>August 2022</v>
      </c>
    </row>
    <row r="235" spans="1:6" x14ac:dyDescent="0.2">
      <c r="A235" s="10">
        <v>44795</v>
      </c>
      <c r="B235" s="26">
        <v>29</v>
      </c>
      <c r="C235" s="25" t="str">
        <f t="shared" si="9"/>
        <v>2022-08</v>
      </c>
      <c r="D235" s="11">
        <v>45.25</v>
      </c>
      <c r="E235" s="11">
        <v>143.85</v>
      </c>
      <c r="F235" t="str">
        <f t="shared" si="8"/>
        <v>August 2022</v>
      </c>
    </row>
    <row r="236" spans="1:6" x14ac:dyDescent="0.2">
      <c r="A236" s="10">
        <v>44796</v>
      </c>
      <c r="B236" s="26">
        <v>31</v>
      </c>
      <c r="C236" s="25" t="str">
        <f t="shared" si="9"/>
        <v>2022-08</v>
      </c>
      <c r="D236" s="11">
        <v>44.78</v>
      </c>
      <c r="E236" s="11">
        <v>228.86</v>
      </c>
      <c r="F236" t="str">
        <f t="shared" si="8"/>
        <v>August 2022</v>
      </c>
    </row>
    <row r="237" spans="1:6" x14ac:dyDescent="0.2">
      <c r="A237" s="10">
        <v>44797</v>
      </c>
      <c r="B237" s="26">
        <v>27</v>
      </c>
      <c r="C237" s="25" t="str">
        <f t="shared" si="9"/>
        <v>2022-08</v>
      </c>
      <c r="D237" s="11">
        <v>40.58</v>
      </c>
      <c r="E237" s="11">
        <v>174.11</v>
      </c>
      <c r="F237" t="str">
        <f t="shared" si="8"/>
        <v>August 2022</v>
      </c>
    </row>
    <row r="238" spans="1:6" x14ac:dyDescent="0.2">
      <c r="A238" s="10">
        <v>44798</v>
      </c>
      <c r="B238" s="26">
        <v>31</v>
      </c>
      <c r="C238" s="25" t="str">
        <f t="shared" si="9"/>
        <v>2022-08</v>
      </c>
      <c r="D238" s="11">
        <v>51.02</v>
      </c>
      <c r="E238" s="11">
        <v>219.94</v>
      </c>
      <c r="F238" t="str">
        <f t="shared" si="8"/>
        <v>August 2022</v>
      </c>
    </row>
    <row r="239" spans="1:6" x14ac:dyDescent="0.2">
      <c r="A239" s="10">
        <v>44799</v>
      </c>
      <c r="B239" s="26">
        <v>30</v>
      </c>
      <c r="C239" s="25" t="str">
        <f t="shared" si="9"/>
        <v>2022-08</v>
      </c>
      <c r="D239" s="11">
        <v>39.07</v>
      </c>
      <c r="E239" s="11">
        <v>215.45</v>
      </c>
      <c r="F239" t="str">
        <f t="shared" si="8"/>
        <v>August 2022</v>
      </c>
    </row>
    <row r="240" spans="1:6" x14ac:dyDescent="0.2">
      <c r="A240" s="10">
        <v>44800</v>
      </c>
      <c r="B240" s="26">
        <v>28</v>
      </c>
      <c r="C240" s="25" t="str">
        <f t="shared" si="9"/>
        <v>2022-08</v>
      </c>
      <c r="D240" s="11">
        <v>47.18</v>
      </c>
      <c r="E240" s="11">
        <v>171.83</v>
      </c>
      <c r="F240" t="str">
        <f t="shared" si="8"/>
        <v>August 2022</v>
      </c>
    </row>
    <row r="241" spans="1:6" x14ac:dyDescent="0.2">
      <c r="A241" s="10">
        <v>44801</v>
      </c>
      <c r="B241" s="26">
        <v>26</v>
      </c>
      <c r="C241" s="25" t="str">
        <f t="shared" si="9"/>
        <v>2022-08</v>
      </c>
      <c r="D241" s="11">
        <v>49.5</v>
      </c>
      <c r="E241" s="11">
        <v>218.7</v>
      </c>
      <c r="F241" t="str">
        <f t="shared" si="8"/>
        <v>August 2022</v>
      </c>
    </row>
    <row r="242" spans="1:6" x14ac:dyDescent="0.2">
      <c r="A242" s="10">
        <v>44802</v>
      </c>
      <c r="B242" s="26">
        <v>21</v>
      </c>
      <c r="C242" s="25" t="str">
        <f t="shared" si="9"/>
        <v>2022-08</v>
      </c>
      <c r="D242" s="11">
        <v>42.63</v>
      </c>
      <c r="E242" s="11">
        <v>221.02</v>
      </c>
      <c r="F242" t="str">
        <f t="shared" si="8"/>
        <v>August 2022</v>
      </c>
    </row>
    <row r="243" spans="1:6" x14ac:dyDescent="0.2">
      <c r="A243" s="10">
        <v>44803</v>
      </c>
      <c r="B243" s="26">
        <v>26</v>
      </c>
      <c r="C243" s="25" t="str">
        <f t="shared" si="9"/>
        <v>2022-08</v>
      </c>
      <c r="D243" s="11">
        <v>56.07</v>
      </c>
      <c r="E243" s="11">
        <v>192.41</v>
      </c>
      <c r="F243" t="str">
        <f t="shared" si="8"/>
        <v>August 2022</v>
      </c>
    </row>
    <row r="244" spans="1:6" x14ac:dyDescent="0.2">
      <c r="A244" s="10">
        <v>44804</v>
      </c>
      <c r="B244" s="26">
        <v>33</v>
      </c>
      <c r="C244" s="25" t="str">
        <f t="shared" si="9"/>
        <v>2022-08</v>
      </c>
      <c r="D244" s="11">
        <v>52.14</v>
      </c>
      <c r="E244" s="11">
        <v>208.78</v>
      </c>
      <c r="F244" t="str">
        <f t="shared" si="8"/>
        <v>August 2022</v>
      </c>
    </row>
    <row r="245" spans="1:6" x14ac:dyDescent="0.2">
      <c r="A245" s="10">
        <v>44805</v>
      </c>
      <c r="B245" s="26">
        <v>25</v>
      </c>
      <c r="C245" s="25" t="str">
        <f t="shared" si="9"/>
        <v>2022-09</v>
      </c>
      <c r="D245" s="11">
        <v>45.81</v>
      </c>
      <c r="E245" s="11">
        <v>214.25</v>
      </c>
      <c r="F245" t="str">
        <f t="shared" si="8"/>
        <v>September 2022</v>
      </c>
    </row>
    <row r="246" spans="1:6" x14ac:dyDescent="0.2">
      <c r="A246" s="10">
        <v>44806</v>
      </c>
      <c r="B246" s="26">
        <v>24</v>
      </c>
      <c r="C246" s="25" t="str">
        <f t="shared" si="9"/>
        <v>2022-09</v>
      </c>
      <c r="D246" s="11">
        <v>38.54</v>
      </c>
      <c r="E246" s="11">
        <v>221.05</v>
      </c>
      <c r="F246" t="str">
        <f t="shared" si="8"/>
        <v>September 2022</v>
      </c>
    </row>
    <row r="247" spans="1:6" x14ac:dyDescent="0.2">
      <c r="A247" s="10">
        <v>44807</v>
      </c>
      <c r="B247" s="26">
        <v>26</v>
      </c>
      <c r="C247" s="25" t="str">
        <f t="shared" si="9"/>
        <v>2022-09</v>
      </c>
      <c r="D247" s="11">
        <v>45.65</v>
      </c>
      <c r="E247" s="11">
        <v>198.73</v>
      </c>
      <c r="F247" t="str">
        <f t="shared" si="8"/>
        <v>September 2022</v>
      </c>
    </row>
    <row r="248" spans="1:6" x14ac:dyDescent="0.2">
      <c r="A248" s="10">
        <v>44808</v>
      </c>
      <c r="B248" s="26">
        <v>33</v>
      </c>
      <c r="C248" s="25" t="str">
        <f t="shared" si="9"/>
        <v>2022-09</v>
      </c>
      <c r="D248" s="11">
        <v>39.979999999999997</v>
      </c>
      <c r="E248" s="11">
        <v>144.11000000000001</v>
      </c>
      <c r="F248" t="str">
        <f t="shared" si="8"/>
        <v>September 2022</v>
      </c>
    </row>
    <row r="249" spans="1:6" x14ac:dyDescent="0.2">
      <c r="A249" s="10">
        <v>44809</v>
      </c>
      <c r="B249" s="26">
        <v>24</v>
      </c>
      <c r="C249" s="25" t="str">
        <f t="shared" si="9"/>
        <v>2022-09</v>
      </c>
      <c r="D249" s="11">
        <v>48.41</v>
      </c>
      <c r="E249" s="11">
        <v>228.19</v>
      </c>
      <c r="F249" t="str">
        <f t="shared" si="8"/>
        <v>September 2022</v>
      </c>
    </row>
    <row r="250" spans="1:6" x14ac:dyDescent="0.2">
      <c r="A250" s="10">
        <v>44810</v>
      </c>
      <c r="B250" s="26">
        <v>33</v>
      </c>
      <c r="C250" s="25" t="str">
        <f t="shared" si="9"/>
        <v>2022-09</v>
      </c>
      <c r="D250" s="11">
        <v>53.66</v>
      </c>
      <c r="E250" s="11">
        <v>174.78</v>
      </c>
      <c r="F250" t="str">
        <f t="shared" si="8"/>
        <v>September 2022</v>
      </c>
    </row>
    <row r="251" spans="1:6" x14ac:dyDescent="0.2">
      <c r="A251" s="10">
        <v>44811</v>
      </c>
      <c r="B251" s="26">
        <v>27</v>
      </c>
      <c r="C251" s="25" t="str">
        <f t="shared" si="9"/>
        <v>2022-09</v>
      </c>
      <c r="D251" s="11">
        <v>49.87</v>
      </c>
      <c r="E251" s="11">
        <v>157.54</v>
      </c>
      <c r="F251" t="str">
        <f t="shared" si="8"/>
        <v>September 2022</v>
      </c>
    </row>
    <row r="252" spans="1:6" x14ac:dyDescent="0.2">
      <c r="A252" s="10">
        <v>44812</v>
      </c>
      <c r="B252" s="26">
        <v>32</v>
      </c>
      <c r="C252" s="25" t="str">
        <f t="shared" si="9"/>
        <v>2022-09</v>
      </c>
      <c r="D252" s="11">
        <v>40.67</v>
      </c>
      <c r="E252" s="11">
        <v>206.92</v>
      </c>
      <c r="F252" t="str">
        <f t="shared" si="8"/>
        <v>September 2022</v>
      </c>
    </row>
    <row r="253" spans="1:6" x14ac:dyDescent="0.2">
      <c r="A253" s="10">
        <v>44813</v>
      </c>
      <c r="B253" s="26">
        <v>24</v>
      </c>
      <c r="C253" s="25" t="str">
        <f t="shared" si="9"/>
        <v>2022-09</v>
      </c>
      <c r="D253" s="11">
        <v>55.64</v>
      </c>
      <c r="E253" s="11">
        <v>213.47</v>
      </c>
      <c r="F253" t="str">
        <f t="shared" si="8"/>
        <v>September 2022</v>
      </c>
    </row>
    <row r="254" spans="1:6" x14ac:dyDescent="0.2">
      <c r="A254" s="10">
        <v>44814</v>
      </c>
      <c r="B254" s="26">
        <v>33</v>
      </c>
      <c r="C254" s="25" t="str">
        <f t="shared" si="9"/>
        <v>2022-09</v>
      </c>
      <c r="D254" s="11">
        <v>53.34</v>
      </c>
      <c r="E254" s="11">
        <v>139.21</v>
      </c>
      <c r="F254" t="str">
        <f t="shared" si="8"/>
        <v>September 2022</v>
      </c>
    </row>
    <row r="255" spans="1:6" x14ac:dyDescent="0.2">
      <c r="A255" s="10">
        <v>44815</v>
      </c>
      <c r="B255" s="26">
        <v>27</v>
      </c>
      <c r="C255" s="25" t="str">
        <f t="shared" si="9"/>
        <v>2022-09</v>
      </c>
      <c r="D255" s="11">
        <v>40.520000000000003</v>
      </c>
      <c r="E255" s="11">
        <v>168.02</v>
      </c>
      <c r="F255" t="str">
        <f t="shared" si="8"/>
        <v>September 2022</v>
      </c>
    </row>
    <row r="256" spans="1:6" x14ac:dyDescent="0.2">
      <c r="A256" s="10">
        <v>44816</v>
      </c>
      <c r="B256" s="26">
        <v>33</v>
      </c>
      <c r="C256" s="25" t="str">
        <f t="shared" si="9"/>
        <v>2022-09</v>
      </c>
      <c r="D256" s="11">
        <v>49.3</v>
      </c>
      <c r="E256" s="11">
        <v>194.58</v>
      </c>
      <c r="F256" t="str">
        <f t="shared" si="8"/>
        <v>September 2022</v>
      </c>
    </row>
    <row r="257" spans="1:6" x14ac:dyDescent="0.2">
      <c r="A257" s="10">
        <v>44817</v>
      </c>
      <c r="B257" s="26">
        <v>32</v>
      </c>
      <c r="C257" s="25" t="str">
        <f t="shared" si="9"/>
        <v>2022-09</v>
      </c>
      <c r="D257" s="11">
        <v>48.13</v>
      </c>
      <c r="E257" s="11">
        <v>180.39</v>
      </c>
      <c r="F257" t="str">
        <f t="shared" si="8"/>
        <v>September 2022</v>
      </c>
    </row>
    <row r="258" spans="1:6" x14ac:dyDescent="0.2">
      <c r="A258" s="10">
        <v>44818</v>
      </c>
      <c r="B258" s="26">
        <v>23</v>
      </c>
      <c r="C258" s="25" t="str">
        <f t="shared" si="9"/>
        <v>2022-09</v>
      </c>
      <c r="D258" s="11">
        <v>50.81</v>
      </c>
      <c r="E258" s="11">
        <v>160.13</v>
      </c>
      <c r="F258" t="str">
        <f t="shared" si="8"/>
        <v>September 2022</v>
      </c>
    </row>
    <row r="259" spans="1:6" x14ac:dyDescent="0.2">
      <c r="A259" s="10">
        <v>44819</v>
      </c>
      <c r="B259" s="26">
        <v>27</v>
      </c>
      <c r="C259" s="25" t="str">
        <f t="shared" si="9"/>
        <v>2022-09</v>
      </c>
      <c r="D259" s="11">
        <v>41.15</v>
      </c>
      <c r="E259" s="11">
        <v>146.01</v>
      </c>
      <c r="F259" t="str">
        <f t="shared" ref="F259:F322" si="10">TEXT(DATE(LEFT(C259,4), RIGHT(C259,2), 1), "mmmm yyyy")</f>
        <v>September 2022</v>
      </c>
    </row>
    <row r="260" spans="1:6" x14ac:dyDescent="0.2">
      <c r="A260" s="10">
        <v>44820</v>
      </c>
      <c r="B260" s="26">
        <v>28</v>
      </c>
      <c r="C260" s="25" t="str">
        <f t="shared" si="9"/>
        <v>2022-09</v>
      </c>
      <c r="D260" s="11">
        <v>48.67</v>
      </c>
      <c r="E260" s="11">
        <v>164.58</v>
      </c>
      <c r="F260" t="str">
        <f t="shared" si="10"/>
        <v>September 2022</v>
      </c>
    </row>
    <row r="261" spans="1:6" x14ac:dyDescent="0.2">
      <c r="A261" s="10">
        <v>44821</v>
      </c>
      <c r="B261" s="26">
        <v>30</v>
      </c>
      <c r="C261" s="25" t="str">
        <f t="shared" si="9"/>
        <v>2022-09</v>
      </c>
      <c r="D261" s="11">
        <v>36.75</v>
      </c>
      <c r="E261" s="11">
        <v>148.11000000000001</v>
      </c>
      <c r="F261" t="str">
        <f t="shared" si="10"/>
        <v>September 2022</v>
      </c>
    </row>
    <row r="262" spans="1:6" x14ac:dyDescent="0.2">
      <c r="A262" s="10">
        <v>44822</v>
      </c>
      <c r="B262" s="26">
        <v>32</v>
      </c>
      <c r="C262" s="25" t="str">
        <f t="shared" si="9"/>
        <v>2022-09</v>
      </c>
      <c r="D262" s="11">
        <v>42.61</v>
      </c>
      <c r="E262" s="11">
        <v>160.81</v>
      </c>
      <c r="F262" t="str">
        <f t="shared" si="10"/>
        <v>September 2022</v>
      </c>
    </row>
    <row r="263" spans="1:6" x14ac:dyDescent="0.2">
      <c r="A263" s="10">
        <v>44823</v>
      </c>
      <c r="B263" s="26">
        <v>32</v>
      </c>
      <c r="C263" s="25" t="str">
        <f t="shared" si="9"/>
        <v>2022-09</v>
      </c>
      <c r="D263" s="11">
        <v>44.72</v>
      </c>
      <c r="E263" s="11">
        <v>158.54</v>
      </c>
      <c r="F263" t="str">
        <f t="shared" si="10"/>
        <v>September 2022</v>
      </c>
    </row>
    <row r="264" spans="1:6" x14ac:dyDescent="0.2">
      <c r="A264" s="10">
        <v>44824</v>
      </c>
      <c r="B264" s="26">
        <v>23</v>
      </c>
      <c r="C264" s="25" t="str">
        <f t="shared" si="9"/>
        <v>2022-09</v>
      </c>
      <c r="D264" s="11">
        <v>40.299999999999997</v>
      </c>
      <c r="E264" s="11">
        <v>203.59</v>
      </c>
      <c r="F264" t="str">
        <f t="shared" si="10"/>
        <v>September 2022</v>
      </c>
    </row>
    <row r="265" spans="1:6" x14ac:dyDescent="0.2">
      <c r="A265" s="10">
        <v>44825</v>
      </c>
      <c r="B265" s="26">
        <v>23</v>
      </c>
      <c r="C265" s="25" t="str">
        <f t="shared" si="9"/>
        <v>2022-09</v>
      </c>
      <c r="D265" s="11">
        <v>41.97</v>
      </c>
      <c r="E265" s="11">
        <v>164.94</v>
      </c>
      <c r="F265" t="str">
        <f t="shared" si="10"/>
        <v>September 2022</v>
      </c>
    </row>
    <row r="266" spans="1:6" x14ac:dyDescent="0.2">
      <c r="A266" s="10">
        <v>44826</v>
      </c>
      <c r="B266" s="26">
        <v>34</v>
      </c>
      <c r="C266" s="25" t="str">
        <f t="shared" si="9"/>
        <v>2022-09</v>
      </c>
      <c r="D266" s="11">
        <v>41.16</v>
      </c>
      <c r="E266" s="11">
        <v>148.46</v>
      </c>
      <c r="F266" t="str">
        <f t="shared" si="10"/>
        <v>September 2022</v>
      </c>
    </row>
    <row r="267" spans="1:6" x14ac:dyDescent="0.2">
      <c r="A267" s="10">
        <v>44827</v>
      </c>
      <c r="B267" s="26">
        <v>32</v>
      </c>
      <c r="C267" s="25" t="str">
        <f t="shared" si="9"/>
        <v>2022-09</v>
      </c>
      <c r="D267" s="11">
        <v>52.04</v>
      </c>
      <c r="E267" s="11">
        <v>194.41</v>
      </c>
      <c r="F267" t="str">
        <f t="shared" si="10"/>
        <v>September 2022</v>
      </c>
    </row>
    <row r="268" spans="1:6" x14ac:dyDescent="0.2">
      <c r="A268" s="10">
        <v>44828</v>
      </c>
      <c r="B268" s="26">
        <v>22</v>
      </c>
      <c r="C268" s="25" t="str">
        <f t="shared" si="9"/>
        <v>2022-09</v>
      </c>
      <c r="D268" s="11">
        <v>43.39</v>
      </c>
      <c r="E268" s="11">
        <v>204.52</v>
      </c>
      <c r="F268" t="str">
        <f t="shared" si="10"/>
        <v>September 2022</v>
      </c>
    </row>
    <row r="269" spans="1:6" x14ac:dyDescent="0.2">
      <c r="A269" s="10">
        <v>44829</v>
      </c>
      <c r="B269" s="26">
        <v>22</v>
      </c>
      <c r="C269" s="25" t="str">
        <f t="shared" si="9"/>
        <v>2022-09</v>
      </c>
      <c r="D269" s="11">
        <v>49.75</v>
      </c>
      <c r="E269" s="11">
        <v>144.09</v>
      </c>
      <c r="F269" t="str">
        <f t="shared" si="10"/>
        <v>September 2022</v>
      </c>
    </row>
    <row r="270" spans="1:6" x14ac:dyDescent="0.2">
      <c r="A270" s="10">
        <v>44830</v>
      </c>
      <c r="B270" s="26">
        <v>24</v>
      </c>
      <c r="C270" s="25" t="str">
        <f t="shared" si="9"/>
        <v>2022-09</v>
      </c>
      <c r="D270" s="11">
        <v>42.52</v>
      </c>
      <c r="E270" s="11">
        <v>143.01</v>
      </c>
      <c r="F270" t="str">
        <f t="shared" si="10"/>
        <v>September 2022</v>
      </c>
    </row>
    <row r="271" spans="1:6" x14ac:dyDescent="0.2">
      <c r="A271" s="10">
        <v>44831</v>
      </c>
      <c r="B271" s="26">
        <v>26</v>
      </c>
      <c r="C271" s="25" t="str">
        <f t="shared" ref="C271:C334" si="11">TEXT(A271, "yyyy-mm")</f>
        <v>2022-09</v>
      </c>
      <c r="D271" s="11">
        <v>55.47</v>
      </c>
      <c r="E271" s="11">
        <v>199.56</v>
      </c>
      <c r="F271" t="str">
        <f t="shared" si="10"/>
        <v>September 2022</v>
      </c>
    </row>
    <row r="272" spans="1:6" x14ac:dyDescent="0.2">
      <c r="A272" s="10">
        <v>44832</v>
      </c>
      <c r="B272" s="26">
        <v>28</v>
      </c>
      <c r="C272" s="25" t="str">
        <f t="shared" si="11"/>
        <v>2022-09</v>
      </c>
      <c r="D272" s="11">
        <v>54.67</v>
      </c>
      <c r="E272" s="11">
        <v>152.19</v>
      </c>
      <c r="F272" t="str">
        <f t="shared" si="10"/>
        <v>September 2022</v>
      </c>
    </row>
    <row r="273" spans="1:6" x14ac:dyDescent="0.2">
      <c r="A273" s="10">
        <v>44833</v>
      </c>
      <c r="B273" s="26">
        <v>31</v>
      </c>
      <c r="C273" s="25" t="str">
        <f t="shared" si="11"/>
        <v>2022-09</v>
      </c>
      <c r="D273" s="11">
        <v>43.96</v>
      </c>
      <c r="E273" s="11">
        <v>173.67</v>
      </c>
      <c r="F273" t="str">
        <f t="shared" si="10"/>
        <v>September 2022</v>
      </c>
    </row>
    <row r="274" spans="1:6" x14ac:dyDescent="0.2">
      <c r="A274" s="10">
        <v>44834</v>
      </c>
      <c r="B274" s="26">
        <v>24</v>
      </c>
      <c r="C274" s="25" t="str">
        <f t="shared" si="11"/>
        <v>2022-09</v>
      </c>
      <c r="D274" s="11">
        <v>44.68</v>
      </c>
      <c r="E274" s="11">
        <v>182.51</v>
      </c>
      <c r="F274" t="str">
        <f t="shared" si="10"/>
        <v>September 2022</v>
      </c>
    </row>
    <row r="275" spans="1:6" x14ac:dyDescent="0.2">
      <c r="A275" s="10">
        <v>44835</v>
      </c>
      <c r="B275" s="26">
        <v>27</v>
      </c>
      <c r="C275" s="25" t="str">
        <f t="shared" si="11"/>
        <v>2022-10</v>
      </c>
      <c r="D275" s="11">
        <v>38.25</v>
      </c>
      <c r="E275" s="11">
        <v>148.68</v>
      </c>
      <c r="F275" t="str">
        <f t="shared" si="10"/>
        <v>October 2022</v>
      </c>
    </row>
    <row r="276" spans="1:6" x14ac:dyDescent="0.2">
      <c r="A276" s="10">
        <v>44836</v>
      </c>
      <c r="B276" s="26">
        <v>29</v>
      </c>
      <c r="C276" s="25" t="str">
        <f t="shared" si="11"/>
        <v>2022-10</v>
      </c>
      <c r="D276" s="11">
        <v>45.05</v>
      </c>
      <c r="E276" s="11">
        <v>207.06</v>
      </c>
      <c r="F276" t="str">
        <f t="shared" si="10"/>
        <v>October 2022</v>
      </c>
    </row>
    <row r="277" spans="1:6" x14ac:dyDescent="0.2">
      <c r="A277" s="10">
        <v>44837</v>
      </c>
      <c r="B277" s="26">
        <v>31</v>
      </c>
      <c r="C277" s="25" t="str">
        <f t="shared" si="11"/>
        <v>2022-10</v>
      </c>
      <c r="D277" s="11">
        <v>43.18</v>
      </c>
      <c r="E277" s="11">
        <v>230.18</v>
      </c>
      <c r="F277" t="str">
        <f t="shared" si="10"/>
        <v>October 2022</v>
      </c>
    </row>
    <row r="278" spans="1:6" x14ac:dyDescent="0.2">
      <c r="A278" s="10">
        <v>44838</v>
      </c>
      <c r="B278" s="26">
        <v>29</v>
      </c>
      <c r="C278" s="25" t="str">
        <f t="shared" si="11"/>
        <v>2022-10</v>
      </c>
      <c r="D278" s="11">
        <v>42.87</v>
      </c>
      <c r="E278" s="11">
        <v>152.05000000000001</v>
      </c>
      <c r="F278" t="str">
        <f t="shared" si="10"/>
        <v>October 2022</v>
      </c>
    </row>
    <row r="279" spans="1:6" x14ac:dyDescent="0.2">
      <c r="A279" s="10">
        <v>44839</v>
      </c>
      <c r="B279" s="26">
        <v>32</v>
      </c>
      <c r="C279" s="25" t="str">
        <f t="shared" si="11"/>
        <v>2022-10</v>
      </c>
      <c r="D279" s="11">
        <v>36.36</v>
      </c>
      <c r="E279" s="11">
        <v>190.17</v>
      </c>
      <c r="F279" t="str">
        <f t="shared" si="10"/>
        <v>October 2022</v>
      </c>
    </row>
    <row r="280" spans="1:6" x14ac:dyDescent="0.2">
      <c r="A280" s="10">
        <v>44840</v>
      </c>
      <c r="B280" s="26">
        <v>28</v>
      </c>
      <c r="C280" s="25" t="str">
        <f t="shared" si="11"/>
        <v>2022-10</v>
      </c>
      <c r="D280" s="11">
        <v>36.409999999999997</v>
      </c>
      <c r="E280" s="11">
        <v>227.93</v>
      </c>
      <c r="F280" t="str">
        <f t="shared" si="10"/>
        <v>October 2022</v>
      </c>
    </row>
    <row r="281" spans="1:6" x14ac:dyDescent="0.2">
      <c r="A281" s="10">
        <v>44841</v>
      </c>
      <c r="B281" s="26">
        <v>33</v>
      </c>
      <c r="C281" s="25" t="str">
        <f t="shared" si="11"/>
        <v>2022-10</v>
      </c>
      <c r="D281" s="11">
        <v>38.44</v>
      </c>
      <c r="E281" s="11">
        <v>207.7</v>
      </c>
      <c r="F281" t="str">
        <f t="shared" si="10"/>
        <v>October 2022</v>
      </c>
    </row>
    <row r="282" spans="1:6" x14ac:dyDescent="0.2">
      <c r="A282" s="10">
        <v>44842</v>
      </c>
      <c r="B282" s="26">
        <v>27</v>
      </c>
      <c r="C282" s="25" t="str">
        <f t="shared" si="11"/>
        <v>2022-10</v>
      </c>
      <c r="D282" s="11">
        <v>37.14</v>
      </c>
      <c r="E282" s="11">
        <v>178.16</v>
      </c>
      <c r="F282" t="str">
        <f t="shared" si="10"/>
        <v>October 2022</v>
      </c>
    </row>
    <row r="283" spans="1:6" x14ac:dyDescent="0.2">
      <c r="A283" s="10">
        <v>44843</v>
      </c>
      <c r="B283" s="26">
        <v>29</v>
      </c>
      <c r="C283" s="25" t="str">
        <f t="shared" si="11"/>
        <v>2022-10</v>
      </c>
      <c r="D283" s="11">
        <v>41.24</v>
      </c>
      <c r="E283" s="11">
        <v>160.02000000000001</v>
      </c>
      <c r="F283" t="str">
        <f t="shared" si="10"/>
        <v>October 2022</v>
      </c>
    </row>
    <row r="284" spans="1:6" x14ac:dyDescent="0.2">
      <c r="A284" s="10">
        <v>44844</v>
      </c>
      <c r="B284" s="26">
        <v>34</v>
      </c>
      <c r="C284" s="25" t="str">
        <f t="shared" si="11"/>
        <v>2022-10</v>
      </c>
      <c r="D284" s="11">
        <v>43.93</v>
      </c>
      <c r="E284" s="11">
        <v>174.76</v>
      </c>
      <c r="F284" t="str">
        <f t="shared" si="10"/>
        <v>October 2022</v>
      </c>
    </row>
    <row r="285" spans="1:6" x14ac:dyDescent="0.2">
      <c r="A285" s="10">
        <v>44845</v>
      </c>
      <c r="B285" s="26">
        <v>34</v>
      </c>
      <c r="C285" s="25" t="str">
        <f t="shared" si="11"/>
        <v>2022-10</v>
      </c>
      <c r="D285" s="11">
        <v>53.8</v>
      </c>
      <c r="E285" s="11">
        <v>228.79</v>
      </c>
      <c r="F285" t="str">
        <f t="shared" si="10"/>
        <v>October 2022</v>
      </c>
    </row>
    <row r="286" spans="1:6" x14ac:dyDescent="0.2">
      <c r="A286" s="10">
        <v>44846</v>
      </c>
      <c r="B286" s="26">
        <v>35</v>
      </c>
      <c r="C286" s="25" t="str">
        <f t="shared" si="11"/>
        <v>2022-10</v>
      </c>
      <c r="D286" s="11">
        <v>53.55</v>
      </c>
      <c r="E286" s="11">
        <v>214.7</v>
      </c>
      <c r="F286" t="str">
        <f t="shared" si="10"/>
        <v>October 2022</v>
      </c>
    </row>
    <row r="287" spans="1:6" x14ac:dyDescent="0.2">
      <c r="A287" s="10">
        <v>44847</v>
      </c>
      <c r="B287" s="26">
        <v>24</v>
      </c>
      <c r="C287" s="25" t="str">
        <f t="shared" si="11"/>
        <v>2022-10</v>
      </c>
      <c r="D287" s="11">
        <v>41.43</v>
      </c>
      <c r="E287" s="11">
        <v>190.66</v>
      </c>
      <c r="F287" t="str">
        <f t="shared" si="10"/>
        <v>October 2022</v>
      </c>
    </row>
    <row r="288" spans="1:6" x14ac:dyDescent="0.2">
      <c r="A288" s="10">
        <v>44848</v>
      </c>
      <c r="B288" s="26">
        <v>26</v>
      </c>
      <c r="C288" s="25" t="str">
        <f t="shared" si="11"/>
        <v>2022-10</v>
      </c>
      <c r="D288" s="11">
        <v>52.9</v>
      </c>
      <c r="E288" s="11">
        <v>142.79</v>
      </c>
      <c r="F288" t="str">
        <f t="shared" si="10"/>
        <v>October 2022</v>
      </c>
    </row>
    <row r="289" spans="1:6" x14ac:dyDescent="0.2">
      <c r="A289" s="10">
        <v>44849</v>
      </c>
      <c r="B289" s="26">
        <v>23</v>
      </c>
      <c r="C289" s="25" t="str">
        <f t="shared" si="11"/>
        <v>2022-10</v>
      </c>
      <c r="D289" s="11">
        <v>55.41</v>
      </c>
      <c r="E289" s="11">
        <v>219.91</v>
      </c>
      <c r="F289" t="str">
        <f t="shared" si="10"/>
        <v>October 2022</v>
      </c>
    </row>
    <row r="290" spans="1:6" x14ac:dyDescent="0.2">
      <c r="A290" s="10">
        <v>44850</v>
      </c>
      <c r="B290" s="26">
        <v>24</v>
      </c>
      <c r="C290" s="25" t="str">
        <f t="shared" si="11"/>
        <v>2022-10</v>
      </c>
      <c r="D290" s="11">
        <v>48.73</v>
      </c>
      <c r="E290" s="11">
        <v>181.37</v>
      </c>
      <c r="F290" t="str">
        <f t="shared" si="10"/>
        <v>October 2022</v>
      </c>
    </row>
    <row r="291" spans="1:6" x14ac:dyDescent="0.2">
      <c r="A291" s="10">
        <v>44851</v>
      </c>
      <c r="B291" s="26">
        <v>31</v>
      </c>
      <c r="C291" s="25" t="str">
        <f t="shared" si="11"/>
        <v>2022-10</v>
      </c>
      <c r="D291" s="11">
        <v>39.56</v>
      </c>
      <c r="E291" s="11">
        <v>201.13</v>
      </c>
      <c r="F291" t="str">
        <f t="shared" si="10"/>
        <v>October 2022</v>
      </c>
    </row>
    <row r="292" spans="1:6" x14ac:dyDescent="0.2">
      <c r="A292" s="10">
        <v>44852</v>
      </c>
      <c r="B292" s="26">
        <v>25</v>
      </c>
      <c r="C292" s="25" t="str">
        <f t="shared" si="11"/>
        <v>2022-10</v>
      </c>
      <c r="D292" s="11">
        <v>43.74</v>
      </c>
      <c r="E292" s="11">
        <v>235.65</v>
      </c>
      <c r="F292" t="str">
        <f t="shared" si="10"/>
        <v>October 2022</v>
      </c>
    </row>
    <row r="293" spans="1:6" x14ac:dyDescent="0.2">
      <c r="A293" s="10">
        <v>44853</v>
      </c>
      <c r="B293" s="26">
        <v>31</v>
      </c>
      <c r="C293" s="25" t="str">
        <f t="shared" si="11"/>
        <v>2022-10</v>
      </c>
      <c r="D293" s="11">
        <v>40.85</v>
      </c>
      <c r="E293" s="11">
        <v>197.77</v>
      </c>
      <c r="F293" t="str">
        <f t="shared" si="10"/>
        <v>October 2022</v>
      </c>
    </row>
    <row r="294" spans="1:6" x14ac:dyDescent="0.2">
      <c r="A294" s="10">
        <v>44854</v>
      </c>
      <c r="B294" s="26">
        <v>34</v>
      </c>
      <c r="C294" s="25" t="str">
        <f t="shared" si="11"/>
        <v>2022-10</v>
      </c>
      <c r="D294" s="11">
        <v>45.02</v>
      </c>
      <c r="E294" s="11">
        <v>197.52</v>
      </c>
      <c r="F294" t="str">
        <f t="shared" si="10"/>
        <v>October 2022</v>
      </c>
    </row>
    <row r="295" spans="1:6" x14ac:dyDescent="0.2">
      <c r="A295" s="10">
        <v>44855</v>
      </c>
      <c r="B295" s="26">
        <v>33</v>
      </c>
      <c r="C295" s="25" t="str">
        <f t="shared" si="11"/>
        <v>2022-10</v>
      </c>
      <c r="D295" s="11">
        <v>55.28</v>
      </c>
      <c r="E295" s="11">
        <v>158.49</v>
      </c>
      <c r="F295" t="str">
        <f t="shared" si="10"/>
        <v>October 2022</v>
      </c>
    </row>
    <row r="296" spans="1:6" x14ac:dyDescent="0.2">
      <c r="A296" s="10">
        <v>44856</v>
      </c>
      <c r="B296" s="26">
        <v>26</v>
      </c>
      <c r="C296" s="25" t="str">
        <f t="shared" si="11"/>
        <v>2022-10</v>
      </c>
      <c r="D296" s="11">
        <v>53.26</v>
      </c>
      <c r="E296" s="11">
        <v>158.65</v>
      </c>
      <c r="F296" t="str">
        <f t="shared" si="10"/>
        <v>October 2022</v>
      </c>
    </row>
    <row r="297" spans="1:6" x14ac:dyDescent="0.2">
      <c r="A297" s="10">
        <v>44857</v>
      </c>
      <c r="B297" s="26">
        <v>23</v>
      </c>
      <c r="C297" s="25" t="str">
        <f t="shared" si="11"/>
        <v>2022-10</v>
      </c>
      <c r="D297" s="11">
        <v>53.6</v>
      </c>
      <c r="E297" s="11">
        <v>148.36000000000001</v>
      </c>
      <c r="F297" t="str">
        <f t="shared" si="10"/>
        <v>October 2022</v>
      </c>
    </row>
    <row r="298" spans="1:6" x14ac:dyDescent="0.2">
      <c r="A298" s="10">
        <v>44858</v>
      </c>
      <c r="B298" s="26">
        <v>35</v>
      </c>
      <c r="C298" s="25" t="str">
        <f t="shared" si="11"/>
        <v>2022-10</v>
      </c>
      <c r="D298" s="11">
        <v>51.76</v>
      </c>
      <c r="E298" s="11">
        <v>194.76</v>
      </c>
      <c r="F298" t="str">
        <f t="shared" si="10"/>
        <v>October 2022</v>
      </c>
    </row>
    <row r="299" spans="1:6" x14ac:dyDescent="0.2">
      <c r="A299" s="10">
        <v>44859</v>
      </c>
      <c r="B299" s="26">
        <v>29</v>
      </c>
      <c r="C299" s="25" t="str">
        <f t="shared" si="11"/>
        <v>2022-10</v>
      </c>
      <c r="D299" s="11">
        <v>47.86</v>
      </c>
      <c r="E299" s="11">
        <v>148.84</v>
      </c>
      <c r="F299" t="str">
        <f t="shared" si="10"/>
        <v>October 2022</v>
      </c>
    </row>
    <row r="300" spans="1:6" x14ac:dyDescent="0.2">
      <c r="A300" s="10">
        <v>44860</v>
      </c>
      <c r="B300" s="26">
        <v>36</v>
      </c>
      <c r="C300" s="25" t="str">
        <f t="shared" si="11"/>
        <v>2022-10</v>
      </c>
      <c r="D300" s="11">
        <v>45.09</v>
      </c>
      <c r="E300" s="11">
        <v>220.74</v>
      </c>
      <c r="F300" t="str">
        <f t="shared" si="10"/>
        <v>October 2022</v>
      </c>
    </row>
    <row r="301" spans="1:6" x14ac:dyDescent="0.2">
      <c r="A301" s="10">
        <v>44861</v>
      </c>
      <c r="B301" s="26">
        <v>23</v>
      </c>
      <c r="C301" s="25" t="str">
        <f t="shared" si="11"/>
        <v>2022-10</v>
      </c>
      <c r="D301" s="11">
        <v>49.21</v>
      </c>
      <c r="E301" s="11">
        <v>197.42</v>
      </c>
      <c r="F301" t="str">
        <f t="shared" si="10"/>
        <v>October 2022</v>
      </c>
    </row>
    <row r="302" spans="1:6" x14ac:dyDescent="0.2">
      <c r="A302" s="10">
        <v>44862</v>
      </c>
      <c r="B302" s="26">
        <v>31</v>
      </c>
      <c r="C302" s="25" t="str">
        <f t="shared" si="11"/>
        <v>2022-10</v>
      </c>
      <c r="D302" s="11">
        <v>50.86</v>
      </c>
      <c r="E302" s="11">
        <v>218.11</v>
      </c>
      <c r="F302" t="str">
        <f t="shared" si="10"/>
        <v>October 2022</v>
      </c>
    </row>
    <row r="303" spans="1:6" x14ac:dyDescent="0.2">
      <c r="A303" s="10">
        <v>44863</v>
      </c>
      <c r="B303" s="26">
        <v>32</v>
      </c>
      <c r="C303" s="25" t="str">
        <f t="shared" si="11"/>
        <v>2022-10</v>
      </c>
      <c r="D303" s="11">
        <v>46.38</v>
      </c>
      <c r="E303" s="11">
        <v>139.4</v>
      </c>
      <c r="F303" t="str">
        <f t="shared" si="10"/>
        <v>October 2022</v>
      </c>
    </row>
    <row r="304" spans="1:6" x14ac:dyDescent="0.2">
      <c r="A304" s="10">
        <v>44864</v>
      </c>
      <c r="B304" s="26">
        <v>28</v>
      </c>
      <c r="C304" s="25" t="str">
        <f t="shared" si="11"/>
        <v>2022-10</v>
      </c>
      <c r="D304" s="11">
        <v>53.03</v>
      </c>
      <c r="E304" s="11">
        <v>176.39</v>
      </c>
      <c r="F304" t="str">
        <f t="shared" si="10"/>
        <v>October 2022</v>
      </c>
    </row>
    <row r="305" spans="1:6" x14ac:dyDescent="0.2">
      <c r="A305" s="10">
        <v>44865</v>
      </c>
      <c r="B305" s="26">
        <v>27</v>
      </c>
      <c r="C305" s="25" t="str">
        <f t="shared" si="11"/>
        <v>2022-10</v>
      </c>
      <c r="D305" s="11">
        <v>47.35</v>
      </c>
      <c r="E305" s="11">
        <v>214.17</v>
      </c>
      <c r="F305" t="str">
        <f t="shared" si="10"/>
        <v>October 2022</v>
      </c>
    </row>
    <row r="306" spans="1:6" x14ac:dyDescent="0.2">
      <c r="A306" s="10">
        <v>44866</v>
      </c>
      <c r="B306" s="26">
        <v>25</v>
      </c>
      <c r="C306" s="25" t="str">
        <f t="shared" si="11"/>
        <v>2022-11</v>
      </c>
      <c r="D306" s="11">
        <v>50.25</v>
      </c>
      <c r="E306" s="11">
        <v>214.75</v>
      </c>
      <c r="F306" t="str">
        <f t="shared" si="10"/>
        <v>November 2022</v>
      </c>
    </row>
    <row r="307" spans="1:6" x14ac:dyDescent="0.2">
      <c r="A307" s="10">
        <v>44867</v>
      </c>
      <c r="B307" s="26">
        <v>29</v>
      </c>
      <c r="C307" s="25" t="str">
        <f t="shared" si="11"/>
        <v>2022-11</v>
      </c>
      <c r="D307" s="11">
        <v>51.6</v>
      </c>
      <c r="E307" s="11">
        <v>171.03</v>
      </c>
      <c r="F307" t="str">
        <f t="shared" si="10"/>
        <v>November 2022</v>
      </c>
    </row>
    <row r="308" spans="1:6" x14ac:dyDescent="0.2">
      <c r="A308" s="10">
        <v>44868</v>
      </c>
      <c r="B308" s="26">
        <v>33</v>
      </c>
      <c r="C308" s="25" t="str">
        <f t="shared" si="11"/>
        <v>2022-11</v>
      </c>
      <c r="D308" s="11">
        <v>46.7</v>
      </c>
      <c r="E308" s="11">
        <v>140.18</v>
      </c>
      <c r="F308" t="str">
        <f t="shared" si="10"/>
        <v>November 2022</v>
      </c>
    </row>
    <row r="309" spans="1:6" x14ac:dyDescent="0.2">
      <c r="A309" s="10">
        <v>44869</v>
      </c>
      <c r="B309" s="26">
        <v>28</v>
      </c>
      <c r="C309" s="25" t="str">
        <f t="shared" si="11"/>
        <v>2022-11</v>
      </c>
      <c r="D309" s="11">
        <v>37.36</v>
      </c>
      <c r="E309" s="11">
        <v>158.58000000000001</v>
      </c>
      <c r="F309" t="str">
        <f t="shared" si="10"/>
        <v>November 2022</v>
      </c>
    </row>
    <row r="310" spans="1:6" x14ac:dyDescent="0.2">
      <c r="A310" s="10">
        <v>44870</v>
      </c>
      <c r="B310" s="26">
        <v>26</v>
      </c>
      <c r="C310" s="25" t="str">
        <f t="shared" si="11"/>
        <v>2022-11</v>
      </c>
      <c r="D310" s="11">
        <v>36.15</v>
      </c>
      <c r="E310" s="11">
        <v>148.27000000000001</v>
      </c>
      <c r="F310" t="str">
        <f t="shared" si="10"/>
        <v>November 2022</v>
      </c>
    </row>
    <row r="311" spans="1:6" x14ac:dyDescent="0.2">
      <c r="A311" s="10">
        <v>44871</v>
      </c>
      <c r="B311" s="26">
        <v>29</v>
      </c>
      <c r="C311" s="25" t="str">
        <f t="shared" si="11"/>
        <v>2022-11</v>
      </c>
      <c r="D311" s="11">
        <v>51.45</v>
      </c>
      <c r="E311" s="11">
        <v>160.03</v>
      </c>
      <c r="F311" t="str">
        <f t="shared" si="10"/>
        <v>November 2022</v>
      </c>
    </row>
    <row r="312" spans="1:6" x14ac:dyDescent="0.2">
      <c r="A312" s="10">
        <v>44872</v>
      </c>
      <c r="B312" s="26">
        <v>33</v>
      </c>
      <c r="C312" s="25" t="str">
        <f t="shared" si="11"/>
        <v>2022-11</v>
      </c>
      <c r="D312" s="11">
        <v>47.66</v>
      </c>
      <c r="E312" s="11">
        <v>168.65</v>
      </c>
      <c r="F312" t="str">
        <f t="shared" si="10"/>
        <v>November 2022</v>
      </c>
    </row>
    <row r="313" spans="1:6" x14ac:dyDescent="0.2">
      <c r="A313" s="10">
        <v>44873</v>
      </c>
      <c r="B313" s="26">
        <v>33</v>
      </c>
      <c r="C313" s="25" t="str">
        <f t="shared" si="11"/>
        <v>2022-11</v>
      </c>
      <c r="D313" s="11">
        <v>36.520000000000003</v>
      </c>
      <c r="E313" s="11">
        <v>207.87</v>
      </c>
      <c r="F313" t="str">
        <f t="shared" si="10"/>
        <v>November 2022</v>
      </c>
    </row>
    <row r="314" spans="1:6" x14ac:dyDescent="0.2">
      <c r="A314" s="10">
        <v>44874</v>
      </c>
      <c r="B314" s="26">
        <v>25</v>
      </c>
      <c r="C314" s="25" t="str">
        <f t="shared" si="11"/>
        <v>2022-11</v>
      </c>
      <c r="D314" s="11">
        <v>38.44</v>
      </c>
      <c r="E314" s="11">
        <v>199.64</v>
      </c>
      <c r="F314" t="str">
        <f t="shared" si="10"/>
        <v>November 2022</v>
      </c>
    </row>
    <row r="315" spans="1:6" x14ac:dyDescent="0.2">
      <c r="A315" s="10">
        <v>44875</v>
      </c>
      <c r="B315" s="26">
        <v>25</v>
      </c>
      <c r="C315" s="25" t="str">
        <f t="shared" si="11"/>
        <v>2022-11</v>
      </c>
      <c r="D315" s="11">
        <v>48.71</v>
      </c>
      <c r="E315" s="11">
        <v>166.6</v>
      </c>
      <c r="F315" t="str">
        <f t="shared" si="10"/>
        <v>November 2022</v>
      </c>
    </row>
    <row r="316" spans="1:6" x14ac:dyDescent="0.2">
      <c r="A316" s="10">
        <v>44876</v>
      </c>
      <c r="B316" s="26">
        <v>32</v>
      </c>
      <c r="C316" s="25" t="str">
        <f t="shared" si="11"/>
        <v>2022-11</v>
      </c>
      <c r="D316" s="11">
        <v>39.270000000000003</v>
      </c>
      <c r="E316" s="11">
        <v>187.12</v>
      </c>
      <c r="F316" t="str">
        <f t="shared" si="10"/>
        <v>November 2022</v>
      </c>
    </row>
    <row r="317" spans="1:6" x14ac:dyDescent="0.2">
      <c r="A317" s="10">
        <v>44877</v>
      </c>
      <c r="B317" s="26">
        <v>25</v>
      </c>
      <c r="C317" s="25" t="str">
        <f t="shared" si="11"/>
        <v>2022-11</v>
      </c>
      <c r="D317" s="11">
        <v>38.119999999999997</v>
      </c>
      <c r="E317" s="11">
        <v>229.39</v>
      </c>
      <c r="F317" t="str">
        <f t="shared" si="10"/>
        <v>November 2022</v>
      </c>
    </row>
    <row r="318" spans="1:6" x14ac:dyDescent="0.2">
      <c r="A318" s="10">
        <v>44878</v>
      </c>
      <c r="B318" s="26">
        <v>24</v>
      </c>
      <c r="C318" s="25" t="str">
        <f t="shared" si="11"/>
        <v>2022-11</v>
      </c>
      <c r="D318" s="11">
        <v>49.46</v>
      </c>
      <c r="E318" s="11">
        <v>222.4</v>
      </c>
      <c r="F318" t="str">
        <f t="shared" si="10"/>
        <v>November 2022</v>
      </c>
    </row>
    <row r="319" spans="1:6" x14ac:dyDescent="0.2">
      <c r="A319" s="10">
        <v>44879</v>
      </c>
      <c r="B319" s="26">
        <v>31</v>
      </c>
      <c r="C319" s="25" t="str">
        <f t="shared" si="11"/>
        <v>2022-11</v>
      </c>
      <c r="D319" s="11">
        <v>47.16</v>
      </c>
      <c r="E319" s="11">
        <v>219.19</v>
      </c>
      <c r="F319" t="str">
        <f t="shared" si="10"/>
        <v>November 2022</v>
      </c>
    </row>
    <row r="320" spans="1:6" x14ac:dyDescent="0.2">
      <c r="A320" s="10">
        <v>44880</v>
      </c>
      <c r="B320" s="26">
        <v>31</v>
      </c>
      <c r="C320" s="25" t="str">
        <f t="shared" si="11"/>
        <v>2022-11</v>
      </c>
      <c r="D320" s="11">
        <v>50.48</v>
      </c>
      <c r="E320" s="11">
        <v>234.3</v>
      </c>
      <c r="F320" t="str">
        <f t="shared" si="10"/>
        <v>November 2022</v>
      </c>
    </row>
    <row r="321" spans="1:6" x14ac:dyDescent="0.2">
      <c r="A321" s="10">
        <v>44881</v>
      </c>
      <c r="B321" s="26">
        <v>29</v>
      </c>
      <c r="C321" s="25" t="str">
        <f t="shared" si="11"/>
        <v>2022-11</v>
      </c>
      <c r="D321" s="11">
        <v>43.78</v>
      </c>
      <c r="E321" s="11">
        <v>221.32</v>
      </c>
      <c r="F321" t="str">
        <f t="shared" si="10"/>
        <v>November 2022</v>
      </c>
    </row>
    <row r="322" spans="1:6" x14ac:dyDescent="0.2">
      <c r="A322" s="10">
        <v>44882</v>
      </c>
      <c r="B322" s="26">
        <v>24</v>
      </c>
      <c r="C322" s="25" t="str">
        <f t="shared" si="11"/>
        <v>2022-11</v>
      </c>
      <c r="D322" s="11">
        <v>44.02</v>
      </c>
      <c r="E322" s="11">
        <v>155.63999999999999</v>
      </c>
      <c r="F322" t="str">
        <f t="shared" si="10"/>
        <v>November 2022</v>
      </c>
    </row>
    <row r="323" spans="1:6" x14ac:dyDescent="0.2">
      <c r="A323" s="10">
        <v>44883</v>
      </c>
      <c r="B323" s="26">
        <v>28</v>
      </c>
      <c r="C323" s="25" t="str">
        <f t="shared" si="11"/>
        <v>2022-11</v>
      </c>
      <c r="D323" s="11">
        <v>38.369999999999997</v>
      </c>
      <c r="E323" s="11">
        <v>180.22</v>
      </c>
      <c r="F323" t="str">
        <f t="shared" ref="F323:F386" si="12">TEXT(DATE(LEFT(C323,4), RIGHT(C323,2), 1), "mmmm yyyy")</f>
        <v>November 2022</v>
      </c>
    </row>
    <row r="324" spans="1:6" x14ac:dyDescent="0.2">
      <c r="A324" s="10">
        <v>44884</v>
      </c>
      <c r="B324" s="26">
        <v>29</v>
      </c>
      <c r="C324" s="25" t="str">
        <f t="shared" si="11"/>
        <v>2022-11</v>
      </c>
      <c r="D324" s="11">
        <v>48.49</v>
      </c>
      <c r="E324" s="11">
        <v>225.35</v>
      </c>
      <c r="F324" t="str">
        <f t="shared" si="12"/>
        <v>November 2022</v>
      </c>
    </row>
    <row r="325" spans="1:6" x14ac:dyDescent="0.2">
      <c r="A325" s="10">
        <v>44885</v>
      </c>
      <c r="B325" s="26">
        <v>30</v>
      </c>
      <c r="C325" s="25" t="str">
        <f t="shared" si="11"/>
        <v>2022-11</v>
      </c>
      <c r="D325" s="11">
        <v>53.41</v>
      </c>
      <c r="E325" s="11">
        <v>142.53</v>
      </c>
      <c r="F325" t="str">
        <f t="shared" si="12"/>
        <v>November 2022</v>
      </c>
    </row>
    <row r="326" spans="1:6" x14ac:dyDescent="0.2">
      <c r="A326" s="10">
        <v>44886</v>
      </c>
      <c r="B326" s="26">
        <v>36</v>
      </c>
      <c r="C326" s="25" t="str">
        <f t="shared" si="11"/>
        <v>2022-11</v>
      </c>
      <c r="D326" s="11">
        <v>44.51</v>
      </c>
      <c r="E326" s="11">
        <v>140.19</v>
      </c>
      <c r="F326" t="str">
        <f t="shared" si="12"/>
        <v>November 2022</v>
      </c>
    </row>
    <row r="327" spans="1:6" x14ac:dyDescent="0.2">
      <c r="A327" s="10">
        <v>44887</v>
      </c>
      <c r="B327" s="26">
        <v>25</v>
      </c>
      <c r="C327" s="25" t="str">
        <f t="shared" si="11"/>
        <v>2022-11</v>
      </c>
      <c r="D327" s="11">
        <v>45.27</v>
      </c>
      <c r="E327" s="11">
        <v>198.56</v>
      </c>
      <c r="F327" t="str">
        <f t="shared" si="12"/>
        <v>November 2022</v>
      </c>
    </row>
    <row r="328" spans="1:6" x14ac:dyDescent="0.2">
      <c r="A328" s="10">
        <v>44888</v>
      </c>
      <c r="B328" s="26">
        <v>26</v>
      </c>
      <c r="C328" s="25" t="str">
        <f t="shared" si="11"/>
        <v>2022-11</v>
      </c>
      <c r="D328" s="11">
        <v>53.45</v>
      </c>
      <c r="E328" s="11">
        <v>194.76</v>
      </c>
      <c r="F328" t="str">
        <f t="shared" si="12"/>
        <v>November 2022</v>
      </c>
    </row>
    <row r="329" spans="1:6" x14ac:dyDescent="0.2">
      <c r="A329" s="10">
        <v>44889</v>
      </c>
      <c r="B329" s="26">
        <v>36</v>
      </c>
      <c r="C329" s="25" t="str">
        <f t="shared" si="11"/>
        <v>2022-11</v>
      </c>
      <c r="D329" s="11">
        <v>45.37</v>
      </c>
      <c r="E329" s="11">
        <v>189.59</v>
      </c>
      <c r="F329" t="str">
        <f t="shared" si="12"/>
        <v>November 2022</v>
      </c>
    </row>
    <row r="330" spans="1:6" x14ac:dyDescent="0.2">
      <c r="A330" s="10">
        <v>44890</v>
      </c>
      <c r="B330" s="26">
        <v>25</v>
      </c>
      <c r="C330" s="25" t="str">
        <f t="shared" si="11"/>
        <v>2022-11</v>
      </c>
      <c r="D330" s="11">
        <v>39.520000000000003</v>
      </c>
      <c r="E330" s="11">
        <v>190.7</v>
      </c>
      <c r="F330" t="str">
        <f t="shared" si="12"/>
        <v>November 2022</v>
      </c>
    </row>
    <row r="331" spans="1:6" x14ac:dyDescent="0.2">
      <c r="A331" s="10">
        <v>44891</v>
      </c>
      <c r="B331" s="26">
        <v>35</v>
      </c>
      <c r="C331" s="25" t="str">
        <f t="shared" si="11"/>
        <v>2022-11</v>
      </c>
      <c r="D331" s="11">
        <v>51.21</v>
      </c>
      <c r="E331" s="11">
        <v>138.71</v>
      </c>
      <c r="F331" t="str">
        <f t="shared" si="12"/>
        <v>November 2022</v>
      </c>
    </row>
    <row r="332" spans="1:6" x14ac:dyDescent="0.2">
      <c r="A332" s="10">
        <v>44892</v>
      </c>
      <c r="B332" s="26">
        <v>31</v>
      </c>
      <c r="C332" s="25" t="str">
        <f t="shared" si="11"/>
        <v>2022-11</v>
      </c>
      <c r="D332" s="11">
        <v>44.92</v>
      </c>
      <c r="E332" s="11">
        <v>153.43</v>
      </c>
      <c r="F332" t="str">
        <f t="shared" si="12"/>
        <v>November 2022</v>
      </c>
    </row>
    <row r="333" spans="1:6" x14ac:dyDescent="0.2">
      <c r="A333" s="10">
        <v>44893</v>
      </c>
      <c r="B333" s="26">
        <v>26</v>
      </c>
      <c r="C333" s="25" t="str">
        <f t="shared" si="11"/>
        <v>2022-11</v>
      </c>
      <c r="D333" s="11">
        <v>48.63</v>
      </c>
      <c r="E333" s="11">
        <v>179.24</v>
      </c>
      <c r="F333" t="str">
        <f t="shared" si="12"/>
        <v>November 2022</v>
      </c>
    </row>
    <row r="334" spans="1:6" x14ac:dyDescent="0.2">
      <c r="A334" s="10">
        <v>44894</v>
      </c>
      <c r="B334" s="26">
        <v>32</v>
      </c>
      <c r="C334" s="25" t="str">
        <f t="shared" si="11"/>
        <v>2022-11</v>
      </c>
      <c r="D334" s="11">
        <v>46.56</v>
      </c>
      <c r="E334" s="11">
        <v>234.6</v>
      </c>
      <c r="F334" t="str">
        <f t="shared" si="12"/>
        <v>November 2022</v>
      </c>
    </row>
    <row r="335" spans="1:6" x14ac:dyDescent="0.2">
      <c r="A335" s="10">
        <v>44895</v>
      </c>
      <c r="B335" s="26">
        <v>28</v>
      </c>
      <c r="C335" s="25" t="str">
        <f t="shared" ref="C335:C398" si="13">TEXT(A335, "yyyy-mm")</f>
        <v>2022-11</v>
      </c>
      <c r="D335" s="11">
        <v>37.53</v>
      </c>
      <c r="E335" s="11">
        <v>200.39</v>
      </c>
      <c r="F335" t="str">
        <f t="shared" si="12"/>
        <v>November 2022</v>
      </c>
    </row>
    <row r="336" spans="1:6" x14ac:dyDescent="0.2">
      <c r="A336" s="10">
        <v>44896</v>
      </c>
      <c r="B336" s="26">
        <v>34</v>
      </c>
      <c r="C336" s="25" t="str">
        <f t="shared" si="13"/>
        <v>2022-12</v>
      </c>
      <c r="D336" s="11">
        <v>41.27</v>
      </c>
      <c r="E336" s="11">
        <v>232.73</v>
      </c>
      <c r="F336" t="str">
        <f t="shared" si="12"/>
        <v>December 2022</v>
      </c>
    </row>
    <row r="337" spans="1:6" x14ac:dyDescent="0.2">
      <c r="A337" s="10">
        <v>44897</v>
      </c>
      <c r="B337" s="26">
        <v>30</v>
      </c>
      <c r="C337" s="25" t="str">
        <f t="shared" si="13"/>
        <v>2022-12</v>
      </c>
      <c r="D337" s="11">
        <v>38.94</v>
      </c>
      <c r="E337" s="11">
        <v>150.29</v>
      </c>
      <c r="F337" t="str">
        <f t="shared" si="12"/>
        <v>December 2022</v>
      </c>
    </row>
    <row r="338" spans="1:6" x14ac:dyDescent="0.2">
      <c r="A338" s="10">
        <v>44898</v>
      </c>
      <c r="B338" s="26">
        <v>34</v>
      </c>
      <c r="C338" s="25" t="str">
        <f t="shared" si="13"/>
        <v>2022-12</v>
      </c>
      <c r="D338" s="11">
        <v>43.21</v>
      </c>
      <c r="E338" s="11">
        <v>207.55</v>
      </c>
      <c r="F338" t="str">
        <f t="shared" si="12"/>
        <v>December 2022</v>
      </c>
    </row>
    <row r="339" spans="1:6" x14ac:dyDescent="0.2">
      <c r="A339" s="10">
        <v>44899</v>
      </c>
      <c r="B339" s="26">
        <v>32</v>
      </c>
      <c r="C339" s="25" t="str">
        <f t="shared" si="13"/>
        <v>2022-12</v>
      </c>
      <c r="D339" s="11">
        <v>38.06</v>
      </c>
      <c r="E339" s="11">
        <v>215.34</v>
      </c>
      <c r="F339" t="str">
        <f t="shared" si="12"/>
        <v>December 2022</v>
      </c>
    </row>
    <row r="340" spans="1:6" x14ac:dyDescent="0.2">
      <c r="A340" s="10">
        <v>44900</v>
      </c>
      <c r="B340" s="26">
        <v>34</v>
      </c>
      <c r="C340" s="25" t="str">
        <f t="shared" si="13"/>
        <v>2022-12</v>
      </c>
      <c r="D340" s="11">
        <v>53.26</v>
      </c>
      <c r="E340" s="11">
        <v>158</v>
      </c>
      <c r="F340" t="str">
        <f t="shared" si="12"/>
        <v>December 2022</v>
      </c>
    </row>
    <row r="341" spans="1:6" x14ac:dyDescent="0.2">
      <c r="A341" s="10">
        <v>44901</v>
      </c>
      <c r="B341" s="26">
        <v>34</v>
      </c>
      <c r="C341" s="25" t="str">
        <f t="shared" si="13"/>
        <v>2022-12</v>
      </c>
      <c r="D341" s="11">
        <v>53.35</v>
      </c>
      <c r="E341" s="11">
        <v>218.46</v>
      </c>
      <c r="F341" t="str">
        <f t="shared" si="12"/>
        <v>December 2022</v>
      </c>
    </row>
    <row r="342" spans="1:6" x14ac:dyDescent="0.2">
      <c r="A342" s="10">
        <v>44902</v>
      </c>
      <c r="B342" s="26">
        <v>31</v>
      </c>
      <c r="C342" s="25" t="str">
        <f t="shared" si="13"/>
        <v>2022-12</v>
      </c>
      <c r="D342" s="11">
        <v>47.82</v>
      </c>
      <c r="E342" s="11">
        <v>156.16999999999999</v>
      </c>
      <c r="F342" t="str">
        <f t="shared" si="12"/>
        <v>December 2022</v>
      </c>
    </row>
    <row r="343" spans="1:6" x14ac:dyDescent="0.2">
      <c r="A343" s="10">
        <v>44903</v>
      </c>
      <c r="B343" s="26">
        <v>28</v>
      </c>
      <c r="C343" s="25" t="str">
        <f t="shared" si="13"/>
        <v>2022-12</v>
      </c>
      <c r="D343" s="11">
        <v>46.8</v>
      </c>
      <c r="E343" s="11">
        <v>185.66</v>
      </c>
      <c r="F343" t="str">
        <f t="shared" si="12"/>
        <v>December 2022</v>
      </c>
    </row>
    <row r="344" spans="1:6" x14ac:dyDescent="0.2">
      <c r="A344" s="10">
        <v>44904</v>
      </c>
      <c r="B344" s="26">
        <v>30</v>
      </c>
      <c r="C344" s="25" t="str">
        <f t="shared" si="13"/>
        <v>2022-12</v>
      </c>
      <c r="D344" s="11">
        <v>43.99</v>
      </c>
      <c r="E344" s="11">
        <v>219.52</v>
      </c>
      <c r="F344" t="str">
        <f t="shared" si="12"/>
        <v>December 2022</v>
      </c>
    </row>
    <row r="345" spans="1:6" x14ac:dyDescent="0.2">
      <c r="A345" s="10">
        <v>44905</v>
      </c>
      <c r="B345" s="26">
        <v>28</v>
      </c>
      <c r="C345" s="25" t="str">
        <f t="shared" si="13"/>
        <v>2022-12</v>
      </c>
      <c r="D345" s="11">
        <v>44.46</v>
      </c>
      <c r="E345" s="11">
        <v>217.78</v>
      </c>
      <c r="F345" t="str">
        <f t="shared" si="12"/>
        <v>December 2022</v>
      </c>
    </row>
    <row r="346" spans="1:6" x14ac:dyDescent="0.2">
      <c r="A346" s="10">
        <v>44906</v>
      </c>
      <c r="B346" s="26">
        <v>29</v>
      </c>
      <c r="C346" s="25" t="str">
        <f t="shared" si="13"/>
        <v>2022-12</v>
      </c>
      <c r="D346" s="11">
        <v>47.48</v>
      </c>
      <c r="E346" s="11">
        <v>211.92</v>
      </c>
      <c r="F346" t="str">
        <f t="shared" si="12"/>
        <v>December 2022</v>
      </c>
    </row>
    <row r="347" spans="1:6" x14ac:dyDescent="0.2">
      <c r="A347" s="10">
        <v>44907</v>
      </c>
      <c r="B347" s="26">
        <v>25</v>
      </c>
      <c r="C347" s="25" t="str">
        <f t="shared" si="13"/>
        <v>2022-12</v>
      </c>
      <c r="D347" s="11">
        <v>54.13</v>
      </c>
      <c r="E347" s="11">
        <v>145.4</v>
      </c>
      <c r="F347" t="str">
        <f t="shared" si="12"/>
        <v>December 2022</v>
      </c>
    </row>
    <row r="348" spans="1:6" x14ac:dyDescent="0.2">
      <c r="A348" s="10">
        <v>44908</v>
      </c>
      <c r="B348" s="26">
        <v>33</v>
      </c>
      <c r="C348" s="25" t="str">
        <f t="shared" si="13"/>
        <v>2022-12</v>
      </c>
      <c r="D348" s="11">
        <v>53.43</v>
      </c>
      <c r="E348" s="11">
        <v>164.96</v>
      </c>
      <c r="F348" t="str">
        <f t="shared" si="12"/>
        <v>December 2022</v>
      </c>
    </row>
    <row r="349" spans="1:6" x14ac:dyDescent="0.2">
      <c r="A349" s="10">
        <v>44909</v>
      </c>
      <c r="B349" s="26">
        <v>37</v>
      </c>
      <c r="C349" s="25" t="str">
        <f t="shared" si="13"/>
        <v>2022-12</v>
      </c>
      <c r="D349" s="11">
        <v>51.3</v>
      </c>
      <c r="E349" s="11">
        <v>197.69</v>
      </c>
      <c r="F349" t="str">
        <f t="shared" si="12"/>
        <v>December 2022</v>
      </c>
    </row>
    <row r="350" spans="1:6" x14ac:dyDescent="0.2">
      <c r="A350" s="10">
        <v>44910</v>
      </c>
      <c r="B350" s="26">
        <v>33</v>
      </c>
      <c r="C350" s="25" t="str">
        <f t="shared" si="13"/>
        <v>2022-12</v>
      </c>
      <c r="D350" s="11">
        <v>43.32</v>
      </c>
      <c r="E350" s="11">
        <v>137.29</v>
      </c>
      <c r="F350" t="str">
        <f t="shared" si="12"/>
        <v>December 2022</v>
      </c>
    </row>
    <row r="351" spans="1:6" x14ac:dyDescent="0.2">
      <c r="A351" s="10">
        <v>44911</v>
      </c>
      <c r="B351" s="26">
        <v>33</v>
      </c>
      <c r="C351" s="25" t="str">
        <f t="shared" si="13"/>
        <v>2022-12</v>
      </c>
      <c r="D351" s="11">
        <v>53.51</v>
      </c>
      <c r="E351" s="11">
        <v>227.51</v>
      </c>
      <c r="F351" t="str">
        <f t="shared" si="12"/>
        <v>December 2022</v>
      </c>
    </row>
    <row r="352" spans="1:6" x14ac:dyDescent="0.2">
      <c r="A352" s="10">
        <v>44912</v>
      </c>
      <c r="B352" s="26">
        <v>28</v>
      </c>
      <c r="C352" s="25" t="str">
        <f t="shared" si="13"/>
        <v>2022-12</v>
      </c>
      <c r="D352" s="11">
        <v>55.42</v>
      </c>
      <c r="E352" s="11">
        <v>166.45</v>
      </c>
      <c r="F352" t="str">
        <f t="shared" si="12"/>
        <v>December 2022</v>
      </c>
    </row>
    <row r="353" spans="1:6" x14ac:dyDescent="0.2">
      <c r="A353" s="10">
        <v>44913</v>
      </c>
      <c r="B353" s="26">
        <v>34</v>
      </c>
      <c r="C353" s="25" t="str">
        <f t="shared" si="13"/>
        <v>2022-12</v>
      </c>
      <c r="D353" s="11">
        <v>50.83</v>
      </c>
      <c r="E353" s="11">
        <v>182.3</v>
      </c>
      <c r="F353" t="str">
        <f t="shared" si="12"/>
        <v>December 2022</v>
      </c>
    </row>
    <row r="354" spans="1:6" x14ac:dyDescent="0.2">
      <c r="A354" s="10">
        <v>44914</v>
      </c>
      <c r="B354" s="26">
        <v>36</v>
      </c>
      <c r="C354" s="25" t="str">
        <f t="shared" si="13"/>
        <v>2022-12</v>
      </c>
      <c r="D354" s="11">
        <v>41.55</v>
      </c>
      <c r="E354" s="11">
        <v>209.9</v>
      </c>
      <c r="F354" t="str">
        <f t="shared" si="12"/>
        <v>December 2022</v>
      </c>
    </row>
    <row r="355" spans="1:6" x14ac:dyDescent="0.2">
      <c r="A355" s="10">
        <v>44915</v>
      </c>
      <c r="B355" s="26">
        <v>31</v>
      </c>
      <c r="C355" s="25" t="str">
        <f t="shared" si="13"/>
        <v>2022-12</v>
      </c>
      <c r="D355" s="11">
        <v>40.47</v>
      </c>
      <c r="E355" s="11">
        <v>195.51</v>
      </c>
      <c r="F355" t="str">
        <f t="shared" si="12"/>
        <v>December 2022</v>
      </c>
    </row>
    <row r="356" spans="1:6" x14ac:dyDescent="0.2">
      <c r="A356" s="10">
        <v>44916</v>
      </c>
      <c r="B356" s="26">
        <v>33</v>
      </c>
      <c r="C356" s="25" t="str">
        <f t="shared" si="13"/>
        <v>2022-12</v>
      </c>
      <c r="D356" s="11">
        <v>53.67</v>
      </c>
      <c r="E356" s="11">
        <v>233.32</v>
      </c>
      <c r="F356" t="str">
        <f t="shared" si="12"/>
        <v>December 2022</v>
      </c>
    </row>
    <row r="357" spans="1:6" x14ac:dyDescent="0.2">
      <c r="A357" s="10">
        <v>44917</v>
      </c>
      <c r="B357" s="26">
        <v>31</v>
      </c>
      <c r="C357" s="25" t="str">
        <f t="shared" si="13"/>
        <v>2022-12</v>
      </c>
      <c r="D357" s="11">
        <v>48.2</v>
      </c>
      <c r="E357" s="11">
        <v>171.75</v>
      </c>
      <c r="F357" t="str">
        <f t="shared" si="12"/>
        <v>December 2022</v>
      </c>
    </row>
    <row r="358" spans="1:6" x14ac:dyDescent="0.2">
      <c r="A358" s="10">
        <v>44918</v>
      </c>
      <c r="B358" s="26">
        <v>37</v>
      </c>
      <c r="C358" s="25" t="str">
        <f t="shared" si="13"/>
        <v>2022-12</v>
      </c>
      <c r="D358" s="11">
        <v>53.2</v>
      </c>
      <c r="E358" s="11">
        <v>194.3</v>
      </c>
      <c r="F358" t="str">
        <f t="shared" si="12"/>
        <v>December 2022</v>
      </c>
    </row>
    <row r="359" spans="1:6" x14ac:dyDescent="0.2">
      <c r="A359" s="10">
        <v>44919</v>
      </c>
      <c r="B359" s="26">
        <v>36</v>
      </c>
      <c r="C359" s="25" t="str">
        <f t="shared" si="13"/>
        <v>2022-12</v>
      </c>
      <c r="D359" s="11">
        <v>42.14</v>
      </c>
      <c r="E359" s="11">
        <v>150.12</v>
      </c>
      <c r="F359" t="str">
        <f t="shared" si="12"/>
        <v>December 2022</v>
      </c>
    </row>
    <row r="360" spans="1:6" x14ac:dyDescent="0.2">
      <c r="A360" s="10">
        <v>44920</v>
      </c>
      <c r="B360" s="26">
        <v>30</v>
      </c>
      <c r="C360" s="25" t="str">
        <f t="shared" si="13"/>
        <v>2022-12</v>
      </c>
      <c r="D360" s="11">
        <v>50.13</v>
      </c>
      <c r="E360" s="11">
        <v>191.94</v>
      </c>
      <c r="F360" t="str">
        <f t="shared" si="12"/>
        <v>December 2022</v>
      </c>
    </row>
    <row r="361" spans="1:6" x14ac:dyDescent="0.2">
      <c r="A361" s="10">
        <v>44921</v>
      </c>
      <c r="B361" s="26">
        <v>27</v>
      </c>
      <c r="C361" s="25" t="str">
        <f t="shared" si="13"/>
        <v>2022-12</v>
      </c>
      <c r="D361" s="11">
        <v>54.22</v>
      </c>
      <c r="E361" s="11">
        <v>199.47</v>
      </c>
      <c r="F361" t="str">
        <f t="shared" si="12"/>
        <v>December 2022</v>
      </c>
    </row>
    <row r="362" spans="1:6" x14ac:dyDescent="0.2">
      <c r="A362" s="10">
        <v>44922</v>
      </c>
      <c r="B362" s="26">
        <v>35</v>
      </c>
      <c r="C362" s="25" t="str">
        <f t="shared" si="13"/>
        <v>2022-12</v>
      </c>
      <c r="D362" s="11">
        <v>50.55</v>
      </c>
      <c r="E362" s="11">
        <v>224.54</v>
      </c>
      <c r="F362" t="str">
        <f t="shared" si="12"/>
        <v>December 2022</v>
      </c>
    </row>
    <row r="363" spans="1:6" x14ac:dyDescent="0.2">
      <c r="A363" s="10">
        <v>44923</v>
      </c>
      <c r="B363" s="26">
        <v>36</v>
      </c>
      <c r="C363" s="25" t="str">
        <f t="shared" si="13"/>
        <v>2022-12</v>
      </c>
      <c r="D363" s="11">
        <v>50.2</v>
      </c>
      <c r="E363" s="11">
        <v>220.98</v>
      </c>
      <c r="F363" t="str">
        <f t="shared" si="12"/>
        <v>December 2022</v>
      </c>
    </row>
    <row r="364" spans="1:6" x14ac:dyDescent="0.2">
      <c r="A364" s="10">
        <v>44924</v>
      </c>
      <c r="B364" s="26">
        <v>36</v>
      </c>
      <c r="C364" s="25" t="str">
        <f t="shared" si="13"/>
        <v>2022-12</v>
      </c>
      <c r="D364" s="11">
        <v>39.619999999999997</v>
      </c>
      <c r="E364" s="11">
        <v>218.11</v>
      </c>
      <c r="F364" t="str">
        <f t="shared" si="12"/>
        <v>December 2022</v>
      </c>
    </row>
    <row r="365" spans="1:6" x14ac:dyDescent="0.2">
      <c r="A365" s="10">
        <v>44925</v>
      </c>
      <c r="B365" s="26">
        <v>29</v>
      </c>
      <c r="C365" s="25" t="str">
        <f t="shared" si="13"/>
        <v>2022-12</v>
      </c>
      <c r="D365" s="11">
        <v>46.02</v>
      </c>
      <c r="E365" s="11">
        <v>159.78</v>
      </c>
      <c r="F365" t="str">
        <f t="shared" si="12"/>
        <v>December 2022</v>
      </c>
    </row>
    <row r="366" spans="1:6" x14ac:dyDescent="0.2">
      <c r="A366" s="10">
        <v>44926</v>
      </c>
      <c r="B366" s="26">
        <v>27</v>
      </c>
      <c r="C366" s="25" t="str">
        <f t="shared" si="13"/>
        <v>2022-12</v>
      </c>
      <c r="D366" s="11">
        <v>47.72</v>
      </c>
      <c r="E366" s="11">
        <v>182.04</v>
      </c>
      <c r="F366" t="str">
        <f t="shared" si="12"/>
        <v>December 2022</v>
      </c>
    </row>
    <row r="367" spans="1:6" x14ac:dyDescent="0.2">
      <c r="A367" s="10">
        <v>44927</v>
      </c>
      <c r="B367" s="26">
        <v>32</v>
      </c>
      <c r="C367" s="25" t="str">
        <f t="shared" si="13"/>
        <v>2023-01</v>
      </c>
      <c r="D367" s="11">
        <v>37.72</v>
      </c>
      <c r="E367" s="11">
        <v>136.94</v>
      </c>
      <c r="F367" t="str">
        <f t="shared" si="12"/>
        <v>January 2023</v>
      </c>
    </row>
    <row r="368" spans="1:6" x14ac:dyDescent="0.2">
      <c r="A368" s="10">
        <v>44928</v>
      </c>
      <c r="B368" s="26">
        <v>27</v>
      </c>
      <c r="C368" s="25" t="str">
        <f t="shared" si="13"/>
        <v>2023-01</v>
      </c>
      <c r="D368" s="11">
        <v>53.21</v>
      </c>
      <c r="E368" s="11">
        <v>144.61000000000001</v>
      </c>
      <c r="F368" t="str">
        <f t="shared" si="12"/>
        <v>January 2023</v>
      </c>
    </row>
    <row r="369" spans="1:6" x14ac:dyDescent="0.2">
      <c r="A369" s="10">
        <v>44929</v>
      </c>
      <c r="B369" s="26">
        <v>26</v>
      </c>
      <c r="C369" s="25" t="str">
        <f t="shared" si="13"/>
        <v>2023-01</v>
      </c>
      <c r="D369" s="11">
        <v>38.83</v>
      </c>
      <c r="E369" s="11">
        <v>210.1</v>
      </c>
      <c r="F369" t="str">
        <f t="shared" si="12"/>
        <v>January 2023</v>
      </c>
    </row>
    <row r="370" spans="1:6" x14ac:dyDescent="0.2">
      <c r="A370" s="10">
        <v>44930</v>
      </c>
      <c r="B370" s="26">
        <v>30</v>
      </c>
      <c r="C370" s="25" t="str">
        <f t="shared" si="13"/>
        <v>2023-01</v>
      </c>
      <c r="D370" s="11">
        <v>44.45</v>
      </c>
      <c r="E370" s="11">
        <v>223.73</v>
      </c>
      <c r="F370" t="str">
        <f t="shared" si="12"/>
        <v>January 2023</v>
      </c>
    </row>
    <row r="371" spans="1:6" x14ac:dyDescent="0.2">
      <c r="A371" s="10">
        <v>44931</v>
      </c>
      <c r="B371" s="26">
        <v>27</v>
      </c>
      <c r="C371" s="25" t="str">
        <f t="shared" si="13"/>
        <v>2023-01</v>
      </c>
      <c r="D371" s="11">
        <v>39.92</v>
      </c>
      <c r="E371" s="11">
        <v>165.89</v>
      </c>
      <c r="F371" t="str">
        <f t="shared" si="12"/>
        <v>January 2023</v>
      </c>
    </row>
    <row r="372" spans="1:6" x14ac:dyDescent="0.2">
      <c r="A372" s="10">
        <v>44932</v>
      </c>
      <c r="B372" s="26">
        <v>25</v>
      </c>
      <c r="C372" s="25" t="str">
        <f t="shared" si="13"/>
        <v>2023-01</v>
      </c>
      <c r="D372" s="11">
        <v>52.24</v>
      </c>
      <c r="E372" s="11">
        <v>207.84</v>
      </c>
      <c r="F372" t="str">
        <f t="shared" si="12"/>
        <v>January 2023</v>
      </c>
    </row>
    <row r="373" spans="1:6" x14ac:dyDescent="0.2">
      <c r="A373" s="10">
        <v>44933</v>
      </c>
      <c r="B373" s="26">
        <v>29</v>
      </c>
      <c r="C373" s="25" t="str">
        <f t="shared" si="13"/>
        <v>2023-01</v>
      </c>
      <c r="D373" s="11">
        <v>50.74</v>
      </c>
      <c r="E373" s="11">
        <v>181</v>
      </c>
      <c r="F373" t="str">
        <f t="shared" si="12"/>
        <v>January 2023</v>
      </c>
    </row>
    <row r="374" spans="1:6" x14ac:dyDescent="0.2">
      <c r="A374" s="10">
        <v>44934</v>
      </c>
      <c r="B374" s="26">
        <v>30</v>
      </c>
      <c r="C374" s="25" t="str">
        <f t="shared" si="13"/>
        <v>2023-01</v>
      </c>
      <c r="D374" s="11">
        <v>49.64</v>
      </c>
      <c r="E374" s="11">
        <v>217.46</v>
      </c>
      <c r="F374" t="str">
        <f t="shared" si="12"/>
        <v>January 2023</v>
      </c>
    </row>
    <row r="375" spans="1:6" x14ac:dyDescent="0.2">
      <c r="A375" s="10">
        <v>44935</v>
      </c>
      <c r="B375" s="26">
        <v>36</v>
      </c>
      <c r="C375" s="25" t="str">
        <f t="shared" si="13"/>
        <v>2023-01</v>
      </c>
      <c r="D375" s="11">
        <v>50.69</v>
      </c>
      <c r="E375" s="11">
        <v>198.89</v>
      </c>
      <c r="F375" t="str">
        <f t="shared" si="12"/>
        <v>January 2023</v>
      </c>
    </row>
    <row r="376" spans="1:6" x14ac:dyDescent="0.2">
      <c r="A376" s="10">
        <v>44936</v>
      </c>
      <c r="B376" s="26">
        <v>27</v>
      </c>
      <c r="C376" s="25" t="str">
        <f t="shared" si="13"/>
        <v>2023-01</v>
      </c>
      <c r="D376" s="11">
        <v>53.43</v>
      </c>
      <c r="E376" s="11">
        <v>204.77</v>
      </c>
      <c r="F376" t="str">
        <f t="shared" si="12"/>
        <v>January 2023</v>
      </c>
    </row>
    <row r="377" spans="1:6" x14ac:dyDescent="0.2">
      <c r="A377" s="10">
        <v>44937</v>
      </c>
      <c r="B377" s="26">
        <v>33</v>
      </c>
      <c r="C377" s="25" t="str">
        <f t="shared" si="13"/>
        <v>2023-01</v>
      </c>
      <c r="D377" s="11">
        <v>48.03</v>
      </c>
      <c r="E377" s="11">
        <v>180.95</v>
      </c>
      <c r="F377" t="str">
        <f t="shared" si="12"/>
        <v>January 2023</v>
      </c>
    </row>
    <row r="378" spans="1:6" x14ac:dyDescent="0.2">
      <c r="A378" s="10">
        <v>44938</v>
      </c>
      <c r="B378" s="26">
        <v>27</v>
      </c>
      <c r="C378" s="25" t="str">
        <f t="shared" si="13"/>
        <v>2023-01</v>
      </c>
      <c r="D378" s="11">
        <v>36.33</v>
      </c>
      <c r="E378" s="11">
        <v>155.94999999999999</v>
      </c>
      <c r="F378" t="str">
        <f t="shared" si="12"/>
        <v>January 2023</v>
      </c>
    </row>
    <row r="379" spans="1:6" x14ac:dyDescent="0.2">
      <c r="A379" s="10">
        <v>44939</v>
      </c>
      <c r="B379" s="26">
        <v>29</v>
      </c>
      <c r="C379" s="25" t="str">
        <f t="shared" si="13"/>
        <v>2023-01</v>
      </c>
      <c r="D379" s="11">
        <v>45.25</v>
      </c>
      <c r="E379" s="11">
        <v>161.84</v>
      </c>
      <c r="F379" t="str">
        <f t="shared" si="12"/>
        <v>January 2023</v>
      </c>
    </row>
    <row r="380" spans="1:6" x14ac:dyDescent="0.2">
      <c r="A380" s="10">
        <v>44940</v>
      </c>
      <c r="B380" s="26">
        <v>33</v>
      </c>
      <c r="C380" s="25" t="str">
        <f t="shared" si="13"/>
        <v>2023-01</v>
      </c>
      <c r="D380" s="11">
        <v>54.01</v>
      </c>
      <c r="E380" s="11">
        <v>227.5</v>
      </c>
      <c r="F380" t="str">
        <f t="shared" si="12"/>
        <v>January 2023</v>
      </c>
    </row>
    <row r="381" spans="1:6" x14ac:dyDescent="0.2">
      <c r="A381" s="10">
        <v>44941</v>
      </c>
      <c r="B381" s="26">
        <v>28</v>
      </c>
      <c r="C381" s="25" t="str">
        <f t="shared" si="13"/>
        <v>2023-01</v>
      </c>
      <c r="D381" s="11">
        <v>38.840000000000003</v>
      </c>
      <c r="E381" s="11">
        <v>205.84</v>
      </c>
      <c r="F381" t="str">
        <f t="shared" si="12"/>
        <v>January 2023</v>
      </c>
    </row>
    <row r="382" spans="1:6" x14ac:dyDescent="0.2">
      <c r="A382" s="10">
        <v>44942</v>
      </c>
      <c r="B382" s="26">
        <v>30</v>
      </c>
      <c r="C382" s="25" t="str">
        <f t="shared" si="13"/>
        <v>2023-01</v>
      </c>
      <c r="D382" s="11">
        <v>51.45</v>
      </c>
      <c r="E382" s="11">
        <v>136.54</v>
      </c>
      <c r="F382" t="str">
        <f t="shared" si="12"/>
        <v>January 2023</v>
      </c>
    </row>
    <row r="383" spans="1:6" x14ac:dyDescent="0.2">
      <c r="A383" s="10">
        <v>44943</v>
      </c>
      <c r="B383" s="26">
        <v>32</v>
      </c>
      <c r="C383" s="25" t="str">
        <f t="shared" si="13"/>
        <v>2023-01</v>
      </c>
      <c r="D383" s="11">
        <v>49.87</v>
      </c>
      <c r="E383" s="11">
        <v>205.96</v>
      </c>
      <c r="F383" t="str">
        <f t="shared" si="12"/>
        <v>January 2023</v>
      </c>
    </row>
    <row r="384" spans="1:6" x14ac:dyDescent="0.2">
      <c r="A384" s="10">
        <v>44944</v>
      </c>
      <c r="B384" s="26">
        <v>29</v>
      </c>
      <c r="C384" s="25" t="str">
        <f t="shared" si="13"/>
        <v>2023-01</v>
      </c>
      <c r="D384" s="11">
        <v>49.31</v>
      </c>
      <c r="E384" s="11">
        <v>192.47</v>
      </c>
      <c r="F384" t="str">
        <f t="shared" si="12"/>
        <v>January 2023</v>
      </c>
    </row>
    <row r="385" spans="1:6" x14ac:dyDescent="0.2">
      <c r="A385" s="10">
        <v>44945</v>
      </c>
      <c r="B385" s="26">
        <v>27</v>
      </c>
      <c r="C385" s="25" t="str">
        <f t="shared" si="13"/>
        <v>2023-01</v>
      </c>
      <c r="D385" s="11">
        <v>48.3</v>
      </c>
      <c r="E385" s="11">
        <v>153.69</v>
      </c>
      <c r="F385" t="str">
        <f t="shared" si="12"/>
        <v>January 2023</v>
      </c>
    </row>
    <row r="386" spans="1:6" x14ac:dyDescent="0.2">
      <c r="A386" s="10">
        <v>44946</v>
      </c>
      <c r="B386" s="26">
        <v>35</v>
      </c>
      <c r="C386" s="25" t="str">
        <f t="shared" si="13"/>
        <v>2023-01</v>
      </c>
      <c r="D386" s="11">
        <v>40.61</v>
      </c>
      <c r="E386" s="11">
        <v>234.22</v>
      </c>
      <c r="F386" t="str">
        <f t="shared" si="12"/>
        <v>January 2023</v>
      </c>
    </row>
    <row r="387" spans="1:6" x14ac:dyDescent="0.2">
      <c r="A387" s="10">
        <v>44947</v>
      </c>
      <c r="B387" s="26">
        <v>37</v>
      </c>
      <c r="C387" s="25" t="str">
        <f t="shared" si="13"/>
        <v>2023-01</v>
      </c>
      <c r="D387" s="11">
        <v>49.58</v>
      </c>
      <c r="E387" s="11">
        <v>197.71</v>
      </c>
      <c r="F387" t="str">
        <f t="shared" ref="F387:F450" si="14">TEXT(DATE(LEFT(C387,4), RIGHT(C387,2), 1), "mmmm yyyy")</f>
        <v>January 2023</v>
      </c>
    </row>
    <row r="388" spans="1:6" x14ac:dyDescent="0.2">
      <c r="A388" s="10">
        <v>44948</v>
      </c>
      <c r="B388" s="26">
        <v>37</v>
      </c>
      <c r="C388" s="25" t="str">
        <f t="shared" si="13"/>
        <v>2023-01</v>
      </c>
      <c r="D388" s="11">
        <v>38.270000000000003</v>
      </c>
      <c r="E388" s="11">
        <v>138.63999999999999</v>
      </c>
      <c r="F388" t="str">
        <f t="shared" si="14"/>
        <v>January 2023</v>
      </c>
    </row>
    <row r="389" spans="1:6" x14ac:dyDescent="0.2">
      <c r="A389" s="10">
        <v>44949</v>
      </c>
      <c r="B389" s="26">
        <v>38</v>
      </c>
      <c r="C389" s="25" t="str">
        <f t="shared" si="13"/>
        <v>2023-01</v>
      </c>
      <c r="D389" s="11">
        <v>50.14</v>
      </c>
      <c r="E389" s="11">
        <v>160.58000000000001</v>
      </c>
      <c r="F389" t="str">
        <f t="shared" si="14"/>
        <v>January 2023</v>
      </c>
    </row>
    <row r="390" spans="1:6" x14ac:dyDescent="0.2">
      <c r="A390" s="10">
        <v>44950</v>
      </c>
      <c r="B390" s="26">
        <v>36</v>
      </c>
      <c r="C390" s="25" t="str">
        <f t="shared" si="13"/>
        <v>2023-01</v>
      </c>
      <c r="D390" s="11">
        <v>50.47</v>
      </c>
      <c r="E390" s="11">
        <v>194.07</v>
      </c>
      <c r="F390" t="str">
        <f t="shared" si="14"/>
        <v>January 2023</v>
      </c>
    </row>
    <row r="391" spans="1:6" x14ac:dyDescent="0.2">
      <c r="A391" s="10">
        <v>44951</v>
      </c>
      <c r="B391" s="26">
        <v>32</v>
      </c>
      <c r="C391" s="25" t="str">
        <f t="shared" si="13"/>
        <v>2023-01</v>
      </c>
      <c r="D391" s="11">
        <v>44.11</v>
      </c>
      <c r="E391" s="11">
        <v>149.16999999999999</v>
      </c>
      <c r="F391" t="str">
        <f t="shared" si="14"/>
        <v>January 2023</v>
      </c>
    </row>
    <row r="392" spans="1:6" x14ac:dyDescent="0.2">
      <c r="A392" s="10">
        <v>44952</v>
      </c>
      <c r="B392" s="26">
        <v>36</v>
      </c>
      <c r="C392" s="25" t="str">
        <f t="shared" si="13"/>
        <v>2023-01</v>
      </c>
      <c r="D392" s="11">
        <v>52.54</v>
      </c>
      <c r="E392" s="11">
        <v>202.51</v>
      </c>
      <c r="F392" t="str">
        <f t="shared" si="14"/>
        <v>January 2023</v>
      </c>
    </row>
    <row r="393" spans="1:6" x14ac:dyDescent="0.2">
      <c r="A393" s="10">
        <v>44953</v>
      </c>
      <c r="B393" s="26">
        <v>28</v>
      </c>
      <c r="C393" s="25" t="str">
        <f t="shared" si="13"/>
        <v>2023-01</v>
      </c>
      <c r="D393" s="11">
        <v>37.67</v>
      </c>
      <c r="E393" s="11">
        <v>189.86</v>
      </c>
      <c r="F393" t="str">
        <f t="shared" si="14"/>
        <v>January 2023</v>
      </c>
    </row>
    <row r="394" spans="1:6" x14ac:dyDescent="0.2">
      <c r="A394" s="10">
        <v>44954</v>
      </c>
      <c r="B394" s="26">
        <v>28</v>
      </c>
      <c r="C394" s="25" t="str">
        <f t="shared" si="13"/>
        <v>2023-01</v>
      </c>
      <c r="D394" s="11">
        <v>50.05</v>
      </c>
      <c r="E394" s="11">
        <v>137.53</v>
      </c>
      <c r="F394" t="str">
        <f t="shared" si="14"/>
        <v>January 2023</v>
      </c>
    </row>
    <row r="395" spans="1:6" x14ac:dyDescent="0.2">
      <c r="A395" s="10">
        <v>44955</v>
      </c>
      <c r="B395" s="26">
        <v>30</v>
      </c>
      <c r="C395" s="25" t="str">
        <f t="shared" si="13"/>
        <v>2023-01</v>
      </c>
      <c r="D395" s="11">
        <v>50.34</v>
      </c>
      <c r="E395" s="11">
        <v>202</v>
      </c>
      <c r="F395" t="str">
        <f t="shared" si="14"/>
        <v>January 2023</v>
      </c>
    </row>
    <row r="396" spans="1:6" x14ac:dyDescent="0.2">
      <c r="A396" s="10">
        <v>44956</v>
      </c>
      <c r="B396" s="26">
        <v>38</v>
      </c>
      <c r="C396" s="25" t="str">
        <f t="shared" si="13"/>
        <v>2023-01</v>
      </c>
      <c r="D396" s="11">
        <v>46.25</v>
      </c>
      <c r="E396" s="11">
        <v>161.41999999999999</v>
      </c>
      <c r="F396" t="str">
        <f t="shared" si="14"/>
        <v>January 2023</v>
      </c>
    </row>
    <row r="397" spans="1:6" x14ac:dyDescent="0.2">
      <c r="A397" s="10">
        <v>44957</v>
      </c>
      <c r="B397" s="26">
        <v>35</v>
      </c>
      <c r="C397" s="25" t="str">
        <f t="shared" si="13"/>
        <v>2023-01</v>
      </c>
      <c r="D397" s="11">
        <v>40.18</v>
      </c>
      <c r="E397" s="11">
        <v>136.72</v>
      </c>
      <c r="F397" t="str">
        <f t="shared" si="14"/>
        <v>January 2023</v>
      </c>
    </row>
    <row r="398" spans="1:6" x14ac:dyDescent="0.2">
      <c r="A398" s="10">
        <v>44958</v>
      </c>
      <c r="B398" s="26">
        <v>37</v>
      </c>
      <c r="C398" s="25" t="str">
        <f t="shared" si="13"/>
        <v>2023-02</v>
      </c>
      <c r="D398" s="11">
        <v>48.12</v>
      </c>
      <c r="E398" s="11">
        <v>178.08</v>
      </c>
      <c r="F398" t="str">
        <f t="shared" si="14"/>
        <v>February 2023</v>
      </c>
    </row>
    <row r="399" spans="1:6" x14ac:dyDescent="0.2">
      <c r="A399" s="10">
        <v>44959</v>
      </c>
      <c r="B399" s="26">
        <v>32</v>
      </c>
      <c r="C399" s="25" t="str">
        <f t="shared" ref="C399:C462" si="15">TEXT(A399, "yyyy-mm")</f>
        <v>2023-02</v>
      </c>
      <c r="D399" s="11">
        <v>39.92</v>
      </c>
      <c r="E399" s="11">
        <v>233.07</v>
      </c>
      <c r="F399" t="str">
        <f t="shared" si="14"/>
        <v>February 2023</v>
      </c>
    </row>
    <row r="400" spans="1:6" x14ac:dyDescent="0.2">
      <c r="A400" s="10">
        <v>44960</v>
      </c>
      <c r="B400" s="26">
        <v>32</v>
      </c>
      <c r="C400" s="25" t="str">
        <f t="shared" si="15"/>
        <v>2023-02</v>
      </c>
      <c r="D400" s="11">
        <v>47.45</v>
      </c>
      <c r="E400" s="11">
        <v>203.37</v>
      </c>
      <c r="F400" t="str">
        <f t="shared" si="14"/>
        <v>February 2023</v>
      </c>
    </row>
    <row r="401" spans="1:6" x14ac:dyDescent="0.2">
      <c r="A401" s="10">
        <v>44961</v>
      </c>
      <c r="B401" s="26">
        <v>28</v>
      </c>
      <c r="C401" s="25" t="str">
        <f t="shared" si="15"/>
        <v>2023-02</v>
      </c>
      <c r="D401" s="11">
        <v>44.84</v>
      </c>
      <c r="E401" s="11">
        <v>147.80000000000001</v>
      </c>
      <c r="F401" t="str">
        <f t="shared" si="14"/>
        <v>February 2023</v>
      </c>
    </row>
    <row r="402" spans="1:6" x14ac:dyDescent="0.2">
      <c r="A402" s="10">
        <v>44962</v>
      </c>
      <c r="B402" s="26">
        <v>31</v>
      </c>
      <c r="C402" s="25" t="str">
        <f t="shared" si="15"/>
        <v>2023-02</v>
      </c>
      <c r="D402" s="11">
        <v>49.51</v>
      </c>
      <c r="E402" s="11">
        <v>142.19</v>
      </c>
      <c r="F402" t="str">
        <f t="shared" si="14"/>
        <v>February 2023</v>
      </c>
    </row>
    <row r="403" spans="1:6" x14ac:dyDescent="0.2">
      <c r="A403" s="10">
        <v>44963</v>
      </c>
      <c r="B403" s="26">
        <v>32</v>
      </c>
      <c r="C403" s="25" t="str">
        <f t="shared" si="15"/>
        <v>2023-02</v>
      </c>
      <c r="D403" s="11">
        <v>54.85</v>
      </c>
      <c r="E403" s="11">
        <v>136.69999999999999</v>
      </c>
      <c r="F403" t="str">
        <f t="shared" si="14"/>
        <v>February 2023</v>
      </c>
    </row>
    <row r="404" spans="1:6" x14ac:dyDescent="0.2">
      <c r="A404" s="10">
        <v>44964</v>
      </c>
      <c r="B404" s="26">
        <v>38</v>
      </c>
      <c r="C404" s="25" t="str">
        <f t="shared" si="15"/>
        <v>2023-02</v>
      </c>
      <c r="D404" s="11">
        <v>35.729999999999997</v>
      </c>
      <c r="E404" s="11">
        <v>144.63</v>
      </c>
      <c r="F404" t="str">
        <f t="shared" si="14"/>
        <v>February 2023</v>
      </c>
    </row>
    <row r="405" spans="1:6" x14ac:dyDescent="0.2">
      <c r="A405" s="10">
        <v>44965</v>
      </c>
      <c r="B405" s="26">
        <v>27</v>
      </c>
      <c r="C405" s="25" t="str">
        <f t="shared" si="15"/>
        <v>2023-02</v>
      </c>
      <c r="D405" s="11">
        <v>37.880000000000003</v>
      </c>
      <c r="E405" s="11">
        <v>189.54</v>
      </c>
      <c r="F405" t="str">
        <f t="shared" si="14"/>
        <v>February 2023</v>
      </c>
    </row>
    <row r="406" spans="1:6" x14ac:dyDescent="0.2">
      <c r="A406" s="10">
        <v>44966</v>
      </c>
      <c r="B406" s="26">
        <v>39</v>
      </c>
      <c r="C406" s="25" t="str">
        <f t="shared" si="15"/>
        <v>2023-02</v>
      </c>
      <c r="D406" s="11">
        <v>35.29</v>
      </c>
      <c r="E406" s="11">
        <v>205.32</v>
      </c>
      <c r="F406" t="str">
        <f t="shared" si="14"/>
        <v>February 2023</v>
      </c>
    </row>
    <row r="407" spans="1:6" x14ac:dyDescent="0.2">
      <c r="A407" s="10">
        <v>44967</v>
      </c>
      <c r="B407" s="26">
        <v>33</v>
      </c>
      <c r="C407" s="25" t="str">
        <f t="shared" si="15"/>
        <v>2023-02</v>
      </c>
      <c r="D407" s="11">
        <v>37.200000000000003</v>
      </c>
      <c r="E407" s="11">
        <v>201.41</v>
      </c>
      <c r="F407" t="str">
        <f t="shared" si="14"/>
        <v>February 2023</v>
      </c>
    </row>
    <row r="408" spans="1:6" x14ac:dyDescent="0.2">
      <c r="A408" s="10">
        <v>44968</v>
      </c>
      <c r="B408" s="26">
        <v>30</v>
      </c>
      <c r="C408" s="25" t="str">
        <f t="shared" si="15"/>
        <v>2023-02</v>
      </c>
      <c r="D408" s="11">
        <v>40.520000000000003</v>
      </c>
      <c r="E408" s="11">
        <v>152.62</v>
      </c>
      <c r="F408" t="str">
        <f t="shared" si="14"/>
        <v>February 2023</v>
      </c>
    </row>
    <row r="409" spans="1:6" x14ac:dyDescent="0.2">
      <c r="A409" s="10">
        <v>44969</v>
      </c>
      <c r="B409" s="26">
        <v>33</v>
      </c>
      <c r="C409" s="25" t="str">
        <f t="shared" si="15"/>
        <v>2023-02</v>
      </c>
      <c r="D409" s="11">
        <v>48.99</v>
      </c>
      <c r="E409" s="11">
        <v>229.74</v>
      </c>
      <c r="F409" t="str">
        <f t="shared" si="14"/>
        <v>February 2023</v>
      </c>
    </row>
    <row r="410" spans="1:6" x14ac:dyDescent="0.2">
      <c r="A410" s="10">
        <v>44970</v>
      </c>
      <c r="B410" s="26">
        <v>35</v>
      </c>
      <c r="C410" s="25" t="str">
        <f t="shared" si="15"/>
        <v>2023-02</v>
      </c>
      <c r="D410" s="11">
        <v>45.74</v>
      </c>
      <c r="E410" s="11">
        <v>148.88</v>
      </c>
      <c r="F410" t="str">
        <f t="shared" si="14"/>
        <v>February 2023</v>
      </c>
    </row>
    <row r="411" spans="1:6" x14ac:dyDescent="0.2">
      <c r="A411" s="10">
        <v>44971</v>
      </c>
      <c r="B411" s="26">
        <v>37</v>
      </c>
      <c r="C411" s="25" t="str">
        <f t="shared" si="15"/>
        <v>2023-02</v>
      </c>
      <c r="D411" s="11">
        <v>38.28</v>
      </c>
      <c r="E411" s="11">
        <v>163.49</v>
      </c>
      <c r="F411" t="str">
        <f t="shared" si="14"/>
        <v>February 2023</v>
      </c>
    </row>
    <row r="412" spans="1:6" x14ac:dyDescent="0.2">
      <c r="A412" s="10">
        <v>44972</v>
      </c>
      <c r="B412" s="26">
        <v>28</v>
      </c>
      <c r="C412" s="25" t="str">
        <f t="shared" si="15"/>
        <v>2023-02</v>
      </c>
      <c r="D412" s="11">
        <v>43.75</v>
      </c>
      <c r="E412" s="11">
        <v>170.48</v>
      </c>
      <c r="F412" t="str">
        <f t="shared" si="14"/>
        <v>February 2023</v>
      </c>
    </row>
    <row r="413" spans="1:6" x14ac:dyDescent="0.2">
      <c r="A413" s="10">
        <v>44973</v>
      </c>
      <c r="B413" s="26">
        <v>35</v>
      </c>
      <c r="C413" s="25" t="str">
        <f t="shared" si="15"/>
        <v>2023-02</v>
      </c>
      <c r="D413" s="11">
        <v>44.23</v>
      </c>
      <c r="E413" s="11">
        <v>215.58</v>
      </c>
      <c r="F413" t="str">
        <f t="shared" si="14"/>
        <v>February 2023</v>
      </c>
    </row>
    <row r="414" spans="1:6" x14ac:dyDescent="0.2">
      <c r="A414" s="10">
        <v>44974</v>
      </c>
      <c r="B414" s="26">
        <v>34</v>
      </c>
      <c r="C414" s="25" t="str">
        <f t="shared" si="15"/>
        <v>2023-02</v>
      </c>
      <c r="D414" s="11">
        <v>36.619999999999997</v>
      </c>
      <c r="E414" s="11">
        <v>189.39</v>
      </c>
      <c r="F414" t="str">
        <f t="shared" si="14"/>
        <v>February 2023</v>
      </c>
    </row>
    <row r="415" spans="1:6" x14ac:dyDescent="0.2">
      <c r="A415" s="10">
        <v>44975</v>
      </c>
      <c r="B415" s="26">
        <v>36</v>
      </c>
      <c r="C415" s="25" t="str">
        <f t="shared" si="15"/>
        <v>2023-02</v>
      </c>
      <c r="D415" s="11">
        <v>50.82</v>
      </c>
      <c r="E415" s="11">
        <v>193.73</v>
      </c>
      <c r="F415" t="str">
        <f t="shared" si="14"/>
        <v>February 2023</v>
      </c>
    </row>
    <row r="416" spans="1:6" x14ac:dyDescent="0.2">
      <c r="A416" s="10">
        <v>44976</v>
      </c>
      <c r="B416" s="26">
        <v>33</v>
      </c>
      <c r="C416" s="25" t="str">
        <f t="shared" si="15"/>
        <v>2023-02</v>
      </c>
      <c r="D416" s="11">
        <v>49.92</v>
      </c>
      <c r="E416" s="11">
        <v>225.55</v>
      </c>
      <c r="F416" t="str">
        <f t="shared" si="14"/>
        <v>February 2023</v>
      </c>
    </row>
    <row r="417" spans="1:6" x14ac:dyDescent="0.2">
      <c r="A417" s="10">
        <v>44977</v>
      </c>
      <c r="B417" s="26">
        <v>39</v>
      </c>
      <c r="C417" s="25" t="str">
        <f t="shared" si="15"/>
        <v>2023-02</v>
      </c>
      <c r="D417" s="11">
        <v>43.72</v>
      </c>
      <c r="E417" s="11">
        <v>174.01</v>
      </c>
      <c r="F417" t="str">
        <f t="shared" si="14"/>
        <v>February 2023</v>
      </c>
    </row>
    <row r="418" spans="1:6" x14ac:dyDescent="0.2">
      <c r="A418" s="10">
        <v>44978</v>
      </c>
      <c r="B418" s="26">
        <v>38</v>
      </c>
      <c r="C418" s="25" t="str">
        <f t="shared" si="15"/>
        <v>2023-02</v>
      </c>
      <c r="D418" s="11">
        <v>49.39</v>
      </c>
      <c r="E418" s="11">
        <v>189.52</v>
      </c>
      <c r="F418" t="str">
        <f t="shared" si="14"/>
        <v>February 2023</v>
      </c>
    </row>
    <row r="419" spans="1:6" x14ac:dyDescent="0.2">
      <c r="A419" s="10">
        <v>44979</v>
      </c>
      <c r="B419" s="26">
        <v>29</v>
      </c>
      <c r="C419" s="25" t="str">
        <f t="shared" si="15"/>
        <v>2023-02</v>
      </c>
      <c r="D419" s="11">
        <v>50.47</v>
      </c>
      <c r="E419" s="11">
        <v>217.86</v>
      </c>
      <c r="F419" t="str">
        <f t="shared" si="14"/>
        <v>February 2023</v>
      </c>
    </row>
    <row r="420" spans="1:6" x14ac:dyDescent="0.2">
      <c r="A420" s="10">
        <v>44980</v>
      </c>
      <c r="B420" s="26">
        <v>36</v>
      </c>
      <c r="C420" s="25" t="str">
        <f t="shared" si="15"/>
        <v>2023-02</v>
      </c>
      <c r="D420" s="11">
        <v>37.65</v>
      </c>
      <c r="E420" s="11">
        <v>153.01</v>
      </c>
      <c r="F420" t="str">
        <f t="shared" si="14"/>
        <v>February 2023</v>
      </c>
    </row>
    <row r="421" spans="1:6" x14ac:dyDescent="0.2">
      <c r="A421" s="10">
        <v>44981</v>
      </c>
      <c r="B421" s="26">
        <v>36</v>
      </c>
      <c r="C421" s="25" t="str">
        <f t="shared" si="15"/>
        <v>2023-02</v>
      </c>
      <c r="D421" s="11">
        <v>45.89</v>
      </c>
      <c r="E421" s="11">
        <v>155.34</v>
      </c>
      <c r="F421" t="str">
        <f t="shared" si="14"/>
        <v>February 2023</v>
      </c>
    </row>
    <row r="422" spans="1:6" x14ac:dyDescent="0.2">
      <c r="A422" s="10">
        <v>44982</v>
      </c>
      <c r="B422" s="26">
        <v>39</v>
      </c>
      <c r="C422" s="25" t="str">
        <f t="shared" si="15"/>
        <v>2023-02</v>
      </c>
      <c r="D422" s="11">
        <v>45.41</v>
      </c>
      <c r="E422" s="11">
        <v>191.42</v>
      </c>
      <c r="F422" t="str">
        <f t="shared" si="14"/>
        <v>February 2023</v>
      </c>
    </row>
    <row r="423" spans="1:6" x14ac:dyDescent="0.2">
      <c r="A423" s="10">
        <v>44983</v>
      </c>
      <c r="B423" s="26">
        <v>30</v>
      </c>
      <c r="C423" s="25" t="str">
        <f t="shared" si="15"/>
        <v>2023-02</v>
      </c>
      <c r="D423" s="11">
        <v>53.32</v>
      </c>
      <c r="E423" s="11">
        <v>159.53</v>
      </c>
      <c r="F423" t="str">
        <f t="shared" si="14"/>
        <v>February 2023</v>
      </c>
    </row>
    <row r="424" spans="1:6" x14ac:dyDescent="0.2">
      <c r="A424" s="10">
        <v>44984</v>
      </c>
      <c r="B424" s="26">
        <v>40</v>
      </c>
      <c r="C424" s="25" t="str">
        <f t="shared" si="15"/>
        <v>2023-02</v>
      </c>
      <c r="D424" s="11">
        <v>43.36</v>
      </c>
      <c r="E424" s="11">
        <v>157.05000000000001</v>
      </c>
      <c r="F424" t="str">
        <f t="shared" si="14"/>
        <v>February 2023</v>
      </c>
    </row>
    <row r="425" spans="1:6" x14ac:dyDescent="0.2">
      <c r="A425" s="10">
        <v>44985</v>
      </c>
      <c r="B425" s="26">
        <v>40</v>
      </c>
      <c r="C425" s="25" t="str">
        <f t="shared" si="15"/>
        <v>2023-02</v>
      </c>
      <c r="D425" s="11">
        <v>52.1</v>
      </c>
      <c r="E425" s="11">
        <v>198.51</v>
      </c>
      <c r="F425" t="str">
        <f t="shared" si="14"/>
        <v>February 2023</v>
      </c>
    </row>
    <row r="426" spans="1:6" x14ac:dyDescent="0.2">
      <c r="A426" s="10">
        <v>44986</v>
      </c>
      <c r="B426" s="26">
        <v>31</v>
      </c>
      <c r="C426" s="25" t="str">
        <f t="shared" si="15"/>
        <v>2023-03</v>
      </c>
      <c r="D426" s="11">
        <v>35.24</v>
      </c>
      <c r="E426" s="11">
        <v>181.62</v>
      </c>
      <c r="F426" t="str">
        <f t="shared" si="14"/>
        <v>March 2023</v>
      </c>
    </row>
    <row r="427" spans="1:6" x14ac:dyDescent="0.2">
      <c r="A427" s="10">
        <v>44987</v>
      </c>
      <c r="B427" s="26">
        <v>40</v>
      </c>
      <c r="C427" s="25" t="str">
        <f t="shared" si="15"/>
        <v>2023-03</v>
      </c>
      <c r="D427" s="11">
        <v>44.69</v>
      </c>
      <c r="E427" s="11">
        <v>136.56</v>
      </c>
      <c r="F427" t="str">
        <f t="shared" si="14"/>
        <v>March 2023</v>
      </c>
    </row>
    <row r="428" spans="1:6" x14ac:dyDescent="0.2">
      <c r="A428" s="10">
        <v>44988</v>
      </c>
      <c r="B428" s="26">
        <v>39</v>
      </c>
      <c r="C428" s="25" t="str">
        <f t="shared" si="15"/>
        <v>2023-03</v>
      </c>
      <c r="D428" s="11">
        <v>40.25</v>
      </c>
      <c r="E428" s="11">
        <v>165.38</v>
      </c>
      <c r="F428" t="str">
        <f t="shared" si="14"/>
        <v>March 2023</v>
      </c>
    </row>
    <row r="429" spans="1:6" x14ac:dyDescent="0.2">
      <c r="A429" s="10">
        <v>44989</v>
      </c>
      <c r="B429" s="26">
        <v>30</v>
      </c>
      <c r="C429" s="25" t="str">
        <f t="shared" si="15"/>
        <v>2023-03</v>
      </c>
      <c r="D429" s="11">
        <v>39.64</v>
      </c>
      <c r="E429" s="11">
        <v>164.43</v>
      </c>
      <c r="F429" t="str">
        <f t="shared" si="14"/>
        <v>March 2023</v>
      </c>
    </row>
    <row r="430" spans="1:6" x14ac:dyDescent="0.2">
      <c r="A430" s="10">
        <v>44990</v>
      </c>
      <c r="B430" s="26">
        <v>38</v>
      </c>
      <c r="C430" s="25" t="str">
        <f t="shared" si="15"/>
        <v>2023-03</v>
      </c>
      <c r="D430" s="11">
        <v>44.16</v>
      </c>
      <c r="E430" s="11">
        <v>165.62</v>
      </c>
      <c r="F430" t="str">
        <f t="shared" si="14"/>
        <v>March 2023</v>
      </c>
    </row>
    <row r="431" spans="1:6" x14ac:dyDescent="0.2">
      <c r="A431" s="10">
        <v>44991</v>
      </c>
      <c r="B431" s="26">
        <v>35</v>
      </c>
      <c r="C431" s="25" t="str">
        <f t="shared" si="15"/>
        <v>2023-03</v>
      </c>
      <c r="D431" s="11">
        <v>48.24</v>
      </c>
      <c r="E431" s="11">
        <v>180.19</v>
      </c>
      <c r="F431" t="str">
        <f t="shared" si="14"/>
        <v>March 2023</v>
      </c>
    </row>
    <row r="432" spans="1:6" x14ac:dyDescent="0.2">
      <c r="A432" s="10">
        <v>44992</v>
      </c>
      <c r="B432" s="26">
        <v>33</v>
      </c>
      <c r="C432" s="25" t="str">
        <f t="shared" si="15"/>
        <v>2023-03</v>
      </c>
      <c r="D432" s="11">
        <v>49.81</v>
      </c>
      <c r="E432" s="11">
        <v>168.24</v>
      </c>
      <c r="F432" t="str">
        <f t="shared" si="14"/>
        <v>March 2023</v>
      </c>
    </row>
    <row r="433" spans="1:6" x14ac:dyDescent="0.2">
      <c r="A433" s="10">
        <v>44993</v>
      </c>
      <c r="B433" s="26">
        <v>40</v>
      </c>
      <c r="C433" s="25" t="str">
        <f t="shared" si="15"/>
        <v>2023-03</v>
      </c>
      <c r="D433" s="11">
        <v>45.07</v>
      </c>
      <c r="E433" s="11">
        <v>178.38</v>
      </c>
      <c r="F433" t="str">
        <f t="shared" si="14"/>
        <v>March 2023</v>
      </c>
    </row>
    <row r="434" spans="1:6" x14ac:dyDescent="0.2">
      <c r="A434" s="10">
        <v>44994</v>
      </c>
      <c r="B434" s="26">
        <v>33</v>
      </c>
      <c r="C434" s="25" t="str">
        <f t="shared" si="15"/>
        <v>2023-03</v>
      </c>
      <c r="D434" s="11">
        <v>48.57</v>
      </c>
      <c r="E434" s="11">
        <v>178.86</v>
      </c>
      <c r="F434" t="str">
        <f t="shared" si="14"/>
        <v>March 2023</v>
      </c>
    </row>
    <row r="435" spans="1:6" x14ac:dyDescent="0.2">
      <c r="A435" s="10">
        <v>44995</v>
      </c>
      <c r="B435" s="26">
        <v>31</v>
      </c>
      <c r="C435" s="25" t="str">
        <f t="shared" si="15"/>
        <v>2023-03</v>
      </c>
      <c r="D435" s="11">
        <v>48.83</v>
      </c>
      <c r="E435" s="11">
        <v>197.02</v>
      </c>
      <c r="F435" t="str">
        <f t="shared" si="14"/>
        <v>March 2023</v>
      </c>
    </row>
    <row r="436" spans="1:6" x14ac:dyDescent="0.2">
      <c r="A436" s="10">
        <v>44996</v>
      </c>
      <c r="B436" s="26">
        <v>32</v>
      </c>
      <c r="C436" s="25" t="str">
        <f t="shared" si="15"/>
        <v>2023-03</v>
      </c>
      <c r="D436" s="11">
        <v>37.200000000000003</v>
      </c>
      <c r="E436" s="11">
        <v>215.31</v>
      </c>
      <c r="F436" t="str">
        <f t="shared" si="14"/>
        <v>March 2023</v>
      </c>
    </row>
    <row r="437" spans="1:6" x14ac:dyDescent="0.2">
      <c r="A437" s="10">
        <v>44997</v>
      </c>
      <c r="B437" s="26">
        <v>40</v>
      </c>
      <c r="C437" s="25" t="str">
        <f t="shared" si="15"/>
        <v>2023-03</v>
      </c>
      <c r="D437" s="11">
        <v>34.9</v>
      </c>
      <c r="E437" s="11">
        <v>199.31</v>
      </c>
      <c r="F437" t="str">
        <f t="shared" si="14"/>
        <v>March 2023</v>
      </c>
    </row>
    <row r="438" spans="1:6" x14ac:dyDescent="0.2">
      <c r="A438" s="10">
        <v>44998</v>
      </c>
      <c r="B438" s="26">
        <v>28</v>
      </c>
      <c r="C438" s="25" t="str">
        <f t="shared" si="15"/>
        <v>2023-03</v>
      </c>
      <c r="D438" s="11">
        <v>49.58</v>
      </c>
      <c r="E438" s="11">
        <v>228.57</v>
      </c>
      <c r="F438" t="str">
        <f t="shared" si="14"/>
        <v>March 2023</v>
      </c>
    </row>
    <row r="439" spans="1:6" x14ac:dyDescent="0.2">
      <c r="A439" s="10">
        <v>44999</v>
      </c>
      <c r="B439" s="26">
        <v>28</v>
      </c>
      <c r="C439" s="25" t="str">
        <f t="shared" si="15"/>
        <v>2023-03</v>
      </c>
      <c r="D439" s="11">
        <v>42.92</v>
      </c>
      <c r="E439" s="11">
        <v>152.71</v>
      </c>
      <c r="F439" t="str">
        <f t="shared" si="14"/>
        <v>March 2023</v>
      </c>
    </row>
    <row r="440" spans="1:6" x14ac:dyDescent="0.2">
      <c r="A440" s="10">
        <v>45000</v>
      </c>
      <c r="B440" s="26">
        <v>35</v>
      </c>
      <c r="C440" s="25" t="str">
        <f t="shared" si="15"/>
        <v>2023-03</v>
      </c>
      <c r="D440" s="11">
        <v>53.39</v>
      </c>
      <c r="E440" s="11">
        <v>195.2</v>
      </c>
      <c r="F440" t="str">
        <f t="shared" si="14"/>
        <v>March 2023</v>
      </c>
    </row>
    <row r="441" spans="1:6" x14ac:dyDescent="0.2">
      <c r="A441" s="10">
        <v>45001</v>
      </c>
      <c r="B441" s="26">
        <v>36</v>
      </c>
      <c r="C441" s="25" t="str">
        <f t="shared" si="15"/>
        <v>2023-03</v>
      </c>
      <c r="D441" s="11">
        <v>44.9</v>
      </c>
      <c r="E441" s="11">
        <v>189.9</v>
      </c>
      <c r="F441" t="str">
        <f t="shared" si="14"/>
        <v>March 2023</v>
      </c>
    </row>
    <row r="442" spans="1:6" x14ac:dyDescent="0.2">
      <c r="A442" s="10">
        <v>45002</v>
      </c>
      <c r="B442" s="26">
        <v>34</v>
      </c>
      <c r="C442" s="25" t="str">
        <f t="shared" si="15"/>
        <v>2023-03</v>
      </c>
      <c r="D442" s="11">
        <v>52.22</v>
      </c>
      <c r="E442" s="11">
        <v>233.95</v>
      </c>
      <c r="F442" t="str">
        <f t="shared" si="14"/>
        <v>March 2023</v>
      </c>
    </row>
    <row r="443" spans="1:6" x14ac:dyDescent="0.2">
      <c r="A443" s="10">
        <v>45003</v>
      </c>
      <c r="B443" s="26">
        <v>29</v>
      </c>
      <c r="C443" s="25" t="str">
        <f t="shared" si="15"/>
        <v>2023-03</v>
      </c>
      <c r="D443" s="11">
        <v>35</v>
      </c>
      <c r="E443" s="11">
        <v>146.16</v>
      </c>
      <c r="F443" t="str">
        <f t="shared" si="14"/>
        <v>March 2023</v>
      </c>
    </row>
    <row r="444" spans="1:6" x14ac:dyDescent="0.2">
      <c r="A444" s="10">
        <v>45004</v>
      </c>
      <c r="B444" s="26">
        <v>34</v>
      </c>
      <c r="C444" s="25" t="str">
        <f t="shared" si="15"/>
        <v>2023-03</v>
      </c>
      <c r="D444" s="11">
        <v>43.5</v>
      </c>
      <c r="E444" s="11">
        <v>204.85</v>
      </c>
      <c r="F444" t="str">
        <f t="shared" si="14"/>
        <v>March 2023</v>
      </c>
    </row>
    <row r="445" spans="1:6" x14ac:dyDescent="0.2">
      <c r="A445" s="10">
        <v>45005</v>
      </c>
      <c r="B445" s="26">
        <v>36</v>
      </c>
      <c r="C445" s="25" t="str">
        <f t="shared" si="15"/>
        <v>2023-03</v>
      </c>
      <c r="D445" s="11">
        <v>42.66</v>
      </c>
      <c r="E445" s="11">
        <v>218.96</v>
      </c>
      <c r="F445" t="str">
        <f t="shared" si="14"/>
        <v>March 2023</v>
      </c>
    </row>
    <row r="446" spans="1:6" x14ac:dyDescent="0.2">
      <c r="A446" s="10">
        <v>45006</v>
      </c>
      <c r="B446" s="26">
        <v>35</v>
      </c>
      <c r="C446" s="25" t="str">
        <f t="shared" si="15"/>
        <v>2023-03</v>
      </c>
      <c r="D446" s="11">
        <v>44.52</v>
      </c>
      <c r="E446" s="11">
        <v>222.07</v>
      </c>
      <c r="F446" t="str">
        <f t="shared" si="14"/>
        <v>March 2023</v>
      </c>
    </row>
    <row r="447" spans="1:6" x14ac:dyDescent="0.2">
      <c r="A447" s="10">
        <v>45007</v>
      </c>
      <c r="B447" s="26">
        <v>30</v>
      </c>
      <c r="C447" s="25" t="str">
        <f t="shared" si="15"/>
        <v>2023-03</v>
      </c>
      <c r="D447" s="11">
        <v>54.28</v>
      </c>
      <c r="E447" s="11">
        <v>173.01</v>
      </c>
      <c r="F447" t="str">
        <f t="shared" si="14"/>
        <v>March 2023</v>
      </c>
    </row>
    <row r="448" spans="1:6" x14ac:dyDescent="0.2">
      <c r="A448" s="10">
        <v>45008</v>
      </c>
      <c r="B448" s="26">
        <v>30</v>
      </c>
      <c r="C448" s="25" t="str">
        <f t="shared" si="15"/>
        <v>2023-03</v>
      </c>
      <c r="D448" s="11">
        <v>35.450000000000003</v>
      </c>
      <c r="E448" s="11">
        <v>186.89</v>
      </c>
      <c r="F448" t="str">
        <f t="shared" si="14"/>
        <v>March 2023</v>
      </c>
    </row>
    <row r="449" spans="1:6" x14ac:dyDescent="0.2">
      <c r="A449" s="10">
        <v>45009</v>
      </c>
      <c r="B449" s="26">
        <v>33</v>
      </c>
      <c r="C449" s="25" t="str">
        <f t="shared" si="15"/>
        <v>2023-03</v>
      </c>
      <c r="D449" s="11">
        <v>39.229999999999997</v>
      </c>
      <c r="E449" s="11">
        <v>138.34</v>
      </c>
      <c r="F449" t="str">
        <f t="shared" si="14"/>
        <v>March 2023</v>
      </c>
    </row>
    <row r="450" spans="1:6" x14ac:dyDescent="0.2">
      <c r="A450" s="10">
        <v>45010</v>
      </c>
      <c r="B450" s="26">
        <v>30</v>
      </c>
      <c r="C450" s="25" t="str">
        <f t="shared" si="15"/>
        <v>2023-03</v>
      </c>
      <c r="D450" s="11">
        <v>47.05</v>
      </c>
      <c r="E450" s="11">
        <v>192.82</v>
      </c>
      <c r="F450" t="str">
        <f t="shared" si="14"/>
        <v>March 2023</v>
      </c>
    </row>
    <row r="451" spans="1:6" x14ac:dyDescent="0.2">
      <c r="A451" s="10">
        <v>45011</v>
      </c>
      <c r="B451" s="26">
        <v>40</v>
      </c>
      <c r="C451" s="25" t="str">
        <f t="shared" si="15"/>
        <v>2023-03</v>
      </c>
      <c r="D451" s="11">
        <v>36.1</v>
      </c>
      <c r="E451" s="11">
        <v>224.71</v>
      </c>
      <c r="F451" t="str">
        <f t="shared" ref="F451:F514" si="16">TEXT(DATE(LEFT(C451,4), RIGHT(C451,2), 1), "mmmm yyyy")</f>
        <v>March 2023</v>
      </c>
    </row>
    <row r="452" spans="1:6" x14ac:dyDescent="0.2">
      <c r="A452" s="10">
        <v>45012</v>
      </c>
      <c r="B452" s="26">
        <v>38</v>
      </c>
      <c r="C452" s="25" t="str">
        <f t="shared" si="15"/>
        <v>2023-03</v>
      </c>
      <c r="D452" s="11">
        <v>42.23</v>
      </c>
      <c r="E452" s="11">
        <v>149.4</v>
      </c>
      <c r="F452" t="str">
        <f t="shared" si="16"/>
        <v>March 2023</v>
      </c>
    </row>
    <row r="453" spans="1:6" x14ac:dyDescent="0.2">
      <c r="A453" s="10">
        <v>45013</v>
      </c>
      <c r="B453" s="26">
        <v>33</v>
      </c>
      <c r="C453" s="25" t="str">
        <f t="shared" si="15"/>
        <v>2023-03</v>
      </c>
      <c r="D453" s="11">
        <v>42</v>
      </c>
      <c r="E453" s="11">
        <v>232.45</v>
      </c>
      <c r="F453" t="str">
        <f t="shared" si="16"/>
        <v>March 2023</v>
      </c>
    </row>
    <row r="454" spans="1:6" x14ac:dyDescent="0.2">
      <c r="A454" s="10">
        <v>45014</v>
      </c>
      <c r="B454" s="26">
        <v>39</v>
      </c>
      <c r="C454" s="25" t="str">
        <f t="shared" si="15"/>
        <v>2023-03</v>
      </c>
      <c r="D454" s="11">
        <v>46.64</v>
      </c>
      <c r="E454" s="11">
        <v>159.97999999999999</v>
      </c>
      <c r="F454" t="str">
        <f t="shared" si="16"/>
        <v>March 2023</v>
      </c>
    </row>
    <row r="455" spans="1:6" x14ac:dyDescent="0.2">
      <c r="A455" s="10">
        <v>45015</v>
      </c>
      <c r="B455" s="26">
        <v>30</v>
      </c>
      <c r="C455" s="25" t="str">
        <f t="shared" si="15"/>
        <v>2023-03</v>
      </c>
      <c r="D455" s="11">
        <v>46.99</v>
      </c>
      <c r="E455" s="11">
        <v>146.78</v>
      </c>
      <c r="F455" t="str">
        <f t="shared" si="16"/>
        <v>March 2023</v>
      </c>
    </row>
    <row r="456" spans="1:6" x14ac:dyDescent="0.2">
      <c r="A456" s="10">
        <v>45016</v>
      </c>
      <c r="B456" s="26">
        <v>29</v>
      </c>
      <c r="C456" s="25" t="str">
        <f t="shared" si="15"/>
        <v>2023-03</v>
      </c>
      <c r="D456" s="11">
        <v>37.67</v>
      </c>
      <c r="E456" s="11">
        <v>161.28</v>
      </c>
      <c r="F456" t="str">
        <f t="shared" si="16"/>
        <v>March 2023</v>
      </c>
    </row>
    <row r="457" spans="1:6" x14ac:dyDescent="0.2">
      <c r="A457" s="10">
        <v>45017</v>
      </c>
      <c r="B457" s="26">
        <v>36</v>
      </c>
      <c r="C457" s="25" t="str">
        <f t="shared" si="15"/>
        <v>2023-04</v>
      </c>
      <c r="D457" s="11">
        <v>52.36</v>
      </c>
      <c r="E457" s="11">
        <v>205.52</v>
      </c>
      <c r="F457" t="str">
        <f t="shared" si="16"/>
        <v>April 2023</v>
      </c>
    </row>
    <row r="458" spans="1:6" x14ac:dyDescent="0.2">
      <c r="A458" s="10">
        <v>45018</v>
      </c>
      <c r="B458" s="26">
        <v>34</v>
      </c>
      <c r="C458" s="25" t="str">
        <f t="shared" si="15"/>
        <v>2023-04</v>
      </c>
      <c r="D458" s="11">
        <v>50.29</v>
      </c>
      <c r="E458" s="11">
        <v>166.94</v>
      </c>
      <c r="F458" t="str">
        <f t="shared" si="16"/>
        <v>April 2023</v>
      </c>
    </row>
    <row r="459" spans="1:6" x14ac:dyDescent="0.2">
      <c r="A459" s="10">
        <v>45019</v>
      </c>
      <c r="B459" s="26">
        <v>35</v>
      </c>
      <c r="C459" s="25" t="str">
        <f t="shared" si="15"/>
        <v>2023-04</v>
      </c>
      <c r="D459" s="11">
        <v>49.9</v>
      </c>
      <c r="E459" s="11">
        <v>194.87</v>
      </c>
      <c r="F459" t="str">
        <f t="shared" si="16"/>
        <v>April 2023</v>
      </c>
    </row>
    <row r="460" spans="1:6" x14ac:dyDescent="0.2">
      <c r="A460" s="10">
        <v>45020</v>
      </c>
      <c r="B460" s="26">
        <v>31</v>
      </c>
      <c r="C460" s="25" t="str">
        <f t="shared" si="15"/>
        <v>2023-04</v>
      </c>
      <c r="D460" s="11">
        <v>51.39</v>
      </c>
      <c r="E460" s="11">
        <v>184.31</v>
      </c>
      <c r="F460" t="str">
        <f t="shared" si="16"/>
        <v>April 2023</v>
      </c>
    </row>
    <row r="461" spans="1:6" x14ac:dyDescent="0.2">
      <c r="A461" s="10">
        <v>45021</v>
      </c>
      <c r="B461" s="26">
        <v>36</v>
      </c>
      <c r="C461" s="25" t="str">
        <f t="shared" si="15"/>
        <v>2023-04</v>
      </c>
      <c r="D461" s="11">
        <v>46.61</v>
      </c>
      <c r="E461" s="11">
        <v>139.57</v>
      </c>
      <c r="F461" t="str">
        <f t="shared" si="16"/>
        <v>April 2023</v>
      </c>
    </row>
    <row r="462" spans="1:6" x14ac:dyDescent="0.2">
      <c r="A462" s="10">
        <v>45022</v>
      </c>
      <c r="B462" s="26">
        <v>40</v>
      </c>
      <c r="C462" s="25" t="str">
        <f t="shared" si="15"/>
        <v>2023-04</v>
      </c>
      <c r="D462" s="11">
        <v>40.65</v>
      </c>
      <c r="E462" s="11">
        <v>176.11</v>
      </c>
      <c r="F462" t="str">
        <f t="shared" si="16"/>
        <v>April 2023</v>
      </c>
    </row>
    <row r="463" spans="1:6" x14ac:dyDescent="0.2">
      <c r="A463" s="10">
        <v>45023</v>
      </c>
      <c r="B463" s="26">
        <v>34</v>
      </c>
      <c r="C463" s="25" t="str">
        <f t="shared" ref="C463:C526" si="17">TEXT(A463, "yyyy-mm")</f>
        <v>2023-04</v>
      </c>
      <c r="D463" s="11">
        <v>41.82</v>
      </c>
      <c r="E463" s="11">
        <v>216.97</v>
      </c>
      <c r="F463" t="str">
        <f t="shared" si="16"/>
        <v>April 2023</v>
      </c>
    </row>
    <row r="464" spans="1:6" x14ac:dyDescent="0.2">
      <c r="A464" s="10">
        <v>45024</v>
      </c>
      <c r="B464" s="26">
        <v>30</v>
      </c>
      <c r="C464" s="25" t="str">
        <f t="shared" si="17"/>
        <v>2023-04</v>
      </c>
      <c r="D464" s="11">
        <v>36.840000000000003</v>
      </c>
      <c r="E464" s="11">
        <v>136.99</v>
      </c>
      <c r="F464" t="str">
        <f t="shared" si="16"/>
        <v>April 2023</v>
      </c>
    </row>
    <row r="465" spans="1:6" x14ac:dyDescent="0.2">
      <c r="A465" s="10">
        <v>45025</v>
      </c>
      <c r="B465" s="26">
        <v>37</v>
      </c>
      <c r="C465" s="25" t="str">
        <f t="shared" si="17"/>
        <v>2023-04</v>
      </c>
      <c r="D465" s="11">
        <v>47.16</v>
      </c>
      <c r="E465" s="11">
        <v>229.21</v>
      </c>
      <c r="F465" t="str">
        <f t="shared" si="16"/>
        <v>April 2023</v>
      </c>
    </row>
    <row r="466" spans="1:6" x14ac:dyDescent="0.2">
      <c r="A466" s="10">
        <v>45026</v>
      </c>
      <c r="B466" s="26">
        <v>38</v>
      </c>
      <c r="C466" s="25" t="str">
        <f t="shared" si="17"/>
        <v>2023-04</v>
      </c>
      <c r="D466" s="11">
        <v>43.01</v>
      </c>
      <c r="E466" s="11">
        <v>217.14</v>
      </c>
      <c r="F466" t="str">
        <f t="shared" si="16"/>
        <v>April 2023</v>
      </c>
    </row>
    <row r="467" spans="1:6" x14ac:dyDescent="0.2">
      <c r="A467" s="10">
        <v>45027</v>
      </c>
      <c r="B467" s="26">
        <v>37</v>
      </c>
      <c r="C467" s="25" t="str">
        <f t="shared" si="17"/>
        <v>2023-04</v>
      </c>
      <c r="D467" s="11">
        <v>40.42</v>
      </c>
      <c r="E467" s="11">
        <v>189.04</v>
      </c>
      <c r="F467" t="str">
        <f t="shared" si="16"/>
        <v>April 2023</v>
      </c>
    </row>
    <row r="468" spans="1:6" x14ac:dyDescent="0.2">
      <c r="A468" s="10">
        <v>45028</v>
      </c>
      <c r="B468" s="26">
        <v>32</v>
      </c>
      <c r="C468" s="25" t="str">
        <f t="shared" si="17"/>
        <v>2023-04</v>
      </c>
      <c r="D468" s="11">
        <v>51.74</v>
      </c>
      <c r="E468" s="11">
        <v>141.55000000000001</v>
      </c>
      <c r="F468" t="str">
        <f t="shared" si="16"/>
        <v>April 2023</v>
      </c>
    </row>
    <row r="469" spans="1:6" x14ac:dyDescent="0.2">
      <c r="A469" s="10">
        <v>45029</v>
      </c>
      <c r="B469" s="26">
        <v>38</v>
      </c>
      <c r="C469" s="25" t="str">
        <f t="shared" si="17"/>
        <v>2023-04</v>
      </c>
      <c r="D469" s="11">
        <v>50.53</v>
      </c>
      <c r="E469" s="11">
        <v>157.63</v>
      </c>
      <c r="F469" t="str">
        <f t="shared" si="16"/>
        <v>April 2023</v>
      </c>
    </row>
    <row r="470" spans="1:6" x14ac:dyDescent="0.2">
      <c r="A470" s="10">
        <v>45030</v>
      </c>
      <c r="B470" s="26">
        <v>37</v>
      </c>
      <c r="C470" s="25" t="str">
        <f t="shared" si="17"/>
        <v>2023-04</v>
      </c>
      <c r="D470" s="11">
        <v>47.76</v>
      </c>
      <c r="E470" s="11">
        <v>207.31</v>
      </c>
      <c r="F470" t="str">
        <f t="shared" si="16"/>
        <v>April 2023</v>
      </c>
    </row>
    <row r="471" spans="1:6" x14ac:dyDescent="0.2">
      <c r="A471" s="10">
        <v>45031</v>
      </c>
      <c r="B471" s="26">
        <v>30</v>
      </c>
      <c r="C471" s="25" t="str">
        <f t="shared" si="17"/>
        <v>2023-04</v>
      </c>
      <c r="D471" s="11">
        <v>39.86</v>
      </c>
      <c r="E471" s="11">
        <v>232.31</v>
      </c>
      <c r="F471" t="str">
        <f t="shared" si="16"/>
        <v>April 2023</v>
      </c>
    </row>
    <row r="472" spans="1:6" x14ac:dyDescent="0.2">
      <c r="A472" s="10">
        <v>45032</v>
      </c>
      <c r="B472" s="26">
        <v>31</v>
      </c>
      <c r="C472" s="25" t="str">
        <f t="shared" si="17"/>
        <v>2023-04</v>
      </c>
      <c r="D472" s="11">
        <v>45.78</v>
      </c>
      <c r="E472" s="11">
        <v>196.74</v>
      </c>
      <c r="F472" t="str">
        <f t="shared" si="16"/>
        <v>April 2023</v>
      </c>
    </row>
    <row r="473" spans="1:6" x14ac:dyDescent="0.2">
      <c r="A473" s="10">
        <v>45033</v>
      </c>
      <c r="B473" s="26">
        <v>29</v>
      </c>
      <c r="C473" s="25" t="str">
        <f t="shared" si="17"/>
        <v>2023-04</v>
      </c>
      <c r="D473" s="11">
        <v>36.5</v>
      </c>
      <c r="E473" s="11">
        <v>230.79</v>
      </c>
      <c r="F473" t="str">
        <f t="shared" si="16"/>
        <v>April 2023</v>
      </c>
    </row>
    <row r="474" spans="1:6" x14ac:dyDescent="0.2">
      <c r="A474" s="10">
        <v>45034</v>
      </c>
      <c r="B474" s="26">
        <v>30</v>
      </c>
      <c r="C474" s="25" t="str">
        <f t="shared" si="17"/>
        <v>2023-04</v>
      </c>
      <c r="D474" s="11">
        <v>47.43</v>
      </c>
      <c r="E474" s="11">
        <v>209.1</v>
      </c>
      <c r="F474" t="str">
        <f t="shared" si="16"/>
        <v>April 2023</v>
      </c>
    </row>
    <row r="475" spans="1:6" x14ac:dyDescent="0.2">
      <c r="A475" s="10">
        <v>45035</v>
      </c>
      <c r="B475" s="26">
        <v>32</v>
      </c>
      <c r="C475" s="25" t="str">
        <f t="shared" si="17"/>
        <v>2023-04</v>
      </c>
      <c r="D475" s="11">
        <v>43.9</v>
      </c>
      <c r="E475" s="11">
        <v>234.55</v>
      </c>
      <c r="F475" t="str">
        <f t="shared" si="16"/>
        <v>April 2023</v>
      </c>
    </row>
    <row r="476" spans="1:6" x14ac:dyDescent="0.2">
      <c r="A476" s="10">
        <v>45036</v>
      </c>
      <c r="B476" s="26">
        <v>42</v>
      </c>
      <c r="C476" s="25" t="str">
        <f t="shared" si="17"/>
        <v>2023-04</v>
      </c>
      <c r="D476" s="11">
        <v>48.84</v>
      </c>
      <c r="E476" s="11">
        <v>195.21</v>
      </c>
      <c r="F476" t="str">
        <f t="shared" si="16"/>
        <v>April 2023</v>
      </c>
    </row>
    <row r="477" spans="1:6" x14ac:dyDescent="0.2">
      <c r="A477" s="10">
        <v>45037</v>
      </c>
      <c r="B477" s="26">
        <v>35</v>
      </c>
      <c r="C477" s="25" t="str">
        <f t="shared" si="17"/>
        <v>2023-04</v>
      </c>
      <c r="D477" s="11">
        <v>39.68</v>
      </c>
      <c r="E477" s="11">
        <v>159.35</v>
      </c>
      <c r="F477" t="str">
        <f t="shared" si="16"/>
        <v>April 2023</v>
      </c>
    </row>
    <row r="478" spans="1:6" x14ac:dyDescent="0.2">
      <c r="A478" s="10">
        <v>45038</v>
      </c>
      <c r="B478" s="26">
        <v>40</v>
      </c>
      <c r="C478" s="25" t="str">
        <f t="shared" si="17"/>
        <v>2023-04</v>
      </c>
      <c r="D478" s="11">
        <v>35.86</v>
      </c>
      <c r="E478" s="11">
        <v>185.09</v>
      </c>
      <c r="F478" t="str">
        <f t="shared" si="16"/>
        <v>April 2023</v>
      </c>
    </row>
    <row r="479" spans="1:6" x14ac:dyDescent="0.2">
      <c r="A479" s="10">
        <v>45039</v>
      </c>
      <c r="B479" s="26">
        <v>33</v>
      </c>
      <c r="C479" s="25" t="str">
        <f t="shared" si="17"/>
        <v>2023-04</v>
      </c>
      <c r="D479" s="11">
        <v>47.26</v>
      </c>
      <c r="E479" s="11">
        <v>200.38</v>
      </c>
      <c r="F479" t="str">
        <f t="shared" si="16"/>
        <v>April 2023</v>
      </c>
    </row>
    <row r="480" spans="1:6" x14ac:dyDescent="0.2">
      <c r="A480" s="10">
        <v>45040</v>
      </c>
      <c r="B480" s="26">
        <v>30</v>
      </c>
      <c r="C480" s="25" t="str">
        <f t="shared" si="17"/>
        <v>2023-04</v>
      </c>
      <c r="D480" s="11">
        <v>40.880000000000003</v>
      </c>
      <c r="E480" s="11">
        <v>227.38</v>
      </c>
      <c r="F480" t="str">
        <f t="shared" si="16"/>
        <v>April 2023</v>
      </c>
    </row>
    <row r="481" spans="1:6" x14ac:dyDescent="0.2">
      <c r="A481" s="10">
        <v>45041</v>
      </c>
      <c r="B481" s="26">
        <v>30</v>
      </c>
      <c r="C481" s="25" t="str">
        <f t="shared" si="17"/>
        <v>2023-04</v>
      </c>
      <c r="D481" s="11">
        <v>49.95</v>
      </c>
      <c r="E481" s="11">
        <v>150.91999999999999</v>
      </c>
      <c r="F481" t="str">
        <f t="shared" si="16"/>
        <v>April 2023</v>
      </c>
    </row>
    <row r="482" spans="1:6" x14ac:dyDescent="0.2">
      <c r="A482" s="10">
        <v>45042</v>
      </c>
      <c r="B482" s="26">
        <v>34</v>
      </c>
      <c r="C482" s="25" t="str">
        <f t="shared" si="17"/>
        <v>2023-04</v>
      </c>
      <c r="D482" s="11">
        <v>38.49</v>
      </c>
      <c r="E482" s="11">
        <v>205.79</v>
      </c>
      <c r="F482" t="str">
        <f t="shared" si="16"/>
        <v>April 2023</v>
      </c>
    </row>
    <row r="483" spans="1:6" x14ac:dyDescent="0.2">
      <c r="A483" s="10">
        <v>45043</v>
      </c>
      <c r="B483" s="26">
        <v>32</v>
      </c>
      <c r="C483" s="25" t="str">
        <f t="shared" si="17"/>
        <v>2023-04</v>
      </c>
      <c r="D483" s="11">
        <v>46.47</v>
      </c>
      <c r="E483" s="11">
        <v>153.69</v>
      </c>
      <c r="F483" t="str">
        <f t="shared" si="16"/>
        <v>April 2023</v>
      </c>
    </row>
    <row r="484" spans="1:6" x14ac:dyDescent="0.2">
      <c r="A484" s="10">
        <v>45044</v>
      </c>
      <c r="B484" s="26">
        <v>41</v>
      </c>
      <c r="C484" s="25" t="str">
        <f t="shared" si="17"/>
        <v>2023-04</v>
      </c>
      <c r="D484" s="11">
        <v>35.299999999999997</v>
      </c>
      <c r="E484" s="11">
        <v>140.06</v>
      </c>
      <c r="F484" t="str">
        <f t="shared" si="16"/>
        <v>April 2023</v>
      </c>
    </row>
    <row r="485" spans="1:6" x14ac:dyDescent="0.2">
      <c r="A485" s="10">
        <v>45045</v>
      </c>
      <c r="B485" s="26">
        <v>39</v>
      </c>
      <c r="C485" s="25" t="str">
        <f t="shared" si="17"/>
        <v>2023-04</v>
      </c>
      <c r="D485" s="11">
        <v>51.37</v>
      </c>
      <c r="E485" s="11">
        <v>195.68</v>
      </c>
      <c r="F485" t="str">
        <f t="shared" si="16"/>
        <v>April 2023</v>
      </c>
    </row>
    <row r="486" spans="1:6" x14ac:dyDescent="0.2">
      <c r="A486" s="10">
        <v>45046</v>
      </c>
      <c r="B486" s="26">
        <v>40</v>
      </c>
      <c r="C486" s="25" t="str">
        <f t="shared" si="17"/>
        <v>2023-04</v>
      </c>
      <c r="D486" s="11">
        <v>41.17</v>
      </c>
      <c r="E486" s="11">
        <v>235.53</v>
      </c>
      <c r="F486" t="str">
        <f t="shared" si="16"/>
        <v>April 2023</v>
      </c>
    </row>
    <row r="487" spans="1:6" x14ac:dyDescent="0.2">
      <c r="A487" s="10">
        <v>45047</v>
      </c>
      <c r="B487" s="26">
        <v>36</v>
      </c>
      <c r="C487" s="25" t="str">
        <f t="shared" si="17"/>
        <v>2023-05</v>
      </c>
      <c r="D487" s="11">
        <v>38.85</v>
      </c>
      <c r="E487" s="11">
        <v>137.33000000000001</v>
      </c>
      <c r="F487" t="str">
        <f t="shared" si="16"/>
        <v>May 2023</v>
      </c>
    </row>
    <row r="488" spans="1:6" x14ac:dyDescent="0.2">
      <c r="A488" s="10">
        <v>45048</v>
      </c>
      <c r="B488" s="26">
        <v>36</v>
      </c>
      <c r="C488" s="25" t="str">
        <f t="shared" si="17"/>
        <v>2023-05</v>
      </c>
      <c r="D488" s="11">
        <v>34.86</v>
      </c>
      <c r="E488" s="11">
        <v>206.12</v>
      </c>
      <c r="F488" t="str">
        <f t="shared" si="16"/>
        <v>May 2023</v>
      </c>
    </row>
    <row r="489" spans="1:6" x14ac:dyDescent="0.2">
      <c r="A489" s="10">
        <v>45049</v>
      </c>
      <c r="B489" s="26">
        <v>31</v>
      </c>
      <c r="C489" s="25" t="str">
        <f t="shared" si="17"/>
        <v>2023-05</v>
      </c>
      <c r="D489" s="11">
        <v>35.520000000000003</v>
      </c>
      <c r="E489" s="11">
        <v>224.26</v>
      </c>
      <c r="F489" t="str">
        <f t="shared" si="16"/>
        <v>May 2023</v>
      </c>
    </row>
    <row r="490" spans="1:6" x14ac:dyDescent="0.2">
      <c r="A490" s="10">
        <v>45050</v>
      </c>
      <c r="B490" s="26">
        <v>34</v>
      </c>
      <c r="C490" s="25" t="str">
        <f t="shared" si="17"/>
        <v>2023-05</v>
      </c>
      <c r="D490" s="11">
        <v>53.09</v>
      </c>
      <c r="E490" s="11">
        <v>186.57</v>
      </c>
      <c r="F490" t="str">
        <f t="shared" si="16"/>
        <v>May 2023</v>
      </c>
    </row>
    <row r="491" spans="1:6" x14ac:dyDescent="0.2">
      <c r="A491" s="10">
        <v>45051</v>
      </c>
      <c r="B491" s="26">
        <v>30</v>
      </c>
      <c r="C491" s="25" t="str">
        <f t="shared" si="17"/>
        <v>2023-05</v>
      </c>
      <c r="D491" s="11">
        <v>51.27</v>
      </c>
      <c r="E491" s="11">
        <v>136.35</v>
      </c>
      <c r="F491" t="str">
        <f t="shared" si="16"/>
        <v>May 2023</v>
      </c>
    </row>
    <row r="492" spans="1:6" x14ac:dyDescent="0.2">
      <c r="A492" s="10">
        <v>45052</v>
      </c>
      <c r="B492" s="26">
        <v>32</v>
      </c>
      <c r="C492" s="25" t="str">
        <f t="shared" si="17"/>
        <v>2023-05</v>
      </c>
      <c r="D492" s="11">
        <v>38.659999999999997</v>
      </c>
      <c r="E492" s="11">
        <v>151.86000000000001</v>
      </c>
      <c r="F492" t="str">
        <f t="shared" si="16"/>
        <v>May 2023</v>
      </c>
    </row>
    <row r="493" spans="1:6" x14ac:dyDescent="0.2">
      <c r="A493" s="10">
        <v>45053</v>
      </c>
      <c r="B493" s="26">
        <v>30</v>
      </c>
      <c r="C493" s="25" t="str">
        <f t="shared" si="17"/>
        <v>2023-05</v>
      </c>
      <c r="D493" s="11">
        <v>38.799999999999997</v>
      </c>
      <c r="E493" s="11">
        <v>156.78</v>
      </c>
      <c r="F493" t="str">
        <f t="shared" si="16"/>
        <v>May 2023</v>
      </c>
    </row>
    <row r="494" spans="1:6" x14ac:dyDescent="0.2">
      <c r="A494" s="10">
        <v>45054</v>
      </c>
      <c r="B494" s="26">
        <v>36</v>
      </c>
      <c r="C494" s="25" t="str">
        <f t="shared" si="17"/>
        <v>2023-05</v>
      </c>
      <c r="D494" s="11">
        <v>47.03</v>
      </c>
      <c r="E494" s="11">
        <v>185.82</v>
      </c>
      <c r="F494" t="str">
        <f t="shared" si="16"/>
        <v>May 2023</v>
      </c>
    </row>
    <row r="495" spans="1:6" x14ac:dyDescent="0.2">
      <c r="A495" s="10">
        <v>45055</v>
      </c>
      <c r="B495" s="26">
        <v>35</v>
      </c>
      <c r="C495" s="25" t="str">
        <f t="shared" si="17"/>
        <v>2023-05</v>
      </c>
      <c r="D495" s="11">
        <v>51.73</v>
      </c>
      <c r="E495" s="11">
        <v>157.37</v>
      </c>
      <c r="F495" t="str">
        <f t="shared" si="16"/>
        <v>May 2023</v>
      </c>
    </row>
    <row r="496" spans="1:6" x14ac:dyDescent="0.2">
      <c r="A496" s="10">
        <v>45056</v>
      </c>
      <c r="B496" s="26">
        <v>39</v>
      </c>
      <c r="C496" s="25" t="str">
        <f t="shared" si="17"/>
        <v>2023-05</v>
      </c>
      <c r="D496" s="11">
        <v>40.450000000000003</v>
      </c>
      <c r="E496" s="11">
        <v>230.92</v>
      </c>
      <c r="F496" t="str">
        <f t="shared" si="16"/>
        <v>May 2023</v>
      </c>
    </row>
    <row r="497" spans="1:6" x14ac:dyDescent="0.2">
      <c r="A497" s="10">
        <v>45057</v>
      </c>
      <c r="B497" s="26">
        <v>41</v>
      </c>
      <c r="C497" s="25" t="str">
        <f t="shared" si="17"/>
        <v>2023-05</v>
      </c>
      <c r="D497" s="11">
        <v>45.31</v>
      </c>
      <c r="E497" s="11">
        <v>186.55</v>
      </c>
      <c r="F497" t="str">
        <f t="shared" si="16"/>
        <v>May 2023</v>
      </c>
    </row>
    <row r="498" spans="1:6" x14ac:dyDescent="0.2">
      <c r="A498" s="10">
        <v>45058</v>
      </c>
      <c r="B498" s="26">
        <v>31</v>
      </c>
      <c r="C498" s="25" t="str">
        <f t="shared" si="17"/>
        <v>2023-05</v>
      </c>
      <c r="D498" s="11">
        <v>46.75</v>
      </c>
      <c r="E498" s="11">
        <v>180.22</v>
      </c>
      <c r="F498" t="str">
        <f t="shared" si="16"/>
        <v>May 2023</v>
      </c>
    </row>
    <row r="499" spans="1:6" x14ac:dyDescent="0.2">
      <c r="A499" s="10">
        <v>45059</v>
      </c>
      <c r="B499" s="26">
        <v>35</v>
      </c>
      <c r="C499" s="25" t="str">
        <f t="shared" si="17"/>
        <v>2023-05</v>
      </c>
      <c r="D499" s="11">
        <v>49.22</v>
      </c>
      <c r="E499" s="11">
        <v>230.41</v>
      </c>
      <c r="F499" t="str">
        <f t="shared" si="16"/>
        <v>May 2023</v>
      </c>
    </row>
    <row r="500" spans="1:6" x14ac:dyDescent="0.2">
      <c r="A500" s="10">
        <v>45060</v>
      </c>
      <c r="B500" s="26">
        <v>42</v>
      </c>
      <c r="C500" s="25" t="str">
        <f t="shared" si="17"/>
        <v>2023-05</v>
      </c>
      <c r="D500" s="11">
        <v>47.8</v>
      </c>
      <c r="E500" s="11">
        <v>161.88</v>
      </c>
      <c r="F500" t="str">
        <f t="shared" si="16"/>
        <v>May 2023</v>
      </c>
    </row>
    <row r="501" spans="1:6" x14ac:dyDescent="0.2">
      <c r="A501" s="10">
        <v>45061</v>
      </c>
      <c r="B501" s="26">
        <v>42</v>
      </c>
      <c r="C501" s="25" t="str">
        <f t="shared" si="17"/>
        <v>2023-05</v>
      </c>
      <c r="D501" s="11">
        <v>38.67</v>
      </c>
      <c r="E501" s="11">
        <v>147.24</v>
      </c>
      <c r="F501" t="str">
        <f t="shared" si="16"/>
        <v>May 2023</v>
      </c>
    </row>
    <row r="502" spans="1:6" x14ac:dyDescent="0.2">
      <c r="A502" s="10">
        <v>45062</v>
      </c>
      <c r="B502" s="26">
        <v>39</v>
      </c>
      <c r="C502" s="25" t="str">
        <f t="shared" si="17"/>
        <v>2023-05</v>
      </c>
      <c r="D502" s="11">
        <v>49.53</v>
      </c>
      <c r="E502" s="11">
        <v>214.07</v>
      </c>
      <c r="F502" t="str">
        <f t="shared" si="16"/>
        <v>May 2023</v>
      </c>
    </row>
    <row r="503" spans="1:6" x14ac:dyDescent="0.2">
      <c r="A503" s="10">
        <v>45063</v>
      </c>
      <c r="B503" s="26">
        <v>43</v>
      </c>
      <c r="C503" s="25" t="str">
        <f t="shared" si="17"/>
        <v>2023-05</v>
      </c>
      <c r="D503" s="11">
        <v>37.49</v>
      </c>
      <c r="E503" s="11">
        <v>201.89</v>
      </c>
      <c r="F503" t="str">
        <f t="shared" si="16"/>
        <v>May 2023</v>
      </c>
    </row>
    <row r="504" spans="1:6" x14ac:dyDescent="0.2">
      <c r="A504" s="10">
        <v>45064</v>
      </c>
      <c r="B504" s="26">
        <v>35</v>
      </c>
      <c r="C504" s="25" t="str">
        <f t="shared" si="17"/>
        <v>2023-05</v>
      </c>
      <c r="D504" s="11">
        <v>45.84</v>
      </c>
      <c r="E504" s="11">
        <v>221.42</v>
      </c>
      <c r="F504" t="str">
        <f t="shared" si="16"/>
        <v>May 2023</v>
      </c>
    </row>
    <row r="505" spans="1:6" x14ac:dyDescent="0.2">
      <c r="A505" s="10">
        <v>45065</v>
      </c>
      <c r="B505" s="26">
        <v>37</v>
      </c>
      <c r="C505" s="25" t="str">
        <f t="shared" si="17"/>
        <v>2023-05</v>
      </c>
      <c r="D505" s="11">
        <v>52.38</v>
      </c>
      <c r="E505" s="11">
        <v>226.58</v>
      </c>
      <c r="F505" t="str">
        <f t="shared" si="16"/>
        <v>May 2023</v>
      </c>
    </row>
    <row r="506" spans="1:6" x14ac:dyDescent="0.2">
      <c r="A506" s="10">
        <v>45066</v>
      </c>
      <c r="B506" s="26">
        <v>35</v>
      </c>
      <c r="C506" s="25" t="str">
        <f t="shared" si="17"/>
        <v>2023-05</v>
      </c>
      <c r="D506" s="11">
        <v>35.799999999999997</v>
      </c>
      <c r="E506" s="11">
        <v>213.14</v>
      </c>
      <c r="F506" t="str">
        <f t="shared" si="16"/>
        <v>May 2023</v>
      </c>
    </row>
    <row r="507" spans="1:6" x14ac:dyDescent="0.2">
      <c r="A507" s="10">
        <v>45067</v>
      </c>
      <c r="B507" s="26">
        <v>38</v>
      </c>
      <c r="C507" s="25" t="str">
        <f t="shared" si="17"/>
        <v>2023-05</v>
      </c>
      <c r="D507" s="11">
        <v>45.25</v>
      </c>
      <c r="E507" s="11">
        <v>139.33000000000001</v>
      </c>
      <c r="F507" t="str">
        <f t="shared" si="16"/>
        <v>May 2023</v>
      </c>
    </row>
    <row r="508" spans="1:6" x14ac:dyDescent="0.2">
      <c r="A508" s="10">
        <v>45068</v>
      </c>
      <c r="B508" s="26">
        <v>42</v>
      </c>
      <c r="C508" s="25" t="str">
        <f t="shared" si="17"/>
        <v>2023-05</v>
      </c>
      <c r="D508" s="11">
        <v>34.729999999999997</v>
      </c>
      <c r="E508" s="11">
        <v>235.08</v>
      </c>
      <c r="F508" t="str">
        <f t="shared" si="16"/>
        <v>May 2023</v>
      </c>
    </row>
    <row r="509" spans="1:6" x14ac:dyDescent="0.2">
      <c r="A509" s="10">
        <v>45069</v>
      </c>
      <c r="B509" s="26">
        <v>41</v>
      </c>
      <c r="C509" s="25" t="str">
        <f t="shared" si="17"/>
        <v>2023-05</v>
      </c>
      <c r="D509" s="11">
        <v>35.08</v>
      </c>
      <c r="E509" s="11">
        <v>139.08000000000001</v>
      </c>
      <c r="F509" t="str">
        <f t="shared" si="16"/>
        <v>May 2023</v>
      </c>
    </row>
    <row r="510" spans="1:6" x14ac:dyDescent="0.2">
      <c r="A510" s="10">
        <v>45070</v>
      </c>
      <c r="B510" s="26">
        <v>32</v>
      </c>
      <c r="C510" s="25" t="str">
        <f t="shared" si="17"/>
        <v>2023-05</v>
      </c>
      <c r="D510" s="11">
        <v>53.57</v>
      </c>
      <c r="E510" s="11">
        <v>216.69</v>
      </c>
      <c r="F510" t="str">
        <f t="shared" si="16"/>
        <v>May 2023</v>
      </c>
    </row>
    <row r="511" spans="1:6" x14ac:dyDescent="0.2">
      <c r="A511" s="10">
        <v>45071</v>
      </c>
      <c r="B511" s="26">
        <v>30</v>
      </c>
      <c r="C511" s="25" t="str">
        <f t="shared" si="17"/>
        <v>2023-05</v>
      </c>
      <c r="D511" s="11">
        <v>45.67</v>
      </c>
      <c r="E511" s="11">
        <v>228.33</v>
      </c>
      <c r="F511" t="str">
        <f t="shared" si="16"/>
        <v>May 2023</v>
      </c>
    </row>
    <row r="512" spans="1:6" x14ac:dyDescent="0.2">
      <c r="A512" s="10">
        <v>45072</v>
      </c>
      <c r="B512" s="26">
        <v>36</v>
      </c>
      <c r="C512" s="25" t="str">
        <f t="shared" si="17"/>
        <v>2023-05</v>
      </c>
      <c r="D512" s="11">
        <v>42.42</v>
      </c>
      <c r="E512" s="11">
        <v>162.47</v>
      </c>
      <c r="F512" t="str">
        <f t="shared" si="16"/>
        <v>May 2023</v>
      </c>
    </row>
    <row r="513" spans="1:6" x14ac:dyDescent="0.2">
      <c r="A513" s="10">
        <v>45073</v>
      </c>
      <c r="B513" s="26">
        <v>41</v>
      </c>
      <c r="C513" s="25" t="str">
        <f t="shared" si="17"/>
        <v>2023-05</v>
      </c>
      <c r="D513" s="11">
        <v>47.69</v>
      </c>
      <c r="E513" s="11">
        <v>175.1</v>
      </c>
      <c r="F513" t="str">
        <f t="shared" si="16"/>
        <v>May 2023</v>
      </c>
    </row>
    <row r="514" spans="1:6" x14ac:dyDescent="0.2">
      <c r="A514" s="10">
        <v>45074</v>
      </c>
      <c r="B514" s="26">
        <v>35</v>
      </c>
      <c r="C514" s="25" t="str">
        <f t="shared" si="17"/>
        <v>2023-05</v>
      </c>
      <c r="D514" s="11">
        <v>40.6</v>
      </c>
      <c r="E514" s="11">
        <v>201.15</v>
      </c>
      <c r="F514" t="str">
        <f t="shared" si="16"/>
        <v>May 2023</v>
      </c>
    </row>
    <row r="515" spans="1:6" x14ac:dyDescent="0.2">
      <c r="A515" s="10">
        <v>45075</v>
      </c>
      <c r="B515" s="26">
        <v>32</v>
      </c>
      <c r="C515" s="25" t="str">
        <f t="shared" si="17"/>
        <v>2023-05</v>
      </c>
      <c r="D515" s="11">
        <v>47.07</v>
      </c>
      <c r="E515" s="11">
        <v>180.92</v>
      </c>
      <c r="F515" t="str">
        <f t="shared" ref="F515:F528" si="18">TEXT(DATE(LEFT(C515,4), RIGHT(C515,2), 1), "mmmm yyyy")</f>
        <v>May 2023</v>
      </c>
    </row>
    <row r="516" spans="1:6" x14ac:dyDescent="0.2">
      <c r="A516" s="10">
        <v>45076</v>
      </c>
      <c r="B516" s="26">
        <v>41</v>
      </c>
      <c r="C516" s="25" t="str">
        <f t="shared" si="17"/>
        <v>2023-05</v>
      </c>
      <c r="D516" s="11">
        <v>34.75</v>
      </c>
      <c r="E516" s="11">
        <v>164.95</v>
      </c>
      <c r="F516" t="str">
        <f t="shared" si="18"/>
        <v>May 2023</v>
      </c>
    </row>
    <row r="517" spans="1:6" x14ac:dyDescent="0.2">
      <c r="A517" s="10">
        <v>45077</v>
      </c>
      <c r="B517" s="26">
        <v>36</v>
      </c>
      <c r="C517" s="25" t="str">
        <f t="shared" si="17"/>
        <v>2023-05</v>
      </c>
      <c r="D517" s="11">
        <v>37.72</v>
      </c>
      <c r="E517" s="11">
        <v>208.07</v>
      </c>
      <c r="F517" t="str">
        <f t="shared" si="18"/>
        <v>May 2023</v>
      </c>
    </row>
    <row r="518" spans="1:6" x14ac:dyDescent="0.2">
      <c r="A518" s="10">
        <v>45078</v>
      </c>
      <c r="B518" s="26">
        <v>34</v>
      </c>
      <c r="C518" s="25" t="str">
        <f t="shared" si="17"/>
        <v>2023-06</v>
      </c>
      <c r="D518" s="11">
        <v>48.79</v>
      </c>
      <c r="E518" s="11">
        <v>188.2</v>
      </c>
      <c r="F518" t="str">
        <f t="shared" si="18"/>
        <v>June 2023</v>
      </c>
    </row>
    <row r="519" spans="1:6" x14ac:dyDescent="0.2">
      <c r="A519" s="10">
        <v>45079</v>
      </c>
      <c r="B519" s="26">
        <v>34</v>
      </c>
      <c r="C519" s="25" t="str">
        <f t="shared" si="17"/>
        <v>2023-06</v>
      </c>
      <c r="D519" s="11">
        <v>51.05</v>
      </c>
      <c r="E519" s="11">
        <v>146.51</v>
      </c>
      <c r="F519" t="str">
        <f t="shared" si="18"/>
        <v>June 2023</v>
      </c>
    </row>
    <row r="520" spans="1:6" x14ac:dyDescent="0.2">
      <c r="A520" s="10">
        <v>45080</v>
      </c>
      <c r="B520" s="26">
        <v>38</v>
      </c>
      <c r="C520" s="25" t="str">
        <f t="shared" si="17"/>
        <v>2023-06</v>
      </c>
      <c r="D520" s="11">
        <v>36.590000000000003</v>
      </c>
      <c r="E520" s="11">
        <v>223.43</v>
      </c>
      <c r="F520" t="str">
        <f t="shared" si="18"/>
        <v>June 2023</v>
      </c>
    </row>
    <row r="521" spans="1:6" x14ac:dyDescent="0.2">
      <c r="A521" s="10">
        <v>45081</v>
      </c>
      <c r="B521" s="26">
        <v>33</v>
      </c>
      <c r="C521" s="25" t="str">
        <f t="shared" si="17"/>
        <v>2023-06</v>
      </c>
      <c r="D521" s="11">
        <v>34.54</v>
      </c>
      <c r="E521" s="11">
        <v>148.83000000000001</v>
      </c>
      <c r="F521" t="str">
        <f t="shared" si="18"/>
        <v>June 2023</v>
      </c>
    </row>
    <row r="522" spans="1:6" x14ac:dyDescent="0.2">
      <c r="A522" s="10">
        <v>45082</v>
      </c>
      <c r="B522" s="26">
        <v>31</v>
      </c>
      <c r="C522" s="25" t="str">
        <f t="shared" si="17"/>
        <v>2023-06</v>
      </c>
      <c r="D522" s="11">
        <v>38.19</v>
      </c>
      <c r="E522" s="11">
        <v>201.85</v>
      </c>
      <c r="F522" t="str">
        <f t="shared" si="18"/>
        <v>June 2023</v>
      </c>
    </row>
    <row r="523" spans="1:6" x14ac:dyDescent="0.2">
      <c r="A523" s="10">
        <v>45083</v>
      </c>
      <c r="B523" s="26">
        <v>37</v>
      </c>
      <c r="C523" s="25" t="str">
        <f t="shared" si="17"/>
        <v>2023-06</v>
      </c>
      <c r="D523" s="11">
        <v>48.13</v>
      </c>
      <c r="E523" s="11">
        <v>172.36</v>
      </c>
      <c r="F523" t="str">
        <f t="shared" si="18"/>
        <v>June 2023</v>
      </c>
    </row>
    <row r="524" spans="1:6" x14ac:dyDescent="0.2">
      <c r="A524" s="10">
        <v>45084</v>
      </c>
      <c r="B524" s="26">
        <v>34</v>
      </c>
      <c r="C524" s="25" t="str">
        <f t="shared" si="17"/>
        <v>2023-06</v>
      </c>
      <c r="D524" s="11">
        <v>51.8</v>
      </c>
      <c r="E524" s="11">
        <v>202.25</v>
      </c>
      <c r="F524" t="str">
        <f t="shared" si="18"/>
        <v>June 2023</v>
      </c>
    </row>
    <row r="525" spans="1:6" x14ac:dyDescent="0.2">
      <c r="A525" s="10">
        <v>45085</v>
      </c>
      <c r="B525" s="26">
        <v>43</v>
      </c>
      <c r="C525" s="25" t="str">
        <f t="shared" si="17"/>
        <v>2023-06</v>
      </c>
      <c r="D525" s="11">
        <v>44.74</v>
      </c>
      <c r="E525" s="11">
        <v>178.84</v>
      </c>
      <c r="F525" t="str">
        <f t="shared" si="18"/>
        <v>June 2023</v>
      </c>
    </row>
    <row r="526" spans="1:6" x14ac:dyDescent="0.2">
      <c r="A526" s="10">
        <v>45086</v>
      </c>
      <c r="B526" s="26">
        <v>32</v>
      </c>
      <c r="C526" s="25" t="str">
        <f t="shared" si="17"/>
        <v>2023-06</v>
      </c>
      <c r="D526" s="11">
        <v>44.61</v>
      </c>
      <c r="E526" s="11">
        <v>196.9</v>
      </c>
      <c r="F526" t="str">
        <f t="shared" si="18"/>
        <v>June 2023</v>
      </c>
    </row>
    <row r="527" spans="1:6" x14ac:dyDescent="0.2">
      <c r="A527" s="10">
        <v>45087</v>
      </c>
      <c r="B527" s="26">
        <v>33</v>
      </c>
      <c r="C527" s="25" t="str">
        <f t="shared" ref="C527:C590" si="19">TEXT(A527, "yyyy-mm")</f>
        <v>2023-06</v>
      </c>
      <c r="D527" s="11">
        <v>36.090000000000003</v>
      </c>
      <c r="E527" s="11">
        <v>196.95</v>
      </c>
      <c r="F527" t="str">
        <f t="shared" si="18"/>
        <v>June 2023</v>
      </c>
    </row>
    <row r="528" spans="1:6" x14ac:dyDescent="0.2">
      <c r="A528" s="10">
        <v>45088</v>
      </c>
      <c r="B528" s="26">
        <v>33</v>
      </c>
      <c r="C528" s="25" t="str">
        <f t="shared" si="19"/>
        <v>2023-06</v>
      </c>
      <c r="D528" s="11">
        <v>37.96</v>
      </c>
      <c r="E528" s="11">
        <v>206.06</v>
      </c>
      <c r="F528" t="str">
        <f t="shared" si="18"/>
        <v>June 2023</v>
      </c>
    </row>
    <row r="529" spans="1:6" x14ac:dyDescent="0.2">
      <c r="A529" s="10">
        <v>45089</v>
      </c>
      <c r="B529" s="26">
        <v>39</v>
      </c>
      <c r="C529" s="25" t="str">
        <f t="shared" si="19"/>
        <v>2023-06</v>
      </c>
      <c r="D529" s="11">
        <v>48.95</v>
      </c>
      <c r="E529" s="11">
        <v>218.18</v>
      </c>
      <c r="F529" t="str">
        <f>TEXT(DATE(LEFT(C529,4), RIGHT(C529,2), 1), "mmmm yyyy")</f>
        <v>June 2023</v>
      </c>
    </row>
    <row r="530" spans="1:6" x14ac:dyDescent="0.2">
      <c r="A530" s="10">
        <v>45090</v>
      </c>
      <c r="B530" s="26">
        <v>39</v>
      </c>
      <c r="C530" s="25" t="str">
        <f t="shared" si="19"/>
        <v>2023-06</v>
      </c>
      <c r="D530" s="11">
        <v>48.8</v>
      </c>
      <c r="E530" s="11">
        <v>184.41</v>
      </c>
      <c r="F530" t="str">
        <f t="shared" ref="F530:F593" si="20">TEXT(DATE(LEFT(C530,4), RIGHT(C530,2), 1), "mmmm yyyy")</f>
        <v>June 2023</v>
      </c>
    </row>
    <row r="531" spans="1:6" x14ac:dyDescent="0.2">
      <c r="A531" s="10">
        <v>45091</v>
      </c>
      <c r="B531" s="26">
        <v>31</v>
      </c>
      <c r="C531" s="25" t="str">
        <f t="shared" si="19"/>
        <v>2023-06</v>
      </c>
      <c r="D531" s="11">
        <v>42.08</v>
      </c>
      <c r="E531" s="11">
        <v>178.65</v>
      </c>
      <c r="F531" t="str">
        <f t="shared" si="20"/>
        <v>June 2023</v>
      </c>
    </row>
    <row r="532" spans="1:6" x14ac:dyDescent="0.2">
      <c r="A532" s="10">
        <v>45092</v>
      </c>
      <c r="B532" s="26">
        <v>39</v>
      </c>
      <c r="C532" s="25" t="str">
        <f t="shared" si="19"/>
        <v>2023-06</v>
      </c>
      <c r="D532" s="11">
        <v>37.159999999999997</v>
      </c>
      <c r="E532" s="11">
        <v>185.25</v>
      </c>
      <c r="F532" t="str">
        <f t="shared" si="20"/>
        <v>June 2023</v>
      </c>
    </row>
    <row r="533" spans="1:6" x14ac:dyDescent="0.2">
      <c r="A533" s="10">
        <v>45093</v>
      </c>
      <c r="B533" s="26">
        <v>35</v>
      </c>
      <c r="C533" s="25" t="str">
        <f t="shared" si="19"/>
        <v>2023-06</v>
      </c>
      <c r="D533" s="11">
        <v>53.57</v>
      </c>
      <c r="E533" s="11">
        <v>199.52</v>
      </c>
      <c r="F533" t="str">
        <f t="shared" si="20"/>
        <v>June 2023</v>
      </c>
    </row>
    <row r="534" spans="1:6" x14ac:dyDescent="0.2">
      <c r="A534" s="10">
        <v>45094</v>
      </c>
      <c r="B534" s="26">
        <v>33</v>
      </c>
      <c r="C534" s="25" t="str">
        <f t="shared" si="19"/>
        <v>2023-06</v>
      </c>
      <c r="D534" s="11">
        <v>48.39</v>
      </c>
      <c r="E534" s="11">
        <v>190.71</v>
      </c>
      <c r="F534" t="str">
        <f t="shared" si="20"/>
        <v>June 2023</v>
      </c>
    </row>
    <row r="535" spans="1:6" x14ac:dyDescent="0.2">
      <c r="A535" s="10">
        <v>45095</v>
      </c>
      <c r="B535" s="26">
        <v>38</v>
      </c>
      <c r="C535" s="25" t="str">
        <f t="shared" si="19"/>
        <v>2023-06</v>
      </c>
      <c r="D535" s="11">
        <v>41.67</v>
      </c>
      <c r="E535" s="11">
        <v>228.17</v>
      </c>
      <c r="F535" t="str">
        <f t="shared" si="20"/>
        <v>June 2023</v>
      </c>
    </row>
    <row r="536" spans="1:6" x14ac:dyDescent="0.2">
      <c r="A536" s="10">
        <v>45096</v>
      </c>
      <c r="B536" s="26">
        <v>33</v>
      </c>
      <c r="C536" s="25" t="str">
        <f t="shared" si="19"/>
        <v>2023-06</v>
      </c>
      <c r="D536" s="11">
        <v>36.08</v>
      </c>
      <c r="E536" s="11">
        <v>186.27</v>
      </c>
      <c r="F536" t="str">
        <f t="shared" si="20"/>
        <v>June 2023</v>
      </c>
    </row>
    <row r="537" spans="1:6" x14ac:dyDescent="0.2">
      <c r="A537" s="10">
        <v>45097</v>
      </c>
      <c r="B537" s="26">
        <v>42</v>
      </c>
      <c r="C537" s="25" t="str">
        <f t="shared" si="19"/>
        <v>2023-06</v>
      </c>
      <c r="D537" s="11">
        <v>47.88</v>
      </c>
      <c r="E537" s="11">
        <v>219.66</v>
      </c>
      <c r="F537" t="str">
        <f t="shared" si="20"/>
        <v>June 2023</v>
      </c>
    </row>
    <row r="538" spans="1:6" x14ac:dyDescent="0.2">
      <c r="A538" s="10">
        <v>45098</v>
      </c>
      <c r="B538" s="26">
        <v>35</v>
      </c>
      <c r="C538" s="25" t="str">
        <f t="shared" si="19"/>
        <v>2023-06</v>
      </c>
      <c r="D538" s="11">
        <v>38.58</v>
      </c>
      <c r="E538" s="11">
        <v>222.22</v>
      </c>
      <c r="F538" t="str">
        <f t="shared" si="20"/>
        <v>June 2023</v>
      </c>
    </row>
    <row r="539" spans="1:6" x14ac:dyDescent="0.2">
      <c r="A539" s="10">
        <v>45099</v>
      </c>
      <c r="B539" s="26">
        <v>40</v>
      </c>
      <c r="C539" s="25" t="str">
        <f t="shared" si="19"/>
        <v>2023-06</v>
      </c>
      <c r="D539" s="11">
        <v>42.57</v>
      </c>
      <c r="E539" s="11">
        <v>212.7</v>
      </c>
      <c r="F539" t="str">
        <f t="shared" si="20"/>
        <v>June 2023</v>
      </c>
    </row>
    <row r="540" spans="1:6" x14ac:dyDescent="0.2">
      <c r="A540" s="10">
        <v>45100</v>
      </c>
      <c r="B540" s="26">
        <v>32</v>
      </c>
      <c r="C540" s="25" t="str">
        <f t="shared" si="19"/>
        <v>2023-06</v>
      </c>
      <c r="D540" s="11">
        <v>44.33</v>
      </c>
      <c r="E540" s="11">
        <v>226.26</v>
      </c>
      <c r="F540" t="str">
        <f t="shared" si="20"/>
        <v>June 2023</v>
      </c>
    </row>
    <row r="541" spans="1:6" x14ac:dyDescent="0.2">
      <c r="A541" s="10">
        <v>45101</v>
      </c>
      <c r="B541" s="26">
        <v>37</v>
      </c>
      <c r="C541" s="25" t="str">
        <f t="shared" si="19"/>
        <v>2023-06</v>
      </c>
      <c r="D541" s="11">
        <v>34.229999999999997</v>
      </c>
      <c r="E541" s="11">
        <v>210.17</v>
      </c>
      <c r="F541" t="str">
        <f t="shared" si="20"/>
        <v>June 2023</v>
      </c>
    </row>
    <row r="542" spans="1:6" x14ac:dyDescent="0.2">
      <c r="A542" s="10">
        <v>45102</v>
      </c>
      <c r="B542" s="26">
        <v>36</v>
      </c>
      <c r="C542" s="25" t="str">
        <f t="shared" si="19"/>
        <v>2023-06</v>
      </c>
      <c r="D542" s="11">
        <v>39.950000000000003</v>
      </c>
      <c r="E542" s="11">
        <v>138.33000000000001</v>
      </c>
      <c r="F542" t="str">
        <f t="shared" si="20"/>
        <v>June 2023</v>
      </c>
    </row>
    <row r="543" spans="1:6" x14ac:dyDescent="0.2">
      <c r="A543" s="10">
        <v>45103</v>
      </c>
      <c r="B543" s="26">
        <v>37</v>
      </c>
      <c r="C543" s="25" t="str">
        <f t="shared" si="19"/>
        <v>2023-06</v>
      </c>
      <c r="D543" s="11">
        <v>41.35</v>
      </c>
      <c r="E543" s="11">
        <v>159.96</v>
      </c>
      <c r="F543" t="str">
        <f t="shared" si="20"/>
        <v>June 2023</v>
      </c>
    </row>
    <row r="544" spans="1:6" x14ac:dyDescent="0.2">
      <c r="A544" s="10">
        <v>45104</v>
      </c>
      <c r="B544" s="26">
        <v>40</v>
      </c>
      <c r="C544" s="25" t="str">
        <f t="shared" si="19"/>
        <v>2023-06</v>
      </c>
      <c r="D544" s="11">
        <v>43.95</v>
      </c>
      <c r="E544" s="11">
        <v>137.36000000000001</v>
      </c>
      <c r="F544" t="str">
        <f t="shared" si="20"/>
        <v>June 2023</v>
      </c>
    </row>
    <row r="545" spans="1:6" x14ac:dyDescent="0.2">
      <c r="A545" s="10">
        <v>45105</v>
      </c>
      <c r="B545" s="26">
        <v>39</v>
      </c>
      <c r="C545" s="25" t="str">
        <f t="shared" si="19"/>
        <v>2023-06</v>
      </c>
      <c r="D545" s="11">
        <v>49.65</v>
      </c>
      <c r="E545" s="11">
        <v>182.65</v>
      </c>
      <c r="F545" t="str">
        <f t="shared" si="20"/>
        <v>June 2023</v>
      </c>
    </row>
    <row r="546" spans="1:6" x14ac:dyDescent="0.2">
      <c r="A546" s="10">
        <v>45106</v>
      </c>
      <c r="B546" s="26">
        <v>33</v>
      </c>
      <c r="C546" s="25" t="str">
        <f t="shared" si="19"/>
        <v>2023-06</v>
      </c>
      <c r="D546" s="11">
        <v>38.54</v>
      </c>
      <c r="E546" s="11">
        <v>218.59</v>
      </c>
      <c r="F546" t="str">
        <f t="shared" si="20"/>
        <v>June 2023</v>
      </c>
    </row>
    <row r="547" spans="1:6" x14ac:dyDescent="0.2">
      <c r="A547" s="10">
        <v>45107</v>
      </c>
      <c r="B547" s="26">
        <v>40</v>
      </c>
      <c r="C547" s="25" t="str">
        <f t="shared" si="19"/>
        <v>2023-06</v>
      </c>
      <c r="D547" s="11">
        <v>45.89</v>
      </c>
      <c r="E547" s="11">
        <v>197.39</v>
      </c>
      <c r="F547" t="str">
        <f t="shared" si="20"/>
        <v>June 2023</v>
      </c>
    </row>
    <row r="548" spans="1:6" x14ac:dyDescent="0.2">
      <c r="A548" s="10">
        <v>45108</v>
      </c>
      <c r="B548" s="26">
        <v>37</v>
      </c>
      <c r="C548" s="25" t="str">
        <f t="shared" si="19"/>
        <v>2023-07</v>
      </c>
      <c r="D548" s="11">
        <v>51.06</v>
      </c>
      <c r="E548" s="11">
        <v>214.23</v>
      </c>
      <c r="F548" t="str">
        <f t="shared" si="20"/>
        <v>July 2023</v>
      </c>
    </row>
    <row r="549" spans="1:6" x14ac:dyDescent="0.2">
      <c r="A549" s="10">
        <v>45109</v>
      </c>
      <c r="B549" s="26">
        <v>42</v>
      </c>
      <c r="C549" s="25" t="str">
        <f t="shared" si="19"/>
        <v>2023-07</v>
      </c>
      <c r="D549" s="11">
        <v>45.44</v>
      </c>
      <c r="E549" s="11">
        <v>221.92</v>
      </c>
      <c r="F549" t="str">
        <f t="shared" si="20"/>
        <v>July 2023</v>
      </c>
    </row>
    <row r="550" spans="1:6" x14ac:dyDescent="0.2">
      <c r="A550" s="10">
        <v>45110</v>
      </c>
      <c r="B550" s="26">
        <v>33</v>
      </c>
      <c r="C550" s="25" t="str">
        <f t="shared" si="19"/>
        <v>2023-07</v>
      </c>
      <c r="D550" s="11">
        <v>47.09</v>
      </c>
      <c r="E550" s="11">
        <v>159.19999999999999</v>
      </c>
      <c r="F550" t="str">
        <f t="shared" si="20"/>
        <v>July 2023</v>
      </c>
    </row>
    <row r="551" spans="1:6" x14ac:dyDescent="0.2">
      <c r="A551" s="10">
        <v>45111</v>
      </c>
      <c r="B551" s="26">
        <v>40</v>
      </c>
      <c r="C551" s="25" t="str">
        <f t="shared" si="19"/>
        <v>2023-07</v>
      </c>
      <c r="D551" s="11">
        <v>46.76</v>
      </c>
      <c r="E551" s="11">
        <v>165.95</v>
      </c>
      <c r="F551" t="str">
        <f t="shared" si="20"/>
        <v>July 2023</v>
      </c>
    </row>
    <row r="552" spans="1:6" x14ac:dyDescent="0.2">
      <c r="A552" s="10">
        <v>45112</v>
      </c>
      <c r="B552" s="26">
        <v>37</v>
      </c>
      <c r="C552" s="25" t="str">
        <f t="shared" si="19"/>
        <v>2023-07</v>
      </c>
      <c r="D552" s="11">
        <v>45.85</v>
      </c>
      <c r="E552" s="11">
        <v>203.94</v>
      </c>
      <c r="F552" t="str">
        <f t="shared" si="20"/>
        <v>July 2023</v>
      </c>
    </row>
    <row r="553" spans="1:6" x14ac:dyDescent="0.2">
      <c r="A553" s="10">
        <v>45113</v>
      </c>
      <c r="B553" s="26">
        <v>33</v>
      </c>
      <c r="C553" s="25" t="str">
        <f t="shared" si="19"/>
        <v>2023-07</v>
      </c>
      <c r="D553" s="11">
        <v>51.89</v>
      </c>
      <c r="E553" s="11">
        <v>172.12</v>
      </c>
      <c r="F553" t="str">
        <f t="shared" si="20"/>
        <v>July 2023</v>
      </c>
    </row>
    <row r="554" spans="1:6" x14ac:dyDescent="0.2">
      <c r="A554" s="10">
        <v>45114</v>
      </c>
      <c r="B554" s="26">
        <v>44</v>
      </c>
      <c r="C554" s="25" t="str">
        <f t="shared" si="19"/>
        <v>2023-07</v>
      </c>
      <c r="D554" s="11">
        <v>53</v>
      </c>
      <c r="E554" s="11">
        <v>144.97999999999999</v>
      </c>
      <c r="F554" t="str">
        <f t="shared" si="20"/>
        <v>July 2023</v>
      </c>
    </row>
    <row r="555" spans="1:6" x14ac:dyDescent="0.2">
      <c r="A555" s="10">
        <v>45115</v>
      </c>
      <c r="B555" s="26">
        <v>42</v>
      </c>
      <c r="C555" s="25" t="str">
        <f t="shared" si="19"/>
        <v>2023-07</v>
      </c>
      <c r="D555" s="11">
        <v>45.2</v>
      </c>
      <c r="E555" s="11">
        <v>163.53</v>
      </c>
      <c r="F555" t="str">
        <f t="shared" si="20"/>
        <v>July 2023</v>
      </c>
    </row>
    <row r="556" spans="1:6" x14ac:dyDescent="0.2">
      <c r="A556" s="10">
        <v>45116</v>
      </c>
      <c r="B556" s="26">
        <v>45</v>
      </c>
      <c r="C556" s="25" t="str">
        <f t="shared" si="19"/>
        <v>2023-07</v>
      </c>
      <c r="D556" s="11">
        <v>45.59</v>
      </c>
      <c r="E556" s="11">
        <v>215.21</v>
      </c>
      <c r="F556" t="str">
        <f t="shared" si="20"/>
        <v>July 2023</v>
      </c>
    </row>
    <row r="557" spans="1:6" x14ac:dyDescent="0.2">
      <c r="A557" s="10">
        <v>45117</v>
      </c>
      <c r="B557" s="26">
        <v>39</v>
      </c>
      <c r="C557" s="25" t="str">
        <f t="shared" si="19"/>
        <v>2023-07</v>
      </c>
      <c r="D557" s="11">
        <v>44.11</v>
      </c>
      <c r="E557" s="11">
        <v>139.63</v>
      </c>
      <c r="F557" t="str">
        <f t="shared" si="20"/>
        <v>July 2023</v>
      </c>
    </row>
    <row r="558" spans="1:6" x14ac:dyDescent="0.2">
      <c r="A558" s="10">
        <v>45118</v>
      </c>
      <c r="B558" s="26">
        <v>40</v>
      </c>
      <c r="C558" s="25" t="str">
        <f t="shared" si="19"/>
        <v>2023-07</v>
      </c>
      <c r="D558" s="11">
        <v>43.52</v>
      </c>
      <c r="E558" s="11">
        <v>152.02000000000001</v>
      </c>
      <c r="F558" t="str">
        <f t="shared" si="20"/>
        <v>July 2023</v>
      </c>
    </row>
    <row r="559" spans="1:6" x14ac:dyDescent="0.2">
      <c r="A559" s="10">
        <v>45119</v>
      </c>
      <c r="B559" s="26">
        <v>33</v>
      </c>
      <c r="C559" s="25" t="str">
        <f t="shared" si="19"/>
        <v>2023-07</v>
      </c>
      <c r="D559" s="11">
        <v>41.25</v>
      </c>
      <c r="E559" s="11">
        <v>154.41</v>
      </c>
      <c r="F559" t="str">
        <f t="shared" si="20"/>
        <v>July 2023</v>
      </c>
    </row>
    <row r="560" spans="1:6" x14ac:dyDescent="0.2">
      <c r="A560" s="10">
        <v>45120</v>
      </c>
      <c r="B560" s="26">
        <v>39</v>
      </c>
      <c r="C560" s="25" t="str">
        <f t="shared" si="19"/>
        <v>2023-07</v>
      </c>
      <c r="D560" s="11">
        <v>49.1</v>
      </c>
      <c r="E560" s="11">
        <v>166.51</v>
      </c>
      <c r="F560" t="str">
        <f t="shared" si="20"/>
        <v>July 2023</v>
      </c>
    </row>
    <row r="561" spans="1:6" x14ac:dyDescent="0.2">
      <c r="A561" s="10">
        <v>45121</v>
      </c>
      <c r="B561" s="26">
        <v>40</v>
      </c>
      <c r="C561" s="25" t="str">
        <f t="shared" si="19"/>
        <v>2023-07</v>
      </c>
      <c r="D561" s="11">
        <v>46.93</v>
      </c>
      <c r="E561" s="11">
        <v>165.36</v>
      </c>
      <c r="F561" t="str">
        <f t="shared" si="20"/>
        <v>July 2023</v>
      </c>
    </row>
    <row r="562" spans="1:6" x14ac:dyDescent="0.2">
      <c r="A562" s="10">
        <v>45122</v>
      </c>
      <c r="B562" s="26">
        <v>34</v>
      </c>
      <c r="C562" s="25" t="str">
        <f t="shared" si="19"/>
        <v>2023-07</v>
      </c>
      <c r="D562" s="11">
        <v>36.86</v>
      </c>
      <c r="E562" s="11">
        <v>232.98</v>
      </c>
      <c r="F562" t="str">
        <f t="shared" si="20"/>
        <v>July 2023</v>
      </c>
    </row>
    <row r="563" spans="1:6" x14ac:dyDescent="0.2">
      <c r="A563" s="10">
        <v>45123</v>
      </c>
      <c r="B563" s="26">
        <v>38</v>
      </c>
      <c r="C563" s="25" t="str">
        <f t="shared" si="19"/>
        <v>2023-07</v>
      </c>
      <c r="D563" s="11">
        <v>43.27</v>
      </c>
      <c r="E563" s="11">
        <v>137.01</v>
      </c>
      <c r="F563" t="str">
        <f t="shared" si="20"/>
        <v>July 2023</v>
      </c>
    </row>
    <row r="564" spans="1:6" x14ac:dyDescent="0.2">
      <c r="A564" s="10">
        <v>45124</v>
      </c>
      <c r="B564" s="26">
        <v>39</v>
      </c>
      <c r="C564" s="25" t="str">
        <f t="shared" si="19"/>
        <v>2023-07</v>
      </c>
      <c r="D564" s="11">
        <v>38.270000000000003</v>
      </c>
      <c r="E564" s="11">
        <v>150.85</v>
      </c>
      <c r="F564" t="str">
        <f>TEXT(DATE(LEFT(C564,4), RIGHT(C564,2), 1), "mmmm yyyy")</f>
        <v>July 2023</v>
      </c>
    </row>
    <row r="565" spans="1:6" x14ac:dyDescent="0.2">
      <c r="A565" s="10">
        <v>45125</v>
      </c>
      <c r="B565" s="26">
        <v>37</v>
      </c>
      <c r="C565" s="25" t="str">
        <f t="shared" si="19"/>
        <v>2023-07</v>
      </c>
      <c r="D565" s="11">
        <v>41.61</v>
      </c>
      <c r="E565" s="11">
        <v>168.04</v>
      </c>
      <c r="F565" t="str">
        <f t="shared" si="20"/>
        <v>July 2023</v>
      </c>
    </row>
    <row r="566" spans="1:6" x14ac:dyDescent="0.2">
      <c r="A566" s="10">
        <v>45126</v>
      </c>
      <c r="B566" s="26">
        <v>43</v>
      </c>
      <c r="C566" s="25" t="str">
        <f t="shared" si="19"/>
        <v>2023-07</v>
      </c>
      <c r="D566" s="11">
        <v>49.06</v>
      </c>
      <c r="E566" s="11">
        <v>142.1</v>
      </c>
      <c r="F566" t="str">
        <f t="shared" si="20"/>
        <v>July 2023</v>
      </c>
    </row>
    <row r="567" spans="1:6" x14ac:dyDescent="0.2">
      <c r="A567" s="10">
        <v>45127</v>
      </c>
      <c r="B567" s="26">
        <v>37</v>
      </c>
      <c r="C567" s="25" t="str">
        <f t="shared" si="19"/>
        <v>2023-07</v>
      </c>
      <c r="D567" s="11">
        <v>40.159999999999997</v>
      </c>
      <c r="E567" s="11">
        <v>233.39</v>
      </c>
      <c r="F567" t="str">
        <f t="shared" si="20"/>
        <v>July 2023</v>
      </c>
    </row>
    <row r="568" spans="1:6" x14ac:dyDescent="0.2">
      <c r="A568" s="10">
        <v>45128</v>
      </c>
      <c r="B568" s="26">
        <v>38</v>
      </c>
      <c r="C568" s="25" t="str">
        <f t="shared" si="19"/>
        <v>2023-07</v>
      </c>
      <c r="D568" s="11">
        <v>33.729999999999997</v>
      </c>
      <c r="E568" s="11">
        <v>205.46</v>
      </c>
      <c r="F568" t="str">
        <f t="shared" si="20"/>
        <v>July 2023</v>
      </c>
    </row>
    <row r="569" spans="1:6" x14ac:dyDescent="0.2">
      <c r="A569" s="10">
        <v>45129</v>
      </c>
      <c r="B569" s="26">
        <v>40</v>
      </c>
      <c r="C569" s="25" t="str">
        <f t="shared" si="19"/>
        <v>2023-07</v>
      </c>
      <c r="D569" s="11">
        <v>51.35</v>
      </c>
      <c r="E569" s="11">
        <v>148.68</v>
      </c>
      <c r="F569" t="str">
        <f t="shared" si="20"/>
        <v>July 2023</v>
      </c>
    </row>
    <row r="570" spans="1:6" x14ac:dyDescent="0.2">
      <c r="A570" s="10">
        <v>45130</v>
      </c>
      <c r="B570" s="26">
        <v>43</v>
      </c>
      <c r="C570" s="25" t="str">
        <f t="shared" si="19"/>
        <v>2023-07</v>
      </c>
      <c r="D570" s="11">
        <v>40.69</v>
      </c>
      <c r="E570" s="11">
        <v>158.44</v>
      </c>
      <c r="F570" t="str">
        <f t="shared" si="20"/>
        <v>July 2023</v>
      </c>
    </row>
    <row r="571" spans="1:6" x14ac:dyDescent="0.2">
      <c r="A571" s="10">
        <v>45131</v>
      </c>
      <c r="B571" s="26">
        <v>35</v>
      </c>
      <c r="C571" s="25" t="str">
        <f t="shared" si="19"/>
        <v>2023-07</v>
      </c>
      <c r="D571" s="11">
        <v>43.82</v>
      </c>
      <c r="E571" s="11">
        <v>212.11</v>
      </c>
      <c r="F571" t="str">
        <f t="shared" si="20"/>
        <v>July 2023</v>
      </c>
    </row>
    <row r="572" spans="1:6" x14ac:dyDescent="0.2">
      <c r="A572" s="10">
        <v>45132</v>
      </c>
      <c r="B572" s="26">
        <v>45</v>
      </c>
      <c r="C572" s="25" t="str">
        <f t="shared" si="19"/>
        <v>2023-07</v>
      </c>
      <c r="D572" s="11">
        <v>37.950000000000003</v>
      </c>
      <c r="E572" s="11">
        <v>227</v>
      </c>
      <c r="F572" t="str">
        <f t="shared" si="20"/>
        <v>July 2023</v>
      </c>
    </row>
    <row r="573" spans="1:6" x14ac:dyDescent="0.2">
      <c r="A573" s="10">
        <v>45133</v>
      </c>
      <c r="B573" s="26">
        <v>40</v>
      </c>
      <c r="C573" s="25" t="str">
        <f t="shared" si="19"/>
        <v>2023-07</v>
      </c>
      <c r="D573" s="11">
        <v>49.62</v>
      </c>
      <c r="E573" s="11">
        <v>211.05</v>
      </c>
      <c r="F573" t="str">
        <f t="shared" si="20"/>
        <v>July 2023</v>
      </c>
    </row>
    <row r="574" spans="1:6" x14ac:dyDescent="0.2">
      <c r="A574" s="10">
        <v>45134</v>
      </c>
      <c r="B574" s="26">
        <v>36</v>
      </c>
      <c r="C574" s="25" t="str">
        <f t="shared" si="19"/>
        <v>2023-07</v>
      </c>
      <c r="D574" s="11">
        <v>38.65</v>
      </c>
      <c r="E574" s="11">
        <v>218.64</v>
      </c>
      <c r="F574" t="str">
        <f t="shared" si="20"/>
        <v>July 2023</v>
      </c>
    </row>
    <row r="575" spans="1:6" x14ac:dyDescent="0.2">
      <c r="A575" s="10">
        <v>45135</v>
      </c>
      <c r="B575" s="26">
        <v>34</v>
      </c>
      <c r="C575" s="25" t="str">
        <f t="shared" si="19"/>
        <v>2023-07</v>
      </c>
      <c r="D575" s="11">
        <v>50.89</v>
      </c>
      <c r="E575" s="11">
        <v>183.56</v>
      </c>
      <c r="F575" t="str">
        <f t="shared" si="20"/>
        <v>July 2023</v>
      </c>
    </row>
    <row r="576" spans="1:6" x14ac:dyDescent="0.2">
      <c r="A576" s="10">
        <v>45136</v>
      </c>
      <c r="B576" s="26">
        <v>37</v>
      </c>
      <c r="C576" s="25" t="str">
        <f t="shared" si="19"/>
        <v>2023-07</v>
      </c>
      <c r="D576" s="11">
        <v>48.45</v>
      </c>
      <c r="E576" s="11">
        <v>196.07</v>
      </c>
      <c r="F576" t="str">
        <f t="shared" si="20"/>
        <v>July 2023</v>
      </c>
    </row>
    <row r="577" spans="1:6" x14ac:dyDescent="0.2">
      <c r="A577" s="10">
        <v>45137</v>
      </c>
      <c r="B577" s="26">
        <v>37</v>
      </c>
      <c r="C577" s="25" t="str">
        <f t="shared" si="19"/>
        <v>2023-07</v>
      </c>
      <c r="D577" s="11">
        <v>53.33</v>
      </c>
      <c r="E577" s="11">
        <v>175.22</v>
      </c>
      <c r="F577" t="str">
        <f t="shared" si="20"/>
        <v>July 2023</v>
      </c>
    </row>
    <row r="578" spans="1:6" x14ac:dyDescent="0.2">
      <c r="A578" s="10">
        <v>45138</v>
      </c>
      <c r="B578" s="26">
        <v>37</v>
      </c>
      <c r="C578" s="25" t="str">
        <f t="shared" si="19"/>
        <v>2023-07</v>
      </c>
      <c r="D578" s="11">
        <v>33.479999999999997</v>
      </c>
      <c r="E578" s="11">
        <v>140.77000000000001</v>
      </c>
      <c r="F578" t="str">
        <f t="shared" si="20"/>
        <v>July 2023</v>
      </c>
    </row>
    <row r="579" spans="1:6" x14ac:dyDescent="0.2">
      <c r="A579" s="10">
        <v>45139</v>
      </c>
      <c r="B579" s="26">
        <v>40</v>
      </c>
      <c r="C579" s="25" t="str">
        <f t="shared" si="19"/>
        <v>2023-08</v>
      </c>
      <c r="D579" s="11">
        <v>35.39</v>
      </c>
      <c r="E579" s="11">
        <v>161.32</v>
      </c>
      <c r="F579" t="str">
        <f t="shared" si="20"/>
        <v>August 2023</v>
      </c>
    </row>
    <row r="580" spans="1:6" x14ac:dyDescent="0.2">
      <c r="A580" s="10">
        <v>45140</v>
      </c>
      <c r="B580" s="26">
        <v>45</v>
      </c>
      <c r="C580" s="25" t="str">
        <f t="shared" si="19"/>
        <v>2023-08</v>
      </c>
      <c r="D580" s="11">
        <v>43.64</v>
      </c>
      <c r="E580" s="11">
        <v>143.91999999999999</v>
      </c>
      <c r="F580" t="str">
        <f t="shared" si="20"/>
        <v>August 2023</v>
      </c>
    </row>
    <row r="581" spans="1:6" x14ac:dyDescent="0.2">
      <c r="A581" s="10">
        <v>45141</v>
      </c>
      <c r="B581" s="26">
        <v>33</v>
      </c>
      <c r="C581" s="25" t="str">
        <f t="shared" si="19"/>
        <v>2023-08</v>
      </c>
      <c r="D581" s="11">
        <v>42.1</v>
      </c>
      <c r="E581" s="11">
        <v>189.45</v>
      </c>
      <c r="F581" t="str">
        <f t="shared" si="20"/>
        <v>August 2023</v>
      </c>
    </row>
    <row r="582" spans="1:6" x14ac:dyDescent="0.2">
      <c r="A582" s="10">
        <v>45142</v>
      </c>
      <c r="B582" s="26">
        <v>37</v>
      </c>
      <c r="C582" s="25" t="str">
        <f t="shared" si="19"/>
        <v>2023-08</v>
      </c>
      <c r="D582" s="11">
        <v>46.59</v>
      </c>
      <c r="E582" s="11">
        <v>210.79</v>
      </c>
      <c r="F582" t="str">
        <f t="shared" si="20"/>
        <v>August 2023</v>
      </c>
    </row>
    <row r="583" spans="1:6" x14ac:dyDescent="0.2">
      <c r="A583" s="10">
        <v>45143</v>
      </c>
      <c r="B583" s="26">
        <v>37</v>
      </c>
      <c r="C583" s="25" t="str">
        <f t="shared" si="19"/>
        <v>2023-08</v>
      </c>
      <c r="D583" s="11">
        <v>39.36</v>
      </c>
      <c r="E583" s="11">
        <v>141.27000000000001</v>
      </c>
      <c r="F583" t="str">
        <f t="shared" si="20"/>
        <v>August 2023</v>
      </c>
    </row>
    <row r="584" spans="1:6" x14ac:dyDescent="0.2">
      <c r="A584" s="10">
        <v>45144</v>
      </c>
      <c r="B584" s="26">
        <v>37</v>
      </c>
      <c r="C584" s="25" t="str">
        <f t="shared" si="19"/>
        <v>2023-08</v>
      </c>
      <c r="D584" s="11">
        <v>38.21</v>
      </c>
      <c r="E584" s="11">
        <v>169.85</v>
      </c>
      <c r="F584" t="str">
        <f t="shared" si="20"/>
        <v>August 2023</v>
      </c>
    </row>
    <row r="585" spans="1:6" x14ac:dyDescent="0.2">
      <c r="A585" s="10">
        <v>45145</v>
      </c>
      <c r="B585" s="26">
        <v>43</v>
      </c>
      <c r="C585" s="25" t="str">
        <f t="shared" si="19"/>
        <v>2023-08</v>
      </c>
      <c r="D585" s="11">
        <v>51.68</v>
      </c>
      <c r="E585" s="11">
        <v>187.1</v>
      </c>
      <c r="F585" t="str">
        <f t="shared" si="20"/>
        <v>August 2023</v>
      </c>
    </row>
    <row r="586" spans="1:6" x14ac:dyDescent="0.2">
      <c r="A586" s="10">
        <v>45146</v>
      </c>
      <c r="B586" s="26">
        <v>41</v>
      </c>
      <c r="C586" s="25" t="str">
        <f t="shared" si="19"/>
        <v>2023-08</v>
      </c>
      <c r="D586" s="11">
        <v>49.88</v>
      </c>
      <c r="E586" s="11">
        <v>159.49</v>
      </c>
      <c r="F586" t="str">
        <f t="shared" si="20"/>
        <v>August 2023</v>
      </c>
    </row>
    <row r="587" spans="1:6" x14ac:dyDescent="0.2">
      <c r="A587" s="10">
        <v>45147</v>
      </c>
      <c r="B587" s="26">
        <v>35</v>
      </c>
      <c r="C587" s="25" t="str">
        <f t="shared" si="19"/>
        <v>2023-08</v>
      </c>
      <c r="D587" s="11">
        <v>43.34</v>
      </c>
      <c r="E587" s="11">
        <v>165.22</v>
      </c>
      <c r="F587" t="str">
        <f t="shared" si="20"/>
        <v>August 2023</v>
      </c>
    </row>
    <row r="588" spans="1:6" x14ac:dyDescent="0.2">
      <c r="A588" s="10">
        <v>45148</v>
      </c>
      <c r="B588" s="26">
        <v>45</v>
      </c>
      <c r="C588" s="25" t="str">
        <f t="shared" si="19"/>
        <v>2023-08</v>
      </c>
      <c r="D588" s="11">
        <v>41.81</v>
      </c>
      <c r="E588" s="11">
        <v>189.83</v>
      </c>
      <c r="F588" t="str">
        <f t="shared" si="20"/>
        <v>August 2023</v>
      </c>
    </row>
    <row r="589" spans="1:6" x14ac:dyDescent="0.2">
      <c r="A589" s="10">
        <v>45149</v>
      </c>
      <c r="B589" s="26">
        <v>36</v>
      </c>
      <c r="C589" s="25" t="str">
        <f t="shared" si="19"/>
        <v>2023-08</v>
      </c>
      <c r="D589" s="11">
        <v>42.76</v>
      </c>
      <c r="E589" s="11">
        <v>219.3</v>
      </c>
      <c r="F589" t="str">
        <f t="shared" si="20"/>
        <v>August 2023</v>
      </c>
    </row>
    <row r="590" spans="1:6" x14ac:dyDescent="0.2">
      <c r="A590" s="10">
        <v>45150</v>
      </c>
      <c r="B590" s="26">
        <v>44</v>
      </c>
      <c r="C590" s="25" t="str">
        <f t="shared" si="19"/>
        <v>2023-08</v>
      </c>
      <c r="D590" s="11">
        <v>49.35</v>
      </c>
      <c r="E590" s="11">
        <v>210.39</v>
      </c>
      <c r="F590" t="str">
        <f t="shared" si="20"/>
        <v>August 2023</v>
      </c>
    </row>
    <row r="591" spans="1:6" x14ac:dyDescent="0.2">
      <c r="A591" s="10">
        <v>45151</v>
      </c>
      <c r="B591" s="26">
        <v>44</v>
      </c>
      <c r="C591" s="25" t="str">
        <f t="shared" ref="C591:C654" si="21">TEXT(A591, "yyyy-mm")</f>
        <v>2023-08</v>
      </c>
      <c r="D591" s="11">
        <v>40.36</v>
      </c>
      <c r="E591" s="11">
        <v>214.02</v>
      </c>
      <c r="F591" t="str">
        <f t="shared" si="20"/>
        <v>August 2023</v>
      </c>
    </row>
    <row r="592" spans="1:6" x14ac:dyDescent="0.2">
      <c r="A592" s="10">
        <v>45152</v>
      </c>
      <c r="B592" s="26">
        <v>36</v>
      </c>
      <c r="C592" s="25" t="str">
        <f t="shared" si="21"/>
        <v>2023-08</v>
      </c>
      <c r="D592" s="11">
        <v>49.64</v>
      </c>
      <c r="E592" s="11">
        <v>163.38</v>
      </c>
      <c r="F592" t="str">
        <f t="shared" si="20"/>
        <v>August 2023</v>
      </c>
    </row>
    <row r="593" spans="1:6" x14ac:dyDescent="0.2">
      <c r="A593" s="10">
        <v>45153</v>
      </c>
      <c r="B593" s="26">
        <v>41</v>
      </c>
      <c r="C593" s="25" t="str">
        <f t="shared" si="21"/>
        <v>2023-08</v>
      </c>
      <c r="D593" s="11">
        <v>34.15</v>
      </c>
      <c r="E593" s="11">
        <v>207.33</v>
      </c>
      <c r="F593" t="str">
        <f t="shared" si="20"/>
        <v>August 2023</v>
      </c>
    </row>
    <row r="594" spans="1:6" x14ac:dyDescent="0.2">
      <c r="A594" s="10">
        <v>45154</v>
      </c>
      <c r="B594" s="26">
        <v>37</v>
      </c>
      <c r="C594" s="25" t="str">
        <f t="shared" si="21"/>
        <v>2023-08</v>
      </c>
      <c r="D594" s="11">
        <v>51.14</v>
      </c>
      <c r="E594" s="11">
        <v>205.96</v>
      </c>
      <c r="F594" t="str">
        <f t="shared" ref="F594:F657" si="22">TEXT(DATE(LEFT(C594,4), RIGHT(C594,2), 1), "mmmm yyyy")</f>
        <v>August 2023</v>
      </c>
    </row>
    <row r="595" spans="1:6" x14ac:dyDescent="0.2">
      <c r="A595" s="10">
        <v>45155</v>
      </c>
      <c r="B595" s="26">
        <v>40</v>
      </c>
      <c r="C595" s="25" t="str">
        <f t="shared" si="21"/>
        <v>2023-08</v>
      </c>
      <c r="D595" s="11">
        <v>36.51</v>
      </c>
      <c r="E595" s="11">
        <v>183.75</v>
      </c>
      <c r="F595" t="str">
        <f t="shared" si="22"/>
        <v>August 2023</v>
      </c>
    </row>
    <row r="596" spans="1:6" x14ac:dyDescent="0.2">
      <c r="A596" s="10">
        <v>45156</v>
      </c>
      <c r="B596" s="26">
        <v>45</v>
      </c>
      <c r="C596" s="25" t="str">
        <f t="shared" si="21"/>
        <v>2023-08</v>
      </c>
      <c r="D596" s="11">
        <v>49.69</v>
      </c>
      <c r="E596" s="11">
        <v>229.68</v>
      </c>
      <c r="F596" t="str">
        <f t="shared" si="22"/>
        <v>August 2023</v>
      </c>
    </row>
    <row r="597" spans="1:6" x14ac:dyDescent="0.2">
      <c r="A597" s="10">
        <v>45157</v>
      </c>
      <c r="B597" s="26">
        <v>42</v>
      </c>
      <c r="C597" s="25" t="str">
        <f t="shared" si="21"/>
        <v>2023-08</v>
      </c>
      <c r="D597" s="11">
        <v>38.14</v>
      </c>
      <c r="E597" s="11">
        <v>198.36</v>
      </c>
      <c r="F597" t="str">
        <f t="shared" si="22"/>
        <v>August 2023</v>
      </c>
    </row>
    <row r="598" spans="1:6" x14ac:dyDescent="0.2">
      <c r="A598" s="10">
        <v>45158</v>
      </c>
      <c r="B598" s="26">
        <v>43</v>
      </c>
      <c r="C598" s="25" t="str">
        <f t="shared" si="21"/>
        <v>2023-08</v>
      </c>
      <c r="D598" s="11">
        <v>49.74</v>
      </c>
      <c r="E598" s="11">
        <v>196.12</v>
      </c>
      <c r="F598" t="str">
        <f t="shared" si="22"/>
        <v>August 2023</v>
      </c>
    </row>
    <row r="599" spans="1:6" x14ac:dyDescent="0.2">
      <c r="A599" s="10">
        <v>45159</v>
      </c>
      <c r="B599" s="26">
        <v>44</v>
      </c>
      <c r="C599" s="25" t="str">
        <f t="shared" si="21"/>
        <v>2023-08</v>
      </c>
      <c r="D599" s="11">
        <v>46.6</v>
      </c>
      <c r="E599" s="11">
        <v>215.97</v>
      </c>
      <c r="F599" t="str">
        <f t="shared" si="22"/>
        <v>August 2023</v>
      </c>
    </row>
    <row r="600" spans="1:6" x14ac:dyDescent="0.2">
      <c r="A600" s="10">
        <v>45160</v>
      </c>
      <c r="B600" s="26">
        <v>41</v>
      </c>
      <c r="C600" s="25" t="str">
        <f t="shared" si="21"/>
        <v>2023-08</v>
      </c>
      <c r="D600" s="11">
        <v>45.88</v>
      </c>
      <c r="E600" s="11">
        <v>139.99</v>
      </c>
      <c r="F600" t="str">
        <f t="shared" si="22"/>
        <v>August 2023</v>
      </c>
    </row>
    <row r="601" spans="1:6" x14ac:dyDescent="0.2">
      <c r="A601" s="10">
        <v>45161</v>
      </c>
      <c r="B601" s="26">
        <v>34</v>
      </c>
      <c r="C601" s="25" t="str">
        <f t="shared" si="21"/>
        <v>2023-08</v>
      </c>
      <c r="D601" s="11">
        <v>50.53</v>
      </c>
      <c r="E601" s="11">
        <v>226.15</v>
      </c>
      <c r="F601" t="str">
        <f t="shared" si="22"/>
        <v>August 2023</v>
      </c>
    </row>
    <row r="602" spans="1:6" x14ac:dyDescent="0.2">
      <c r="A602" s="10">
        <v>45162</v>
      </c>
      <c r="B602" s="26">
        <v>41</v>
      </c>
      <c r="C602" s="25" t="str">
        <f t="shared" si="21"/>
        <v>2023-08</v>
      </c>
      <c r="D602" s="11">
        <v>40.15</v>
      </c>
      <c r="E602" s="11">
        <v>194.09</v>
      </c>
      <c r="F602" t="str">
        <f t="shared" si="22"/>
        <v>August 2023</v>
      </c>
    </row>
    <row r="603" spans="1:6" x14ac:dyDescent="0.2">
      <c r="A603" s="10">
        <v>45163</v>
      </c>
      <c r="B603" s="26">
        <v>40</v>
      </c>
      <c r="C603" s="25" t="str">
        <f t="shared" si="21"/>
        <v>2023-08</v>
      </c>
      <c r="D603" s="11">
        <v>35.950000000000003</v>
      </c>
      <c r="E603" s="11">
        <v>152</v>
      </c>
      <c r="F603" t="str">
        <f t="shared" si="22"/>
        <v>August 2023</v>
      </c>
    </row>
    <row r="604" spans="1:6" x14ac:dyDescent="0.2">
      <c r="A604" s="10">
        <v>45164</v>
      </c>
      <c r="B604" s="26">
        <v>41</v>
      </c>
      <c r="C604" s="25" t="str">
        <f t="shared" si="21"/>
        <v>2023-08</v>
      </c>
      <c r="D604" s="11">
        <v>39.07</v>
      </c>
      <c r="E604" s="11">
        <v>151.43</v>
      </c>
      <c r="F604" t="str">
        <f t="shared" si="22"/>
        <v>August 2023</v>
      </c>
    </row>
    <row r="605" spans="1:6" x14ac:dyDescent="0.2">
      <c r="A605" s="10">
        <v>45165</v>
      </c>
      <c r="B605" s="26">
        <v>41</v>
      </c>
      <c r="C605" s="25" t="str">
        <f t="shared" si="21"/>
        <v>2023-08</v>
      </c>
      <c r="D605" s="11">
        <v>51.4</v>
      </c>
      <c r="E605" s="11">
        <v>153.24</v>
      </c>
      <c r="F605" t="str">
        <f t="shared" si="22"/>
        <v>August 2023</v>
      </c>
    </row>
    <row r="606" spans="1:6" x14ac:dyDescent="0.2">
      <c r="A606" s="10">
        <v>45166</v>
      </c>
      <c r="B606" s="26">
        <v>46</v>
      </c>
      <c r="C606" s="25" t="str">
        <f t="shared" si="21"/>
        <v>2023-08</v>
      </c>
      <c r="D606" s="11">
        <v>49.35</v>
      </c>
      <c r="E606" s="11">
        <v>143.66</v>
      </c>
      <c r="F606" t="str">
        <f t="shared" si="22"/>
        <v>August 2023</v>
      </c>
    </row>
    <row r="607" spans="1:6" x14ac:dyDescent="0.2">
      <c r="A607" s="10">
        <v>45167</v>
      </c>
      <c r="B607" s="26">
        <v>34</v>
      </c>
      <c r="C607" s="25" t="str">
        <f t="shared" si="21"/>
        <v>2023-08</v>
      </c>
      <c r="D607" s="11">
        <v>38.799999999999997</v>
      </c>
      <c r="E607" s="11">
        <v>219.23</v>
      </c>
      <c r="F607" t="str">
        <f t="shared" si="22"/>
        <v>August 2023</v>
      </c>
    </row>
    <row r="608" spans="1:6" x14ac:dyDescent="0.2">
      <c r="A608" s="10">
        <v>45168</v>
      </c>
      <c r="B608" s="26">
        <v>45</v>
      </c>
      <c r="C608" s="25" t="str">
        <f t="shared" si="21"/>
        <v>2023-08</v>
      </c>
      <c r="D608" s="11">
        <v>46.35</v>
      </c>
      <c r="E608" s="11">
        <v>188.01</v>
      </c>
      <c r="F608" t="str">
        <f t="shared" si="22"/>
        <v>August 2023</v>
      </c>
    </row>
    <row r="609" spans="1:6" x14ac:dyDescent="0.2">
      <c r="A609" s="10">
        <v>45169</v>
      </c>
      <c r="B609" s="26">
        <v>39</v>
      </c>
      <c r="C609" s="25" t="str">
        <f t="shared" si="21"/>
        <v>2023-08</v>
      </c>
      <c r="D609" s="11">
        <v>42.82</v>
      </c>
      <c r="E609" s="11">
        <v>190.4</v>
      </c>
      <c r="F609" t="str">
        <f t="shared" si="22"/>
        <v>August 2023</v>
      </c>
    </row>
    <row r="610" spans="1:6" x14ac:dyDescent="0.2">
      <c r="A610" s="10">
        <v>45170</v>
      </c>
      <c r="B610" s="26">
        <v>42</v>
      </c>
      <c r="C610" s="25" t="str">
        <f t="shared" si="21"/>
        <v>2023-09</v>
      </c>
      <c r="D610" s="11">
        <v>38.31</v>
      </c>
      <c r="E610" s="11">
        <v>173.77</v>
      </c>
      <c r="F610" t="str">
        <f t="shared" si="22"/>
        <v>September 2023</v>
      </c>
    </row>
    <row r="611" spans="1:6" x14ac:dyDescent="0.2">
      <c r="A611" s="10">
        <v>45171</v>
      </c>
      <c r="B611" s="26">
        <v>36</v>
      </c>
      <c r="C611" s="25" t="str">
        <f t="shared" si="21"/>
        <v>2023-09</v>
      </c>
      <c r="D611" s="11">
        <v>38.33</v>
      </c>
      <c r="E611" s="11">
        <v>137.33000000000001</v>
      </c>
      <c r="F611" t="str">
        <f t="shared" si="22"/>
        <v>September 2023</v>
      </c>
    </row>
    <row r="612" spans="1:6" x14ac:dyDescent="0.2">
      <c r="A612" s="10">
        <v>45172</v>
      </c>
      <c r="B612" s="26">
        <v>41</v>
      </c>
      <c r="C612" s="25" t="str">
        <f t="shared" si="21"/>
        <v>2023-09</v>
      </c>
      <c r="D612" s="11">
        <v>52.97</v>
      </c>
      <c r="E612" s="11">
        <v>209.38</v>
      </c>
      <c r="F612" t="str">
        <f t="shared" si="22"/>
        <v>September 2023</v>
      </c>
    </row>
    <row r="613" spans="1:6" x14ac:dyDescent="0.2">
      <c r="A613" s="10">
        <v>45173</v>
      </c>
      <c r="B613" s="26">
        <v>45</v>
      </c>
      <c r="C613" s="25" t="str">
        <f t="shared" si="21"/>
        <v>2023-09</v>
      </c>
      <c r="D613" s="11">
        <v>39.33</v>
      </c>
      <c r="E613" s="11">
        <v>144.15</v>
      </c>
      <c r="F613" t="str">
        <f t="shared" si="22"/>
        <v>September 2023</v>
      </c>
    </row>
    <row r="614" spans="1:6" x14ac:dyDescent="0.2">
      <c r="A614" s="10">
        <v>45174</v>
      </c>
      <c r="B614" s="26">
        <v>44</v>
      </c>
      <c r="C614" s="25" t="str">
        <f t="shared" si="21"/>
        <v>2023-09</v>
      </c>
      <c r="D614" s="11">
        <v>43.28</v>
      </c>
      <c r="E614" s="11">
        <v>164.57</v>
      </c>
      <c r="F614" t="str">
        <f t="shared" si="22"/>
        <v>September 2023</v>
      </c>
    </row>
    <row r="615" spans="1:6" x14ac:dyDescent="0.2">
      <c r="A615" s="10">
        <v>45175</v>
      </c>
      <c r="B615" s="26">
        <v>44</v>
      </c>
      <c r="C615" s="25" t="str">
        <f t="shared" si="21"/>
        <v>2023-09</v>
      </c>
      <c r="D615" s="11">
        <v>51.63</v>
      </c>
      <c r="E615" s="11">
        <v>233.38</v>
      </c>
      <c r="F615" t="str">
        <f t="shared" si="22"/>
        <v>September 2023</v>
      </c>
    </row>
    <row r="616" spans="1:6" x14ac:dyDescent="0.2">
      <c r="A616" s="10">
        <v>45176</v>
      </c>
      <c r="B616" s="26">
        <v>44</v>
      </c>
      <c r="C616" s="25" t="str">
        <f t="shared" si="21"/>
        <v>2023-09</v>
      </c>
      <c r="D616" s="11">
        <v>50.17</v>
      </c>
      <c r="E616" s="11">
        <v>139.26</v>
      </c>
      <c r="F616" t="str">
        <f t="shared" si="22"/>
        <v>September 2023</v>
      </c>
    </row>
    <row r="617" spans="1:6" x14ac:dyDescent="0.2">
      <c r="A617" s="10">
        <v>45177</v>
      </c>
      <c r="B617" s="26">
        <v>46</v>
      </c>
      <c r="C617" s="25" t="str">
        <f t="shared" si="21"/>
        <v>2023-09</v>
      </c>
      <c r="D617" s="11">
        <v>52.41</v>
      </c>
      <c r="E617" s="11">
        <v>151.25</v>
      </c>
      <c r="F617" t="str">
        <f t="shared" si="22"/>
        <v>September 2023</v>
      </c>
    </row>
    <row r="618" spans="1:6" x14ac:dyDescent="0.2">
      <c r="A618" s="10">
        <v>45178</v>
      </c>
      <c r="B618" s="26">
        <v>38</v>
      </c>
      <c r="C618" s="25" t="str">
        <f t="shared" si="21"/>
        <v>2023-09</v>
      </c>
      <c r="D618" s="11">
        <v>40.270000000000003</v>
      </c>
      <c r="E618" s="11">
        <v>219.69</v>
      </c>
      <c r="F618" t="str">
        <f t="shared" si="22"/>
        <v>September 2023</v>
      </c>
    </row>
    <row r="619" spans="1:6" x14ac:dyDescent="0.2">
      <c r="A619" s="10">
        <v>45179</v>
      </c>
      <c r="B619" s="26">
        <v>38</v>
      </c>
      <c r="C619" s="25" t="str">
        <f t="shared" si="21"/>
        <v>2023-09</v>
      </c>
      <c r="D619" s="11">
        <v>33.31</v>
      </c>
      <c r="E619" s="11">
        <v>228.22</v>
      </c>
      <c r="F619" t="str">
        <f t="shared" si="22"/>
        <v>September 2023</v>
      </c>
    </row>
    <row r="620" spans="1:6" x14ac:dyDescent="0.2">
      <c r="A620" s="10">
        <v>45180</v>
      </c>
      <c r="B620" s="26">
        <v>44</v>
      </c>
      <c r="C620" s="25" t="str">
        <f t="shared" si="21"/>
        <v>2023-09</v>
      </c>
      <c r="D620" s="11">
        <v>36.72</v>
      </c>
      <c r="E620" s="11">
        <v>221.56</v>
      </c>
      <c r="F620" t="str">
        <f t="shared" si="22"/>
        <v>September 2023</v>
      </c>
    </row>
    <row r="621" spans="1:6" x14ac:dyDescent="0.2">
      <c r="A621" s="10">
        <v>45181</v>
      </c>
      <c r="B621" s="26">
        <v>39</v>
      </c>
      <c r="C621" s="25" t="str">
        <f t="shared" si="21"/>
        <v>2023-09</v>
      </c>
      <c r="D621" s="11">
        <v>42.88</v>
      </c>
      <c r="E621" s="11">
        <v>148.83000000000001</v>
      </c>
      <c r="F621" t="str">
        <f t="shared" si="22"/>
        <v>September 2023</v>
      </c>
    </row>
    <row r="622" spans="1:6" x14ac:dyDescent="0.2">
      <c r="A622" s="10">
        <v>45182</v>
      </c>
      <c r="B622" s="26">
        <v>38</v>
      </c>
      <c r="C622" s="25" t="str">
        <f t="shared" si="21"/>
        <v>2023-09</v>
      </c>
      <c r="D622" s="11">
        <v>48.24</v>
      </c>
      <c r="E622" s="11">
        <v>230.13</v>
      </c>
      <c r="F622" t="str">
        <f t="shared" si="22"/>
        <v>September 2023</v>
      </c>
    </row>
    <row r="623" spans="1:6" x14ac:dyDescent="0.2">
      <c r="A623" s="10">
        <v>45183</v>
      </c>
      <c r="B623" s="26">
        <v>45</v>
      </c>
      <c r="C623" s="25" t="str">
        <f t="shared" si="21"/>
        <v>2023-09</v>
      </c>
      <c r="D623" s="11">
        <v>50.7</v>
      </c>
      <c r="E623" s="11">
        <v>190.08</v>
      </c>
      <c r="F623" t="str">
        <f t="shared" si="22"/>
        <v>September 2023</v>
      </c>
    </row>
    <row r="624" spans="1:6" x14ac:dyDescent="0.2">
      <c r="A624" s="10">
        <v>45184</v>
      </c>
      <c r="B624" s="26">
        <v>38</v>
      </c>
      <c r="C624" s="25" t="str">
        <f t="shared" si="21"/>
        <v>2023-09</v>
      </c>
      <c r="D624" s="11">
        <v>46.27</v>
      </c>
      <c r="E624" s="11">
        <v>189.28</v>
      </c>
      <c r="F624" t="str">
        <f t="shared" si="22"/>
        <v>September 2023</v>
      </c>
    </row>
    <row r="625" spans="1:6" x14ac:dyDescent="0.2">
      <c r="A625" s="10">
        <v>45185</v>
      </c>
      <c r="B625" s="26">
        <v>37</v>
      </c>
      <c r="C625" s="25" t="str">
        <f t="shared" si="21"/>
        <v>2023-09</v>
      </c>
      <c r="D625" s="11">
        <v>47.86</v>
      </c>
      <c r="E625" s="11">
        <v>176.46</v>
      </c>
      <c r="F625" t="str">
        <f t="shared" si="22"/>
        <v>September 2023</v>
      </c>
    </row>
    <row r="626" spans="1:6" x14ac:dyDescent="0.2">
      <c r="A626" s="10">
        <v>45186</v>
      </c>
      <c r="B626" s="26">
        <v>36</v>
      </c>
      <c r="C626" s="25" t="str">
        <f t="shared" si="21"/>
        <v>2023-09</v>
      </c>
      <c r="D626" s="11">
        <v>52.51</v>
      </c>
      <c r="E626" s="11">
        <v>149.82</v>
      </c>
      <c r="F626" t="str">
        <f t="shared" si="22"/>
        <v>September 2023</v>
      </c>
    </row>
    <row r="627" spans="1:6" x14ac:dyDescent="0.2">
      <c r="A627" s="10">
        <v>45187</v>
      </c>
      <c r="B627" s="26">
        <v>45</v>
      </c>
      <c r="C627" s="25" t="str">
        <f t="shared" si="21"/>
        <v>2023-09</v>
      </c>
      <c r="D627" s="11">
        <v>45.85</v>
      </c>
      <c r="E627" s="11">
        <v>228.62</v>
      </c>
      <c r="F627" t="str">
        <f t="shared" si="22"/>
        <v>September 2023</v>
      </c>
    </row>
    <row r="628" spans="1:6" x14ac:dyDescent="0.2">
      <c r="A628" s="10">
        <v>45188</v>
      </c>
      <c r="B628" s="26">
        <v>35</v>
      </c>
      <c r="C628" s="25" t="str">
        <f t="shared" si="21"/>
        <v>2023-09</v>
      </c>
      <c r="D628" s="11">
        <v>33.69</v>
      </c>
      <c r="E628" s="11">
        <v>184.93</v>
      </c>
      <c r="F628" t="str">
        <f t="shared" si="22"/>
        <v>September 2023</v>
      </c>
    </row>
    <row r="629" spans="1:6" x14ac:dyDescent="0.2">
      <c r="A629" s="10">
        <v>45189</v>
      </c>
      <c r="B629" s="26">
        <v>47</v>
      </c>
      <c r="C629" s="25" t="str">
        <f t="shared" si="21"/>
        <v>2023-09</v>
      </c>
      <c r="D629" s="11">
        <v>35.29</v>
      </c>
      <c r="E629" s="11">
        <v>203.58</v>
      </c>
      <c r="F629" t="str">
        <f t="shared" si="22"/>
        <v>September 2023</v>
      </c>
    </row>
    <row r="630" spans="1:6" x14ac:dyDescent="0.2">
      <c r="A630" s="10">
        <v>45190</v>
      </c>
      <c r="B630" s="26">
        <v>44</v>
      </c>
      <c r="C630" s="25" t="str">
        <f t="shared" si="21"/>
        <v>2023-09</v>
      </c>
      <c r="D630" s="11">
        <v>45.8</v>
      </c>
      <c r="E630" s="11">
        <v>153.99</v>
      </c>
      <c r="F630" t="str">
        <f t="shared" si="22"/>
        <v>September 2023</v>
      </c>
    </row>
    <row r="631" spans="1:6" x14ac:dyDescent="0.2">
      <c r="A631" s="10">
        <v>45191</v>
      </c>
      <c r="B631" s="26">
        <v>40</v>
      </c>
      <c r="C631" s="25" t="str">
        <f t="shared" si="21"/>
        <v>2023-09</v>
      </c>
      <c r="D631" s="11">
        <v>47.71</v>
      </c>
      <c r="E631" s="11">
        <v>196.32</v>
      </c>
      <c r="F631" t="str">
        <f t="shared" si="22"/>
        <v>September 2023</v>
      </c>
    </row>
    <row r="632" spans="1:6" x14ac:dyDescent="0.2">
      <c r="A632" s="10">
        <v>45192</v>
      </c>
      <c r="B632" s="26">
        <v>41</v>
      </c>
      <c r="C632" s="25" t="str">
        <f t="shared" si="21"/>
        <v>2023-09</v>
      </c>
      <c r="D632" s="11">
        <v>33.14</v>
      </c>
      <c r="E632" s="11">
        <v>220.13</v>
      </c>
      <c r="F632" t="str">
        <f t="shared" si="22"/>
        <v>September 2023</v>
      </c>
    </row>
    <row r="633" spans="1:6" x14ac:dyDescent="0.2">
      <c r="A633" s="10">
        <v>45193</v>
      </c>
      <c r="B633" s="26">
        <v>35</v>
      </c>
      <c r="C633" s="25" t="str">
        <f t="shared" si="21"/>
        <v>2023-09</v>
      </c>
      <c r="D633" s="11">
        <v>37.25</v>
      </c>
      <c r="E633" s="11">
        <v>189.84</v>
      </c>
      <c r="F633" t="str">
        <f t="shared" si="22"/>
        <v>September 2023</v>
      </c>
    </row>
    <row r="634" spans="1:6" x14ac:dyDescent="0.2">
      <c r="A634" s="10">
        <v>45194</v>
      </c>
      <c r="B634" s="26">
        <v>38</v>
      </c>
      <c r="C634" s="25" t="str">
        <f t="shared" si="21"/>
        <v>2023-09</v>
      </c>
      <c r="D634" s="11">
        <v>46.22</v>
      </c>
      <c r="E634" s="11">
        <v>179.57</v>
      </c>
      <c r="F634" t="str">
        <f t="shared" si="22"/>
        <v>September 2023</v>
      </c>
    </row>
    <row r="635" spans="1:6" x14ac:dyDescent="0.2">
      <c r="A635" s="10">
        <v>45195</v>
      </c>
      <c r="B635" s="26">
        <v>42</v>
      </c>
      <c r="C635" s="25" t="str">
        <f t="shared" si="21"/>
        <v>2023-09</v>
      </c>
      <c r="D635" s="11">
        <v>47.81</v>
      </c>
      <c r="E635" s="11">
        <v>231.29</v>
      </c>
      <c r="F635" t="str">
        <f t="shared" si="22"/>
        <v>September 2023</v>
      </c>
    </row>
    <row r="636" spans="1:6" x14ac:dyDescent="0.2">
      <c r="A636" s="10">
        <v>45196</v>
      </c>
      <c r="B636" s="26">
        <v>36</v>
      </c>
      <c r="C636" s="25" t="str">
        <f t="shared" si="21"/>
        <v>2023-09</v>
      </c>
      <c r="D636" s="11">
        <v>48.17</v>
      </c>
      <c r="E636" s="11">
        <v>229.74</v>
      </c>
      <c r="F636" t="str">
        <f t="shared" si="22"/>
        <v>September 2023</v>
      </c>
    </row>
    <row r="637" spans="1:6" x14ac:dyDescent="0.2">
      <c r="A637" s="10">
        <v>45197</v>
      </c>
      <c r="B637" s="26">
        <v>41</v>
      </c>
      <c r="C637" s="25" t="str">
        <f t="shared" si="21"/>
        <v>2023-09</v>
      </c>
      <c r="D637" s="11">
        <v>33.74</v>
      </c>
      <c r="E637" s="11">
        <v>175.94</v>
      </c>
      <c r="F637" t="str">
        <f t="shared" si="22"/>
        <v>September 2023</v>
      </c>
    </row>
    <row r="638" spans="1:6" x14ac:dyDescent="0.2">
      <c r="A638" s="10">
        <v>45198</v>
      </c>
      <c r="B638" s="26">
        <v>47</v>
      </c>
      <c r="C638" s="25" t="str">
        <f t="shared" si="21"/>
        <v>2023-09</v>
      </c>
      <c r="D638" s="11">
        <v>38.71</v>
      </c>
      <c r="E638" s="11">
        <v>136.61000000000001</v>
      </c>
      <c r="F638" t="str">
        <f t="shared" si="22"/>
        <v>September 2023</v>
      </c>
    </row>
    <row r="639" spans="1:6" x14ac:dyDescent="0.2">
      <c r="A639" s="10">
        <v>45199</v>
      </c>
      <c r="B639" s="26">
        <v>43</v>
      </c>
      <c r="C639" s="25" t="str">
        <f t="shared" si="21"/>
        <v>2023-09</v>
      </c>
      <c r="D639" s="11">
        <v>50.44</v>
      </c>
      <c r="E639" s="11">
        <v>201.31</v>
      </c>
      <c r="F639" t="str">
        <f t="shared" si="22"/>
        <v>September 2023</v>
      </c>
    </row>
    <row r="640" spans="1:6" x14ac:dyDescent="0.2">
      <c r="A640" s="10">
        <v>45200</v>
      </c>
      <c r="B640" s="26">
        <v>35</v>
      </c>
      <c r="C640" s="25" t="str">
        <f t="shared" si="21"/>
        <v>2023-10</v>
      </c>
      <c r="D640" s="11">
        <v>40.56</v>
      </c>
      <c r="E640" s="11">
        <v>178.07</v>
      </c>
      <c r="F640" t="str">
        <f t="shared" si="22"/>
        <v>October 2023</v>
      </c>
    </row>
    <row r="641" spans="1:6" x14ac:dyDescent="0.2">
      <c r="A641" s="10">
        <v>45201</v>
      </c>
      <c r="B641" s="26">
        <v>38</v>
      </c>
      <c r="C641" s="25" t="str">
        <f t="shared" si="21"/>
        <v>2023-10</v>
      </c>
      <c r="D641" s="11">
        <v>37.47</v>
      </c>
      <c r="E641" s="11">
        <v>162.66999999999999</v>
      </c>
      <c r="F641" t="str">
        <f t="shared" si="22"/>
        <v>October 2023</v>
      </c>
    </row>
    <row r="642" spans="1:6" x14ac:dyDescent="0.2">
      <c r="A642" s="10">
        <v>45202</v>
      </c>
      <c r="B642" s="26">
        <v>40</v>
      </c>
      <c r="C642" s="25" t="str">
        <f t="shared" si="21"/>
        <v>2023-10</v>
      </c>
      <c r="D642" s="11">
        <v>41.08</v>
      </c>
      <c r="E642" s="11">
        <v>156.74</v>
      </c>
      <c r="F642" t="str">
        <f t="shared" si="22"/>
        <v>October 2023</v>
      </c>
    </row>
    <row r="643" spans="1:6" x14ac:dyDescent="0.2">
      <c r="A643" s="10">
        <v>45203</v>
      </c>
      <c r="B643" s="26">
        <v>45</v>
      </c>
      <c r="C643" s="25" t="str">
        <f t="shared" si="21"/>
        <v>2023-10</v>
      </c>
      <c r="D643" s="11">
        <v>37.1</v>
      </c>
      <c r="E643" s="11">
        <v>233.07</v>
      </c>
      <c r="F643" t="str">
        <f t="shared" si="22"/>
        <v>October 2023</v>
      </c>
    </row>
    <row r="644" spans="1:6" x14ac:dyDescent="0.2">
      <c r="A644" s="10">
        <v>45204</v>
      </c>
      <c r="B644" s="26">
        <v>39</v>
      </c>
      <c r="C644" s="25" t="str">
        <f t="shared" si="21"/>
        <v>2023-10</v>
      </c>
      <c r="D644" s="11">
        <v>36.43</v>
      </c>
      <c r="E644" s="11">
        <v>207.78</v>
      </c>
      <c r="F644" t="str">
        <f t="shared" si="22"/>
        <v>October 2023</v>
      </c>
    </row>
    <row r="645" spans="1:6" x14ac:dyDescent="0.2">
      <c r="A645" s="10">
        <v>45205</v>
      </c>
      <c r="B645" s="26">
        <v>38</v>
      </c>
      <c r="C645" s="25" t="str">
        <f t="shared" si="21"/>
        <v>2023-10</v>
      </c>
      <c r="D645" s="11">
        <v>48.82</v>
      </c>
      <c r="E645" s="11">
        <v>187.46</v>
      </c>
      <c r="F645" t="str">
        <f t="shared" si="22"/>
        <v>October 2023</v>
      </c>
    </row>
    <row r="646" spans="1:6" x14ac:dyDescent="0.2">
      <c r="A646" s="10">
        <v>45206</v>
      </c>
      <c r="B646" s="26">
        <v>47</v>
      </c>
      <c r="C646" s="25" t="str">
        <f t="shared" si="21"/>
        <v>2023-10</v>
      </c>
      <c r="D646" s="11">
        <v>41.43</v>
      </c>
      <c r="E646" s="11">
        <v>183.34</v>
      </c>
      <c r="F646" t="str">
        <f t="shared" si="22"/>
        <v>October 2023</v>
      </c>
    </row>
    <row r="647" spans="1:6" x14ac:dyDescent="0.2">
      <c r="A647" s="10">
        <v>45207</v>
      </c>
      <c r="B647" s="26">
        <v>37</v>
      </c>
      <c r="C647" s="25" t="str">
        <f t="shared" si="21"/>
        <v>2023-10</v>
      </c>
      <c r="D647" s="11">
        <v>39.17</v>
      </c>
      <c r="E647" s="11">
        <v>139.44999999999999</v>
      </c>
      <c r="F647" t="str">
        <f t="shared" si="22"/>
        <v>October 2023</v>
      </c>
    </row>
    <row r="648" spans="1:6" x14ac:dyDescent="0.2">
      <c r="A648" s="10">
        <v>45208</v>
      </c>
      <c r="B648" s="26">
        <v>45</v>
      </c>
      <c r="C648" s="25" t="str">
        <f t="shared" si="21"/>
        <v>2023-10</v>
      </c>
      <c r="D648" s="11">
        <v>36.6</v>
      </c>
      <c r="E648" s="11">
        <v>202.89</v>
      </c>
      <c r="F648" t="str">
        <f t="shared" si="22"/>
        <v>October 2023</v>
      </c>
    </row>
    <row r="649" spans="1:6" x14ac:dyDescent="0.2">
      <c r="A649" s="10">
        <v>45209</v>
      </c>
      <c r="B649" s="26">
        <v>36</v>
      </c>
      <c r="C649" s="25" t="str">
        <f t="shared" si="21"/>
        <v>2023-10</v>
      </c>
      <c r="D649" s="11">
        <v>41.15</v>
      </c>
      <c r="E649" s="11">
        <v>164.25</v>
      </c>
      <c r="F649" t="str">
        <f t="shared" si="22"/>
        <v>October 2023</v>
      </c>
    </row>
    <row r="650" spans="1:6" x14ac:dyDescent="0.2">
      <c r="A650" s="10">
        <v>45210</v>
      </c>
      <c r="B650" s="26">
        <v>37</v>
      </c>
      <c r="C650" s="25" t="str">
        <f t="shared" si="21"/>
        <v>2023-10</v>
      </c>
      <c r="D650" s="11">
        <v>43.28</v>
      </c>
      <c r="E650" s="11">
        <v>192.29</v>
      </c>
      <c r="F650" t="str">
        <f t="shared" si="22"/>
        <v>October 2023</v>
      </c>
    </row>
    <row r="651" spans="1:6" x14ac:dyDescent="0.2">
      <c r="A651" s="10">
        <v>45211</v>
      </c>
      <c r="B651" s="26">
        <v>45</v>
      </c>
      <c r="C651" s="25" t="str">
        <f t="shared" si="21"/>
        <v>2023-10</v>
      </c>
      <c r="D651" s="11">
        <v>51.72</v>
      </c>
      <c r="E651" s="11">
        <v>193.41</v>
      </c>
      <c r="F651" t="str">
        <f t="shared" si="22"/>
        <v>October 2023</v>
      </c>
    </row>
    <row r="652" spans="1:6" x14ac:dyDescent="0.2">
      <c r="A652" s="10">
        <v>45212</v>
      </c>
      <c r="B652" s="26">
        <v>43</v>
      </c>
      <c r="C652" s="25" t="str">
        <f t="shared" si="21"/>
        <v>2023-10</v>
      </c>
      <c r="D652" s="11">
        <v>32.840000000000003</v>
      </c>
      <c r="E652" s="11">
        <v>229.49</v>
      </c>
      <c r="F652" t="str">
        <f t="shared" si="22"/>
        <v>October 2023</v>
      </c>
    </row>
    <row r="653" spans="1:6" x14ac:dyDescent="0.2">
      <c r="A653" s="10">
        <v>45213</v>
      </c>
      <c r="B653" s="26">
        <v>48</v>
      </c>
      <c r="C653" s="25" t="str">
        <f t="shared" si="21"/>
        <v>2023-10</v>
      </c>
      <c r="D653" s="11">
        <v>37.770000000000003</v>
      </c>
      <c r="E653" s="11">
        <v>222.17</v>
      </c>
      <c r="F653" t="str">
        <f t="shared" si="22"/>
        <v>October 2023</v>
      </c>
    </row>
    <row r="654" spans="1:6" x14ac:dyDescent="0.2">
      <c r="A654" s="10">
        <v>45214</v>
      </c>
      <c r="B654" s="26">
        <v>45</v>
      </c>
      <c r="C654" s="25" t="str">
        <f t="shared" si="21"/>
        <v>2023-10</v>
      </c>
      <c r="D654" s="11">
        <v>35.49</v>
      </c>
      <c r="E654" s="11">
        <v>192.24</v>
      </c>
      <c r="F654" t="str">
        <f t="shared" si="22"/>
        <v>October 2023</v>
      </c>
    </row>
    <row r="655" spans="1:6" x14ac:dyDescent="0.2">
      <c r="A655" s="10">
        <v>45215</v>
      </c>
      <c r="B655" s="26">
        <v>42</v>
      </c>
      <c r="C655" s="25" t="str">
        <f t="shared" ref="C655:C718" si="23">TEXT(A655, "yyyy-mm")</f>
        <v>2023-10</v>
      </c>
      <c r="D655" s="11">
        <v>44.01</v>
      </c>
      <c r="E655" s="11">
        <v>164.08</v>
      </c>
      <c r="F655" t="str">
        <f t="shared" si="22"/>
        <v>October 2023</v>
      </c>
    </row>
    <row r="656" spans="1:6" x14ac:dyDescent="0.2">
      <c r="A656" s="10">
        <v>45216</v>
      </c>
      <c r="B656" s="26">
        <v>41</v>
      </c>
      <c r="C656" s="25" t="str">
        <f t="shared" si="23"/>
        <v>2023-10</v>
      </c>
      <c r="D656" s="11">
        <v>36.39</v>
      </c>
      <c r="E656" s="11">
        <v>177.29</v>
      </c>
      <c r="F656" t="str">
        <f t="shared" si="22"/>
        <v>October 2023</v>
      </c>
    </row>
    <row r="657" spans="1:6" x14ac:dyDescent="0.2">
      <c r="A657" s="10">
        <v>45217</v>
      </c>
      <c r="B657" s="26">
        <v>38</v>
      </c>
      <c r="C657" s="25" t="str">
        <f t="shared" si="23"/>
        <v>2023-10</v>
      </c>
      <c r="D657" s="11">
        <v>34.1</v>
      </c>
      <c r="E657" s="11">
        <v>216.3</v>
      </c>
      <c r="F657" t="str">
        <f t="shared" si="22"/>
        <v>October 2023</v>
      </c>
    </row>
    <row r="658" spans="1:6" x14ac:dyDescent="0.2">
      <c r="A658" s="10">
        <v>45218</v>
      </c>
      <c r="B658" s="26">
        <v>40</v>
      </c>
      <c r="C658" s="25" t="str">
        <f t="shared" si="23"/>
        <v>2023-10</v>
      </c>
      <c r="D658" s="11">
        <v>33.04</v>
      </c>
      <c r="E658" s="11">
        <v>228.23</v>
      </c>
      <c r="F658" t="str">
        <f t="shared" ref="F658:F721" si="24">TEXT(DATE(LEFT(C658,4), RIGHT(C658,2), 1), "mmmm yyyy")</f>
        <v>October 2023</v>
      </c>
    </row>
    <row r="659" spans="1:6" x14ac:dyDescent="0.2">
      <c r="A659" s="10">
        <v>45219</v>
      </c>
      <c r="B659" s="26">
        <v>43</v>
      </c>
      <c r="C659" s="25" t="str">
        <f t="shared" si="23"/>
        <v>2023-10</v>
      </c>
      <c r="D659" s="11">
        <v>48.24</v>
      </c>
      <c r="E659" s="11">
        <v>212.45</v>
      </c>
      <c r="F659" t="str">
        <f t="shared" si="24"/>
        <v>October 2023</v>
      </c>
    </row>
    <row r="660" spans="1:6" x14ac:dyDescent="0.2">
      <c r="A660" s="10">
        <v>45220</v>
      </c>
      <c r="B660" s="26">
        <v>42</v>
      </c>
      <c r="C660" s="25" t="str">
        <f t="shared" si="23"/>
        <v>2023-10</v>
      </c>
      <c r="D660" s="11">
        <v>37.78</v>
      </c>
      <c r="E660" s="11">
        <v>186.69</v>
      </c>
      <c r="F660" t="str">
        <f t="shared" si="24"/>
        <v>October 2023</v>
      </c>
    </row>
    <row r="661" spans="1:6" x14ac:dyDescent="0.2">
      <c r="A661" s="10">
        <v>45221</v>
      </c>
      <c r="B661" s="26">
        <v>48</v>
      </c>
      <c r="C661" s="25" t="str">
        <f t="shared" si="23"/>
        <v>2023-10</v>
      </c>
      <c r="D661" s="11">
        <v>52.57</v>
      </c>
      <c r="E661" s="11">
        <v>147.03</v>
      </c>
      <c r="F661" t="str">
        <f t="shared" si="24"/>
        <v>October 2023</v>
      </c>
    </row>
    <row r="662" spans="1:6" x14ac:dyDescent="0.2">
      <c r="A662" s="10">
        <v>45222</v>
      </c>
      <c r="B662" s="26">
        <v>41</v>
      </c>
      <c r="C662" s="25" t="str">
        <f t="shared" si="23"/>
        <v>2023-10</v>
      </c>
      <c r="D662" s="11">
        <v>48.99</v>
      </c>
      <c r="E662" s="11">
        <v>198.83</v>
      </c>
      <c r="F662" t="str">
        <f t="shared" si="24"/>
        <v>October 2023</v>
      </c>
    </row>
    <row r="663" spans="1:6" x14ac:dyDescent="0.2">
      <c r="A663" s="10">
        <v>45223</v>
      </c>
      <c r="B663" s="26">
        <v>38</v>
      </c>
      <c r="C663" s="25" t="str">
        <f t="shared" si="23"/>
        <v>2023-10</v>
      </c>
      <c r="D663" s="11">
        <v>35.96</v>
      </c>
      <c r="E663" s="11">
        <v>156.15</v>
      </c>
      <c r="F663" t="str">
        <f t="shared" si="24"/>
        <v>October 2023</v>
      </c>
    </row>
    <row r="664" spans="1:6" x14ac:dyDescent="0.2">
      <c r="A664" s="10">
        <v>45224</v>
      </c>
      <c r="B664" s="26">
        <v>46</v>
      </c>
      <c r="C664" s="25" t="str">
        <f t="shared" si="23"/>
        <v>2023-10</v>
      </c>
      <c r="D664" s="11">
        <v>46.25</v>
      </c>
      <c r="E664" s="11">
        <v>195.2</v>
      </c>
      <c r="F664" t="str">
        <f t="shared" si="24"/>
        <v>October 2023</v>
      </c>
    </row>
    <row r="665" spans="1:6" x14ac:dyDescent="0.2">
      <c r="A665" s="10">
        <v>45225</v>
      </c>
      <c r="B665" s="26">
        <v>46</v>
      </c>
      <c r="C665" s="25" t="str">
        <f t="shared" si="23"/>
        <v>2023-10</v>
      </c>
      <c r="D665" s="11">
        <v>45.2</v>
      </c>
      <c r="E665" s="11">
        <v>216.92</v>
      </c>
      <c r="F665" t="str">
        <f t="shared" si="24"/>
        <v>October 2023</v>
      </c>
    </row>
    <row r="666" spans="1:6" x14ac:dyDescent="0.2">
      <c r="A666" s="10">
        <v>45226</v>
      </c>
      <c r="B666" s="26">
        <v>38</v>
      </c>
      <c r="C666" s="25" t="str">
        <f t="shared" si="23"/>
        <v>2023-10</v>
      </c>
      <c r="D666" s="11">
        <v>34.24</v>
      </c>
      <c r="E666" s="11">
        <v>164.49</v>
      </c>
      <c r="F666" t="str">
        <f t="shared" si="24"/>
        <v>October 2023</v>
      </c>
    </row>
    <row r="667" spans="1:6" x14ac:dyDescent="0.2">
      <c r="A667" s="10">
        <v>45227</v>
      </c>
      <c r="B667" s="26">
        <v>38</v>
      </c>
      <c r="C667" s="25" t="str">
        <f t="shared" si="23"/>
        <v>2023-10</v>
      </c>
      <c r="D667" s="11">
        <v>52.04</v>
      </c>
      <c r="E667" s="11">
        <v>191.15</v>
      </c>
      <c r="F667" t="str">
        <f t="shared" si="24"/>
        <v>October 2023</v>
      </c>
    </row>
    <row r="668" spans="1:6" x14ac:dyDescent="0.2">
      <c r="A668" s="10">
        <v>45228</v>
      </c>
      <c r="B668" s="26">
        <v>40</v>
      </c>
      <c r="C668" s="25" t="str">
        <f t="shared" si="23"/>
        <v>2023-10</v>
      </c>
      <c r="D668" s="11">
        <v>44.71</v>
      </c>
      <c r="E668" s="11">
        <v>185.13</v>
      </c>
      <c r="F668" t="str">
        <f t="shared" si="24"/>
        <v>October 2023</v>
      </c>
    </row>
    <row r="669" spans="1:6" x14ac:dyDescent="0.2">
      <c r="A669" s="10">
        <v>45229</v>
      </c>
      <c r="B669" s="26">
        <v>39</v>
      </c>
      <c r="C669" s="25" t="str">
        <f t="shared" si="23"/>
        <v>2023-10</v>
      </c>
      <c r="D669" s="11">
        <v>48.84</v>
      </c>
      <c r="E669" s="11">
        <v>152.91</v>
      </c>
      <c r="F669" t="str">
        <f t="shared" si="24"/>
        <v>October 2023</v>
      </c>
    </row>
    <row r="670" spans="1:6" x14ac:dyDescent="0.2">
      <c r="A670" s="10">
        <v>45230</v>
      </c>
      <c r="B670" s="26">
        <v>43</v>
      </c>
      <c r="C670" s="25" t="str">
        <f t="shared" si="23"/>
        <v>2023-10</v>
      </c>
      <c r="D670" s="11">
        <v>51.07</v>
      </c>
      <c r="E670" s="11">
        <v>187.75</v>
      </c>
      <c r="F670" t="str">
        <f t="shared" si="24"/>
        <v>October 2023</v>
      </c>
    </row>
    <row r="671" spans="1:6" x14ac:dyDescent="0.2">
      <c r="A671" s="10">
        <v>45231</v>
      </c>
      <c r="B671" s="26">
        <v>49</v>
      </c>
      <c r="C671" s="25" t="str">
        <f t="shared" si="23"/>
        <v>2023-11</v>
      </c>
      <c r="D671" s="11">
        <v>41.74</v>
      </c>
      <c r="E671" s="11">
        <v>140.47</v>
      </c>
      <c r="F671" t="str">
        <f t="shared" si="24"/>
        <v>November 2023</v>
      </c>
    </row>
    <row r="672" spans="1:6" x14ac:dyDescent="0.2">
      <c r="A672" s="10">
        <v>45232</v>
      </c>
      <c r="B672" s="26">
        <v>37</v>
      </c>
      <c r="C672" s="25" t="str">
        <f t="shared" si="23"/>
        <v>2023-11</v>
      </c>
      <c r="D672" s="11">
        <v>40.71</v>
      </c>
      <c r="E672" s="11">
        <v>173.88</v>
      </c>
      <c r="F672" t="str">
        <f t="shared" si="24"/>
        <v>November 2023</v>
      </c>
    </row>
    <row r="673" spans="1:6" x14ac:dyDescent="0.2">
      <c r="A673" s="10">
        <v>45233</v>
      </c>
      <c r="B673" s="26">
        <v>47</v>
      </c>
      <c r="C673" s="25" t="str">
        <f t="shared" si="23"/>
        <v>2023-11</v>
      </c>
      <c r="D673" s="11">
        <v>43.94</v>
      </c>
      <c r="E673" s="11">
        <v>147.53</v>
      </c>
      <c r="F673" t="str">
        <f t="shared" si="24"/>
        <v>November 2023</v>
      </c>
    </row>
    <row r="674" spans="1:6" x14ac:dyDescent="0.2">
      <c r="A674" s="10">
        <v>45234</v>
      </c>
      <c r="B674" s="26">
        <v>38</v>
      </c>
      <c r="C674" s="25" t="str">
        <f t="shared" si="23"/>
        <v>2023-11</v>
      </c>
      <c r="D674" s="11">
        <v>38.43</v>
      </c>
      <c r="E674" s="11">
        <v>144.15</v>
      </c>
      <c r="F674" t="str">
        <f t="shared" si="24"/>
        <v>November 2023</v>
      </c>
    </row>
    <row r="675" spans="1:6" x14ac:dyDescent="0.2">
      <c r="A675" s="10">
        <v>45235</v>
      </c>
      <c r="B675" s="26">
        <v>44</v>
      </c>
      <c r="C675" s="25" t="str">
        <f t="shared" si="23"/>
        <v>2023-11</v>
      </c>
      <c r="D675" s="11">
        <v>48.34</v>
      </c>
      <c r="E675" s="11">
        <v>162.32</v>
      </c>
      <c r="F675" t="str">
        <f t="shared" si="24"/>
        <v>November 2023</v>
      </c>
    </row>
    <row r="676" spans="1:6" x14ac:dyDescent="0.2">
      <c r="A676" s="10">
        <v>45236</v>
      </c>
      <c r="B676" s="26">
        <v>39</v>
      </c>
      <c r="C676" s="25" t="str">
        <f t="shared" si="23"/>
        <v>2023-11</v>
      </c>
      <c r="D676" s="11">
        <v>46.8</v>
      </c>
      <c r="E676" s="11">
        <v>225.96</v>
      </c>
      <c r="F676" t="str">
        <f t="shared" si="24"/>
        <v>November 2023</v>
      </c>
    </row>
    <row r="677" spans="1:6" x14ac:dyDescent="0.2">
      <c r="A677" s="10">
        <v>45237</v>
      </c>
      <c r="B677" s="26">
        <v>39</v>
      </c>
      <c r="C677" s="25" t="str">
        <f t="shared" si="23"/>
        <v>2023-11</v>
      </c>
      <c r="D677" s="11">
        <v>47.92</v>
      </c>
      <c r="E677" s="11">
        <v>166.12</v>
      </c>
      <c r="F677" t="str">
        <f t="shared" si="24"/>
        <v>November 2023</v>
      </c>
    </row>
    <row r="678" spans="1:6" x14ac:dyDescent="0.2">
      <c r="A678" s="10">
        <v>45238</v>
      </c>
      <c r="B678" s="26">
        <v>37</v>
      </c>
      <c r="C678" s="25" t="str">
        <f t="shared" si="23"/>
        <v>2023-11</v>
      </c>
      <c r="D678" s="11">
        <v>43.17</v>
      </c>
      <c r="E678" s="11">
        <v>159.44</v>
      </c>
      <c r="F678" t="str">
        <f t="shared" si="24"/>
        <v>November 2023</v>
      </c>
    </row>
    <row r="679" spans="1:6" x14ac:dyDescent="0.2">
      <c r="A679" s="10">
        <v>45239</v>
      </c>
      <c r="B679" s="26">
        <v>47</v>
      </c>
      <c r="C679" s="25" t="str">
        <f t="shared" si="23"/>
        <v>2023-11</v>
      </c>
      <c r="D679" s="11">
        <v>46.26</v>
      </c>
      <c r="E679" s="11">
        <v>225.45</v>
      </c>
      <c r="F679" t="str">
        <f t="shared" si="24"/>
        <v>November 2023</v>
      </c>
    </row>
    <row r="680" spans="1:6" x14ac:dyDescent="0.2">
      <c r="A680" s="10">
        <v>45240</v>
      </c>
      <c r="B680" s="26">
        <v>42</v>
      </c>
      <c r="C680" s="25" t="str">
        <f t="shared" si="23"/>
        <v>2023-11</v>
      </c>
      <c r="D680" s="11">
        <v>52.08</v>
      </c>
      <c r="E680" s="11">
        <v>138.05000000000001</v>
      </c>
      <c r="F680" t="str">
        <f t="shared" si="24"/>
        <v>November 2023</v>
      </c>
    </row>
    <row r="681" spans="1:6" x14ac:dyDescent="0.2">
      <c r="A681" s="10">
        <v>45241</v>
      </c>
      <c r="B681" s="26">
        <v>39</v>
      </c>
      <c r="C681" s="25" t="str">
        <f t="shared" si="23"/>
        <v>2023-11</v>
      </c>
      <c r="D681" s="11">
        <v>52.16</v>
      </c>
      <c r="E681" s="11">
        <v>217.36</v>
      </c>
      <c r="F681" t="str">
        <f t="shared" si="24"/>
        <v>November 2023</v>
      </c>
    </row>
    <row r="682" spans="1:6" x14ac:dyDescent="0.2">
      <c r="A682" s="10">
        <v>45242</v>
      </c>
      <c r="B682" s="26">
        <v>42</v>
      </c>
      <c r="C682" s="25" t="str">
        <f t="shared" si="23"/>
        <v>2023-11</v>
      </c>
      <c r="D682" s="11">
        <v>47.11</v>
      </c>
      <c r="E682" s="11">
        <v>224.41</v>
      </c>
      <c r="F682" t="str">
        <f t="shared" si="24"/>
        <v>November 2023</v>
      </c>
    </row>
    <row r="683" spans="1:6" x14ac:dyDescent="0.2">
      <c r="A683" s="10">
        <v>45243</v>
      </c>
      <c r="B683" s="26">
        <v>37</v>
      </c>
      <c r="C683" s="25" t="str">
        <f t="shared" si="23"/>
        <v>2023-11</v>
      </c>
      <c r="D683" s="11">
        <v>36.700000000000003</v>
      </c>
      <c r="E683" s="11">
        <v>211.46</v>
      </c>
      <c r="F683" t="str">
        <f t="shared" si="24"/>
        <v>November 2023</v>
      </c>
    </row>
    <row r="684" spans="1:6" x14ac:dyDescent="0.2">
      <c r="A684" s="10">
        <v>45244</v>
      </c>
      <c r="B684" s="26">
        <v>40</v>
      </c>
      <c r="C684" s="25" t="str">
        <f t="shared" si="23"/>
        <v>2023-11</v>
      </c>
      <c r="D684" s="11">
        <v>39.700000000000003</v>
      </c>
      <c r="E684" s="11">
        <v>169.22</v>
      </c>
      <c r="F684" t="str">
        <f t="shared" si="24"/>
        <v>November 2023</v>
      </c>
    </row>
    <row r="685" spans="1:6" x14ac:dyDescent="0.2">
      <c r="A685" s="10">
        <v>45245</v>
      </c>
      <c r="B685" s="26">
        <v>45</v>
      </c>
      <c r="C685" s="25" t="str">
        <f t="shared" si="23"/>
        <v>2023-11</v>
      </c>
      <c r="D685" s="11">
        <v>44.56</v>
      </c>
      <c r="E685" s="11">
        <v>142.46</v>
      </c>
      <c r="F685" t="str">
        <f t="shared" si="24"/>
        <v>November 2023</v>
      </c>
    </row>
    <row r="686" spans="1:6" x14ac:dyDescent="0.2">
      <c r="A686" s="10">
        <v>45246</v>
      </c>
      <c r="B686" s="26">
        <v>43</v>
      </c>
      <c r="C686" s="25" t="str">
        <f t="shared" si="23"/>
        <v>2023-11</v>
      </c>
      <c r="D686" s="11">
        <v>50.52</v>
      </c>
      <c r="E686" s="11">
        <v>208.12</v>
      </c>
      <c r="F686" t="str">
        <f t="shared" si="24"/>
        <v>November 2023</v>
      </c>
    </row>
    <row r="687" spans="1:6" x14ac:dyDescent="0.2">
      <c r="A687" s="10">
        <v>45247</v>
      </c>
      <c r="B687" s="26">
        <v>37</v>
      </c>
      <c r="C687" s="25" t="str">
        <f t="shared" si="23"/>
        <v>2023-11</v>
      </c>
      <c r="D687" s="11">
        <v>38.17</v>
      </c>
      <c r="E687" s="11">
        <v>166.51</v>
      </c>
      <c r="F687" t="str">
        <f t="shared" si="24"/>
        <v>November 2023</v>
      </c>
    </row>
    <row r="688" spans="1:6" x14ac:dyDescent="0.2">
      <c r="A688" s="10">
        <v>45248</v>
      </c>
      <c r="B688" s="26">
        <v>45</v>
      </c>
      <c r="C688" s="25" t="str">
        <f t="shared" si="23"/>
        <v>2023-11</v>
      </c>
      <c r="D688" s="11">
        <v>52.33</v>
      </c>
      <c r="E688" s="11">
        <v>151.72</v>
      </c>
      <c r="F688" t="str">
        <f t="shared" si="24"/>
        <v>November 2023</v>
      </c>
    </row>
    <row r="689" spans="1:6" x14ac:dyDescent="0.2">
      <c r="A689" s="10">
        <v>45249</v>
      </c>
      <c r="B689" s="26">
        <v>48</v>
      </c>
      <c r="C689" s="25" t="str">
        <f t="shared" si="23"/>
        <v>2023-11</v>
      </c>
      <c r="D689" s="11">
        <v>42.65</v>
      </c>
      <c r="E689" s="11">
        <v>190.98</v>
      </c>
      <c r="F689" t="str">
        <f t="shared" si="24"/>
        <v>November 2023</v>
      </c>
    </row>
    <row r="690" spans="1:6" x14ac:dyDescent="0.2">
      <c r="A690" s="10">
        <v>45250</v>
      </c>
      <c r="B690" s="26">
        <v>37</v>
      </c>
      <c r="C690" s="25" t="str">
        <f t="shared" si="23"/>
        <v>2023-11</v>
      </c>
      <c r="D690" s="11">
        <v>44.08</v>
      </c>
      <c r="E690" s="11">
        <v>177.61</v>
      </c>
      <c r="F690" t="str">
        <f t="shared" si="24"/>
        <v>November 2023</v>
      </c>
    </row>
    <row r="691" spans="1:6" x14ac:dyDescent="0.2">
      <c r="A691" s="10">
        <v>45251</v>
      </c>
      <c r="B691" s="26">
        <v>44</v>
      </c>
      <c r="C691" s="25" t="str">
        <f t="shared" si="23"/>
        <v>2023-11</v>
      </c>
      <c r="D691" s="11">
        <v>42.56</v>
      </c>
      <c r="E691" s="11">
        <v>211.66</v>
      </c>
      <c r="F691" t="str">
        <f t="shared" si="24"/>
        <v>November 2023</v>
      </c>
    </row>
    <row r="692" spans="1:6" x14ac:dyDescent="0.2">
      <c r="A692" s="10">
        <v>45252</v>
      </c>
      <c r="B692" s="26">
        <v>40</v>
      </c>
      <c r="C692" s="25" t="str">
        <f t="shared" si="23"/>
        <v>2023-11</v>
      </c>
      <c r="D692" s="11">
        <v>52.03</v>
      </c>
      <c r="E692" s="11">
        <v>148.72</v>
      </c>
      <c r="F692" t="str">
        <f t="shared" si="24"/>
        <v>November 2023</v>
      </c>
    </row>
    <row r="693" spans="1:6" x14ac:dyDescent="0.2">
      <c r="A693" s="10">
        <v>45253</v>
      </c>
      <c r="B693" s="26">
        <v>37</v>
      </c>
      <c r="C693" s="25" t="str">
        <f t="shared" si="23"/>
        <v>2023-11</v>
      </c>
      <c r="D693" s="11">
        <v>50.07</v>
      </c>
      <c r="E693" s="11">
        <v>171.84</v>
      </c>
      <c r="F693" t="str">
        <f t="shared" si="24"/>
        <v>November 2023</v>
      </c>
    </row>
    <row r="694" spans="1:6" x14ac:dyDescent="0.2">
      <c r="A694" s="10">
        <v>45254</v>
      </c>
      <c r="B694" s="26">
        <v>40</v>
      </c>
      <c r="C694" s="25" t="str">
        <f t="shared" si="23"/>
        <v>2023-11</v>
      </c>
      <c r="D694" s="11">
        <v>43.64</v>
      </c>
      <c r="E694" s="11">
        <v>190.97</v>
      </c>
      <c r="F694" t="str">
        <f t="shared" si="24"/>
        <v>November 2023</v>
      </c>
    </row>
    <row r="695" spans="1:6" x14ac:dyDescent="0.2">
      <c r="A695" s="10">
        <v>45255</v>
      </c>
      <c r="B695" s="26">
        <v>41</v>
      </c>
      <c r="C695" s="25" t="str">
        <f t="shared" si="23"/>
        <v>2023-11</v>
      </c>
      <c r="D695" s="11">
        <v>34.450000000000003</v>
      </c>
      <c r="E695" s="11">
        <v>159.76</v>
      </c>
      <c r="F695" t="str">
        <f t="shared" si="24"/>
        <v>November 2023</v>
      </c>
    </row>
    <row r="696" spans="1:6" x14ac:dyDescent="0.2">
      <c r="A696" s="10">
        <v>45256</v>
      </c>
      <c r="B696" s="26">
        <v>46</v>
      </c>
      <c r="C696" s="25" t="str">
        <f t="shared" si="23"/>
        <v>2023-11</v>
      </c>
      <c r="D696" s="11">
        <v>39.43</v>
      </c>
      <c r="E696" s="11">
        <v>182</v>
      </c>
      <c r="F696" t="str">
        <f t="shared" si="24"/>
        <v>November 2023</v>
      </c>
    </row>
    <row r="697" spans="1:6" x14ac:dyDescent="0.2">
      <c r="A697" s="10">
        <v>45257</v>
      </c>
      <c r="B697" s="26">
        <v>44</v>
      </c>
      <c r="C697" s="25" t="str">
        <f t="shared" si="23"/>
        <v>2023-11</v>
      </c>
      <c r="D697" s="11">
        <v>46.78</v>
      </c>
      <c r="E697" s="11">
        <v>213.56</v>
      </c>
      <c r="F697" t="str">
        <f t="shared" si="24"/>
        <v>November 2023</v>
      </c>
    </row>
    <row r="698" spans="1:6" x14ac:dyDescent="0.2">
      <c r="A698" s="10">
        <v>45258</v>
      </c>
      <c r="B698" s="26">
        <v>41</v>
      </c>
      <c r="C698" s="25" t="str">
        <f t="shared" si="23"/>
        <v>2023-11</v>
      </c>
      <c r="D698" s="11">
        <v>50.38</v>
      </c>
      <c r="E698" s="11">
        <v>149.58000000000001</v>
      </c>
      <c r="F698" t="str">
        <f t="shared" si="24"/>
        <v>November 2023</v>
      </c>
    </row>
    <row r="699" spans="1:6" x14ac:dyDescent="0.2">
      <c r="A699" s="10">
        <v>45259</v>
      </c>
      <c r="B699" s="26">
        <v>37</v>
      </c>
      <c r="C699" s="25" t="str">
        <f t="shared" si="23"/>
        <v>2023-11</v>
      </c>
      <c r="D699" s="11">
        <v>38.53</v>
      </c>
      <c r="E699" s="11">
        <v>150.81</v>
      </c>
      <c r="F699" t="str">
        <f t="shared" si="24"/>
        <v>November 2023</v>
      </c>
    </row>
    <row r="700" spans="1:6" x14ac:dyDescent="0.2">
      <c r="A700" s="10">
        <v>45260</v>
      </c>
      <c r="B700" s="26">
        <v>40</v>
      </c>
      <c r="C700" s="25" t="str">
        <f t="shared" si="23"/>
        <v>2023-11</v>
      </c>
      <c r="D700" s="11">
        <v>34.81</v>
      </c>
      <c r="E700" s="11">
        <v>193.1</v>
      </c>
      <c r="F700" t="str">
        <f t="shared" si="24"/>
        <v>November 2023</v>
      </c>
    </row>
    <row r="701" spans="1:6" x14ac:dyDescent="0.2">
      <c r="A701" s="10">
        <v>45261</v>
      </c>
      <c r="B701" s="26">
        <v>41</v>
      </c>
      <c r="C701" s="25" t="str">
        <f t="shared" si="23"/>
        <v>2023-12</v>
      </c>
      <c r="D701" s="11">
        <v>43.23</v>
      </c>
      <c r="E701" s="11">
        <v>168.26</v>
      </c>
      <c r="F701" t="str">
        <f t="shared" si="24"/>
        <v>December 2023</v>
      </c>
    </row>
    <row r="702" spans="1:6" x14ac:dyDescent="0.2">
      <c r="A702" s="10">
        <v>45262</v>
      </c>
      <c r="B702" s="26">
        <v>41</v>
      </c>
      <c r="C702" s="25" t="str">
        <f t="shared" si="23"/>
        <v>2023-12</v>
      </c>
      <c r="D702" s="11">
        <v>37.25</v>
      </c>
      <c r="E702" s="11">
        <v>201.28</v>
      </c>
      <c r="F702" t="str">
        <f t="shared" si="24"/>
        <v>December 2023</v>
      </c>
    </row>
    <row r="703" spans="1:6" x14ac:dyDescent="0.2">
      <c r="A703" s="10">
        <v>45263</v>
      </c>
      <c r="B703" s="26">
        <v>39</v>
      </c>
      <c r="C703" s="25" t="str">
        <f t="shared" si="23"/>
        <v>2023-12</v>
      </c>
      <c r="D703" s="11">
        <v>35.94</v>
      </c>
      <c r="E703" s="11">
        <v>149.19999999999999</v>
      </c>
      <c r="F703" t="str">
        <f t="shared" si="24"/>
        <v>December 2023</v>
      </c>
    </row>
    <row r="704" spans="1:6" x14ac:dyDescent="0.2">
      <c r="A704" s="10">
        <v>45264</v>
      </c>
      <c r="B704" s="26">
        <v>49</v>
      </c>
      <c r="C704" s="25" t="str">
        <f t="shared" si="23"/>
        <v>2023-12</v>
      </c>
      <c r="D704" s="11">
        <v>40.04</v>
      </c>
      <c r="E704" s="11">
        <v>157.75</v>
      </c>
      <c r="F704" t="str">
        <f t="shared" si="24"/>
        <v>December 2023</v>
      </c>
    </row>
    <row r="705" spans="1:6" x14ac:dyDescent="0.2">
      <c r="A705" s="10">
        <v>45265</v>
      </c>
      <c r="B705" s="26">
        <v>39</v>
      </c>
      <c r="C705" s="25" t="str">
        <f t="shared" si="23"/>
        <v>2023-12</v>
      </c>
      <c r="D705" s="11">
        <v>46.11</v>
      </c>
      <c r="E705" s="11">
        <v>180.39</v>
      </c>
      <c r="F705" t="str">
        <f t="shared" si="24"/>
        <v>December 2023</v>
      </c>
    </row>
    <row r="706" spans="1:6" x14ac:dyDescent="0.2">
      <c r="A706" s="10">
        <v>45266</v>
      </c>
      <c r="B706" s="26">
        <v>46</v>
      </c>
      <c r="C706" s="25" t="str">
        <f t="shared" si="23"/>
        <v>2023-12</v>
      </c>
      <c r="D706" s="11">
        <v>51.43</v>
      </c>
      <c r="E706" s="11">
        <v>158.55000000000001</v>
      </c>
      <c r="F706" t="str">
        <f t="shared" si="24"/>
        <v>December 2023</v>
      </c>
    </row>
    <row r="707" spans="1:6" x14ac:dyDescent="0.2">
      <c r="A707" s="10">
        <v>45267</v>
      </c>
      <c r="B707" s="26">
        <v>42</v>
      </c>
      <c r="C707" s="25" t="str">
        <f t="shared" si="23"/>
        <v>2023-12</v>
      </c>
      <c r="D707" s="11">
        <v>44.08</v>
      </c>
      <c r="E707" s="11">
        <v>225.16</v>
      </c>
      <c r="F707" t="str">
        <f t="shared" si="24"/>
        <v>December 2023</v>
      </c>
    </row>
    <row r="708" spans="1:6" x14ac:dyDescent="0.2">
      <c r="A708" s="10">
        <v>45268</v>
      </c>
      <c r="B708" s="26">
        <v>44</v>
      </c>
      <c r="C708" s="25" t="str">
        <f t="shared" si="23"/>
        <v>2023-12</v>
      </c>
      <c r="D708" s="11">
        <v>47.45</v>
      </c>
      <c r="E708" s="11">
        <v>178.16</v>
      </c>
      <c r="F708" t="str">
        <f t="shared" si="24"/>
        <v>December 2023</v>
      </c>
    </row>
    <row r="709" spans="1:6" x14ac:dyDescent="0.2">
      <c r="A709" s="10">
        <v>45269</v>
      </c>
      <c r="B709" s="26">
        <v>49</v>
      </c>
      <c r="C709" s="25" t="str">
        <f t="shared" si="23"/>
        <v>2023-12</v>
      </c>
      <c r="D709" s="11">
        <v>47.81</v>
      </c>
      <c r="E709" s="11">
        <v>177.78</v>
      </c>
      <c r="F709" t="str">
        <f t="shared" si="24"/>
        <v>December 2023</v>
      </c>
    </row>
    <row r="710" spans="1:6" x14ac:dyDescent="0.2">
      <c r="A710" s="10">
        <v>45270</v>
      </c>
      <c r="B710" s="26">
        <v>41</v>
      </c>
      <c r="C710" s="25" t="str">
        <f t="shared" si="23"/>
        <v>2023-12</v>
      </c>
      <c r="D710" s="11">
        <v>46.1</v>
      </c>
      <c r="E710" s="11">
        <v>137.28</v>
      </c>
      <c r="F710" t="str">
        <f t="shared" si="24"/>
        <v>December 2023</v>
      </c>
    </row>
    <row r="711" spans="1:6" x14ac:dyDescent="0.2">
      <c r="A711" s="10">
        <v>45271</v>
      </c>
      <c r="B711" s="26">
        <v>40</v>
      </c>
      <c r="C711" s="25" t="str">
        <f t="shared" si="23"/>
        <v>2023-12</v>
      </c>
      <c r="D711" s="11">
        <v>34.76</v>
      </c>
      <c r="E711" s="11">
        <v>190.39</v>
      </c>
      <c r="F711" t="str">
        <f t="shared" si="24"/>
        <v>December 2023</v>
      </c>
    </row>
    <row r="712" spans="1:6" x14ac:dyDescent="0.2">
      <c r="A712" s="10">
        <v>45272</v>
      </c>
      <c r="B712" s="26">
        <v>48</v>
      </c>
      <c r="C712" s="25" t="str">
        <f t="shared" si="23"/>
        <v>2023-12</v>
      </c>
      <c r="D712" s="11">
        <v>39.630000000000003</v>
      </c>
      <c r="E712" s="11">
        <v>215.8</v>
      </c>
      <c r="F712" t="str">
        <f t="shared" si="24"/>
        <v>December 2023</v>
      </c>
    </row>
    <row r="713" spans="1:6" x14ac:dyDescent="0.2">
      <c r="A713" s="10">
        <v>45273</v>
      </c>
      <c r="B713" s="26">
        <v>40</v>
      </c>
      <c r="C713" s="25" t="str">
        <f t="shared" si="23"/>
        <v>2023-12</v>
      </c>
      <c r="D713" s="11">
        <v>38.68</v>
      </c>
      <c r="E713" s="11">
        <v>192.41</v>
      </c>
      <c r="F713" t="str">
        <f t="shared" si="24"/>
        <v>December 2023</v>
      </c>
    </row>
    <row r="714" spans="1:6" x14ac:dyDescent="0.2">
      <c r="A714" s="10">
        <v>45274</v>
      </c>
      <c r="B714" s="26">
        <v>48</v>
      </c>
      <c r="C714" s="25" t="str">
        <f t="shared" si="23"/>
        <v>2023-12</v>
      </c>
      <c r="D714" s="11">
        <v>33.450000000000003</v>
      </c>
      <c r="E714" s="11">
        <v>148.82</v>
      </c>
      <c r="F714" t="str">
        <f t="shared" si="24"/>
        <v>December 2023</v>
      </c>
    </row>
    <row r="715" spans="1:6" x14ac:dyDescent="0.2">
      <c r="A715" s="10">
        <v>45275</v>
      </c>
      <c r="B715" s="26">
        <v>42</v>
      </c>
      <c r="C715" s="25" t="str">
        <f t="shared" si="23"/>
        <v>2023-12</v>
      </c>
      <c r="D715" s="11">
        <v>37.79</v>
      </c>
      <c r="E715" s="11">
        <v>199.77</v>
      </c>
      <c r="F715" t="str">
        <f t="shared" si="24"/>
        <v>December 2023</v>
      </c>
    </row>
    <row r="716" spans="1:6" x14ac:dyDescent="0.2">
      <c r="A716" s="10">
        <v>45276</v>
      </c>
      <c r="B716" s="26">
        <v>43</v>
      </c>
      <c r="C716" s="25" t="str">
        <f t="shared" si="23"/>
        <v>2023-12</v>
      </c>
      <c r="D716" s="11">
        <v>43.26</v>
      </c>
      <c r="E716" s="11">
        <v>145.1</v>
      </c>
      <c r="F716" t="str">
        <f t="shared" si="24"/>
        <v>December 2023</v>
      </c>
    </row>
    <row r="717" spans="1:6" x14ac:dyDescent="0.2">
      <c r="A717" s="10">
        <v>45277</v>
      </c>
      <c r="B717" s="26">
        <v>48</v>
      </c>
      <c r="C717" s="25" t="str">
        <f t="shared" si="23"/>
        <v>2023-12</v>
      </c>
      <c r="D717" s="11">
        <v>32.380000000000003</v>
      </c>
      <c r="E717" s="11">
        <v>170.26</v>
      </c>
      <c r="F717" t="str">
        <f t="shared" si="24"/>
        <v>December 2023</v>
      </c>
    </row>
    <row r="718" spans="1:6" x14ac:dyDescent="0.2">
      <c r="A718" s="10">
        <v>45278</v>
      </c>
      <c r="B718" s="26">
        <v>41</v>
      </c>
      <c r="C718" s="25" t="str">
        <f t="shared" si="23"/>
        <v>2023-12</v>
      </c>
      <c r="D718" s="11">
        <v>34.1</v>
      </c>
      <c r="E718" s="11">
        <v>154.78</v>
      </c>
      <c r="F718" t="str">
        <f t="shared" si="24"/>
        <v>December 2023</v>
      </c>
    </row>
    <row r="719" spans="1:6" x14ac:dyDescent="0.2">
      <c r="A719" s="10">
        <v>45279</v>
      </c>
      <c r="B719" s="26">
        <v>40</v>
      </c>
      <c r="C719" s="25" t="str">
        <f t="shared" ref="C719:C782" si="25">TEXT(A719, "yyyy-mm")</f>
        <v>2023-12</v>
      </c>
      <c r="D719" s="11">
        <v>43.41</v>
      </c>
      <c r="E719" s="11">
        <v>161.66999999999999</v>
      </c>
      <c r="F719" t="str">
        <f t="shared" si="24"/>
        <v>December 2023</v>
      </c>
    </row>
    <row r="720" spans="1:6" x14ac:dyDescent="0.2">
      <c r="A720" s="10">
        <v>45280</v>
      </c>
      <c r="B720" s="26">
        <v>49</v>
      </c>
      <c r="C720" s="25" t="str">
        <f t="shared" si="25"/>
        <v>2023-12</v>
      </c>
      <c r="D720" s="11">
        <v>37.54</v>
      </c>
      <c r="E720" s="11">
        <v>219.51</v>
      </c>
      <c r="F720" t="str">
        <f t="shared" si="24"/>
        <v>December 2023</v>
      </c>
    </row>
    <row r="721" spans="1:6" x14ac:dyDescent="0.2">
      <c r="A721" s="10">
        <v>45281</v>
      </c>
      <c r="B721" s="26">
        <v>39</v>
      </c>
      <c r="C721" s="25" t="str">
        <f t="shared" si="25"/>
        <v>2023-12</v>
      </c>
      <c r="D721" s="11">
        <v>39.25</v>
      </c>
      <c r="E721" s="11">
        <v>155.13999999999999</v>
      </c>
      <c r="F721" t="str">
        <f t="shared" si="24"/>
        <v>December 2023</v>
      </c>
    </row>
    <row r="722" spans="1:6" x14ac:dyDescent="0.2">
      <c r="A722" s="10">
        <v>45282</v>
      </c>
      <c r="B722" s="26">
        <v>38</v>
      </c>
      <c r="C722" s="25" t="str">
        <f t="shared" si="25"/>
        <v>2023-12</v>
      </c>
      <c r="D722" s="11">
        <v>50.91</v>
      </c>
      <c r="E722" s="11">
        <v>201.09</v>
      </c>
      <c r="F722" t="str">
        <f t="shared" ref="F722:F772" si="26">TEXT(DATE(LEFT(C722,4), RIGHT(C722,2), 1), "mmmm yyyy")</f>
        <v>December 2023</v>
      </c>
    </row>
    <row r="723" spans="1:6" x14ac:dyDescent="0.2">
      <c r="A723" s="10">
        <v>45283</v>
      </c>
      <c r="B723" s="26">
        <v>46</v>
      </c>
      <c r="C723" s="25" t="str">
        <f t="shared" si="25"/>
        <v>2023-12</v>
      </c>
      <c r="D723" s="11">
        <v>37.909999999999997</v>
      </c>
      <c r="E723" s="11">
        <v>141.32</v>
      </c>
      <c r="F723" t="str">
        <f t="shared" si="26"/>
        <v>December 2023</v>
      </c>
    </row>
    <row r="724" spans="1:6" x14ac:dyDescent="0.2">
      <c r="A724" s="10">
        <v>45284</v>
      </c>
      <c r="B724" s="26">
        <v>40</v>
      </c>
      <c r="C724" s="25" t="str">
        <f t="shared" si="25"/>
        <v>2023-12</v>
      </c>
      <c r="D724" s="11">
        <v>35.61</v>
      </c>
      <c r="E724" s="11">
        <v>206.96</v>
      </c>
      <c r="F724" t="str">
        <f t="shared" si="26"/>
        <v>December 2023</v>
      </c>
    </row>
    <row r="725" spans="1:6" x14ac:dyDescent="0.2">
      <c r="A725" s="10">
        <v>45285</v>
      </c>
      <c r="B725" s="26">
        <v>39</v>
      </c>
      <c r="C725" s="25" t="str">
        <f t="shared" si="25"/>
        <v>2023-12</v>
      </c>
      <c r="D725" s="11">
        <v>46.02</v>
      </c>
      <c r="E725" s="11">
        <v>228.51</v>
      </c>
      <c r="F725" t="str">
        <f t="shared" si="26"/>
        <v>December 2023</v>
      </c>
    </row>
    <row r="726" spans="1:6" x14ac:dyDescent="0.2">
      <c r="A726" s="10">
        <v>45286</v>
      </c>
      <c r="B726" s="26">
        <v>45</v>
      </c>
      <c r="C726" s="25" t="str">
        <f t="shared" si="25"/>
        <v>2023-12</v>
      </c>
      <c r="D726" s="11">
        <v>43.22</v>
      </c>
      <c r="E726" s="11">
        <v>226.84</v>
      </c>
      <c r="F726" t="str">
        <f t="shared" si="26"/>
        <v>December 2023</v>
      </c>
    </row>
    <row r="727" spans="1:6" x14ac:dyDescent="0.2">
      <c r="A727" s="10">
        <v>45287</v>
      </c>
      <c r="B727" s="26">
        <v>44</v>
      </c>
      <c r="C727" s="25" t="str">
        <f t="shared" si="25"/>
        <v>2023-12</v>
      </c>
      <c r="D727" s="11">
        <v>41.17</v>
      </c>
      <c r="E727" s="11">
        <v>232.08</v>
      </c>
      <c r="F727" t="str">
        <f t="shared" si="26"/>
        <v>December 2023</v>
      </c>
    </row>
    <row r="728" spans="1:6" x14ac:dyDescent="0.2">
      <c r="A728" s="10">
        <v>45288</v>
      </c>
      <c r="B728" s="26">
        <v>44</v>
      </c>
      <c r="C728" s="25" t="str">
        <f t="shared" si="25"/>
        <v>2023-12</v>
      </c>
      <c r="D728" s="11">
        <v>40.51</v>
      </c>
      <c r="E728" s="11">
        <v>154.09</v>
      </c>
      <c r="F728" t="str">
        <f t="shared" si="26"/>
        <v>December 2023</v>
      </c>
    </row>
    <row r="729" spans="1:6" x14ac:dyDescent="0.2">
      <c r="A729" s="10">
        <v>45289</v>
      </c>
      <c r="B729" s="26">
        <v>45</v>
      </c>
      <c r="C729" s="25" t="str">
        <f t="shared" si="25"/>
        <v>2023-12</v>
      </c>
      <c r="D729" s="11">
        <v>32.86</v>
      </c>
      <c r="E729" s="11">
        <v>223.74</v>
      </c>
      <c r="F729" t="str">
        <f t="shared" si="26"/>
        <v>December 2023</v>
      </c>
    </row>
    <row r="730" spans="1:6" x14ac:dyDescent="0.2">
      <c r="A730" s="10">
        <v>45290</v>
      </c>
      <c r="B730" s="26">
        <v>43</v>
      </c>
      <c r="C730" s="25" t="str">
        <f t="shared" si="25"/>
        <v>2023-12</v>
      </c>
      <c r="D730" s="11">
        <v>45.18</v>
      </c>
      <c r="E730" s="11">
        <v>197.86</v>
      </c>
      <c r="F730" t="str">
        <f t="shared" si="26"/>
        <v>December 2023</v>
      </c>
    </row>
    <row r="731" spans="1:6" x14ac:dyDescent="0.2">
      <c r="A731" s="10">
        <v>45291</v>
      </c>
      <c r="B731" s="26">
        <v>40</v>
      </c>
      <c r="C731" s="25" t="str">
        <f t="shared" si="25"/>
        <v>2023-12</v>
      </c>
      <c r="D731" s="11">
        <v>51.37</v>
      </c>
      <c r="E731" s="11">
        <v>219.16</v>
      </c>
      <c r="F731" t="str">
        <f t="shared" si="26"/>
        <v>December 2023</v>
      </c>
    </row>
    <row r="732" spans="1:6" x14ac:dyDescent="0.2">
      <c r="A732" s="10">
        <v>45292</v>
      </c>
      <c r="B732" s="26">
        <v>51</v>
      </c>
      <c r="C732" s="25" t="str">
        <f t="shared" si="25"/>
        <v>2024-01</v>
      </c>
      <c r="D732" s="11">
        <v>45.81</v>
      </c>
      <c r="E732" s="11">
        <v>205.78</v>
      </c>
      <c r="F732" t="str">
        <f t="shared" si="26"/>
        <v>January 2024</v>
      </c>
    </row>
    <row r="733" spans="1:6" x14ac:dyDescent="0.2">
      <c r="A733" s="10">
        <v>45293</v>
      </c>
      <c r="B733" s="26">
        <v>42</v>
      </c>
      <c r="C733" s="25" t="str">
        <f t="shared" si="25"/>
        <v>2024-01</v>
      </c>
      <c r="D733" s="11">
        <v>47.6</v>
      </c>
      <c r="E733" s="11">
        <v>164.05</v>
      </c>
      <c r="F733" t="str">
        <f t="shared" si="26"/>
        <v>January 2024</v>
      </c>
    </row>
    <row r="734" spans="1:6" x14ac:dyDescent="0.2">
      <c r="A734" s="10">
        <v>45294</v>
      </c>
      <c r="B734" s="26">
        <v>44</v>
      </c>
      <c r="C734" s="25" t="str">
        <f t="shared" si="25"/>
        <v>2024-01</v>
      </c>
      <c r="D734" s="11">
        <v>35.51</v>
      </c>
      <c r="E734" s="11">
        <v>186.47</v>
      </c>
      <c r="F734" t="str">
        <f t="shared" si="26"/>
        <v>January 2024</v>
      </c>
    </row>
    <row r="735" spans="1:6" x14ac:dyDescent="0.2">
      <c r="A735" s="10">
        <v>45295</v>
      </c>
      <c r="B735" s="26">
        <v>40</v>
      </c>
      <c r="C735" s="25" t="str">
        <f t="shared" si="25"/>
        <v>2024-01</v>
      </c>
      <c r="D735" s="11">
        <v>42.61</v>
      </c>
      <c r="E735" s="11">
        <v>225.66</v>
      </c>
      <c r="F735" t="str">
        <f t="shared" si="26"/>
        <v>January 2024</v>
      </c>
    </row>
    <row r="736" spans="1:6" x14ac:dyDescent="0.2">
      <c r="A736" s="10">
        <v>45296</v>
      </c>
      <c r="B736" s="26">
        <v>43</v>
      </c>
      <c r="C736" s="25" t="str">
        <f t="shared" si="25"/>
        <v>2024-01</v>
      </c>
      <c r="D736" s="11">
        <v>33.28</v>
      </c>
      <c r="E736" s="11">
        <v>170.63</v>
      </c>
      <c r="F736" t="str">
        <f t="shared" si="26"/>
        <v>January 2024</v>
      </c>
    </row>
    <row r="737" spans="1:6" x14ac:dyDescent="0.2">
      <c r="A737" s="10">
        <v>45297</v>
      </c>
      <c r="B737" s="26">
        <v>43</v>
      </c>
      <c r="C737" s="25" t="str">
        <f t="shared" si="25"/>
        <v>2024-01</v>
      </c>
      <c r="D737" s="11">
        <v>42.52</v>
      </c>
      <c r="E737" s="11">
        <v>208.41</v>
      </c>
      <c r="F737" t="str">
        <f t="shared" si="26"/>
        <v>January 2024</v>
      </c>
    </row>
    <row r="738" spans="1:6" x14ac:dyDescent="0.2">
      <c r="A738" s="10">
        <v>45298</v>
      </c>
      <c r="B738" s="26">
        <v>44</v>
      </c>
      <c r="C738" s="25" t="str">
        <f t="shared" si="25"/>
        <v>2024-01</v>
      </c>
      <c r="D738" s="11">
        <v>45.46</v>
      </c>
      <c r="E738" s="11">
        <v>186.28</v>
      </c>
      <c r="F738" t="str">
        <f t="shared" si="26"/>
        <v>January 2024</v>
      </c>
    </row>
    <row r="739" spans="1:6" x14ac:dyDescent="0.2">
      <c r="A739" s="10">
        <v>45299</v>
      </c>
      <c r="B739" s="26">
        <v>44</v>
      </c>
      <c r="C739" s="25" t="str">
        <f t="shared" si="25"/>
        <v>2024-01</v>
      </c>
      <c r="D739" s="11">
        <v>35.47</v>
      </c>
      <c r="E739" s="11">
        <v>137.72</v>
      </c>
      <c r="F739" t="str">
        <f t="shared" si="26"/>
        <v>January 2024</v>
      </c>
    </row>
    <row r="740" spans="1:6" x14ac:dyDescent="0.2">
      <c r="A740" s="10">
        <v>45300</v>
      </c>
      <c r="B740" s="26">
        <v>47</v>
      </c>
      <c r="C740" s="25" t="str">
        <f t="shared" si="25"/>
        <v>2024-01</v>
      </c>
      <c r="D740" s="11">
        <v>47.64</v>
      </c>
      <c r="E740" s="11">
        <v>212.76</v>
      </c>
      <c r="F740" t="str">
        <f t="shared" si="26"/>
        <v>January 2024</v>
      </c>
    </row>
    <row r="741" spans="1:6" x14ac:dyDescent="0.2">
      <c r="A741" s="10">
        <v>45301</v>
      </c>
      <c r="B741" s="26">
        <v>39</v>
      </c>
      <c r="C741" s="25" t="str">
        <f t="shared" si="25"/>
        <v>2024-01</v>
      </c>
      <c r="D741" s="11">
        <v>40.28</v>
      </c>
      <c r="E741" s="11">
        <v>145.81</v>
      </c>
      <c r="F741" t="str">
        <f t="shared" si="26"/>
        <v>January 2024</v>
      </c>
    </row>
    <row r="742" spans="1:6" x14ac:dyDescent="0.2">
      <c r="A742" s="10">
        <v>45302</v>
      </c>
      <c r="B742" s="26">
        <v>39</v>
      </c>
      <c r="C742" s="25" t="str">
        <f t="shared" si="25"/>
        <v>2024-01</v>
      </c>
      <c r="D742" s="11">
        <v>50.69</v>
      </c>
      <c r="E742" s="11">
        <v>168.9</v>
      </c>
      <c r="F742" t="str">
        <f t="shared" si="26"/>
        <v>January 2024</v>
      </c>
    </row>
    <row r="743" spans="1:6" x14ac:dyDescent="0.2">
      <c r="A743" s="10">
        <v>45303</v>
      </c>
      <c r="B743" s="26">
        <v>49</v>
      </c>
      <c r="C743" s="25" t="str">
        <f t="shared" si="25"/>
        <v>2024-01</v>
      </c>
      <c r="D743" s="11">
        <v>35.01</v>
      </c>
      <c r="E743" s="11">
        <v>157.63999999999999</v>
      </c>
      <c r="F743" t="str">
        <f t="shared" si="26"/>
        <v>January 2024</v>
      </c>
    </row>
    <row r="744" spans="1:6" x14ac:dyDescent="0.2">
      <c r="A744" s="10">
        <v>45304</v>
      </c>
      <c r="B744" s="26">
        <v>48</v>
      </c>
      <c r="C744" s="25" t="str">
        <f t="shared" si="25"/>
        <v>2024-01</v>
      </c>
      <c r="D744" s="11">
        <v>39.36</v>
      </c>
      <c r="E744" s="11">
        <v>157.30000000000001</v>
      </c>
      <c r="F744" t="str">
        <f t="shared" si="26"/>
        <v>January 2024</v>
      </c>
    </row>
    <row r="745" spans="1:6" x14ac:dyDescent="0.2">
      <c r="A745" s="10">
        <v>45305</v>
      </c>
      <c r="B745" s="26">
        <v>40</v>
      </c>
      <c r="C745" s="25" t="str">
        <f t="shared" si="25"/>
        <v>2024-01</v>
      </c>
      <c r="D745" s="11">
        <v>50.45</v>
      </c>
      <c r="E745" s="11">
        <v>148.97</v>
      </c>
      <c r="F745" t="str">
        <f t="shared" si="26"/>
        <v>January 2024</v>
      </c>
    </row>
    <row r="746" spans="1:6" x14ac:dyDescent="0.2">
      <c r="A746" s="10">
        <v>45306</v>
      </c>
      <c r="B746" s="26">
        <v>41</v>
      </c>
      <c r="C746" s="25" t="str">
        <f t="shared" si="25"/>
        <v>2024-01</v>
      </c>
      <c r="D746" s="11">
        <v>49.85</v>
      </c>
      <c r="E746" s="11">
        <v>235.8</v>
      </c>
      <c r="F746" t="str">
        <f t="shared" si="26"/>
        <v>January 2024</v>
      </c>
    </row>
    <row r="747" spans="1:6" x14ac:dyDescent="0.2">
      <c r="A747" s="10">
        <v>45307</v>
      </c>
      <c r="B747" s="26">
        <v>40</v>
      </c>
      <c r="C747" s="25" t="str">
        <f t="shared" si="25"/>
        <v>2024-01</v>
      </c>
      <c r="D747" s="11">
        <v>47.54</v>
      </c>
      <c r="E747" s="11">
        <v>220.45</v>
      </c>
      <c r="F747" t="str">
        <f t="shared" si="26"/>
        <v>January 2024</v>
      </c>
    </row>
    <row r="748" spans="1:6" x14ac:dyDescent="0.2">
      <c r="A748" s="10">
        <v>45308</v>
      </c>
      <c r="B748" s="26">
        <v>46</v>
      </c>
      <c r="C748" s="25" t="str">
        <f t="shared" si="25"/>
        <v>2024-01</v>
      </c>
      <c r="D748" s="11">
        <v>43.37</v>
      </c>
      <c r="E748" s="11">
        <v>162.58000000000001</v>
      </c>
      <c r="F748" t="str">
        <f t="shared" si="26"/>
        <v>January 2024</v>
      </c>
    </row>
    <row r="749" spans="1:6" x14ac:dyDescent="0.2">
      <c r="A749" s="10">
        <v>45309</v>
      </c>
      <c r="B749" s="26">
        <v>40</v>
      </c>
      <c r="C749" s="25" t="str">
        <f t="shared" si="25"/>
        <v>2024-01</v>
      </c>
      <c r="D749" s="11">
        <v>46.86</v>
      </c>
      <c r="E749" s="11">
        <v>201.72</v>
      </c>
      <c r="F749" t="str">
        <f t="shared" si="26"/>
        <v>January 2024</v>
      </c>
    </row>
    <row r="750" spans="1:6" x14ac:dyDescent="0.2">
      <c r="A750" s="10">
        <v>45310</v>
      </c>
      <c r="B750" s="26">
        <v>50</v>
      </c>
      <c r="C750" s="25" t="str">
        <f t="shared" si="25"/>
        <v>2024-01</v>
      </c>
      <c r="D750" s="11">
        <v>39.630000000000003</v>
      </c>
      <c r="E750" s="11">
        <v>186.42</v>
      </c>
      <c r="F750" t="str">
        <f t="shared" si="26"/>
        <v>January 2024</v>
      </c>
    </row>
    <row r="751" spans="1:6" x14ac:dyDescent="0.2">
      <c r="A751" s="10">
        <v>45311</v>
      </c>
      <c r="B751" s="26">
        <v>41</v>
      </c>
      <c r="C751" s="25" t="str">
        <f t="shared" si="25"/>
        <v>2024-01</v>
      </c>
      <c r="D751" s="11">
        <v>37.49</v>
      </c>
      <c r="E751" s="11">
        <v>146.29</v>
      </c>
      <c r="F751" t="str">
        <f t="shared" si="26"/>
        <v>January 2024</v>
      </c>
    </row>
    <row r="752" spans="1:6" x14ac:dyDescent="0.2">
      <c r="A752" s="10">
        <v>45312</v>
      </c>
      <c r="B752" s="26">
        <v>50</v>
      </c>
      <c r="C752" s="25" t="str">
        <f t="shared" si="25"/>
        <v>2024-01</v>
      </c>
      <c r="D752" s="11">
        <v>38.549999999999997</v>
      </c>
      <c r="E752" s="11">
        <v>161.15</v>
      </c>
      <c r="F752" t="str">
        <f t="shared" si="26"/>
        <v>January 2024</v>
      </c>
    </row>
    <row r="753" spans="1:6" x14ac:dyDescent="0.2">
      <c r="A753" s="10">
        <v>45313</v>
      </c>
      <c r="B753" s="26">
        <v>46</v>
      </c>
      <c r="C753" s="25" t="str">
        <f t="shared" si="25"/>
        <v>2024-01</v>
      </c>
      <c r="D753" s="11">
        <v>35.28</v>
      </c>
      <c r="E753" s="11">
        <v>155.93</v>
      </c>
      <c r="F753" t="str">
        <f t="shared" si="26"/>
        <v>January 2024</v>
      </c>
    </row>
    <row r="754" spans="1:6" x14ac:dyDescent="0.2">
      <c r="A754" s="10">
        <v>45314</v>
      </c>
      <c r="B754" s="26">
        <v>46</v>
      </c>
      <c r="C754" s="25" t="str">
        <f t="shared" si="25"/>
        <v>2024-01</v>
      </c>
      <c r="D754" s="11">
        <v>46.87</v>
      </c>
      <c r="E754" s="11">
        <v>186.22</v>
      </c>
      <c r="F754" t="str">
        <f t="shared" si="26"/>
        <v>January 2024</v>
      </c>
    </row>
    <row r="755" spans="1:6" x14ac:dyDescent="0.2">
      <c r="A755" s="10">
        <v>45315</v>
      </c>
      <c r="B755" s="26">
        <v>48</v>
      </c>
      <c r="C755" s="25" t="str">
        <f t="shared" si="25"/>
        <v>2024-01</v>
      </c>
      <c r="D755" s="11">
        <v>33.799999999999997</v>
      </c>
      <c r="E755" s="11">
        <v>187.72</v>
      </c>
      <c r="F755" t="str">
        <f t="shared" si="26"/>
        <v>January 2024</v>
      </c>
    </row>
    <row r="756" spans="1:6" x14ac:dyDescent="0.2">
      <c r="A756" s="10">
        <v>45316</v>
      </c>
      <c r="B756" s="26">
        <v>50</v>
      </c>
      <c r="C756" s="25" t="str">
        <f t="shared" si="25"/>
        <v>2024-01</v>
      </c>
      <c r="D756" s="11">
        <v>35.14</v>
      </c>
      <c r="E756" s="11">
        <v>212.93</v>
      </c>
      <c r="F756" t="str">
        <f t="shared" si="26"/>
        <v>January 2024</v>
      </c>
    </row>
    <row r="757" spans="1:6" x14ac:dyDescent="0.2">
      <c r="A757" s="10">
        <v>45317</v>
      </c>
      <c r="B757" s="26">
        <v>40</v>
      </c>
      <c r="C757" s="25" t="str">
        <f t="shared" si="25"/>
        <v>2024-01</v>
      </c>
      <c r="D757" s="11">
        <v>32.090000000000003</v>
      </c>
      <c r="E757" s="11">
        <v>220.37</v>
      </c>
      <c r="F757" t="str">
        <f t="shared" si="26"/>
        <v>January 2024</v>
      </c>
    </row>
    <row r="758" spans="1:6" x14ac:dyDescent="0.2">
      <c r="A758" s="10">
        <v>45318</v>
      </c>
      <c r="B758" s="26">
        <v>51</v>
      </c>
      <c r="C758" s="25" t="str">
        <f t="shared" si="25"/>
        <v>2024-01</v>
      </c>
      <c r="D758" s="11">
        <v>37.39</v>
      </c>
      <c r="E758" s="11">
        <v>163.04</v>
      </c>
      <c r="F758" t="str">
        <f t="shared" si="26"/>
        <v>January 2024</v>
      </c>
    </row>
    <row r="759" spans="1:6" x14ac:dyDescent="0.2">
      <c r="A759" s="10">
        <v>45319</v>
      </c>
      <c r="B759" s="26">
        <v>40</v>
      </c>
      <c r="C759" s="25" t="str">
        <f t="shared" si="25"/>
        <v>2024-01</v>
      </c>
      <c r="D759" s="11">
        <v>48.99</v>
      </c>
      <c r="E759" s="11">
        <v>212.63</v>
      </c>
      <c r="F759" t="str">
        <f t="shared" si="26"/>
        <v>January 2024</v>
      </c>
    </row>
    <row r="760" spans="1:6" x14ac:dyDescent="0.2">
      <c r="A760" s="10">
        <v>45320</v>
      </c>
      <c r="B760" s="26">
        <v>42</v>
      </c>
      <c r="C760" s="25" t="str">
        <f t="shared" si="25"/>
        <v>2024-01</v>
      </c>
      <c r="D760" s="11">
        <v>42.32</v>
      </c>
      <c r="E760" s="11">
        <v>169.62</v>
      </c>
      <c r="F760" t="str">
        <f t="shared" si="26"/>
        <v>January 2024</v>
      </c>
    </row>
    <row r="761" spans="1:6" x14ac:dyDescent="0.2">
      <c r="A761" s="10">
        <v>45321</v>
      </c>
      <c r="B761" s="26">
        <v>46</v>
      </c>
      <c r="C761" s="25" t="str">
        <f t="shared" si="25"/>
        <v>2024-01</v>
      </c>
      <c r="D761" s="11">
        <v>43.76</v>
      </c>
      <c r="E761" s="11">
        <v>210.71</v>
      </c>
      <c r="F761" t="str">
        <f t="shared" si="26"/>
        <v>January 2024</v>
      </c>
    </row>
    <row r="762" spans="1:6" x14ac:dyDescent="0.2">
      <c r="A762" s="10">
        <v>45322</v>
      </c>
      <c r="B762" s="26">
        <v>52</v>
      </c>
      <c r="C762" s="25" t="str">
        <f t="shared" si="25"/>
        <v>2024-01</v>
      </c>
      <c r="D762" s="11">
        <v>50.79</v>
      </c>
      <c r="E762" s="11">
        <v>225.22</v>
      </c>
      <c r="F762" t="str">
        <f t="shared" si="26"/>
        <v>January 2024</v>
      </c>
    </row>
    <row r="763" spans="1:6" x14ac:dyDescent="0.2">
      <c r="A763" s="10">
        <v>45323</v>
      </c>
      <c r="B763" s="26">
        <v>45</v>
      </c>
      <c r="C763" s="25" t="str">
        <f t="shared" si="25"/>
        <v>2024-02</v>
      </c>
      <c r="D763" s="11">
        <v>50.95</v>
      </c>
      <c r="E763" s="11">
        <v>212.86</v>
      </c>
      <c r="F763" t="str">
        <f t="shared" si="26"/>
        <v>February 2024</v>
      </c>
    </row>
    <row r="764" spans="1:6" x14ac:dyDescent="0.2">
      <c r="A764" s="10">
        <v>45324</v>
      </c>
      <c r="B764" s="26">
        <v>41</v>
      </c>
      <c r="C764" s="25" t="str">
        <f t="shared" si="25"/>
        <v>2024-02</v>
      </c>
      <c r="D764" s="11">
        <v>39.58</v>
      </c>
      <c r="E764" s="11">
        <v>230.05</v>
      </c>
      <c r="F764" t="str">
        <f t="shared" si="26"/>
        <v>February 2024</v>
      </c>
    </row>
    <row r="765" spans="1:6" x14ac:dyDescent="0.2">
      <c r="A765" s="10">
        <v>45325</v>
      </c>
      <c r="B765" s="26">
        <v>41</v>
      </c>
      <c r="C765" s="25" t="str">
        <f t="shared" si="25"/>
        <v>2024-02</v>
      </c>
      <c r="D765" s="11">
        <v>36.909999999999997</v>
      </c>
      <c r="E765" s="11">
        <v>174.95</v>
      </c>
      <c r="F765" t="str">
        <f t="shared" si="26"/>
        <v>February 2024</v>
      </c>
    </row>
    <row r="766" spans="1:6" x14ac:dyDescent="0.2">
      <c r="A766" s="10">
        <v>45326</v>
      </c>
      <c r="B766" s="26">
        <v>39</v>
      </c>
      <c r="C766" s="25" t="str">
        <f t="shared" si="25"/>
        <v>2024-02</v>
      </c>
      <c r="D766" s="11">
        <v>51.15</v>
      </c>
      <c r="E766" s="11">
        <v>194.3</v>
      </c>
      <c r="F766" t="str">
        <f t="shared" si="26"/>
        <v>February 2024</v>
      </c>
    </row>
    <row r="767" spans="1:6" x14ac:dyDescent="0.2">
      <c r="A767" s="10">
        <v>45327</v>
      </c>
      <c r="B767" s="26">
        <v>45</v>
      </c>
      <c r="C767" s="25" t="str">
        <f t="shared" si="25"/>
        <v>2024-02</v>
      </c>
      <c r="D767" s="11">
        <v>42.65</v>
      </c>
      <c r="E767" s="11">
        <v>148.28</v>
      </c>
      <c r="F767" t="str">
        <f t="shared" si="26"/>
        <v>February 2024</v>
      </c>
    </row>
    <row r="768" spans="1:6" x14ac:dyDescent="0.2">
      <c r="A768" s="10">
        <v>45328</v>
      </c>
      <c r="B768" s="26">
        <v>49</v>
      </c>
      <c r="C768" s="25" t="str">
        <f t="shared" si="25"/>
        <v>2024-02</v>
      </c>
      <c r="D768" s="11">
        <v>44.32</v>
      </c>
      <c r="E768" s="11">
        <v>136.66</v>
      </c>
      <c r="F768" t="str">
        <f t="shared" si="26"/>
        <v>February 2024</v>
      </c>
    </row>
    <row r="769" spans="1:6" x14ac:dyDescent="0.2">
      <c r="A769" s="10">
        <v>45329</v>
      </c>
      <c r="B769" s="26">
        <v>41</v>
      </c>
      <c r="C769" s="25" t="str">
        <f t="shared" si="25"/>
        <v>2024-02</v>
      </c>
      <c r="D769" s="11">
        <v>42.51</v>
      </c>
      <c r="E769" s="11">
        <v>210.09</v>
      </c>
      <c r="F769" t="str">
        <f t="shared" si="26"/>
        <v>February 2024</v>
      </c>
    </row>
    <row r="770" spans="1:6" x14ac:dyDescent="0.2">
      <c r="A770" s="10">
        <v>45330</v>
      </c>
      <c r="B770" s="26">
        <v>43</v>
      </c>
      <c r="C770" s="25" t="str">
        <f t="shared" si="25"/>
        <v>2024-02</v>
      </c>
      <c r="D770" s="11">
        <v>44.47</v>
      </c>
      <c r="E770" s="11">
        <v>195.29</v>
      </c>
      <c r="F770" t="str">
        <f t="shared" si="26"/>
        <v>February 2024</v>
      </c>
    </row>
    <row r="771" spans="1:6" x14ac:dyDescent="0.2">
      <c r="A771" s="10">
        <v>45331</v>
      </c>
      <c r="B771" s="26">
        <v>48</v>
      </c>
      <c r="C771" s="25" t="str">
        <f t="shared" si="25"/>
        <v>2024-02</v>
      </c>
      <c r="D771" s="11">
        <v>35.07</v>
      </c>
      <c r="E771" s="11">
        <v>161.85</v>
      </c>
      <c r="F771" t="str">
        <f t="shared" si="26"/>
        <v>February 2024</v>
      </c>
    </row>
    <row r="772" spans="1:6" x14ac:dyDescent="0.2">
      <c r="A772" s="10">
        <v>45332</v>
      </c>
      <c r="B772" s="26">
        <v>43</v>
      </c>
      <c r="C772" s="25" t="str">
        <f t="shared" si="25"/>
        <v>2024-02</v>
      </c>
      <c r="D772" s="11">
        <v>32.78</v>
      </c>
      <c r="E772" s="11">
        <v>143.69</v>
      </c>
      <c r="F772" t="str">
        <f t="shared" si="26"/>
        <v>February 2024</v>
      </c>
    </row>
    <row r="773" spans="1:6" x14ac:dyDescent="0.2">
      <c r="A773" s="10">
        <v>45333</v>
      </c>
      <c r="B773" s="26">
        <v>42</v>
      </c>
      <c r="C773" s="25" t="str">
        <f t="shared" si="25"/>
        <v>2024-02</v>
      </c>
      <c r="D773" s="11">
        <v>38.799999999999997</v>
      </c>
      <c r="E773" s="11">
        <v>211.42</v>
      </c>
      <c r="F773" t="str">
        <f>TEXT(DATE(LEFT(C773,4), RIGHT(C773,2), 1), "mmmm yyyy")</f>
        <v>February 2024</v>
      </c>
    </row>
    <row r="774" spans="1:6" x14ac:dyDescent="0.2">
      <c r="A774" s="10">
        <v>45334</v>
      </c>
      <c r="B774" s="26">
        <v>43</v>
      </c>
      <c r="C774" s="25" t="str">
        <f t="shared" si="25"/>
        <v>2024-02</v>
      </c>
      <c r="D774" s="11">
        <v>48.66</v>
      </c>
      <c r="E774" s="11">
        <v>177.05</v>
      </c>
      <c r="F774" t="str">
        <f t="shared" ref="F774:F837" si="27">TEXT(DATE(LEFT(C774,4), RIGHT(C774,2), 1), "mmmm yyyy")</f>
        <v>February 2024</v>
      </c>
    </row>
    <row r="775" spans="1:6" x14ac:dyDescent="0.2">
      <c r="A775" s="10">
        <v>45335</v>
      </c>
      <c r="B775" s="26">
        <v>50</v>
      </c>
      <c r="C775" s="25" t="str">
        <f t="shared" si="25"/>
        <v>2024-02</v>
      </c>
      <c r="D775" s="11">
        <v>37.94</v>
      </c>
      <c r="E775" s="11">
        <v>154.31</v>
      </c>
      <c r="F775" t="str">
        <f t="shared" si="27"/>
        <v>February 2024</v>
      </c>
    </row>
    <row r="776" spans="1:6" x14ac:dyDescent="0.2">
      <c r="A776" s="10">
        <v>45336</v>
      </c>
      <c r="B776" s="26">
        <v>44</v>
      </c>
      <c r="C776" s="25" t="str">
        <f t="shared" si="25"/>
        <v>2024-02</v>
      </c>
      <c r="D776" s="11">
        <v>45.72</v>
      </c>
      <c r="E776" s="11">
        <v>170.98</v>
      </c>
      <c r="F776" t="str">
        <f t="shared" si="27"/>
        <v>February 2024</v>
      </c>
    </row>
    <row r="777" spans="1:6" x14ac:dyDescent="0.2">
      <c r="A777" s="10">
        <v>45337</v>
      </c>
      <c r="B777" s="26">
        <v>48</v>
      </c>
      <c r="C777" s="25" t="str">
        <f t="shared" si="25"/>
        <v>2024-02</v>
      </c>
      <c r="D777" s="11">
        <v>46.18</v>
      </c>
      <c r="E777" s="11">
        <v>172.68</v>
      </c>
      <c r="F777" t="str">
        <f t="shared" si="27"/>
        <v>February 2024</v>
      </c>
    </row>
    <row r="778" spans="1:6" x14ac:dyDescent="0.2">
      <c r="A778" s="10">
        <v>45338</v>
      </c>
      <c r="B778" s="26">
        <v>50</v>
      </c>
      <c r="C778" s="25" t="str">
        <f t="shared" si="25"/>
        <v>2024-02</v>
      </c>
      <c r="D778" s="11">
        <v>32.86</v>
      </c>
      <c r="E778" s="11">
        <v>190.84</v>
      </c>
      <c r="F778" t="str">
        <f t="shared" si="27"/>
        <v>February 2024</v>
      </c>
    </row>
    <row r="779" spans="1:6" x14ac:dyDescent="0.2">
      <c r="A779" s="10">
        <v>45339</v>
      </c>
      <c r="B779" s="26">
        <v>40</v>
      </c>
      <c r="C779" s="25" t="str">
        <f t="shared" si="25"/>
        <v>2024-02</v>
      </c>
      <c r="D779" s="11">
        <v>32.93</v>
      </c>
      <c r="E779" s="11">
        <v>215.66</v>
      </c>
      <c r="F779" t="str">
        <f t="shared" si="27"/>
        <v>February 2024</v>
      </c>
    </row>
    <row r="780" spans="1:6" x14ac:dyDescent="0.2">
      <c r="A780" s="10">
        <v>45340</v>
      </c>
      <c r="B780" s="26">
        <v>45</v>
      </c>
      <c r="C780" s="25" t="str">
        <f t="shared" si="25"/>
        <v>2024-02</v>
      </c>
      <c r="D780" s="11">
        <v>41.31</v>
      </c>
      <c r="E780" s="11">
        <v>206.25</v>
      </c>
      <c r="F780" t="str">
        <f t="shared" si="27"/>
        <v>February 2024</v>
      </c>
    </row>
    <row r="781" spans="1:6" x14ac:dyDescent="0.2">
      <c r="A781" s="10">
        <v>45341</v>
      </c>
      <c r="B781" s="26">
        <v>41</v>
      </c>
      <c r="C781" s="25" t="str">
        <f t="shared" si="25"/>
        <v>2024-02</v>
      </c>
      <c r="D781" s="11">
        <v>44.51</v>
      </c>
      <c r="E781" s="11">
        <v>215.59</v>
      </c>
      <c r="F781" t="str">
        <f t="shared" si="27"/>
        <v>February 2024</v>
      </c>
    </row>
    <row r="782" spans="1:6" x14ac:dyDescent="0.2">
      <c r="A782" s="10">
        <v>45342</v>
      </c>
      <c r="B782" s="26">
        <v>49</v>
      </c>
      <c r="C782" s="25" t="str">
        <f t="shared" si="25"/>
        <v>2024-02</v>
      </c>
      <c r="D782" s="11">
        <v>36.71</v>
      </c>
      <c r="E782" s="11">
        <v>182.44</v>
      </c>
      <c r="F782" t="str">
        <f t="shared" si="27"/>
        <v>February 2024</v>
      </c>
    </row>
    <row r="783" spans="1:6" x14ac:dyDescent="0.2">
      <c r="A783" s="10">
        <v>45343</v>
      </c>
      <c r="B783" s="26">
        <v>46</v>
      </c>
      <c r="C783" s="25" t="str">
        <f t="shared" ref="C783:C846" si="28">TEXT(A783, "yyyy-mm")</f>
        <v>2024-02</v>
      </c>
      <c r="D783" s="11">
        <v>37.950000000000003</v>
      </c>
      <c r="E783" s="11">
        <v>203.16</v>
      </c>
      <c r="F783" t="str">
        <f t="shared" si="27"/>
        <v>February 2024</v>
      </c>
    </row>
    <row r="784" spans="1:6" x14ac:dyDescent="0.2">
      <c r="A784" s="10">
        <v>45344</v>
      </c>
      <c r="B784" s="26">
        <v>40</v>
      </c>
      <c r="C784" s="25" t="str">
        <f t="shared" si="28"/>
        <v>2024-02</v>
      </c>
      <c r="D784" s="11">
        <v>45.96</v>
      </c>
      <c r="E784" s="11">
        <v>232.55</v>
      </c>
      <c r="F784" t="str">
        <f t="shared" si="27"/>
        <v>February 2024</v>
      </c>
    </row>
    <row r="785" spans="1:6" x14ac:dyDescent="0.2">
      <c r="A785" s="10">
        <v>45345</v>
      </c>
      <c r="B785" s="26">
        <v>47</v>
      </c>
      <c r="C785" s="25" t="str">
        <f t="shared" si="28"/>
        <v>2024-02</v>
      </c>
      <c r="D785" s="11">
        <v>44.69</v>
      </c>
      <c r="E785" s="11">
        <v>178.55</v>
      </c>
      <c r="F785" t="str">
        <f t="shared" si="27"/>
        <v>February 2024</v>
      </c>
    </row>
    <row r="786" spans="1:6" x14ac:dyDescent="0.2">
      <c r="A786" s="10">
        <v>45346</v>
      </c>
      <c r="B786" s="26">
        <v>50</v>
      </c>
      <c r="C786" s="25" t="str">
        <f t="shared" si="28"/>
        <v>2024-02</v>
      </c>
      <c r="D786" s="11">
        <v>35.46</v>
      </c>
      <c r="E786" s="11">
        <v>182.49</v>
      </c>
      <c r="F786" t="str">
        <f t="shared" si="27"/>
        <v>February 2024</v>
      </c>
    </row>
    <row r="787" spans="1:6" x14ac:dyDescent="0.2">
      <c r="A787" s="10">
        <v>45347</v>
      </c>
      <c r="B787" s="26">
        <v>52</v>
      </c>
      <c r="C787" s="25" t="str">
        <f t="shared" si="28"/>
        <v>2024-02</v>
      </c>
      <c r="D787" s="11">
        <v>34.36</v>
      </c>
      <c r="E787" s="11">
        <v>160.65</v>
      </c>
      <c r="F787" t="str">
        <f t="shared" si="27"/>
        <v>February 2024</v>
      </c>
    </row>
    <row r="788" spans="1:6" x14ac:dyDescent="0.2">
      <c r="A788" s="10">
        <v>45348</v>
      </c>
      <c r="B788" s="26">
        <v>45</v>
      </c>
      <c r="C788" s="25" t="str">
        <f t="shared" si="28"/>
        <v>2024-02</v>
      </c>
      <c r="D788" s="11">
        <v>48.37</v>
      </c>
      <c r="E788" s="11">
        <v>164.63</v>
      </c>
      <c r="F788" t="str">
        <f t="shared" si="27"/>
        <v>February 2024</v>
      </c>
    </row>
    <row r="789" spans="1:6" x14ac:dyDescent="0.2">
      <c r="A789" s="10">
        <v>45349</v>
      </c>
      <c r="B789" s="26">
        <v>41</v>
      </c>
      <c r="C789" s="25" t="str">
        <f t="shared" si="28"/>
        <v>2024-02</v>
      </c>
      <c r="D789" s="11">
        <v>38.57</v>
      </c>
      <c r="E789" s="11">
        <v>164.05</v>
      </c>
      <c r="F789" t="str">
        <f t="shared" si="27"/>
        <v>February 2024</v>
      </c>
    </row>
    <row r="790" spans="1:6" x14ac:dyDescent="0.2">
      <c r="A790" s="10">
        <v>45350</v>
      </c>
      <c r="B790" s="26">
        <v>47</v>
      </c>
      <c r="C790" s="25" t="str">
        <f t="shared" si="28"/>
        <v>2024-02</v>
      </c>
      <c r="D790" s="11">
        <v>46.97</v>
      </c>
      <c r="E790" s="11">
        <v>202.84</v>
      </c>
      <c r="F790" t="str">
        <f t="shared" si="27"/>
        <v>February 2024</v>
      </c>
    </row>
    <row r="791" spans="1:6" x14ac:dyDescent="0.2">
      <c r="A791" s="10">
        <v>45351</v>
      </c>
      <c r="B791" s="26">
        <v>44</v>
      </c>
      <c r="C791" s="25" t="str">
        <f t="shared" si="28"/>
        <v>2024-02</v>
      </c>
      <c r="D791" s="11">
        <v>50.38</v>
      </c>
      <c r="E791" s="11">
        <v>197.14</v>
      </c>
      <c r="F791" t="str">
        <f t="shared" si="27"/>
        <v>February 2024</v>
      </c>
    </row>
    <row r="792" spans="1:6" x14ac:dyDescent="0.2">
      <c r="A792" s="10">
        <v>45352</v>
      </c>
      <c r="B792" s="26">
        <v>50</v>
      </c>
      <c r="C792" s="25" t="str">
        <f t="shared" si="28"/>
        <v>2024-03</v>
      </c>
      <c r="D792" s="11">
        <v>47.7</v>
      </c>
      <c r="E792" s="11">
        <v>199.53</v>
      </c>
      <c r="F792" t="str">
        <f t="shared" si="27"/>
        <v>March 2024</v>
      </c>
    </row>
    <row r="793" spans="1:6" x14ac:dyDescent="0.2">
      <c r="A793" s="10">
        <v>45353</v>
      </c>
      <c r="B793" s="26">
        <v>48</v>
      </c>
      <c r="C793" s="25" t="str">
        <f t="shared" si="28"/>
        <v>2024-03</v>
      </c>
      <c r="D793" s="11">
        <v>44.61</v>
      </c>
      <c r="E793" s="11">
        <v>228.87</v>
      </c>
      <c r="F793" t="str">
        <f t="shared" si="27"/>
        <v>March 2024</v>
      </c>
    </row>
    <row r="794" spans="1:6" x14ac:dyDescent="0.2">
      <c r="A794" s="10">
        <v>45354</v>
      </c>
      <c r="B794" s="26">
        <v>52</v>
      </c>
      <c r="C794" s="25" t="str">
        <f t="shared" si="28"/>
        <v>2024-03</v>
      </c>
      <c r="D794" s="11">
        <v>50.09</v>
      </c>
      <c r="E794" s="11">
        <v>157.97</v>
      </c>
      <c r="F794" t="str">
        <f t="shared" si="27"/>
        <v>March 2024</v>
      </c>
    </row>
    <row r="795" spans="1:6" x14ac:dyDescent="0.2">
      <c r="A795" s="10">
        <v>45355</v>
      </c>
      <c r="B795" s="26">
        <v>50</v>
      </c>
      <c r="C795" s="25" t="str">
        <f t="shared" si="28"/>
        <v>2024-03</v>
      </c>
      <c r="D795" s="11">
        <v>42.28</v>
      </c>
      <c r="E795" s="11">
        <v>182.53</v>
      </c>
      <c r="F795" t="str">
        <f t="shared" si="27"/>
        <v>March 2024</v>
      </c>
    </row>
    <row r="796" spans="1:6" x14ac:dyDescent="0.2">
      <c r="A796" s="10">
        <v>45356</v>
      </c>
      <c r="B796" s="26">
        <v>45</v>
      </c>
      <c r="C796" s="25" t="str">
        <f t="shared" si="28"/>
        <v>2024-03</v>
      </c>
      <c r="D796" s="11">
        <v>46.35</v>
      </c>
      <c r="E796" s="11">
        <v>145.47</v>
      </c>
      <c r="F796" t="str">
        <f t="shared" si="27"/>
        <v>March 2024</v>
      </c>
    </row>
    <row r="797" spans="1:6" x14ac:dyDescent="0.2">
      <c r="A797" s="10">
        <v>45357</v>
      </c>
      <c r="B797" s="26">
        <v>43</v>
      </c>
      <c r="C797" s="25" t="str">
        <f t="shared" si="28"/>
        <v>2024-03</v>
      </c>
      <c r="D797" s="11">
        <v>46.03</v>
      </c>
      <c r="E797" s="11">
        <v>174.33</v>
      </c>
      <c r="F797" t="str">
        <f t="shared" si="27"/>
        <v>March 2024</v>
      </c>
    </row>
    <row r="798" spans="1:6" x14ac:dyDescent="0.2">
      <c r="A798" s="10">
        <v>45358</v>
      </c>
      <c r="B798" s="26">
        <v>49</v>
      </c>
      <c r="C798" s="25" t="str">
        <f t="shared" si="28"/>
        <v>2024-03</v>
      </c>
      <c r="D798" s="11">
        <v>47.45</v>
      </c>
      <c r="E798" s="11">
        <v>165.06</v>
      </c>
      <c r="F798" t="str">
        <f t="shared" si="27"/>
        <v>March 2024</v>
      </c>
    </row>
    <row r="799" spans="1:6" x14ac:dyDescent="0.2">
      <c r="A799" s="10">
        <v>45359</v>
      </c>
      <c r="B799" s="26">
        <v>47</v>
      </c>
      <c r="C799" s="25" t="str">
        <f t="shared" si="28"/>
        <v>2024-03</v>
      </c>
      <c r="D799" s="11">
        <v>48.4</v>
      </c>
      <c r="E799" s="11">
        <v>219.35</v>
      </c>
      <c r="F799" t="str">
        <f t="shared" si="27"/>
        <v>March 2024</v>
      </c>
    </row>
    <row r="800" spans="1:6" x14ac:dyDescent="0.2">
      <c r="A800" s="10">
        <v>45360</v>
      </c>
      <c r="B800" s="26">
        <v>44</v>
      </c>
      <c r="C800" s="25" t="str">
        <f t="shared" si="28"/>
        <v>2024-03</v>
      </c>
      <c r="D800" s="11">
        <v>35.74</v>
      </c>
      <c r="E800" s="11">
        <v>209.57</v>
      </c>
      <c r="F800" t="str">
        <f t="shared" si="27"/>
        <v>March 2024</v>
      </c>
    </row>
    <row r="801" spans="1:6" x14ac:dyDescent="0.2">
      <c r="A801" s="10">
        <v>45361</v>
      </c>
      <c r="B801" s="26">
        <v>51</v>
      </c>
      <c r="C801" s="25" t="str">
        <f t="shared" si="28"/>
        <v>2024-03</v>
      </c>
      <c r="D801" s="11">
        <v>39.96</v>
      </c>
      <c r="E801" s="11">
        <v>217.16</v>
      </c>
      <c r="F801" t="str">
        <f t="shared" si="27"/>
        <v>March 2024</v>
      </c>
    </row>
    <row r="802" spans="1:6" x14ac:dyDescent="0.2">
      <c r="A802" s="10">
        <v>45362</v>
      </c>
      <c r="B802" s="26">
        <v>43</v>
      </c>
      <c r="C802" s="25" t="str">
        <f t="shared" si="28"/>
        <v>2024-03</v>
      </c>
      <c r="D802" s="11">
        <v>43.89</v>
      </c>
      <c r="E802" s="11">
        <v>142.71</v>
      </c>
      <c r="F802" t="str">
        <f t="shared" si="27"/>
        <v>March 2024</v>
      </c>
    </row>
    <row r="803" spans="1:6" x14ac:dyDescent="0.2">
      <c r="A803" s="10">
        <v>45363</v>
      </c>
      <c r="B803" s="26">
        <v>50</v>
      </c>
      <c r="C803" s="25" t="str">
        <f t="shared" si="28"/>
        <v>2024-03</v>
      </c>
      <c r="D803" s="11">
        <v>38.340000000000003</v>
      </c>
      <c r="E803" s="11">
        <v>223.33</v>
      </c>
      <c r="F803" t="str">
        <f t="shared" si="27"/>
        <v>March 2024</v>
      </c>
    </row>
    <row r="804" spans="1:6" x14ac:dyDescent="0.2">
      <c r="A804" s="10">
        <v>45364</v>
      </c>
      <c r="B804" s="26">
        <v>50</v>
      </c>
      <c r="C804" s="25" t="str">
        <f t="shared" si="28"/>
        <v>2024-03</v>
      </c>
      <c r="D804" s="11">
        <v>46.33</v>
      </c>
      <c r="E804" s="11">
        <v>225.53</v>
      </c>
      <c r="F804" t="str">
        <f t="shared" si="27"/>
        <v>March 2024</v>
      </c>
    </row>
    <row r="805" spans="1:6" x14ac:dyDescent="0.2">
      <c r="A805" s="10">
        <v>45365</v>
      </c>
      <c r="B805" s="26">
        <v>52</v>
      </c>
      <c r="C805" s="25" t="str">
        <f t="shared" si="28"/>
        <v>2024-03</v>
      </c>
      <c r="D805" s="11">
        <v>36.92</v>
      </c>
      <c r="E805" s="11">
        <v>164.41</v>
      </c>
      <c r="F805" t="str">
        <f t="shared" si="27"/>
        <v>March 2024</v>
      </c>
    </row>
    <row r="806" spans="1:6" x14ac:dyDescent="0.2">
      <c r="A806" s="10">
        <v>45366</v>
      </c>
      <c r="B806" s="26">
        <v>50</v>
      </c>
      <c r="C806" s="25" t="str">
        <f t="shared" si="28"/>
        <v>2024-03</v>
      </c>
      <c r="D806" s="11">
        <v>38.81</v>
      </c>
      <c r="E806" s="11">
        <v>224.97</v>
      </c>
      <c r="F806" t="str">
        <f t="shared" si="27"/>
        <v>March 2024</v>
      </c>
    </row>
    <row r="807" spans="1:6" x14ac:dyDescent="0.2">
      <c r="A807" s="10">
        <v>45367</v>
      </c>
      <c r="B807" s="26">
        <v>45</v>
      </c>
      <c r="C807" s="25" t="str">
        <f t="shared" si="28"/>
        <v>2024-03</v>
      </c>
      <c r="D807" s="11">
        <v>41.57</v>
      </c>
      <c r="E807" s="11">
        <v>174.15</v>
      </c>
      <c r="F807" t="str">
        <f t="shared" si="27"/>
        <v>March 2024</v>
      </c>
    </row>
    <row r="808" spans="1:6" x14ac:dyDescent="0.2">
      <c r="A808" s="10">
        <v>45368</v>
      </c>
      <c r="B808" s="26">
        <v>45</v>
      </c>
      <c r="C808" s="25" t="str">
        <f t="shared" si="28"/>
        <v>2024-03</v>
      </c>
      <c r="D808" s="11">
        <v>32.96</v>
      </c>
      <c r="E808" s="11">
        <v>204.04</v>
      </c>
      <c r="F808" t="str">
        <f>TEXT(DATE(LEFT(C808,4), RIGHT(C808,2), 1), "mmmm yyyy")</f>
        <v>March 2024</v>
      </c>
    </row>
    <row r="809" spans="1:6" x14ac:dyDescent="0.2">
      <c r="A809" s="10">
        <v>45369</v>
      </c>
      <c r="B809" s="26">
        <v>41</v>
      </c>
      <c r="C809" s="25" t="str">
        <f t="shared" si="28"/>
        <v>2024-03</v>
      </c>
      <c r="D809" s="11">
        <v>33.020000000000003</v>
      </c>
      <c r="E809" s="11">
        <v>233.67</v>
      </c>
      <c r="F809" t="str">
        <f t="shared" si="27"/>
        <v>March 2024</v>
      </c>
    </row>
    <row r="810" spans="1:6" x14ac:dyDescent="0.2">
      <c r="A810" s="10">
        <v>45370</v>
      </c>
      <c r="B810" s="26">
        <v>50</v>
      </c>
      <c r="C810" s="25" t="str">
        <f t="shared" si="28"/>
        <v>2024-03</v>
      </c>
      <c r="D810" s="11">
        <v>32.979999999999997</v>
      </c>
      <c r="E810" s="11">
        <v>144.13999999999999</v>
      </c>
      <c r="F810" t="str">
        <f t="shared" si="27"/>
        <v>March 2024</v>
      </c>
    </row>
    <row r="811" spans="1:6" x14ac:dyDescent="0.2">
      <c r="A811" s="10">
        <v>45371</v>
      </c>
      <c r="B811" s="26">
        <v>52</v>
      </c>
      <c r="C811" s="25" t="str">
        <f t="shared" si="28"/>
        <v>2024-03</v>
      </c>
      <c r="D811" s="11">
        <v>48.34</v>
      </c>
      <c r="E811" s="11">
        <v>149.13</v>
      </c>
      <c r="F811" t="str">
        <f t="shared" si="27"/>
        <v>March 2024</v>
      </c>
    </row>
    <row r="812" spans="1:6" x14ac:dyDescent="0.2">
      <c r="A812" s="10">
        <v>45372</v>
      </c>
      <c r="B812" s="26">
        <v>46</v>
      </c>
      <c r="C812" s="25" t="str">
        <f t="shared" si="28"/>
        <v>2024-03</v>
      </c>
      <c r="D812" s="11">
        <v>40.200000000000003</v>
      </c>
      <c r="E812" s="11">
        <v>183.23</v>
      </c>
      <c r="F812" t="str">
        <f t="shared" si="27"/>
        <v>March 2024</v>
      </c>
    </row>
    <row r="813" spans="1:6" x14ac:dyDescent="0.2">
      <c r="A813" s="10">
        <v>45373</v>
      </c>
      <c r="B813" s="26">
        <v>45</v>
      </c>
      <c r="C813" s="25" t="str">
        <f t="shared" si="28"/>
        <v>2024-03</v>
      </c>
      <c r="D813" s="11">
        <v>33.92</v>
      </c>
      <c r="E813" s="11">
        <v>139.96</v>
      </c>
      <c r="F813" t="str">
        <f t="shared" si="27"/>
        <v>March 2024</v>
      </c>
    </row>
    <row r="814" spans="1:6" x14ac:dyDescent="0.2">
      <c r="A814" s="10">
        <v>45374</v>
      </c>
      <c r="B814" s="26">
        <v>49</v>
      </c>
      <c r="C814" s="25" t="str">
        <f t="shared" si="28"/>
        <v>2024-03</v>
      </c>
      <c r="D814" s="11">
        <v>34.97</v>
      </c>
      <c r="E814" s="11">
        <v>154.08000000000001</v>
      </c>
      <c r="F814" t="str">
        <f t="shared" si="27"/>
        <v>March 2024</v>
      </c>
    </row>
    <row r="815" spans="1:6" x14ac:dyDescent="0.2">
      <c r="A815" s="10">
        <v>45375</v>
      </c>
      <c r="B815" s="26">
        <v>42</v>
      </c>
      <c r="C815" s="25" t="str">
        <f t="shared" si="28"/>
        <v>2024-03</v>
      </c>
      <c r="D815" s="11">
        <v>32.19</v>
      </c>
      <c r="E815" s="11">
        <v>167.69</v>
      </c>
      <c r="F815" t="str">
        <f t="shared" si="27"/>
        <v>March 2024</v>
      </c>
    </row>
    <row r="816" spans="1:6" x14ac:dyDescent="0.2">
      <c r="A816" s="10">
        <v>45376</v>
      </c>
      <c r="B816" s="26">
        <v>48</v>
      </c>
      <c r="C816" s="25" t="str">
        <f t="shared" si="28"/>
        <v>2024-03</v>
      </c>
      <c r="D816" s="11">
        <v>51.13</v>
      </c>
      <c r="E816" s="11">
        <v>150.07</v>
      </c>
      <c r="F816" t="str">
        <f t="shared" si="27"/>
        <v>March 2024</v>
      </c>
    </row>
    <row r="817" spans="1:6" x14ac:dyDescent="0.2">
      <c r="A817" s="10">
        <v>45377</v>
      </c>
      <c r="B817" s="26">
        <v>49</v>
      </c>
      <c r="C817" s="25" t="str">
        <f t="shared" si="28"/>
        <v>2024-03</v>
      </c>
      <c r="D817" s="11">
        <v>45.87</v>
      </c>
      <c r="E817" s="11">
        <v>200.88</v>
      </c>
      <c r="F817" t="str">
        <f t="shared" si="27"/>
        <v>March 2024</v>
      </c>
    </row>
    <row r="818" spans="1:6" x14ac:dyDescent="0.2">
      <c r="A818" s="10">
        <v>45378</v>
      </c>
      <c r="B818" s="26">
        <v>43</v>
      </c>
      <c r="C818" s="25" t="str">
        <f t="shared" si="28"/>
        <v>2024-03</v>
      </c>
      <c r="D818" s="11">
        <v>46.27</v>
      </c>
      <c r="E818" s="11">
        <v>158.4</v>
      </c>
      <c r="F818" t="str">
        <f t="shared" si="27"/>
        <v>March 2024</v>
      </c>
    </row>
    <row r="819" spans="1:6" x14ac:dyDescent="0.2">
      <c r="A819" s="10">
        <v>45379</v>
      </c>
      <c r="B819" s="26">
        <v>54</v>
      </c>
      <c r="C819" s="25" t="str">
        <f t="shared" si="28"/>
        <v>2024-03</v>
      </c>
      <c r="D819" s="11">
        <v>47.19</v>
      </c>
      <c r="E819" s="11">
        <v>197.46</v>
      </c>
      <c r="F819" t="str">
        <f t="shared" si="27"/>
        <v>March 2024</v>
      </c>
    </row>
    <row r="820" spans="1:6" x14ac:dyDescent="0.2">
      <c r="A820" s="10">
        <v>45380</v>
      </c>
      <c r="B820" s="26">
        <v>54</v>
      </c>
      <c r="C820" s="25" t="str">
        <f t="shared" si="28"/>
        <v>2024-03</v>
      </c>
      <c r="D820" s="11">
        <v>47.8</v>
      </c>
      <c r="E820" s="11">
        <v>142.41</v>
      </c>
      <c r="F820" t="str">
        <f t="shared" si="27"/>
        <v>March 2024</v>
      </c>
    </row>
    <row r="821" spans="1:6" x14ac:dyDescent="0.2">
      <c r="A821" s="10">
        <v>45381</v>
      </c>
      <c r="B821" s="26">
        <v>46</v>
      </c>
      <c r="C821" s="25" t="str">
        <f t="shared" si="28"/>
        <v>2024-03</v>
      </c>
      <c r="D821" s="11">
        <v>44.11</v>
      </c>
      <c r="E821" s="11">
        <v>201.4</v>
      </c>
      <c r="F821" t="str">
        <f t="shared" si="27"/>
        <v>March 2024</v>
      </c>
    </row>
    <row r="822" spans="1:6" x14ac:dyDescent="0.2">
      <c r="A822" s="10">
        <v>45382</v>
      </c>
      <c r="B822" s="26">
        <v>44</v>
      </c>
      <c r="C822" s="25" t="str">
        <f t="shared" si="28"/>
        <v>2024-03</v>
      </c>
      <c r="D822" s="11">
        <v>34.619999999999997</v>
      </c>
      <c r="E822" s="11">
        <v>177.49</v>
      </c>
      <c r="F822" t="str">
        <f t="shared" si="27"/>
        <v>March 2024</v>
      </c>
    </row>
    <row r="823" spans="1:6" x14ac:dyDescent="0.2">
      <c r="A823" s="10">
        <v>45383</v>
      </c>
      <c r="B823" s="26">
        <v>44</v>
      </c>
      <c r="C823" s="25" t="str">
        <f t="shared" si="28"/>
        <v>2024-04</v>
      </c>
      <c r="D823" s="11">
        <v>40.11</v>
      </c>
      <c r="E823" s="11">
        <v>191.04</v>
      </c>
      <c r="F823" t="str">
        <f t="shared" si="27"/>
        <v>April 2024</v>
      </c>
    </row>
    <row r="824" spans="1:6" x14ac:dyDescent="0.2">
      <c r="A824" s="10">
        <v>45384</v>
      </c>
      <c r="B824" s="26">
        <v>47</v>
      </c>
      <c r="C824" s="25" t="str">
        <f t="shared" si="28"/>
        <v>2024-04</v>
      </c>
      <c r="D824" s="11">
        <v>47.18</v>
      </c>
      <c r="E824" s="11">
        <v>143.66</v>
      </c>
      <c r="F824" t="str">
        <f t="shared" si="27"/>
        <v>April 2024</v>
      </c>
    </row>
    <row r="825" spans="1:6" x14ac:dyDescent="0.2">
      <c r="A825" s="10">
        <v>45385</v>
      </c>
      <c r="B825" s="26">
        <v>54</v>
      </c>
      <c r="C825" s="25" t="str">
        <f t="shared" si="28"/>
        <v>2024-04</v>
      </c>
      <c r="D825" s="11">
        <v>42.38</v>
      </c>
      <c r="E825" s="11">
        <v>210.7</v>
      </c>
      <c r="F825" t="str">
        <f t="shared" si="27"/>
        <v>April 2024</v>
      </c>
    </row>
    <row r="826" spans="1:6" x14ac:dyDescent="0.2">
      <c r="A826" s="10">
        <v>45386</v>
      </c>
      <c r="B826" s="26">
        <v>51</v>
      </c>
      <c r="C826" s="25" t="str">
        <f t="shared" si="28"/>
        <v>2024-04</v>
      </c>
      <c r="D826" s="11">
        <v>39.14</v>
      </c>
      <c r="E826" s="11">
        <v>157.97</v>
      </c>
      <c r="F826" t="str">
        <f t="shared" si="27"/>
        <v>April 2024</v>
      </c>
    </row>
    <row r="827" spans="1:6" x14ac:dyDescent="0.2">
      <c r="A827" s="10">
        <v>45387</v>
      </c>
      <c r="B827" s="26">
        <v>52</v>
      </c>
      <c r="C827" s="25" t="str">
        <f t="shared" si="28"/>
        <v>2024-04</v>
      </c>
      <c r="D827" s="11">
        <v>37.049999999999997</v>
      </c>
      <c r="E827" s="11">
        <v>150.63999999999999</v>
      </c>
      <c r="F827" t="str">
        <f t="shared" si="27"/>
        <v>April 2024</v>
      </c>
    </row>
    <row r="828" spans="1:6" x14ac:dyDescent="0.2">
      <c r="A828" s="10">
        <v>45388</v>
      </c>
      <c r="B828" s="26">
        <v>52</v>
      </c>
      <c r="C828" s="25" t="str">
        <f t="shared" si="28"/>
        <v>2024-04</v>
      </c>
      <c r="D828" s="11">
        <v>41.84</v>
      </c>
      <c r="E828" s="11">
        <v>158.26</v>
      </c>
      <c r="F828" t="str">
        <f t="shared" si="27"/>
        <v>April 2024</v>
      </c>
    </row>
    <row r="829" spans="1:6" x14ac:dyDescent="0.2">
      <c r="A829" s="10">
        <v>45389</v>
      </c>
      <c r="B829" s="26">
        <v>47</v>
      </c>
      <c r="C829" s="25" t="str">
        <f t="shared" si="28"/>
        <v>2024-04</v>
      </c>
      <c r="D829" s="11">
        <v>48.29</v>
      </c>
      <c r="E829" s="11">
        <v>195.24</v>
      </c>
      <c r="F829" t="str">
        <f t="shared" si="27"/>
        <v>April 2024</v>
      </c>
    </row>
    <row r="830" spans="1:6" x14ac:dyDescent="0.2">
      <c r="A830" s="10">
        <v>45390</v>
      </c>
      <c r="B830" s="26">
        <v>47</v>
      </c>
      <c r="C830" s="25" t="str">
        <f t="shared" si="28"/>
        <v>2024-04</v>
      </c>
      <c r="D830" s="11">
        <v>45.18</v>
      </c>
      <c r="E830" s="11">
        <v>195.65</v>
      </c>
      <c r="F830" t="str">
        <f t="shared" si="27"/>
        <v>April 2024</v>
      </c>
    </row>
    <row r="831" spans="1:6" x14ac:dyDescent="0.2">
      <c r="A831" s="10">
        <v>45391</v>
      </c>
      <c r="B831" s="26">
        <v>48</v>
      </c>
      <c r="C831" s="25" t="str">
        <f t="shared" si="28"/>
        <v>2024-04</v>
      </c>
      <c r="D831" s="11">
        <v>40.880000000000003</v>
      </c>
      <c r="E831" s="11">
        <v>208.91</v>
      </c>
      <c r="F831" t="str">
        <f t="shared" si="27"/>
        <v>April 2024</v>
      </c>
    </row>
    <row r="832" spans="1:6" x14ac:dyDescent="0.2">
      <c r="A832" s="10">
        <v>45392</v>
      </c>
      <c r="B832" s="26">
        <v>43</v>
      </c>
      <c r="C832" s="25" t="str">
        <f t="shared" si="28"/>
        <v>2024-04</v>
      </c>
      <c r="D832" s="11">
        <v>41.45</v>
      </c>
      <c r="E832" s="11">
        <v>177.39</v>
      </c>
      <c r="F832" t="str">
        <f t="shared" si="27"/>
        <v>April 2024</v>
      </c>
    </row>
    <row r="833" spans="1:6" x14ac:dyDescent="0.2">
      <c r="A833" s="10">
        <v>45393</v>
      </c>
      <c r="B833" s="26">
        <v>50</v>
      </c>
      <c r="C833" s="25" t="str">
        <f t="shared" si="28"/>
        <v>2024-04</v>
      </c>
      <c r="D833" s="11">
        <v>42.72</v>
      </c>
      <c r="E833" s="11">
        <v>139.5</v>
      </c>
      <c r="F833" t="str">
        <f t="shared" si="27"/>
        <v>April 2024</v>
      </c>
    </row>
    <row r="834" spans="1:6" x14ac:dyDescent="0.2">
      <c r="A834" s="10">
        <v>45394</v>
      </c>
      <c r="B834" s="26">
        <v>42</v>
      </c>
      <c r="C834" s="25" t="str">
        <f t="shared" si="28"/>
        <v>2024-04</v>
      </c>
      <c r="D834" s="11">
        <v>35.200000000000003</v>
      </c>
      <c r="E834" s="11">
        <v>179.96</v>
      </c>
      <c r="F834" t="str">
        <f t="shared" si="27"/>
        <v>April 2024</v>
      </c>
    </row>
    <row r="835" spans="1:6" x14ac:dyDescent="0.2">
      <c r="A835" s="10">
        <v>45395</v>
      </c>
      <c r="B835" s="26">
        <v>47</v>
      </c>
      <c r="C835" s="25" t="str">
        <f t="shared" si="28"/>
        <v>2024-04</v>
      </c>
      <c r="D835" s="11">
        <v>43.68</v>
      </c>
      <c r="E835" s="11">
        <v>143.94999999999999</v>
      </c>
      <c r="F835" t="str">
        <f t="shared" si="27"/>
        <v>April 2024</v>
      </c>
    </row>
    <row r="836" spans="1:6" x14ac:dyDescent="0.2">
      <c r="A836" s="10">
        <v>45396</v>
      </c>
      <c r="B836" s="26">
        <v>42</v>
      </c>
      <c r="C836" s="25" t="str">
        <f t="shared" si="28"/>
        <v>2024-04</v>
      </c>
      <c r="D836" s="11">
        <v>44.85</v>
      </c>
      <c r="E836" s="11">
        <v>145.49</v>
      </c>
      <c r="F836" t="str">
        <f t="shared" si="27"/>
        <v>April 2024</v>
      </c>
    </row>
    <row r="837" spans="1:6" x14ac:dyDescent="0.2">
      <c r="A837" s="10">
        <v>45397</v>
      </c>
      <c r="B837" s="26">
        <v>52</v>
      </c>
      <c r="C837" s="25" t="str">
        <f t="shared" si="28"/>
        <v>2024-04</v>
      </c>
      <c r="D837" s="11">
        <v>49.14</v>
      </c>
      <c r="E837" s="11">
        <v>201.85</v>
      </c>
      <c r="F837" t="str">
        <f t="shared" si="27"/>
        <v>April 2024</v>
      </c>
    </row>
    <row r="838" spans="1:6" x14ac:dyDescent="0.2">
      <c r="A838" s="10">
        <v>45398</v>
      </c>
      <c r="B838" s="26">
        <v>55</v>
      </c>
      <c r="C838" s="25" t="str">
        <f t="shared" si="28"/>
        <v>2024-04</v>
      </c>
      <c r="D838" s="11">
        <v>41.11</v>
      </c>
      <c r="E838" s="11">
        <v>146.86000000000001</v>
      </c>
      <c r="F838" t="str">
        <f t="shared" ref="F838:F901" si="29">TEXT(DATE(LEFT(C838,4), RIGHT(C838,2), 1), "mmmm yyyy")</f>
        <v>April 2024</v>
      </c>
    </row>
    <row r="839" spans="1:6" x14ac:dyDescent="0.2">
      <c r="A839" s="10">
        <v>45399</v>
      </c>
      <c r="B839" s="26">
        <v>44</v>
      </c>
      <c r="C839" s="25" t="str">
        <f t="shared" si="28"/>
        <v>2024-04</v>
      </c>
      <c r="D839" s="11">
        <v>46.47</v>
      </c>
      <c r="E839" s="11">
        <v>197.55</v>
      </c>
      <c r="F839" t="str">
        <f t="shared" si="29"/>
        <v>April 2024</v>
      </c>
    </row>
    <row r="840" spans="1:6" x14ac:dyDescent="0.2">
      <c r="A840" s="10">
        <v>45400</v>
      </c>
      <c r="B840" s="26">
        <v>44</v>
      </c>
      <c r="C840" s="25" t="str">
        <f t="shared" si="28"/>
        <v>2024-04</v>
      </c>
      <c r="D840" s="11">
        <v>45.69</v>
      </c>
      <c r="E840" s="11">
        <v>142.49</v>
      </c>
      <c r="F840" t="str">
        <f t="shared" si="29"/>
        <v>April 2024</v>
      </c>
    </row>
    <row r="841" spans="1:6" x14ac:dyDescent="0.2">
      <c r="A841" s="10">
        <v>45401</v>
      </c>
      <c r="B841" s="26">
        <v>48</v>
      </c>
      <c r="C841" s="25" t="str">
        <f t="shared" si="28"/>
        <v>2024-04</v>
      </c>
      <c r="D841" s="11">
        <v>46.77</v>
      </c>
      <c r="E841" s="11">
        <v>136.66</v>
      </c>
      <c r="F841" t="str">
        <f t="shared" si="29"/>
        <v>April 2024</v>
      </c>
    </row>
    <row r="842" spans="1:6" x14ac:dyDescent="0.2">
      <c r="A842" s="10">
        <v>45402</v>
      </c>
      <c r="B842" s="26">
        <v>50</v>
      </c>
      <c r="C842" s="25" t="str">
        <f t="shared" si="28"/>
        <v>2024-04</v>
      </c>
      <c r="D842" s="11">
        <v>37.409999999999997</v>
      </c>
      <c r="E842" s="11">
        <v>224.65</v>
      </c>
      <c r="F842" t="str">
        <f t="shared" si="29"/>
        <v>April 2024</v>
      </c>
    </row>
    <row r="843" spans="1:6" x14ac:dyDescent="0.2">
      <c r="A843" s="10">
        <v>45403</v>
      </c>
      <c r="B843" s="26">
        <v>55</v>
      </c>
      <c r="C843" s="25" t="str">
        <f t="shared" si="28"/>
        <v>2024-04</v>
      </c>
      <c r="D843" s="11">
        <v>33.25</v>
      </c>
      <c r="E843" s="11">
        <v>149.19</v>
      </c>
      <c r="F843" t="str">
        <f t="shared" si="29"/>
        <v>April 2024</v>
      </c>
    </row>
    <row r="844" spans="1:6" x14ac:dyDescent="0.2">
      <c r="A844" s="10">
        <v>45404</v>
      </c>
      <c r="B844" s="26">
        <v>51</v>
      </c>
      <c r="C844" s="25" t="str">
        <f t="shared" si="28"/>
        <v>2024-04</v>
      </c>
      <c r="D844" s="11">
        <v>45.08</v>
      </c>
      <c r="E844" s="11">
        <v>212.77</v>
      </c>
      <c r="F844" t="str">
        <f t="shared" si="29"/>
        <v>April 2024</v>
      </c>
    </row>
    <row r="845" spans="1:6" x14ac:dyDescent="0.2">
      <c r="A845" s="10">
        <v>45405</v>
      </c>
      <c r="B845" s="26">
        <v>53</v>
      </c>
      <c r="C845" s="25" t="str">
        <f t="shared" si="28"/>
        <v>2024-04</v>
      </c>
      <c r="D845" s="11">
        <v>32.979999999999997</v>
      </c>
      <c r="E845" s="11">
        <v>139.93</v>
      </c>
      <c r="F845" t="str">
        <f t="shared" si="29"/>
        <v>April 2024</v>
      </c>
    </row>
    <row r="846" spans="1:6" x14ac:dyDescent="0.2">
      <c r="A846" s="10">
        <v>45406</v>
      </c>
      <c r="B846" s="26">
        <v>51</v>
      </c>
      <c r="C846" s="25" t="str">
        <f t="shared" si="28"/>
        <v>2024-04</v>
      </c>
      <c r="D846" s="11">
        <v>36.14</v>
      </c>
      <c r="E846" s="11">
        <v>160.84</v>
      </c>
      <c r="F846" t="str">
        <f t="shared" si="29"/>
        <v>April 2024</v>
      </c>
    </row>
    <row r="847" spans="1:6" x14ac:dyDescent="0.2">
      <c r="A847" s="10">
        <v>45407</v>
      </c>
      <c r="B847" s="26">
        <v>46</v>
      </c>
      <c r="C847" s="25" t="str">
        <f t="shared" ref="C847:C910" si="30">TEXT(A847, "yyyy-mm")</f>
        <v>2024-04</v>
      </c>
      <c r="D847" s="11">
        <v>34.42</v>
      </c>
      <c r="E847" s="11">
        <v>229</v>
      </c>
      <c r="F847" t="str">
        <f t="shared" si="29"/>
        <v>April 2024</v>
      </c>
    </row>
    <row r="848" spans="1:6" x14ac:dyDescent="0.2">
      <c r="A848" s="10">
        <v>45408</v>
      </c>
      <c r="B848" s="26">
        <v>45</v>
      </c>
      <c r="C848" s="25" t="str">
        <f t="shared" si="30"/>
        <v>2024-04</v>
      </c>
      <c r="D848" s="11">
        <v>35.659999999999997</v>
      </c>
      <c r="E848" s="11">
        <v>169.62</v>
      </c>
      <c r="F848" t="str">
        <f t="shared" si="29"/>
        <v>April 2024</v>
      </c>
    </row>
    <row r="849" spans="1:6" x14ac:dyDescent="0.2">
      <c r="A849" s="10">
        <v>45409</v>
      </c>
      <c r="B849" s="26">
        <v>53</v>
      </c>
      <c r="C849" s="25" t="str">
        <f t="shared" si="30"/>
        <v>2024-04</v>
      </c>
      <c r="D849" s="11">
        <v>45.07</v>
      </c>
      <c r="E849" s="11">
        <v>213.67</v>
      </c>
      <c r="F849" t="str">
        <f t="shared" si="29"/>
        <v>April 2024</v>
      </c>
    </row>
    <row r="850" spans="1:6" x14ac:dyDescent="0.2">
      <c r="A850" s="10">
        <v>45410</v>
      </c>
      <c r="B850" s="26">
        <v>55</v>
      </c>
      <c r="C850" s="25" t="str">
        <f t="shared" si="30"/>
        <v>2024-04</v>
      </c>
      <c r="D850" s="11">
        <v>37.28</v>
      </c>
      <c r="E850" s="11">
        <v>190.08</v>
      </c>
      <c r="F850" t="str">
        <f t="shared" si="29"/>
        <v>April 2024</v>
      </c>
    </row>
    <row r="851" spans="1:6" x14ac:dyDescent="0.2">
      <c r="A851" s="10">
        <v>45411</v>
      </c>
      <c r="B851" s="26">
        <v>53</v>
      </c>
      <c r="C851" s="25" t="str">
        <f t="shared" si="30"/>
        <v>2024-04</v>
      </c>
      <c r="D851" s="11">
        <v>35.450000000000003</v>
      </c>
      <c r="E851" s="11">
        <v>188.69</v>
      </c>
      <c r="F851" t="str">
        <f t="shared" si="29"/>
        <v>April 2024</v>
      </c>
    </row>
    <row r="852" spans="1:6" x14ac:dyDescent="0.2">
      <c r="A852" s="10">
        <v>45412</v>
      </c>
      <c r="B852" s="26">
        <v>52</v>
      </c>
      <c r="C852" s="25" t="str">
        <f t="shared" si="30"/>
        <v>2024-04</v>
      </c>
      <c r="D852" s="11">
        <v>32.630000000000003</v>
      </c>
      <c r="E852" s="11">
        <v>186.1</v>
      </c>
      <c r="F852" t="str">
        <f t="shared" si="29"/>
        <v>April 2024</v>
      </c>
    </row>
    <row r="853" spans="1:6" x14ac:dyDescent="0.2">
      <c r="A853" s="10">
        <v>45413</v>
      </c>
      <c r="B853" s="26">
        <v>43</v>
      </c>
      <c r="C853" s="25" t="str">
        <f t="shared" si="30"/>
        <v>2024-05</v>
      </c>
      <c r="D853" s="11">
        <v>38</v>
      </c>
      <c r="E853" s="11">
        <v>189.78</v>
      </c>
      <c r="F853" t="str">
        <f t="shared" si="29"/>
        <v>May 2024</v>
      </c>
    </row>
    <row r="854" spans="1:6" x14ac:dyDescent="0.2">
      <c r="A854" s="10">
        <v>45414</v>
      </c>
      <c r="B854" s="26">
        <v>54</v>
      </c>
      <c r="C854" s="25" t="str">
        <f t="shared" si="30"/>
        <v>2024-05</v>
      </c>
      <c r="D854" s="11">
        <v>32.479999999999997</v>
      </c>
      <c r="E854" s="11">
        <v>236</v>
      </c>
      <c r="F854" t="str">
        <f t="shared" si="29"/>
        <v>May 2024</v>
      </c>
    </row>
    <row r="855" spans="1:6" x14ac:dyDescent="0.2">
      <c r="A855" s="10">
        <v>45415</v>
      </c>
      <c r="B855" s="26">
        <v>53</v>
      </c>
      <c r="C855" s="25" t="str">
        <f t="shared" si="30"/>
        <v>2024-05</v>
      </c>
      <c r="D855" s="11">
        <v>34</v>
      </c>
      <c r="E855" s="11">
        <v>200.35</v>
      </c>
      <c r="F855" t="str">
        <f t="shared" si="29"/>
        <v>May 2024</v>
      </c>
    </row>
    <row r="856" spans="1:6" x14ac:dyDescent="0.2">
      <c r="A856" s="10">
        <v>45416</v>
      </c>
      <c r="B856" s="26">
        <v>50</v>
      </c>
      <c r="C856" s="25" t="str">
        <f t="shared" si="30"/>
        <v>2024-05</v>
      </c>
      <c r="D856" s="11">
        <v>35.89</v>
      </c>
      <c r="E856" s="11">
        <v>156.56</v>
      </c>
      <c r="F856" t="str">
        <f t="shared" si="29"/>
        <v>May 2024</v>
      </c>
    </row>
    <row r="857" spans="1:6" x14ac:dyDescent="0.2">
      <c r="A857" s="10">
        <v>45417</v>
      </c>
      <c r="B857" s="26">
        <v>52</v>
      </c>
      <c r="C857" s="25" t="str">
        <f t="shared" si="30"/>
        <v>2024-05</v>
      </c>
      <c r="D857" s="11">
        <v>36</v>
      </c>
      <c r="E857" s="11">
        <v>211.96</v>
      </c>
      <c r="F857" t="str">
        <f t="shared" si="29"/>
        <v>May 2024</v>
      </c>
    </row>
    <row r="858" spans="1:6" x14ac:dyDescent="0.2">
      <c r="A858" s="10">
        <v>45418</v>
      </c>
      <c r="B858" s="26">
        <v>45</v>
      </c>
      <c r="C858" s="25" t="str">
        <f t="shared" si="30"/>
        <v>2024-05</v>
      </c>
      <c r="D858" s="11">
        <v>42.61</v>
      </c>
      <c r="E858" s="11">
        <v>186.43</v>
      </c>
      <c r="F858" t="str">
        <f t="shared" si="29"/>
        <v>May 2024</v>
      </c>
    </row>
    <row r="859" spans="1:6" x14ac:dyDescent="0.2">
      <c r="A859" s="10">
        <v>45419</v>
      </c>
      <c r="B859" s="26">
        <v>52</v>
      </c>
      <c r="C859" s="25" t="str">
        <f t="shared" si="30"/>
        <v>2024-05</v>
      </c>
      <c r="D859" s="11">
        <v>39.880000000000003</v>
      </c>
      <c r="E859" s="11">
        <v>187.89</v>
      </c>
      <c r="F859" t="str">
        <f t="shared" si="29"/>
        <v>May 2024</v>
      </c>
    </row>
    <row r="860" spans="1:6" x14ac:dyDescent="0.2">
      <c r="A860" s="10">
        <v>45420</v>
      </c>
      <c r="B860" s="26">
        <v>54</v>
      </c>
      <c r="C860" s="25" t="str">
        <f t="shared" si="30"/>
        <v>2024-05</v>
      </c>
      <c r="D860" s="11">
        <v>40.78</v>
      </c>
      <c r="E860" s="11">
        <v>160.77000000000001</v>
      </c>
      <c r="F860" t="str">
        <f t="shared" si="29"/>
        <v>May 2024</v>
      </c>
    </row>
    <row r="861" spans="1:6" x14ac:dyDescent="0.2">
      <c r="A861" s="10">
        <v>45421</v>
      </c>
      <c r="B861" s="26">
        <v>51</v>
      </c>
      <c r="C861" s="25" t="str">
        <f t="shared" si="30"/>
        <v>2024-05</v>
      </c>
      <c r="D861" s="11">
        <v>38.06</v>
      </c>
      <c r="E861" s="11">
        <v>168.25</v>
      </c>
      <c r="F861" t="str">
        <f t="shared" si="29"/>
        <v>May 2024</v>
      </c>
    </row>
    <row r="862" spans="1:6" x14ac:dyDescent="0.2">
      <c r="A862" s="10">
        <v>45422</v>
      </c>
      <c r="B862" s="26">
        <v>52</v>
      </c>
      <c r="C862" s="25" t="str">
        <f t="shared" si="30"/>
        <v>2024-05</v>
      </c>
      <c r="D862" s="11">
        <v>30.8</v>
      </c>
      <c r="E862" s="11">
        <v>222.5</v>
      </c>
      <c r="F862" t="str">
        <f t="shared" si="29"/>
        <v>May 2024</v>
      </c>
    </row>
    <row r="863" spans="1:6" x14ac:dyDescent="0.2">
      <c r="A863" s="10">
        <v>45423</v>
      </c>
      <c r="B863" s="26">
        <v>44</v>
      </c>
      <c r="C863" s="25" t="str">
        <f t="shared" si="30"/>
        <v>2024-05</v>
      </c>
      <c r="D863" s="11">
        <v>44.32</v>
      </c>
      <c r="E863" s="11">
        <v>173.78</v>
      </c>
      <c r="F863" t="str">
        <f t="shared" si="29"/>
        <v>May 2024</v>
      </c>
    </row>
    <row r="864" spans="1:6" x14ac:dyDescent="0.2">
      <c r="A864" s="10">
        <v>45424</v>
      </c>
      <c r="B864" s="26">
        <v>51</v>
      </c>
      <c r="C864" s="25" t="str">
        <f t="shared" si="30"/>
        <v>2024-05</v>
      </c>
      <c r="D864" s="11">
        <v>35.6</v>
      </c>
      <c r="E864" s="11">
        <v>219.4</v>
      </c>
      <c r="F864" t="str">
        <f t="shared" si="29"/>
        <v>May 2024</v>
      </c>
    </row>
    <row r="865" spans="1:6" x14ac:dyDescent="0.2">
      <c r="A865" s="10">
        <v>45425</v>
      </c>
      <c r="B865" s="26">
        <v>52</v>
      </c>
      <c r="C865" s="25" t="str">
        <f t="shared" si="30"/>
        <v>2024-05</v>
      </c>
      <c r="D865" s="11">
        <v>33.700000000000003</v>
      </c>
      <c r="E865" s="11">
        <v>140.52000000000001</v>
      </c>
      <c r="F865" t="str">
        <f t="shared" si="29"/>
        <v>May 2024</v>
      </c>
    </row>
    <row r="866" spans="1:6" x14ac:dyDescent="0.2">
      <c r="A866" s="10">
        <v>45426</v>
      </c>
      <c r="B866" s="26">
        <v>45</v>
      </c>
      <c r="C866" s="25" t="str">
        <f t="shared" si="30"/>
        <v>2024-05</v>
      </c>
      <c r="D866" s="11">
        <v>40.130000000000003</v>
      </c>
      <c r="E866" s="11">
        <v>198.61</v>
      </c>
      <c r="F866" t="str">
        <f t="shared" si="29"/>
        <v>May 2024</v>
      </c>
    </row>
    <row r="867" spans="1:6" x14ac:dyDescent="0.2">
      <c r="A867" s="10">
        <v>45427</v>
      </c>
      <c r="B867" s="26">
        <v>48</v>
      </c>
      <c r="C867" s="25" t="str">
        <f t="shared" si="30"/>
        <v>2024-05</v>
      </c>
      <c r="D867" s="11">
        <v>37.700000000000003</v>
      </c>
      <c r="E867" s="11">
        <v>152.74</v>
      </c>
      <c r="F867" t="str">
        <f t="shared" si="29"/>
        <v>May 2024</v>
      </c>
    </row>
    <row r="868" spans="1:6" x14ac:dyDescent="0.2">
      <c r="A868" s="10">
        <v>45428</v>
      </c>
      <c r="B868" s="26">
        <v>48</v>
      </c>
      <c r="C868" s="25" t="str">
        <f t="shared" si="30"/>
        <v>2024-05</v>
      </c>
      <c r="D868" s="11">
        <v>32.58</v>
      </c>
      <c r="E868" s="11">
        <v>183.72</v>
      </c>
      <c r="F868" t="str">
        <f t="shared" si="29"/>
        <v>May 2024</v>
      </c>
    </row>
    <row r="869" spans="1:6" x14ac:dyDescent="0.2">
      <c r="A869" s="10">
        <v>45429</v>
      </c>
      <c r="B869" s="26">
        <v>53</v>
      </c>
      <c r="C869" s="25" t="str">
        <f t="shared" si="30"/>
        <v>2024-05</v>
      </c>
      <c r="D869" s="11">
        <v>42.54</v>
      </c>
      <c r="E869" s="11">
        <v>188.66</v>
      </c>
      <c r="F869" t="str">
        <f t="shared" si="29"/>
        <v>May 2024</v>
      </c>
    </row>
    <row r="870" spans="1:6" x14ac:dyDescent="0.2">
      <c r="A870" s="10">
        <v>45430</v>
      </c>
      <c r="B870" s="26">
        <v>46</v>
      </c>
      <c r="C870" s="25" t="str">
        <f t="shared" si="30"/>
        <v>2024-05</v>
      </c>
      <c r="D870" s="11">
        <v>45.35</v>
      </c>
      <c r="E870" s="11">
        <v>216.24</v>
      </c>
      <c r="F870" t="str">
        <f t="shared" si="29"/>
        <v>May 2024</v>
      </c>
    </row>
    <row r="871" spans="1:6" x14ac:dyDescent="0.2">
      <c r="A871" s="10">
        <v>45431</v>
      </c>
      <c r="B871" s="26">
        <v>46</v>
      </c>
      <c r="C871" s="25" t="str">
        <f t="shared" si="30"/>
        <v>2024-05</v>
      </c>
      <c r="D871" s="11">
        <v>34.770000000000003</v>
      </c>
      <c r="E871" s="11">
        <v>182.99</v>
      </c>
      <c r="F871" t="str">
        <f t="shared" si="29"/>
        <v>May 2024</v>
      </c>
    </row>
    <row r="872" spans="1:6" x14ac:dyDescent="0.2">
      <c r="A872" s="10">
        <v>45432</v>
      </c>
      <c r="B872" s="26">
        <v>51</v>
      </c>
      <c r="C872" s="25" t="str">
        <f t="shared" si="30"/>
        <v>2024-05</v>
      </c>
      <c r="D872" s="11">
        <v>41.75</v>
      </c>
      <c r="E872" s="11">
        <v>225.93</v>
      </c>
      <c r="F872" t="str">
        <f t="shared" si="29"/>
        <v>May 2024</v>
      </c>
    </row>
    <row r="873" spans="1:6" x14ac:dyDescent="0.2">
      <c r="A873" s="10">
        <v>45433</v>
      </c>
      <c r="B873" s="26">
        <v>54</v>
      </c>
      <c r="C873" s="25" t="str">
        <f t="shared" si="30"/>
        <v>2024-05</v>
      </c>
      <c r="D873" s="11">
        <v>44.63</v>
      </c>
      <c r="E873" s="11">
        <v>223.39</v>
      </c>
      <c r="F873" t="str">
        <f t="shared" si="29"/>
        <v>May 2024</v>
      </c>
    </row>
    <row r="874" spans="1:6" x14ac:dyDescent="0.2">
      <c r="A874" s="10">
        <v>45434</v>
      </c>
      <c r="B874" s="26">
        <v>55</v>
      </c>
      <c r="C874" s="25" t="str">
        <f t="shared" si="30"/>
        <v>2024-05</v>
      </c>
      <c r="D874" s="11">
        <v>49.02</v>
      </c>
      <c r="E874" s="11">
        <v>233.1</v>
      </c>
      <c r="F874" t="str">
        <f t="shared" si="29"/>
        <v>May 2024</v>
      </c>
    </row>
    <row r="875" spans="1:6" x14ac:dyDescent="0.2">
      <c r="A875" s="10">
        <v>45435</v>
      </c>
      <c r="B875" s="26">
        <v>48</v>
      </c>
      <c r="C875" s="25" t="str">
        <f t="shared" si="30"/>
        <v>2024-05</v>
      </c>
      <c r="D875" s="11">
        <v>45.69</v>
      </c>
      <c r="E875" s="11">
        <v>198.01</v>
      </c>
      <c r="F875" t="str">
        <f t="shared" si="29"/>
        <v>May 2024</v>
      </c>
    </row>
    <row r="876" spans="1:6" x14ac:dyDescent="0.2">
      <c r="A876" s="10">
        <v>45436</v>
      </c>
      <c r="B876" s="26">
        <v>45</v>
      </c>
      <c r="C876" s="25" t="str">
        <f t="shared" si="30"/>
        <v>2024-05</v>
      </c>
      <c r="D876" s="11">
        <v>32.01</v>
      </c>
      <c r="E876" s="11">
        <v>196.57</v>
      </c>
      <c r="F876" t="str">
        <f t="shared" si="29"/>
        <v>May 2024</v>
      </c>
    </row>
    <row r="877" spans="1:6" x14ac:dyDescent="0.2">
      <c r="A877" s="10">
        <v>45437</v>
      </c>
      <c r="B877" s="26">
        <v>52</v>
      </c>
      <c r="C877" s="25" t="str">
        <f t="shared" si="30"/>
        <v>2024-05</v>
      </c>
      <c r="D877" s="11">
        <v>32.56</v>
      </c>
      <c r="E877" s="11">
        <v>189.63</v>
      </c>
      <c r="F877" t="str">
        <f t="shared" si="29"/>
        <v>May 2024</v>
      </c>
    </row>
    <row r="878" spans="1:6" x14ac:dyDescent="0.2">
      <c r="A878" s="10">
        <v>45438</v>
      </c>
      <c r="B878" s="26">
        <v>46</v>
      </c>
      <c r="C878" s="25" t="str">
        <f t="shared" si="30"/>
        <v>2024-05</v>
      </c>
      <c r="D878" s="11">
        <v>32.4</v>
      </c>
      <c r="E878" s="11">
        <v>165.84</v>
      </c>
      <c r="F878" t="str">
        <f t="shared" si="29"/>
        <v>May 2024</v>
      </c>
    </row>
    <row r="879" spans="1:6" x14ac:dyDescent="0.2">
      <c r="A879" s="10">
        <v>45439</v>
      </c>
      <c r="B879" s="26">
        <v>48</v>
      </c>
      <c r="C879" s="25" t="str">
        <f t="shared" si="30"/>
        <v>2024-05</v>
      </c>
      <c r="D879" s="11">
        <v>32</v>
      </c>
      <c r="E879" s="11">
        <v>173.8</v>
      </c>
      <c r="F879" t="str">
        <f t="shared" si="29"/>
        <v>May 2024</v>
      </c>
    </row>
    <row r="880" spans="1:6" x14ac:dyDescent="0.2">
      <c r="A880" s="10">
        <v>45440</v>
      </c>
      <c r="B880" s="26">
        <v>53</v>
      </c>
      <c r="C880" s="25" t="str">
        <f t="shared" si="30"/>
        <v>2024-05</v>
      </c>
      <c r="D880" s="11">
        <v>46.22</v>
      </c>
      <c r="E880" s="11">
        <v>197.81</v>
      </c>
      <c r="F880" t="str">
        <f t="shared" si="29"/>
        <v>May 2024</v>
      </c>
    </row>
    <row r="881" spans="1:6" x14ac:dyDescent="0.2">
      <c r="A881" s="10">
        <v>45441</v>
      </c>
      <c r="B881" s="26">
        <v>46</v>
      </c>
      <c r="C881" s="25" t="str">
        <f t="shared" si="30"/>
        <v>2024-05</v>
      </c>
      <c r="D881" s="11">
        <v>49.4</v>
      </c>
      <c r="E881" s="11">
        <v>163.79</v>
      </c>
      <c r="F881" t="str">
        <f t="shared" si="29"/>
        <v>May 2024</v>
      </c>
    </row>
    <row r="882" spans="1:6" x14ac:dyDescent="0.2">
      <c r="A882" s="10">
        <v>45442</v>
      </c>
      <c r="B882" s="26">
        <v>52</v>
      </c>
      <c r="C882" s="25" t="str">
        <f t="shared" si="30"/>
        <v>2024-05</v>
      </c>
      <c r="D882" s="11">
        <v>32.43</v>
      </c>
      <c r="E882" s="11">
        <v>226.95</v>
      </c>
      <c r="F882" t="str">
        <f t="shared" si="29"/>
        <v>May 2024</v>
      </c>
    </row>
    <row r="883" spans="1:6" x14ac:dyDescent="0.2">
      <c r="A883" s="10">
        <v>45443</v>
      </c>
      <c r="B883" s="26">
        <v>54</v>
      </c>
      <c r="C883" s="25" t="str">
        <f t="shared" si="30"/>
        <v>2024-05</v>
      </c>
      <c r="D883" s="11">
        <v>43.24</v>
      </c>
      <c r="E883" s="11">
        <v>143.5</v>
      </c>
      <c r="F883" t="str">
        <f t="shared" si="29"/>
        <v>May 2024</v>
      </c>
    </row>
    <row r="884" spans="1:6" x14ac:dyDescent="0.2">
      <c r="A884" s="10">
        <v>45444</v>
      </c>
      <c r="B884" s="26">
        <v>47</v>
      </c>
      <c r="C884" s="25" t="str">
        <f t="shared" si="30"/>
        <v>2024-06</v>
      </c>
      <c r="D884" s="11">
        <v>48.75</v>
      </c>
      <c r="E884" s="11">
        <v>201.04</v>
      </c>
      <c r="F884" t="str">
        <f t="shared" si="29"/>
        <v>June 2024</v>
      </c>
    </row>
    <row r="885" spans="1:6" x14ac:dyDescent="0.2">
      <c r="A885" s="10">
        <v>45445</v>
      </c>
      <c r="B885" s="26">
        <v>50</v>
      </c>
      <c r="C885" s="25" t="str">
        <f t="shared" si="30"/>
        <v>2024-06</v>
      </c>
      <c r="D885" s="11">
        <v>48.08</v>
      </c>
      <c r="E885" s="11">
        <v>162.04</v>
      </c>
      <c r="F885" t="str">
        <f t="shared" si="29"/>
        <v>June 2024</v>
      </c>
    </row>
    <row r="886" spans="1:6" x14ac:dyDescent="0.2">
      <c r="A886" s="10">
        <v>45446</v>
      </c>
      <c r="B886" s="26">
        <v>47</v>
      </c>
      <c r="C886" s="25" t="str">
        <f t="shared" si="30"/>
        <v>2024-06</v>
      </c>
      <c r="D886" s="11">
        <v>46.5</v>
      </c>
      <c r="E886" s="11">
        <v>171.77</v>
      </c>
      <c r="F886" t="str">
        <f t="shared" si="29"/>
        <v>June 2024</v>
      </c>
    </row>
    <row r="887" spans="1:6" x14ac:dyDescent="0.2">
      <c r="A887" s="10">
        <v>45447</v>
      </c>
      <c r="B887" s="26">
        <v>49</v>
      </c>
      <c r="C887" s="25" t="str">
        <f t="shared" si="30"/>
        <v>2024-06</v>
      </c>
      <c r="D887" s="11">
        <v>47.78</v>
      </c>
      <c r="E887" s="11">
        <v>143.22</v>
      </c>
      <c r="F887" t="str">
        <f t="shared" si="29"/>
        <v>June 2024</v>
      </c>
    </row>
    <row r="888" spans="1:6" x14ac:dyDescent="0.2">
      <c r="A888" s="10">
        <v>45448</v>
      </c>
      <c r="B888" s="26">
        <v>52</v>
      </c>
      <c r="C888" s="25" t="str">
        <f t="shared" si="30"/>
        <v>2024-06</v>
      </c>
      <c r="D888" s="11">
        <v>34.26</v>
      </c>
      <c r="E888" s="11">
        <v>222.66</v>
      </c>
      <c r="F888" t="str">
        <f t="shared" si="29"/>
        <v>June 2024</v>
      </c>
    </row>
    <row r="889" spans="1:6" x14ac:dyDescent="0.2">
      <c r="A889" s="10">
        <v>45449</v>
      </c>
      <c r="B889" s="26">
        <v>50</v>
      </c>
      <c r="C889" s="25" t="str">
        <f t="shared" si="30"/>
        <v>2024-06</v>
      </c>
      <c r="D889" s="11">
        <v>40.44</v>
      </c>
      <c r="E889" s="11">
        <v>216.62</v>
      </c>
      <c r="F889" t="str">
        <f t="shared" si="29"/>
        <v>June 2024</v>
      </c>
    </row>
    <row r="890" spans="1:6" x14ac:dyDescent="0.2">
      <c r="A890" s="10">
        <v>45450</v>
      </c>
      <c r="B890" s="26">
        <v>45</v>
      </c>
      <c r="C890" s="25" t="str">
        <f t="shared" si="30"/>
        <v>2024-06</v>
      </c>
      <c r="D890" s="11">
        <v>38.31</v>
      </c>
      <c r="E890" s="11">
        <v>178.97</v>
      </c>
      <c r="F890" t="str">
        <f t="shared" si="29"/>
        <v>June 2024</v>
      </c>
    </row>
    <row r="891" spans="1:6" x14ac:dyDescent="0.2">
      <c r="A891" s="10">
        <v>45451</v>
      </c>
      <c r="B891" s="26">
        <v>50</v>
      </c>
      <c r="C891" s="25" t="str">
        <f t="shared" si="30"/>
        <v>2024-06</v>
      </c>
      <c r="D891" s="11">
        <v>49.98</v>
      </c>
      <c r="E891" s="11">
        <v>154.41999999999999</v>
      </c>
      <c r="F891" t="str">
        <f t="shared" si="29"/>
        <v>June 2024</v>
      </c>
    </row>
    <row r="892" spans="1:6" x14ac:dyDescent="0.2">
      <c r="A892" s="10">
        <v>45452</v>
      </c>
      <c r="B892" s="26">
        <v>55</v>
      </c>
      <c r="C892" s="25" t="str">
        <f t="shared" si="30"/>
        <v>2024-06</v>
      </c>
      <c r="D892" s="11">
        <v>31.09</v>
      </c>
      <c r="E892" s="11">
        <v>168.2</v>
      </c>
      <c r="F892" t="str">
        <f t="shared" si="29"/>
        <v>June 2024</v>
      </c>
    </row>
    <row r="893" spans="1:6" x14ac:dyDescent="0.2">
      <c r="A893" s="10">
        <v>45453</v>
      </c>
      <c r="B893" s="26">
        <v>52</v>
      </c>
      <c r="C893" s="25" t="str">
        <f t="shared" si="30"/>
        <v>2024-06</v>
      </c>
      <c r="D893" s="11">
        <v>44.07</v>
      </c>
      <c r="E893" s="11">
        <v>146.71</v>
      </c>
      <c r="F893" t="str">
        <f t="shared" si="29"/>
        <v>June 2024</v>
      </c>
    </row>
    <row r="894" spans="1:6" x14ac:dyDescent="0.2">
      <c r="A894" s="10">
        <v>45454</v>
      </c>
      <c r="B894" s="26">
        <v>49</v>
      </c>
      <c r="C894" s="25" t="str">
        <f t="shared" si="30"/>
        <v>2024-06</v>
      </c>
      <c r="D894" s="11">
        <v>38.659999999999997</v>
      </c>
      <c r="E894" s="11">
        <v>164.38</v>
      </c>
      <c r="F894" t="str">
        <f t="shared" si="29"/>
        <v>June 2024</v>
      </c>
    </row>
    <row r="895" spans="1:6" x14ac:dyDescent="0.2">
      <c r="A895" s="10">
        <v>45455</v>
      </c>
      <c r="B895" s="26">
        <v>46</v>
      </c>
      <c r="C895" s="25" t="str">
        <f t="shared" si="30"/>
        <v>2024-06</v>
      </c>
      <c r="D895" s="11">
        <v>42.56</v>
      </c>
      <c r="E895" s="11">
        <v>153.22</v>
      </c>
      <c r="F895" t="str">
        <f t="shared" si="29"/>
        <v>June 2024</v>
      </c>
    </row>
    <row r="896" spans="1:6" x14ac:dyDescent="0.2">
      <c r="A896" s="10">
        <v>45456</v>
      </c>
      <c r="B896" s="26">
        <v>53</v>
      </c>
      <c r="C896" s="25" t="str">
        <f t="shared" si="30"/>
        <v>2024-06</v>
      </c>
      <c r="D896" s="11">
        <v>32.21</v>
      </c>
      <c r="E896" s="11">
        <v>220.44</v>
      </c>
      <c r="F896" t="str">
        <f t="shared" si="29"/>
        <v>June 2024</v>
      </c>
    </row>
    <row r="897" spans="1:6" x14ac:dyDescent="0.2">
      <c r="A897" s="10">
        <v>45457</v>
      </c>
      <c r="B897" s="26">
        <v>49</v>
      </c>
      <c r="C897" s="25" t="str">
        <f t="shared" si="30"/>
        <v>2024-06</v>
      </c>
      <c r="D897" s="11">
        <v>31.38</v>
      </c>
      <c r="E897" s="11">
        <v>225.52</v>
      </c>
      <c r="F897" t="str">
        <f t="shared" si="29"/>
        <v>June 2024</v>
      </c>
    </row>
    <row r="898" spans="1:6" x14ac:dyDescent="0.2">
      <c r="A898" s="10">
        <v>45458</v>
      </c>
      <c r="B898" s="26">
        <v>54</v>
      </c>
      <c r="C898" s="25" t="str">
        <f t="shared" si="30"/>
        <v>2024-06</v>
      </c>
      <c r="D898" s="11">
        <v>49.57</v>
      </c>
      <c r="E898" s="11">
        <v>177.36</v>
      </c>
      <c r="F898" t="str">
        <f t="shared" si="29"/>
        <v>June 2024</v>
      </c>
    </row>
    <row r="899" spans="1:6" x14ac:dyDescent="0.2">
      <c r="A899" s="10">
        <v>45459</v>
      </c>
      <c r="B899" s="26">
        <v>47</v>
      </c>
      <c r="C899" s="25" t="str">
        <f t="shared" si="30"/>
        <v>2024-06</v>
      </c>
      <c r="D899" s="11">
        <v>30.57</v>
      </c>
      <c r="E899" s="11">
        <v>151.44</v>
      </c>
      <c r="F899" t="str">
        <f t="shared" si="29"/>
        <v>June 2024</v>
      </c>
    </row>
    <row r="900" spans="1:6" x14ac:dyDescent="0.2">
      <c r="A900" s="10">
        <v>45460</v>
      </c>
      <c r="B900" s="26">
        <v>54</v>
      </c>
      <c r="C900" s="25" t="str">
        <f t="shared" si="30"/>
        <v>2024-06</v>
      </c>
      <c r="D900" s="11">
        <v>49.47</v>
      </c>
      <c r="E900" s="11">
        <v>174.01</v>
      </c>
      <c r="F900" t="str">
        <f t="shared" si="29"/>
        <v>June 2024</v>
      </c>
    </row>
    <row r="901" spans="1:6" x14ac:dyDescent="0.2">
      <c r="A901" s="10">
        <v>45461</v>
      </c>
      <c r="B901" s="26">
        <v>49</v>
      </c>
      <c r="C901" s="25" t="str">
        <f t="shared" si="30"/>
        <v>2024-06</v>
      </c>
      <c r="D901" s="11">
        <v>41.9</v>
      </c>
      <c r="E901" s="11">
        <v>185.64</v>
      </c>
      <c r="F901" t="str">
        <f t="shared" si="29"/>
        <v>June 2024</v>
      </c>
    </row>
    <row r="902" spans="1:6" x14ac:dyDescent="0.2">
      <c r="A902" s="10">
        <v>45462</v>
      </c>
      <c r="B902" s="26">
        <v>46</v>
      </c>
      <c r="C902" s="25" t="str">
        <f t="shared" si="30"/>
        <v>2024-06</v>
      </c>
      <c r="D902" s="11">
        <v>44.27</v>
      </c>
      <c r="E902" s="11">
        <v>186.08</v>
      </c>
      <c r="F902" t="str">
        <f t="shared" ref="F902:F965" si="31">TEXT(DATE(LEFT(C902,4), RIGHT(C902,2), 1), "mmmm yyyy")</f>
        <v>June 2024</v>
      </c>
    </row>
    <row r="903" spans="1:6" x14ac:dyDescent="0.2">
      <c r="A903" s="10">
        <v>45463</v>
      </c>
      <c r="B903" s="26">
        <v>51</v>
      </c>
      <c r="C903" s="25" t="str">
        <f t="shared" si="30"/>
        <v>2024-06</v>
      </c>
      <c r="D903" s="11">
        <v>30.68</v>
      </c>
      <c r="E903" s="11">
        <v>150.32</v>
      </c>
      <c r="F903" t="str">
        <f t="shared" si="31"/>
        <v>June 2024</v>
      </c>
    </row>
    <row r="904" spans="1:6" x14ac:dyDescent="0.2">
      <c r="A904" s="10">
        <v>45464</v>
      </c>
      <c r="B904" s="26">
        <v>56</v>
      </c>
      <c r="C904" s="25" t="str">
        <f t="shared" si="30"/>
        <v>2024-06</v>
      </c>
      <c r="D904" s="11">
        <v>40.81</v>
      </c>
      <c r="E904" s="11">
        <v>222.15</v>
      </c>
      <c r="F904" t="str">
        <f t="shared" si="31"/>
        <v>June 2024</v>
      </c>
    </row>
    <row r="905" spans="1:6" x14ac:dyDescent="0.2">
      <c r="A905" s="10">
        <v>45465</v>
      </c>
      <c r="B905" s="26">
        <v>50</v>
      </c>
      <c r="C905" s="25" t="str">
        <f t="shared" si="30"/>
        <v>2024-06</v>
      </c>
      <c r="D905" s="11">
        <v>45.99</v>
      </c>
      <c r="E905" s="11">
        <v>162.47</v>
      </c>
      <c r="F905" t="str">
        <f t="shared" si="31"/>
        <v>June 2024</v>
      </c>
    </row>
    <row r="906" spans="1:6" x14ac:dyDescent="0.2">
      <c r="A906" s="10">
        <v>45466</v>
      </c>
      <c r="B906" s="26">
        <v>54</v>
      </c>
      <c r="C906" s="25" t="str">
        <f t="shared" si="30"/>
        <v>2024-06</v>
      </c>
      <c r="D906" s="11">
        <v>41.91</v>
      </c>
      <c r="E906" s="11">
        <v>182.33</v>
      </c>
      <c r="F906" t="str">
        <f t="shared" si="31"/>
        <v>June 2024</v>
      </c>
    </row>
    <row r="907" spans="1:6" x14ac:dyDescent="0.2">
      <c r="A907" s="10">
        <v>45467</v>
      </c>
      <c r="B907" s="26">
        <v>56</v>
      </c>
      <c r="C907" s="25" t="str">
        <f t="shared" si="30"/>
        <v>2024-06</v>
      </c>
      <c r="D907" s="11">
        <v>41.3</v>
      </c>
      <c r="E907" s="11">
        <v>176.82</v>
      </c>
      <c r="F907" t="str">
        <f t="shared" si="31"/>
        <v>June 2024</v>
      </c>
    </row>
    <row r="908" spans="1:6" x14ac:dyDescent="0.2">
      <c r="A908" s="10">
        <v>45468</v>
      </c>
      <c r="B908" s="26">
        <v>46</v>
      </c>
      <c r="C908" s="25" t="str">
        <f t="shared" si="30"/>
        <v>2024-06</v>
      </c>
      <c r="D908" s="11">
        <v>31.62</v>
      </c>
      <c r="E908" s="11">
        <v>178.15</v>
      </c>
      <c r="F908" t="str">
        <f t="shared" si="31"/>
        <v>June 2024</v>
      </c>
    </row>
    <row r="909" spans="1:6" x14ac:dyDescent="0.2">
      <c r="A909" s="10">
        <v>45469</v>
      </c>
      <c r="B909" s="26">
        <v>57</v>
      </c>
      <c r="C909" s="25" t="str">
        <f t="shared" si="30"/>
        <v>2024-06</v>
      </c>
      <c r="D909" s="11">
        <v>44.72</v>
      </c>
      <c r="E909" s="11">
        <v>153.38999999999999</v>
      </c>
      <c r="F909" t="str">
        <f t="shared" si="31"/>
        <v>June 2024</v>
      </c>
    </row>
    <row r="910" spans="1:6" x14ac:dyDescent="0.2">
      <c r="A910" s="10">
        <v>45470</v>
      </c>
      <c r="B910" s="26">
        <v>55</v>
      </c>
      <c r="C910" s="25" t="str">
        <f t="shared" si="30"/>
        <v>2024-06</v>
      </c>
      <c r="D910" s="11">
        <v>48.62</v>
      </c>
      <c r="E910" s="11">
        <v>226.61</v>
      </c>
      <c r="F910" t="str">
        <f t="shared" si="31"/>
        <v>June 2024</v>
      </c>
    </row>
    <row r="911" spans="1:6" x14ac:dyDescent="0.2">
      <c r="A911" s="10">
        <v>45471</v>
      </c>
      <c r="B911" s="26">
        <v>52</v>
      </c>
      <c r="C911" s="25" t="str">
        <f t="shared" ref="C911:C974" si="32">TEXT(A911, "yyyy-mm")</f>
        <v>2024-06</v>
      </c>
      <c r="D911" s="11">
        <v>36.18</v>
      </c>
      <c r="E911" s="11">
        <v>231.54</v>
      </c>
      <c r="F911" t="str">
        <f t="shared" si="31"/>
        <v>June 2024</v>
      </c>
    </row>
    <row r="912" spans="1:6" x14ac:dyDescent="0.2">
      <c r="A912" s="10">
        <v>45472</v>
      </c>
      <c r="B912" s="26">
        <v>51</v>
      </c>
      <c r="C912" s="25" t="str">
        <f t="shared" si="32"/>
        <v>2024-06</v>
      </c>
      <c r="D912" s="11">
        <v>40.76</v>
      </c>
      <c r="E912" s="11">
        <v>142.97999999999999</v>
      </c>
      <c r="F912" t="str">
        <f t="shared" si="31"/>
        <v>June 2024</v>
      </c>
    </row>
    <row r="913" spans="1:6" x14ac:dyDescent="0.2">
      <c r="A913" s="10">
        <v>45473</v>
      </c>
      <c r="B913" s="26">
        <v>48</v>
      </c>
      <c r="C913" s="25" t="str">
        <f t="shared" si="32"/>
        <v>2024-06</v>
      </c>
      <c r="D913" s="11">
        <v>50.12</v>
      </c>
      <c r="E913" s="11">
        <v>206.21</v>
      </c>
      <c r="F913" t="str">
        <f t="shared" si="31"/>
        <v>June 2024</v>
      </c>
    </row>
    <row r="914" spans="1:6" x14ac:dyDescent="0.2">
      <c r="A914" s="10">
        <v>45474</v>
      </c>
      <c r="B914" s="26">
        <v>47</v>
      </c>
      <c r="C914" s="25" t="str">
        <f t="shared" si="32"/>
        <v>2024-07</v>
      </c>
      <c r="D914" s="11">
        <v>47.06</v>
      </c>
      <c r="E914" s="11">
        <v>136.91</v>
      </c>
      <c r="F914" t="str">
        <f t="shared" si="31"/>
        <v>July 2024</v>
      </c>
    </row>
    <row r="915" spans="1:6" x14ac:dyDescent="0.2">
      <c r="A915" s="10">
        <v>45475</v>
      </c>
      <c r="B915" s="26">
        <v>48</v>
      </c>
      <c r="C915" s="25" t="str">
        <f t="shared" si="32"/>
        <v>2024-07</v>
      </c>
      <c r="D915" s="11">
        <v>41.7</v>
      </c>
      <c r="E915" s="11">
        <v>217.78</v>
      </c>
      <c r="F915" t="str">
        <f t="shared" si="31"/>
        <v>July 2024</v>
      </c>
    </row>
    <row r="916" spans="1:6" x14ac:dyDescent="0.2">
      <c r="A916" s="10">
        <v>45476</v>
      </c>
      <c r="B916" s="26">
        <v>52</v>
      </c>
      <c r="C916" s="25" t="str">
        <f t="shared" si="32"/>
        <v>2024-07</v>
      </c>
      <c r="D916" s="11">
        <v>32.46</v>
      </c>
      <c r="E916" s="11">
        <v>145.55000000000001</v>
      </c>
      <c r="F916" t="str">
        <f t="shared" si="31"/>
        <v>July 2024</v>
      </c>
    </row>
    <row r="917" spans="1:6" x14ac:dyDescent="0.2">
      <c r="A917" s="10">
        <v>45477</v>
      </c>
      <c r="B917" s="26">
        <v>58</v>
      </c>
      <c r="C917" s="25" t="str">
        <f t="shared" si="32"/>
        <v>2024-07</v>
      </c>
      <c r="D917" s="11">
        <v>35.630000000000003</v>
      </c>
      <c r="E917" s="11">
        <v>167.87</v>
      </c>
      <c r="F917" t="str">
        <f t="shared" si="31"/>
        <v>July 2024</v>
      </c>
    </row>
    <row r="918" spans="1:6" x14ac:dyDescent="0.2">
      <c r="A918" s="10">
        <v>45478</v>
      </c>
      <c r="B918" s="26">
        <v>53</v>
      </c>
      <c r="C918" s="25" t="str">
        <f t="shared" si="32"/>
        <v>2024-07</v>
      </c>
      <c r="D918" s="11">
        <v>34.090000000000003</v>
      </c>
      <c r="E918" s="11">
        <v>178.17</v>
      </c>
      <c r="F918" t="str">
        <f t="shared" si="31"/>
        <v>July 2024</v>
      </c>
    </row>
    <row r="919" spans="1:6" x14ac:dyDescent="0.2">
      <c r="A919" s="10">
        <v>45479</v>
      </c>
      <c r="B919" s="26">
        <v>48</v>
      </c>
      <c r="C919" s="25" t="str">
        <f t="shared" si="32"/>
        <v>2024-07</v>
      </c>
      <c r="D919" s="11">
        <v>44.16</v>
      </c>
      <c r="E919" s="11">
        <v>224.24</v>
      </c>
      <c r="F919" t="str">
        <f t="shared" si="31"/>
        <v>July 2024</v>
      </c>
    </row>
    <row r="920" spans="1:6" x14ac:dyDescent="0.2">
      <c r="A920" s="10">
        <v>45480</v>
      </c>
      <c r="B920" s="26">
        <v>59</v>
      </c>
      <c r="C920" s="25" t="str">
        <f t="shared" si="32"/>
        <v>2024-07</v>
      </c>
      <c r="D920" s="11">
        <v>43.69</v>
      </c>
      <c r="E920" s="11">
        <v>184.53</v>
      </c>
      <c r="F920" t="str">
        <f t="shared" si="31"/>
        <v>July 2024</v>
      </c>
    </row>
    <row r="921" spans="1:6" x14ac:dyDescent="0.2">
      <c r="A921" s="10">
        <v>45481</v>
      </c>
      <c r="B921" s="26">
        <v>56</v>
      </c>
      <c r="C921" s="25" t="str">
        <f t="shared" si="32"/>
        <v>2024-07</v>
      </c>
      <c r="D921" s="11">
        <v>35.03</v>
      </c>
      <c r="E921" s="11">
        <v>203.59</v>
      </c>
      <c r="F921" t="str">
        <f t="shared" si="31"/>
        <v>July 2024</v>
      </c>
    </row>
    <row r="922" spans="1:6" x14ac:dyDescent="0.2">
      <c r="A922" s="10">
        <v>45482</v>
      </c>
      <c r="B922" s="26">
        <v>49</v>
      </c>
      <c r="C922" s="25" t="str">
        <f t="shared" si="32"/>
        <v>2024-07</v>
      </c>
      <c r="D922" s="11">
        <v>33.049999999999997</v>
      </c>
      <c r="E922" s="11">
        <v>138.4</v>
      </c>
      <c r="F922" t="str">
        <f t="shared" si="31"/>
        <v>July 2024</v>
      </c>
    </row>
    <row r="923" spans="1:6" x14ac:dyDescent="0.2">
      <c r="A923" s="10">
        <v>45483</v>
      </c>
      <c r="B923" s="26">
        <v>54</v>
      </c>
      <c r="C923" s="25" t="str">
        <f t="shared" si="32"/>
        <v>2024-07</v>
      </c>
      <c r="D923" s="11">
        <v>31.1</v>
      </c>
      <c r="E923" s="11">
        <v>221.97</v>
      </c>
      <c r="F923" t="str">
        <f t="shared" si="31"/>
        <v>July 2024</v>
      </c>
    </row>
    <row r="924" spans="1:6" x14ac:dyDescent="0.2">
      <c r="A924" s="10">
        <v>45484</v>
      </c>
      <c r="B924" s="26">
        <v>57</v>
      </c>
      <c r="C924" s="25" t="str">
        <f t="shared" si="32"/>
        <v>2024-07</v>
      </c>
      <c r="D924" s="11">
        <v>32.36</v>
      </c>
      <c r="E924" s="11">
        <v>175.23</v>
      </c>
      <c r="F924" t="str">
        <f t="shared" si="31"/>
        <v>July 2024</v>
      </c>
    </row>
    <row r="925" spans="1:6" x14ac:dyDescent="0.2">
      <c r="A925" s="10">
        <v>45485</v>
      </c>
      <c r="B925" s="26">
        <v>51</v>
      </c>
      <c r="C925" s="25" t="str">
        <f t="shared" si="32"/>
        <v>2024-07</v>
      </c>
      <c r="D925" s="11">
        <v>37.94</v>
      </c>
      <c r="E925" s="11">
        <v>193.74</v>
      </c>
      <c r="F925" t="str">
        <f t="shared" si="31"/>
        <v>July 2024</v>
      </c>
    </row>
    <row r="926" spans="1:6" x14ac:dyDescent="0.2">
      <c r="A926" s="10">
        <v>45486</v>
      </c>
      <c r="B926" s="26">
        <v>54</v>
      </c>
      <c r="C926" s="25" t="str">
        <f t="shared" si="32"/>
        <v>2024-07</v>
      </c>
      <c r="D926" s="11">
        <v>31.14</v>
      </c>
      <c r="E926" s="11">
        <v>155.31</v>
      </c>
      <c r="F926" t="str">
        <f t="shared" si="31"/>
        <v>July 2024</v>
      </c>
    </row>
    <row r="927" spans="1:6" x14ac:dyDescent="0.2">
      <c r="A927" s="10">
        <v>45487</v>
      </c>
      <c r="B927" s="26">
        <v>56</v>
      </c>
      <c r="C927" s="25" t="str">
        <f t="shared" si="32"/>
        <v>2024-07</v>
      </c>
      <c r="D927" s="11">
        <v>41.62</v>
      </c>
      <c r="E927" s="11">
        <v>171.14</v>
      </c>
      <c r="F927" t="str">
        <f t="shared" si="31"/>
        <v>July 2024</v>
      </c>
    </row>
    <row r="928" spans="1:6" x14ac:dyDescent="0.2">
      <c r="A928" s="10">
        <v>45488</v>
      </c>
      <c r="B928" s="26">
        <v>52</v>
      </c>
      <c r="C928" s="25" t="str">
        <f t="shared" si="32"/>
        <v>2024-07</v>
      </c>
      <c r="D928" s="11">
        <v>34.9</v>
      </c>
      <c r="E928" s="11">
        <v>188.14</v>
      </c>
      <c r="F928" t="str">
        <f t="shared" si="31"/>
        <v>July 2024</v>
      </c>
    </row>
    <row r="929" spans="1:6" x14ac:dyDescent="0.2">
      <c r="A929" s="10">
        <v>45489</v>
      </c>
      <c r="B929" s="26">
        <v>50</v>
      </c>
      <c r="C929" s="25" t="str">
        <f t="shared" si="32"/>
        <v>2024-07</v>
      </c>
      <c r="D929" s="11">
        <v>30.56</v>
      </c>
      <c r="E929" s="11">
        <v>228.13</v>
      </c>
      <c r="F929" t="str">
        <f t="shared" si="31"/>
        <v>July 2024</v>
      </c>
    </row>
    <row r="930" spans="1:6" x14ac:dyDescent="0.2">
      <c r="A930" s="10">
        <v>45490</v>
      </c>
      <c r="B930" s="26">
        <v>55</v>
      </c>
      <c r="C930" s="25" t="str">
        <f t="shared" si="32"/>
        <v>2024-07</v>
      </c>
      <c r="D930" s="11">
        <v>39.81</v>
      </c>
      <c r="E930" s="11">
        <v>195.22</v>
      </c>
      <c r="F930" t="str">
        <f t="shared" si="31"/>
        <v>July 2024</v>
      </c>
    </row>
    <row r="931" spans="1:6" x14ac:dyDescent="0.2">
      <c r="A931" s="10">
        <v>45491</v>
      </c>
      <c r="B931" s="26">
        <v>53</v>
      </c>
      <c r="C931" s="25" t="str">
        <f t="shared" si="32"/>
        <v>2024-07</v>
      </c>
      <c r="D931" s="11">
        <v>32.69</v>
      </c>
      <c r="E931" s="11">
        <v>221.77</v>
      </c>
      <c r="F931" t="str">
        <f t="shared" si="31"/>
        <v>July 2024</v>
      </c>
    </row>
    <row r="932" spans="1:6" x14ac:dyDescent="0.2">
      <c r="A932" s="10">
        <v>45492</v>
      </c>
      <c r="B932" s="26">
        <v>59</v>
      </c>
      <c r="C932" s="25" t="str">
        <f t="shared" si="32"/>
        <v>2024-07</v>
      </c>
      <c r="D932" s="11">
        <v>33.700000000000003</v>
      </c>
      <c r="E932" s="11">
        <v>155.38999999999999</v>
      </c>
      <c r="F932" t="str">
        <f t="shared" si="31"/>
        <v>July 2024</v>
      </c>
    </row>
    <row r="933" spans="1:6" x14ac:dyDescent="0.2">
      <c r="A933" s="10">
        <v>45493</v>
      </c>
      <c r="B933" s="26">
        <v>56</v>
      </c>
      <c r="C933" s="25" t="str">
        <f t="shared" si="32"/>
        <v>2024-07</v>
      </c>
      <c r="D933" s="11">
        <v>38.83</v>
      </c>
      <c r="E933" s="11">
        <v>179.45</v>
      </c>
      <c r="F933" t="str">
        <f t="shared" si="31"/>
        <v>July 2024</v>
      </c>
    </row>
    <row r="934" spans="1:6" x14ac:dyDescent="0.2">
      <c r="A934" s="10">
        <v>45494</v>
      </c>
      <c r="B934" s="26">
        <v>53</v>
      </c>
      <c r="C934" s="25" t="str">
        <f t="shared" si="32"/>
        <v>2024-07</v>
      </c>
      <c r="D934" s="11">
        <v>39.159999999999997</v>
      </c>
      <c r="E934" s="11">
        <v>183.38</v>
      </c>
      <c r="F934" t="str">
        <f t="shared" si="31"/>
        <v>July 2024</v>
      </c>
    </row>
    <row r="935" spans="1:6" x14ac:dyDescent="0.2">
      <c r="A935" s="10">
        <v>45495</v>
      </c>
      <c r="B935" s="26">
        <v>57</v>
      </c>
      <c r="C935" s="25" t="str">
        <f t="shared" si="32"/>
        <v>2024-07</v>
      </c>
      <c r="D935" s="11">
        <v>48.74</v>
      </c>
      <c r="E935" s="11">
        <v>219.39</v>
      </c>
      <c r="F935" t="str">
        <f t="shared" si="31"/>
        <v>July 2024</v>
      </c>
    </row>
    <row r="936" spans="1:6" x14ac:dyDescent="0.2">
      <c r="A936" s="10">
        <v>45496</v>
      </c>
      <c r="B936" s="26">
        <v>49</v>
      </c>
      <c r="C936" s="25" t="str">
        <f t="shared" si="32"/>
        <v>2024-07</v>
      </c>
      <c r="D936" s="11">
        <v>42.35</v>
      </c>
      <c r="E936" s="11">
        <v>160.88999999999999</v>
      </c>
      <c r="F936" t="str">
        <f t="shared" si="31"/>
        <v>July 2024</v>
      </c>
    </row>
    <row r="937" spans="1:6" x14ac:dyDescent="0.2">
      <c r="A937" s="10">
        <v>45497</v>
      </c>
      <c r="B937" s="26">
        <v>55</v>
      </c>
      <c r="C937" s="25" t="str">
        <f t="shared" si="32"/>
        <v>2024-07</v>
      </c>
      <c r="D937" s="11">
        <v>35.880000000000003</v>
      </c>
      <c r="E937" s="11">
        <v>213.16</v>
      </c>
      <c r="F937" t="str">
        <f t="shared" si="31"/>
        <v>July 2024</v>
      </c>
    </row>
    <row r="938" spans="1:6" x14ac:dyDescent="0.2">
      <c r="A938" s="10">
        <v>45498</v>
      </c>
      <c r="B938" s="26">
        <v>56</v>
      </c>
      <c r="C938" s="25" t="str">
        <f t="shared" si="32"/>
        <v>2024-07</v>
      </c>
      <c r="D938" s="11">
        <v>31.36</v>
      </c>
      <c r="E938" s="11">
        <v>224.17</v>
      </c>
      <c r="F938" t="str">
        <f t="shared" si="31"/>
        <v>July 2024</v>
      </c>
    </row>
    <row r="939" spans="1:6" x14ac:dyDescent="0.2">
      <c r="A939" s="10">
        <v>45499</v>
      </c>
      <c r="B939" s="26">
        <v>57</v>
      </c>
      <c r="C939" s="25" t="str">
        <f t="shared" si="32"/>
        <v>2024-07</v>
      </c>
      <c r="D939" s="11">
        <v>43.24</v>
      </c>
      <c r="E939" s="11">
        <v>215.08</v>
      </c>
      <c r="F939" t="str">
        <f t="shared" si="31"/>
        <v>July 2024</v>
      </c>
    </row>
    <row r="940" spans="1:6" x14ac:dyDescent="0.2">
      <c r="A940" s="10">
        <v>45500</v>
      </c>
      <c r="B940" s="26">
        <v>58</v>
      </c>
      <c r="C940" s="25" t="str">
        <f t="shared" si="32"/>
        <v>2024-07</v>
      </c>
      <c r="D940" s="11">
        <v>41.01</v>
      </c>
      <c r="E940" s="11">
        <v>160.57</v>
      </c>
      <c r="F940" t="str">
        <f t="shared" si="31"/>
        <v>July 2024</v>
      </c>
    </row>
    <row r="941" spans="1:6" x14ac:dyDescent="0.2">
      <c r="A941" s="10">
        <v>45501</v>
      </c>
      <c r="B941" s="26">
        <v>52</v>
      </c>
      <c r="C941" s="25" t="str">
        <f t="shared" si="32"/>
        <v>2024-07</v>
      </c>
      <c r="D941" s="11">
        <v>49.35</v>
      </c>
      <c r="E941" s="11">
        <v>212.45</v>
      </c>
      <c r="F941" t="str">
        <f t="shared" si="31"/>
        <v>July 2024</v>
      </c>
    </row>
    <row r="942" spans="1:6" x14ac:dyDescent="0.2">
      <c r="A942" s="10">
        <v>45502</v>
      </c>
      <c r="B942" s="26">
        <v>52</v>
      </c>
      <c r="C942" s="25" t="str">
        <f t="shared" si="32"/>
        <v>2024-07</v>
      </c>
      <c r="D942" s="11">
        <v>48.62</v>
      </c>
      <c r="E942" s="11">
        <v>140.96</v>
      </c>
      <c r="F942" t="str">
        <f t="shared" si="31"/>
        <v>July 2024</v>
      </c>
    </row>
    <row r="943" spans="1:6" x14ac:dyDescent="0.2">
      <c r="A943" s="10">
        <v>45503</v>
      </c>
      <c r="B943" s="26">
        <v>59</v>
      </c>
      <c r="C943" s="25" t="str">
        <f t="shared" si="32"/>
        <v>2024-07</v>
      </c>
      <c r="D943" s="11">
        <v>38.5</v>
      </c>
      <c r="E943" s="11">
        <v>235.05</v>
      </c>
      <c r="F943" t="str">
        <f t="shared" si="31"/>
        <v>July 2024</v>
      </c>
    </row>
    <row r="944" spans="1:6" x14ac:dyDescent="0.2">
      <c r="A944" s="10">
        <v>45504</v>
      </c>
      <c r="B944" s="26">
        <v>54</v>
      </c>
      <c r="C944" s="25" t="str">
        <f t="shared" si="32"/>
        <v>2024-07</v>
      </c>
      <c r="D944" s="11">
        <v>41.09</v>
      </c>
      <c r="E944" s="11">
        <v>189.76</v>
      </c>
      <c r="F944" t="str">
        <f t="shared" si="31"/>
        <v>July 2024</v>
      </c>
    </row>
    <row r="945" spans="1:6" x14ac:dyDescent="0.2">
      <c r="A945" s="10">
        <v>45505</v>
      </c>
      <c r="B945" s="26">
        <v>50</v>
      </c>
      <c r="C945" s="25" t="str">
        <f t="shared" si="32"/>
        <v>2024-08</v>
      </c>
      <c r="D945" s="11">
        <v>39.82</v>
      </c>
      <c r="E945" s="11">
        <v>154.76</v>
      </c>
      <c r="F945" t="str">
        <f t="shared" si="31"/>
        <v>August 2024</v>
      </c>
    </row>
    <row r="946" spans="1:6" x14ac:dyDescent="0.2">
      <c r="A946" s="10">
        <v>45506</v>
      </c>
      <c r="B946" s="26">
        <v>53</v>
      </c>
      <c r="C946" s="25" t="str">
        <f t="shared" si="32"/>
        <v>2024-08</v>
      </c>
      <c r="D946" s="11">
        <v>49.9</v>
      </c>
      <c r="E946" s="11">
        <v>197.79</v>
      </c>
      <c r="F946" t="str">
        <f t="shared" si="31"/>
        <v>August 2024</v>
      </c>
    </row>
    <row r="947" spans="1:6" x14ac:dyDescent="0.2">
      <c r="A947" s="10">
        <v>45507</v>
      </c>
      <c r="B947" s="26">
        <v>57</v>
      </c>
      <c r="C947" s="25" t="str">
        <f t="shared" si="32"/>
        <v>2024-08</v>
      </c>
      <c r="D947" s="11">
        <v>43.44</v>
      </c>
      <c r="E947" s="11">
        <v>234.23</v>
      </c>
      <c r="F947" t="str">
        <f t="shared" si="31"/>
        <v>August 2024</v>
      </c>
    </row>
    <row r="948" spans="1:6" x14ac:dyDescent="0.2">
      <c r="A948" s="10">
        <v>45508</v>
      </c>
      <c r="B948" s="26">
        <v>59</v>
      </c>
      <c r="C948" s="25" t="str">
        <f t="shared" si="32"/>
        <v>2024-08</v>
      </c>
      <c r="D948" s="11">
        <v>37.07</v>
      </c>
      <c r="E948" s="11">
        <v>197.26</v>
      </c>
      <c r="F948" t="str">
        <f t="shared" si="31"/>
        <v>August 2024</v>
      </c>
    </row>
    <row r="949" spans="1:6" x14ac:dyDescent="0.2">
      <c r="A949" s="10">
        <v>45509</v>
      </c>
      <c r="B949" s="26">
        <v>51</v>
      </c>
      <c r="C949" s="25" t="str">
        <f t="shared" si="32"/>
        <v>2024-08</v>
      </c>
      <c r="D949" s="11">
        <v>36.17</v>
      </c>
      <c r="E949" s="11">
        <v>160.77000000000001</v>
      </c>
      <c r="F949" t="str">
        <f t="shared" si="31"/>
        <v>August 2024</v>
      </c>
    </row>
    <row r="950" spans="1:6" x14ac:dyDescent="0.2">
      <c r="A950" s="10">
        <v>45510</v>
      </c>
      <c r="B950" s="26">
        <v>54</v>
      </c>
      <c r="C950" s="25" t="str">
        <f t="shared" si="32"/>
        <v>2024-08</v>
      </c>
      <c r="D950" s="11">
        <v>37.49</v>
      </c>
      <c r="E950" s="11">
        <v>229.23</v>
      </c>
      <c r="F950" t="str">
        <f t="shared" si="31"/>
        <v>August 2024</v>
      </c>
    </row>
    <row r="951" spans="1:6" x14ac:dyDescent="0.2">
      <c r="A951" s="10">
        <v>45511</v>
      </c>
      <c r="B951" s="26">
        <v>57</v>
      </c>
      <c r="C951" s="25" t="str">
        <f t="shared" si="32"/>
        <v>2024-08</v>
      </c>
      <c r="D951" s="11">
        <v>33.28</v>
      </c>
      <c r="E951" s="11">
        <v>148.34</v>
      </c>
      <c r="F951" t="str">
        <f t="shared" si="31"/>
        <v>August 2024</v>
      </c>
    </row>
    <row r="952" spans="1:6" x14ac:dyDescent="0.2">
      <c r="A952" s="10">
        <v>45512</v>
      </c>
      <c r="B952" s="26">
        <v>53</v>
      </c>
      <c r="C952" s="25" t="str">
        <f t="shared" si="32"/>
        <v>2024-08</v>
      </c>
      <c r="D952" s="11">
        <v>36.71</v>
      </c>
      <c r="E952" s="11">
        <v>196.42</v>
      </c>
      <c r="F952" t="str">
        <f t="shared" si="31"/>
        <v>August 2024</v>
      </c>
    </row>
    <row r="953" spans="1:6" x14ac:dyDescent="0.2">
      <c r="A953" s="10">
        <v>45513</v>
      </c>
      <c r="B953" s="26">
        <v>58</v>
      </c>
      <c r="C953" s="25" t="str">
        <f t="shared" si="32"/>
        <v>2024-08</v>
      </c>
      <c r="D953" s="11">
        <v>35.950000000000003</v>
      </c>
      <c r="E953" s="11">
        <v>152.59</v>
      </c>
      <c r="F953" t="str">
        <f t="shared" si="31"/>
        <v>August 2024</v>
      </c>
    </row>
    <row r="954" spans="1:6" x14ac:dyDescent="0.2">
      <c r="A954" s="10">
        <v>45514</v>
      </c>
      <c r="B954" s="26">
        <v>48</v>
      </c>
      <c r="C954" s="25" t="str">
        <f t="shared" si="32"/>
        <v>2024-08</v>
      </c>
      <c r="D954" s="11">
        <v>33.159999999999997</v>
      </c>
      <c r="E954" s="11">
        <v>218.87</v>
      </c>
      <c r="F954" t="str">
        <f t="shared" si="31"/>
        <v>August 2024</v>
      </c>
    </row>
    <row r="955" spans="1:6" x14ac:dyDescent="0.2">
      <c r="A955" s="10">
        <v>45515</v>
      </c>
      <c r="B955" s="26">
        <v>55</v>
      </c>
      <c r="C955" s="25" t="str">
        <f t="shared" si="32"/>
        <v>2024-08</v>
      </c>
      <c r="D955" s="11">
        <v>36.46</v>
      </c>
      <c r="E955" s="11">
        <v>215.83</v>
      </c>
      <c r="F955" t="str">
        <f t="shared" si="31"/>
        <v>August 2024</v>
      </c>
    </row>
    <row r="956" spans="1:6" x14ac:dyDescent="0.2">
      <c r="A956" s="10">
        <v>45516</v>
      </c>
      <c r="B956" s="26">
        <v>56</v>
      </c>
      <c r="C956" s="25" t="str">
        <f t="shared" si="32"/>
        <v>2024-08</v>
      </c>
      <c r="D956" s="11">
        <v>46.81</v>
      </c>
      <c r="E956" s="11">
        <v>160.94</v>
      </c>
      <c r="F956" t="str">
        <f t="shared" si="31"/>
        <v>August 2024</v>
      </c>
    </row>
    <row r="957" spans="1:6" x14ac:dyDescent="0.2">
      <c r="A957" s="10">
        <v>45517</v>
      </c>
      <c r="B957" s="26">
        <v>57</v>
      </c>
      <c r="C957" s="25" t="str">
        <f t="shared" si="32"/>
        <v>2024-08</v>
      </c>
      <c r="D957" s="11">
        <v>38.53</v>
      </c>
      <c r="E957" s="11">
        <v>166.42</v>
      </c>
      <c r="F957" t="str">
        <f t="shared" si="31"/>
        <v>August 2024</v>
      </c>
    </row>
    <row r="958" spans="1:6" x14ac:dyDescent="0.2">
      <c r="A958" s="10">
        <v>45518</v>
      </c>
      <c r="B958" s="26">
        <v>58</v>
      </c>
      <c r="C958" s="25" t="str">
        <f t="shared" si="32"/>
        <v>2024-08</v>
      </c>
      <c r="D958" s="11">
        <v>34.83</v>
      </c>
      <c r="E958" s="11">
        <v>184.47</v>
      </c>
      <c r="F958" t="str">
        <f t="shared" si="31"/>
        <v>August 2024</v>
      </c>
    </row>
    <row r="959" spans="1:6" x14ac:dyDescent="0.2">
      <c r="A959" s="10">
        <v>45519</v>
      </c>
      <c r="B959" s="26">
        <v>55</v>
      </c>
      <c r="C959" s="25" t="str">
        <f t="shared" si="32"/>
        <v>2024-08</v>
      </c>
      <c r="D959" s="11">
        <v>32.590000000000003</v>
      </c>
      <c r="E959" s="11">
        <v>205.39</v>
      </c>
      <c r="F959" t="str">
        <f t="shared" si="31"/>
        <v>August 2024</v>
      </c>
    </row>
    <row r="960" spans="1:6" x14ac:dyDescent="0.2">
      <c r="A960" s="10">
        <v>45520</v>
      </c>
      <c r="B960" s="26">
        <v>56</v>
      </c>
      <c r="C960" s="25" t="str">
        <f t="shared" si="32"/>
        <v>2024-08</v>
      </c>
      <c r="D960" s="11">
        <v>36.049999999999997</v>
      </c>
      <c r="E960" s="11">
        <v>211.88</v>
      </c>
      <c r="F960" t="str">
        <f t="shared" si="31"/>
        <v>August 2024</v>
      </c>
    </row>
    <row r="961" spans="1:6" x14ac:dyDescent="0.2">
      <c r="A961" s="10">
        <v>45521</v>
      </c>
      <c r="B961" s="26">
        <v>49</v>
      </c>
      <c r="C961" s="25" t="str">
        <f t="shared" si="32"/>
        <v>2024-08</v>
      </c>
      <c r="D961" s="11">
        <v>35.01</v>
      </c>
      <c r="E961" s="11">
        <v>208.9</v>
      </c>
      <c r="F961" t="str">
        <f t="shared" si="31"/>
        <v>August 2024</v>
      </c>
    </row>
    <row r="962" spans="1:6" x14ac:dyDescent="0.2">
      <c r="A962" s="10">
        <v>45522</v>
      </c>
      <c r="B962" s="26">
        <v>57</v>
      </c>
      <c r="C962" s="25" t="str">
        <f t="shared" si="32"/>
        <v>2024-08</v>
      </c>
      <c r="D962" s="11">
        <v>42.23</v>
      </c>
      <c r="E962" s="11">
        <v>181.36</v>
      </c>
      <c r="F962" t="str">
        <f t="shared" si="31"/>
        <v>August 2024</v>
      </c>
    </row>
    <row r="963" spans="1:6" x14ac:dyDescent="0.2">
      <c r="A963" s="10">
        <v>45523</v>
      </c>
      <c r="B963" s="26">
        <v>59</v>
      </c>
      <c r="C963" s="25" t="str">
        <f t="shared" si="32"/>
        <v>2024-08</v>
      </c>
      <c r="D963" s="11">
        <v>37.549999999999997</v>
      </c>
      <c r="E963" s="11">
        <v>213.71</v>
      </c>
      <c r="F963" t="str">
        <f t="shared" si="31"/>
        <v>August 2024</v>
      </c>
    </row>
    <row r="964" spans="1:6" x14ac:dyDescent="0.2">
      <c r="A964" s="10">
        <v>45524</v>
      </c>
      <c r="B964" s="26">
        <v>59</v>
      </c>
      <c r="C964" s="25" t="str">
        <f t="shared" si="32"/>
        <v>2024-08</v>
      </c>
      <c r="D964" s="11">
        <v>31.88</v>
      </c>
      <c r="E964" s="11">
        <v>148.44999999999999</v>
      </c>
      <c r="F964" t="str">
        <f t="shared" si="31"/>
        <v>August 2024</v>
      </c>
    </row>
    <row r="965" spans="1:6" x14ac:dyDescent="0.2">
      <c r="A965" s="10">
        <v>45525</v>
      </c>
      <c r="B965" s="26">
        <v>59</v>
      </c>
      <c r="C965" s="25" t="str">
        <f t="shared" si="32"/>
        <v>2024-08</v>
      </c>
      <c r="D965" s="11">
        <v>37.729999999999997</v>
      </c>
      <c r="E965" s="11">
        <v>218.8</v>
      </c>
      <c r="F965" t="str">
        <f t="shared" si="31"/>
        <v>August 2024</v>
      </c>
    </row>
    <row r="966" spans="1:6" x14ac:dyDescent="0.2">
      <c r="A966" s="10">
        <v>45526</v>
      </c>
      <c r="B966" s="26">
        <v>58</v>
      </c>
      <c r="C966" s="25" t="str">
        <f t="shared" si="32"/>
        <v>2024-08</v>
      </c>
      <c r="D966" s="11">
        <v>38.28</v>
      </c>
      <c r="E966" s="11">
        <v>225.45</v>
      </c>
      <c r="F966" t="str">
        <f t="shared" ref="F966:F1029" si="33">TEXT(DATE(LEFT(C966,4), RIGHT(C966,2), 1), "mmmm yyyy")</f>
        <v>August 2024</v>
      </c>
    </row>
    <row r="967" spans="1:6" x14ac:dyDescent="0.2">
      <c r="A967" s="10">
        <v>45527</v>
      </c>
      <c r="B967" s="26">
        <v>57</v>
      </c>
      <c r="C967" s="25" t="str">
        <f t="shared" si="32"/>
        <v>2024-08</v>
      </c>
      <c r="D967" s="11">
        <v>41.61</v>
      </c>
      <c r="E967" s="11">
        <v>223.59</v>
      </c>
      <c r="F967" t="str">
        <f t="shared" si="33"/>
        <v>August 2024</v>
      </c>
    </row>
    <row r="968" spans="1:6" x14ac:dyDescent="0.2">
      <c r="A968" s="10">
        <v>45528</v>
      </c>
      <c r="B968" s="26">
        <v>55</v>
      </c>
      <c r="C968" s="25" t="str">
        <f t="shared" si="32"/>
        <v>2024-08</v>
      </c>
      <c r="D968" s="11">
        <v>49.18</v>
      </c>
      <c r="E968" s="11">
        <v>198.84</v>
      </c>
      <c r="F968" t="str">
        <f t="shared" si="33"/>
        <v>August 2024</v>
      </c>
    </row>
    <row r="969" spans="1:6" x14ac:dyDescent="0.2">
      <c r="A969" s="10">
        <v>45529</v>
      </c>
      <c r="B969" s="26">
        <v>59</v>
      </c>
      <c r="C969" s="25" t="str">
        <f t="shared" si="32"/>
        <v>2024-08</v>
      </c>
      <c r="D969" s="11">
        <v>35.380000000000003</v>
      </c>
      <c r="E969" s="11">
        <v>219.24</v>
      </c>
      <c r="F969" t="str">
        <f t="shared" si="33"/>
        <v>August 2024</v>
      </c>
    </row>
    <row r="970" spans="1:6" x14ac:dyDescent="0.2">
      <c r="A970" s="10">
        <v>45530</v>
      </c>
      <c r="B970" s="26">
        <v>51</v>
      </c>
      <c r="C970" s="25" t="str">
        <f t="shared" si="32"/>
        <v>2024-08</v>
      </c>
      <c r="D970" s="11">
        <v>39.909999999999997</v>
      </c>
      <c r="E970" s="11">
        <v>195.13</v>
      </c>
      <c r="F970" t="str">
        <f t="shared" si="33"/>
        <v>August 2024</v>
      </c>
    </row>
    <row r="971" spans="1:6" x14ac:dyDescent="0.2">
      <c r="A971" s="10">
        <v>45531</v>
      </c>
      <c r="B971" s="26">
        <v>52</v>
      </c>
      <c r="C971" s="25" t="str">
        <f t="shared" si="32"/>
        <v>2024-08</v>
      </c>
      <c r="D971" s="11">
        <v>31.16</v>
      </c>
      <c r="E971" s="11">
        <v>184.9</v>
      </c>
      <c r="F971" t="str">
        <f t="shared" si="33"/>
        <v>August 2024</v>
      </c>
    </row>
    <row r="972" spans="1:6" x14ac:dyDescent="0.2">
      <c r="A972" s="10">
        <v>45532</v>
      </c>
      <c r="B972" s="26">
        <v>54</v>
      </c>
      <c r="C972" s="25" t="str">
        <f t="shared" si="32"/>
        <v>2024-08</v>
      </c>
      <c r="D972" s="11">
        <v>33.89</v>
      </c>
      <c r="E972" s="11">
        <v>166.76</v>
      </c>
      <c r="F972" t="str">
        <f t="shared" si="33"/>
        <v>August 2024</v>
      </c>
    </row>
    <row r="973" spans="1:6" x14ac:dyDescent="0.2">
      <c r="A973" s="10">
        <v>45533</v>
      </c>
      <c r="B973" s="26">
        <v>59</v>
      </c>
      <c r="C973" s="25" t="str">
        <f t="shared" si="32"/>
        <v>2024-08</v>
      </c>
      <c r="D973" s="11">
        <v>44.61</v>
      </c>
      <c r="E973" s="11">
        <v>219.42</v>
      </c>
      <c r="F973" t="str">
        <f t="shared" si="33"/>
        <v>August 2024</v>
      </c>
    </row>
    <row r="974" spans="1:6" x14ac:dyDescent="0.2">
      <c r="A974" s="10">
        <v>45534</v>
      </c>
      <c r="B974" s="26">
        <v>49</v>
      </c>
      <c r="C974" s="25" t="str">
        <f t="shared" si="32"/>
        <v>2024-08</v>
      </c>
      <c r="D974" s="11">
        <v>44.26</v>
      </c>
      <c r="E974" s="11">
        <v>186.75</v>
      </c>
      <c r="F974" t="str">
        <f t="shared" si="33"/>
        <v>August 2024</v>
      </c>
    </row>
    <row r="975" spans="1:6" x14ac:dyDescent="0.2">
      <c r="A975" s="10">
        <v>45535</v>
      </c>
      <c r="B975" s="26">
        <v>49</v>
      </c>
      <c r="C975" s="25" t="str">
        <f t="shared" ref="C975:C1038" si="34">TEXT(A975, "yyyy-mm")</f>
        <v>2024-08</v>
      </c>
      <c r="D975" s="11">
        <v>47.58</v>
      </c>
      <c r="E975" s="11">
        <v>202.26</v>
      </c>
      <c r="F975" t="str">
        <f t="shared" si="33"/>
        <v>August 2024</v>
      </c>
    </row>
    <row r="976" spans="1:6" x14ac:dyDescent="0.2">
      <c r="A976" s="10">
        <v>45536</v>
      </c>
      <c r="B976" s="26">
        <v>60</v>
      </c>
      <c r="C976" s="25" t="str">
        <f t="shared" si="34"/>
        <v>2024-09</v>
      </c>
      <c r="D976" s="11">
        <v>39.520000000000003</v>
      </c>
      <c r="E976" s="11">
        <v>224.57</v>
      </c>
      <c r="F976" t="str">
        <f t="shared" si="33"/>
        <v>September 2024</v>
      </c>
    </row>
    <row r="977" spans="1:6" x14ac:dyDescent="0.2">
      <c r="A977" s="10">
        <v>45537</v>
      </c>
      <c r="B977" s="26">
        <v>60</v>
      </c>
      <c r="C977" s="25" t="str">
        <f t="shared" si="34"/>
        <v>2024-09</v>
      </c>
      <c r="D977" s="11">
        <v>42.08</v>
      </c>
      <c r="E977" s="11">
        <v>213.19</v>
      </c>
      <c r="F977" t="str">
        <f t="shared" si="33"/>
        <v>September 2024</v>
      </c>
    </row>
    <row r="978" spans="1:6" x14ac:dyDescent="0.2">
      <c r="A978" s="10">
        <v>45538</v>
      </c>
      <c r="B978" s="26">
        <v>60</v>
      </c>
      <c r="C978" s="25" t="str">
        <f t="shared" si="34"/>
        <v>2024-09</v>
      </c>
      <c r="D978" s="11">
        <v>40.56</v>
      </c>
      <c r="E978" s="11">
        <v>149.30000000000001</v>
      </c>
      <c r="F978" t="str">
        <f t="shared" si="33"/>
        <v>September 2024</v>
      </c>
    </row>
    <row r="979" spans="1:6" x14ac:dyDescent="0.2">
      <c r="A979" s="10">
        <v>45539</v>
      </c>
      <c r="B979" s="26">
        <v>56</v>
      </c>
      <c r="C979" s="25" t="str">
        <f t="shared" si="34"/>
        <v>2024-09</v>
      </c>
      <c r="D979" s="11">
        <v>48.01</v>
      </c>
      <c r="E979" s="11">
        <v>219.57</v>
      </c>
      <c r="F979" t="str">
        <f t="shared" si="33"/>
        <v>September 2024</v>
      </c>
    </row>
    <row r="980" spans="1:6" x14ac:dyDescent="0.2">
      <c r="A980" s="10">
        <v>45540</v>
      </c>
      <c r="B980" s="26">
        <v>56</v>
      </c>
      <c r="C980" s="25" t="str">
        <f t="shared" si="34"/>
        <v>2024-09</v>
      </c>
      <c r="D980" s="11">
        <v>38.159999999999997</v>
      </c>
      <c r="E980" s="11">
        <v>181.57</v>
      </c>
      <c r="F980" t="str">
        <f t="shared" si="33"/>
        <v>September 2024</v>
      </c>
    </row>
    <row r="981" spans="1:6" x14ac:dyDescent="0.2">
      <c r="A981" s="10">
        <v>45541</v>
      </c>
      <c r="B981" s="26">
        <v>56</v>
      </c>
      <c r="C981" s="25" t="str">
        <f t="shared" si="34"/>
        <v>2024-09</v>
      </c>
      <c r="D981" s="11">
        <v>37.549999999999997</v>
      </c>
      <c r="E981" s="11">
        <v>215.13</v>
      </c>
      <c r="F981" t="str">
        <f t="shared" si="33"/>
        <v>September 2024</v>
      </c>
    </row>
    <row r="982" spans="1:6" x14ac:dyDescent="0.2">
      <c r="A982" s="10">
        <v>45542</v>
      </c>
      <c r="B982" s="26">
        <v>49</v>
      </c>
      <c r="C982" s="25" t="str">
        <f t="shared" si="34"/>
        <v>2024-09</v>
      </c>
      <c r="D982" s="11">
        <v>44.08</v>
      </c>
      <c r="E982" s="11">
        <v>223.24</v>
      </c>
      <c r="F982" t="str">
        <f t="shared" si="33"/>
        <v>September 2024</v>
      </c>
    </row>
    <row r="983" spans="1:6" x14ac:dyDescent="0.2">
      <c r="A983" s="10">
        <v>45543</v>
      </c>
      <c r="B983" s="26">
        <v>51</v>
      </c>
      <c r="C983" s="25" t="str">
        <f t="shared" si="34"/>
        <v>2024-09</v>
      </c>
      <c r="D983" s="11">
        <v>43.03</v>
      </c>
      <c r="E983" s="11">
        <v>170.61</v>
      </c>
      <c r="F983" t="str">
        <f t="shared" si="33"/>
        <v>September 2024</v>
      </c>
    </row>
    <row r="984" spans="1:6" x14ac:dyDescent="0.2">
      <c r="A984" s="10">
        <v>45544</v>
      </c>
      <c r="B984" s="26">
        <v>51</v>
      </c>
      <c r="C984" s="25" t="str">
        <f t="shared" si="34"/>
        <v>2024-09</v>
      </c>
      <c r="D984" s="11">
        <v>34.909999999999997</v>
      </c>
      <c r="E984" s="11">
        <v>176.11</v>
      </c>
      <c r="F984" t="str">
        <f t="shared" si="33"/>
        <v>September 2024</v>
      </c>
    </row>
    <row r="985" spans="1:6" x14ac:dyDescent="0.2">
      <c r="A985" s="10">
        <v>45545</v>
      </c>
      <c r="B985" s="26">
        <v>60</v>
      </c>
      <c r="C985" s="25" t="str">
        <f t="shared" si="34"/>
        <v>2024-09</v>
      </c>
      <c r="D985" s="11">
        <v>39.950000000000003</v>
      </c>
      <c r="E985" s="11">
        <v>214.34</v>
      </c>
      <c r="F985" t="str">
        <f t="shared" si="33"/>
        <v>September 2024</v>
      </c>
    </row>
    <row r="986" spans="1:6" x14ac:dyDescent="0.2">
      <c r="A986" s="10">
        <v>45546</v>
      </c>
      <c r="B986" s="26">
        <v>52</v>
      </c>
      <c r="C986" s="25" t="str">
        <f t="shared" si="34"/>
        <v>2024-09</v>
      </c>
      <c r="D986" s="11">
        <v>38.590000000000003</v>
      </c>
      <c r="E986" s="11">
        <v>149.46</v>
      </c>
      <c r="F986" t="str">
        <f t="shared" si="33"/>
        <v>September 2024</v>
      </c>
    </row>
    <row r="987" spans="1:6" x14ac:dyDescent="0.2">
      <c r="A987" s="10">
        <v>45547</v>
      </c>
      <c r="B987" s="26">
        <v>53</v>
      </c>
      <c r="C987" s="25" t="str">
        <f t="shared" si="34"/>
        <v>2024-09</v>
      </c>
      <c r="D987" s="11">
        <v>47.21</v>
      </c>
      <c r="E987" s="11">
        <v>139.9</v>
      </c>
      <c r="F987" t="str">
        <f t="shared" si="33"/>
        <v>September 2024</v>
      </c>
    </row>
    <row r="988" spans="1:6" x14ac:dyDescent="0.2">
      <c r="A988" s="10">
        <v>45548</v>
      </c>
      <c r="B988" s="26">
        <v>60</v>
      </c>
      <c r="C988" s="25" t="str">
        <f t="shared" si="34"/>
        <v>2024-09</v>
      </c>
      <c r="D988" s="11">
        <v>48</v>
      </c>
      <c r="E988" s="11">
        <v>141.12</v>
      </c>
      <c r="F988" t="str">
        <f t="shared" si="33"/>
        <v>September 2024</v>
      </c>
    </row>
    <row r="989" spans="1:6" x14ac:dyDescent="0.2">
      <c r="A989" s="10">
        <v>45549</v>
      </c>
      <c r="B989" s="26">
        <v>52</v>
      </c>
      <c r="C989" s="25" t="str">
        <f t="shared" si="34"/>
        <v>2024-09</v>
      </c>
      <c r="D989" s="11">
        <v>36.19</v>
      </c>
      <c r="E989" s="11">
        <v>190.66</v>
      </c>
      <c r="F989" t="str">
        <f t="shared" si="33"/>
        <v>September 2024</v>
      </c>
    </row>
    <row r="990" spans="1:6" x14ac:dyDescent="0.2">
      <c r="A990" s="10">
        <v>45550</v>
      </c>
      <c r="B990" s="26">
        <v>55</v>
      </c>
      <c r="C990" s="25" t="str">
        <f t="shared" si="34"/>
        <v>2024-09</v>
      </c>
      <c r="D990" s="11">
        <v>33.01</v>
      </c>
      <c r="E990" s="11">
        <v>179.65</v>
      </c>
      <c r="F990" t="str">
        <f t="shared" si="33"/>
        <v>September 2024</v>
      </c>
    </row>
    <row r="991" spans="1:6" x14ac:dyDescent="0.2">
      <c r="A991" s="10">
        <v>45551</v>
      </c>
      <c r="B991" s="26">
        <v>50</v>
      </c>
      <c r="C991" s="25" t="str">
        <f t="shared" si="34"/>
        <v>2024-09</v>
      </c>
      <c r="D991" s="11">
        <v>37.18</v>
      </c>
      <c r="E991" s="11">
        <v>202.94</v>
      </c>
      <c r="F991" t="str">
        <f t="shared" si="33"/>
        <v>September 2024</v>
      </c>
    </row>
    <row r="992" spans="1:6" x14ac:dyDescent="0.2">
      <c r="A992" s="10">
        <v>45552</v>
      </c>
      <c r="B992" s="26">
        <v>54</v>
      </c>
      <c r="C992" s="25" t="str">
        <f t="shared" si="34"/>
        <v>2024-09</v>
      </c>
      <c r="D992" s="11">
        <v>33.46</v>
      </c>
      <c r="E992" s="11">
        <v>213.29</v>
      </c>
      <c r="F992" t="str">
        <f t="shared" si="33"/>
        <v>September 2024</v>
      </c>
    </row>
    <row r="993" spans="1:6" x14ac:dyDescent="0.2">
      <c r="A993" s="10">
        <v>45553</v>
      </c>
      <c r="B993" s="26">
        <v>57</v>
      </c>
      <c r="C993" s="25" t="str">
        <f t="shared" si="34"/>
        <v>2024-09</v>
      </c>
      <c r="D993" s="11">
        <v>48.31</v>
      </c>
      <c r="E993" s="11">
        <v>162.12</v>
      </c>
      <c r="F993" t="str">
        <f t="shared" si="33"/>
        <v>September 2024</v>
      </c>
    </row>
    <row r="994" spans="1:6" x14ac:dyDescent="0.2">
      <c r="A994" s="10">
        <v>45554</v>
      </c>
      <c r="B994" s="26">
        <v>60</v>
      </c>
      <c r="C994" s="25" t="str">
        <f t="shared" si="34"/>
        <v>2024-09</v>
      </c>
      <c r="D994" s="11">
        <v>33.380000000000003</v>
      </c>
      <c r="E994" s="11">
        <v>162.31</v>
      </c>
      <c r="F994" t="str">
        <f t="shared" si="33"/>
        <v>September 2024</v>
      </c>
    </row>
    <row r="995" spans="1:6" x14ac:dyDescent="0.2">
      <c r="A995" s="10">
        <v>45555</v>
      </c>
      <c r="B995" s="26">
        <v>56</v>
      </c>
      <c r="C995" s="25" t="str">
        <f t="shared" si="34"/>
        <v>2024-09</v>
      </c>
      <c r="D995" s="11">
        <v>47.24</v>
      </c>
      <c r="E995" s="11">
        <v>145.94999999999999</v>
      </c>
      <c r="F995" t="str">
        <f t="shared" si="33"/>
        <v>September 2024</v>
      </c>
    </row>
    <row r="996" spans="1:6" x14ac:dyDescent="0.2">
      <c r="A996" s="10">
        <v>45556</v>
      </c>
      <c r="B996" s="26">
        <v>55</v>
      </c>
      <c r="C996" s="25" t="str">
        <f t="shared" si="34"/>
        <v>2024-09</v>
      </c>
      <c r="D996" s="11">
        <v>38.99</v>
      </c>
      <c r="E996" s="11">
        <v>178.69</v>
      </c>
      <c r="F996" t="str">
        <f t="shared" si="33"/>
        <v>September 2024</v>
      </c>
    </row>
    <row r="997" spans="1:6" x14ac:dyDescent="0.2">
      <c r="A997" s="10">
        <v>45557</v>
      </c>
      <c r="B997" s="26">
        <v>51</v>
      </c>
      <c r="C997" s="25" t="str">
        <f t="shared" si="34"/>
        <v>2024-09</v>
      </c>
      <c r="D997" s="11">
        <v>44.2</v>
      </c>
      <c r="E997" s="11">
        <v>235.89</v>
      </c>
      <c r="F997" t="str">
        <f t="shared" si="33"/>
        <v>September 2024</v>
      </c>
    </row>
    <row r="998" spans="1:6" x14ac:dyDescent="0.2">
      <c r="A998" s="10">
        <v>45558</v>
      </c>
      <c r="B998" s="26">
        <v>61</v>
      </c>
      <c r="C998" s="25" t="str">
        <f t="shared" si="34"/>
        <v>2024-09</v>
      </c>
      <c r="D998" s="11">
        <v>34.39</v>
      </c>
      <c r="E998" s="11">
        <v>200.78</v>
      </c>
      <c r="F998" t="str">
        <f t="shared" si="33"/>
        <v>September 2024</v>
      </c>
    </row>
    <row r="999" spans="1:6" x14ac:dyDescent="0.2">
      <c r="A999" s="10">
        <v>45559</v>
      </c>
      <c r="B999" s="26">
        <v>59</v>
      </c>
      <c r="C999" s="25" t="str">
        <f t="shared" si="34"/>
        <v>2024-09</v>
      </c>
      <c r="D999" s="11">
        <v>38.78</v>
      </c>
      <c r="E999" s="11">
        <v>201.72</v>
      </c>
      <c r="F999" t="str">
        <f t="shared" si="33"/>
        <v>September 2024</v>
      </c>
    </row>
    <row r="1000" spans="1:6" x14ac:dyDescent="0.2">
      <c r="A1000" s="10">
        <v>45560</v>
      </c>
      <c r="B1000" s="26">
        <v>59</v>
      </c>
      <c r="C1000" s="25" t="str">
        <f t="shared" si="34"/>
        <v>2024-09</v>
      </c>
      <c r="D1000" s="11">
        <v>45.93</v>
      </c>
      <c r="E1000" s="11">
        <v>158.51</v>
      </c>
      <c r="F1000" t="str">
        <f t="shared" si="33"/>
        <v>September 2024</v>
      </c>
    </row>
    <row r="1001" spans="1:6" x14ac:dyDescent="0.2">
      <c r="A1001" s="10">
        <v>45561</v>
      </c>
      <c r="B1001" s="26">
        <v>57</v>
      </c>
      <c r="C1001" s="25" t="str">
        <f t="shared" si="34"/>
        <v>2024-09</v>
      </c>
      <c r="D1001" s="11">
        <v>30.54</v>
      </c>
      <c r="E1001" s="11">
        <v>149.82</v>
      </c>
      <c r="F1001" t="str">
        <f t="shared" si="33"/>
        <v>September 2024</v>
      </c>
    </row>
    <row r="1002" spans="1:6" x14ac:dyDescent="0.2">
      <c r="A1002" s="10">
        <v>45562</v>
      </c>
      <c r="B1002" s="26">
        <v>50</v>
      </c>
      <c r="C1002" s="25" t="str">
        <f t="shared" si="34"/>
        <v>2024-09</v>
      </c>
      <c r="D1002" s="11">
        <v>33.18</v>
      </c>
      <c r="E1002" s="11">
        <v>143.34</v>
      </c>
      <c r="F1002" t="str">
        <f t="shared" si="33"/>
        <v>September 2024</v>
      </c>
    </row>
    <row r="1003" spans="1:6" x14ac:dyDescent="0.2">
      <c r="A1003" s="10">
        <v>45563</v>
      </c>
      <c r="B1003" s="26">
        <v>57</v>
      </c>
      <c r="C1003" s="25" t="str">
        <f t="shared" si="34"/>
        <v>2024-09</v>
      </c>
      <c r="D1003" s="11">
        <v>30.61</v>
      </c>
      <c r="E1003" s="11">
        <v>201.96</v>
      </c>
      <c r="F1003" t="str">
        <f t="shared" si="33"/>
        <v>September 2024</v>
      </c>
    </row>
    <row r="1004" spans="1:6" x14ac:dyDescent="0.2">
      <c r="A1004" s="10">
        <v>45564</v>
      </c>
      <c r="B1004" s="26">
        <v>56</v>
      </c>
      <c r="C1004" s="25" t="str">
        <f t="shared" si="34"/>
        <v>2024-09</v>
      </c>
      <c r="D1004" s="11">
        <v>39.65</v>
      </c>
      <c r="E1004" s="11">
        <v>168.59</v>
      </c>
      <c r="F1004" t="str">
        <f t="shared" si="33"/>
        <v>September 2024</v>
      </c>
    </row>
    <row r="1005" spans="1:6" x14ac:dyDescent="0.2">
      <c r="A1005" s="10">
        <v>45565</v>
      </c>
      <c r="B1005" s="26">
        <v>57</v>
      </c>
      <c r="C1005" s="25" t="str">
        <f t="shared" si="34"/>
        <v>2024-09</v>
      </c>
      <c r="D1005" s="11">
        <v>30.62</v>
      </c>
      <c r="E1005" s="11">
        <v>229.86</v>
      </c>
      <c r="F1005" t="str">
        <f t="shared" si="33"/>
        <v>September 2024</v>
      </c>
    </row>
    <row r="1006" spans="1:6" x14ac:dyDescent="0.2">
      <c r="A1006" s="10">
        <v>45566</v>
      </c>
      <c r="B1006" s="26">
        <v>51</v>
      </c>
      <c r="C1006" s="25" t="str">
        <f t="shared" si="34"/>
        <v>2024-10</v>
      </c>
      <c r="D1006" s="11">
        <v>31.32</v>
      </c>
      <c r="E1006" s="11">
        <v>143.28</v>
      </c>
      <c r="F1006" t="str">
        <f t="shared" si="33"/>
        <v>October 2024</v>
      </c>
    </row>
    <row r="1007" spans="1:6" x14ac:dyDescent="0.2">
      <c r="A1007" s="10">
        <v>45567</v>
      </c>
      <c r="B1007" s="26">
        <v>51</v>
      </c>
      <c r="C1007" s="25" t="str">
        <f t="shared" si="34"/>
        <v>2024-10</v>
      </c>
      <c r="D1007" s="11">
        <v>29.98</v>
      </c>
      <c r="E1007" s="11">
        <v>174.72</v>
      </c>
      <c r="F1007" t="str">
        <f t="shared" si="33"/>
        <v>October 2024</v>
      </c>
    </row>
    <row r="1008" spans="1:6" x14ac:dyDescent="0.2">
      <c r="A1008" s="10">
        <v>45568</v>
      </c>
      <c r="B1008" s="26">
        <v>59</v>
      </c>
      <c r="C1008" s="25" t="str">
        <f t="shared" si="34"/>
        <v>2024-10</v>
      </c>
      <c r="D1008" s="11">
        <v>45.76</v>
      </c>
      <c r="E1008" s="11">
        <v>153.08000000000001</v>
      </c>
      <c r="F1008" t="str">
        <f t="shared" si="33"/>
        <v>October 2024</v>
      </c>
    </row>
    <row r="1009" spans="1:6" x14ac:dyDescent="0.2">
      <c r="A1009" s="10">
        <v>45569</v>
      </c>
      <c r="B1009" s="26">
        <v>57</v>
      </c>
      <c r="C1009" s="25" t="str">
        <f t="shared" si="34"/>
        <v>2024-10</v>
      </c>
      <c r="D1009" s="11">
        <v>33.67</v>
      </c>
      <c r="E1009" s="11">
        <v>169.01</v>
      </c>
      <c r="F1009" t="str">
        <f t="shared" si="33"/>
        <v>October 2024</v>
      </c>
    </row>
    <row r="1010" spans="1:6" x14ac:dyDescent="0.2">
      <c r="A1010" s="10">
        <v>45570</v>
      </c>
      <c r="B1010" s="26">
        <v>59</v>
      </c>
      <c r="C1010" s="25" t="str">
        <f t="shared" si="34"/>
        <v>2024-10</v>
      </c>
      <c r="D1010" s="11">
        <v>36.840000000000003</v>
      </c>
      <c r="E1010" s="11">
        <v>215</v>
      </c>
      <c r="F1010" t="str">
        <f t="shared" si="33"/>
        <v>October 2024</v>
      </c>
    </row>
    <row r="1011" spans="1:6" x14ac:dyDescent="0.2">
      <c r="A1011" s="10">
        <v>45571</v>
      </c>
      <c r="B1011" s="26">
        <v>49</v>
      </c>
      <c r="C1011" s="25" t="str">
        <f t="shared" si="34"/>
        <v>2024-10</v>
      </c>
      <c r="D1011" s="11">
        <v>34.51</v>
      </c>
      <c r="E1011" s="11">
        <v>208.36</v>
      </c>
      <c r="F1011" t="str">
        <f t="shared" si="33"/>
        <v>October 2024</v>
      </c>
    </row>
    <row r="1012" spans="1:6" x14ac:dyDescent="0.2">
      <c r="A1012" s="10">
        <v>45572</v>
      </c>
      <c r="B1012" s="26">
        <v>51</v>
      </c>
      <c r="C1012" s="25" t="str">
        <f t="shared" si="34"/>
        <v>2024-10</v>
      </c>
      <c r="D1012" s="11">
        <v>39.979999999999997</v>
      </c>
      <c r="E1012" s="11">
        <v>217.72</v>
      </c>
      <c r="F1012" t="str">
        <f t="shared" si="33"/>
        <v>October 2024</v>
      </c>
    </row>
    <row r="1013" spans="1:6" x14ac:dyDescent="0.2">
      <c r="A1013" s="10">
        <v>45573</v>
      </c>
      <c r="B1013" s="26">
        <v>50</v>
      </c>
      <c r="C1013" s="25" t="str">
        <f t="shared" si="34"/>
        <v>2024-10</v>
      </c>
      <c r="D1013" s="11">
        <v>46.84</v>
      </c>
      <c r="E1013" s="11">
        <v>195.34</v>
      </c>
      <c r="F1013" t="str">
        <f t="shared" si="33"/>
        <v>October 2024</v>
      </c>
    </row>
    <row r="1014" spans="1:6" x14ac:dyDescent="0.2">
      <c r="A1014" s="10">
        <v>45574</v>
      </c>
      <c r="B1014" s="26">
        <v>50</v>
      </c>
      <c r="C1014" s="25" t="str">
        <f t="shared" si="34"/>
        <v>2024-10</v>
      </c>
      <c r="D1014" s="11">
        <v>33.979999999999997</v>
      </c>
      <c r="E1014" s="11">
        <v>152.49</v>
      </c>
      <c r="F1014" t="str">
        <f t="shared" si="33"/>
        <v>October 2024</v>
      </c>
    </row>
    <row r="1015" spans="1:6" x14ac:dyDescent="0.2">
      <c r="A1015" s="10">
        <v>45575</v>
      </c>
      <c r="B1015" s="26">
        <v>55</v>
      </c>
      <c r="C1015" s="25" t="str">
        <f t="shared" si="34"/>
        <v>2024-10</v>
      </c>
      <c r="D1015" s="11">
        <v>43.5</v>
      </c>
      <c r="E1015" s="11">
        <v>195.25</v>
      </c>
      <c r="F1015" t="str">
        <f t="shared" si="33"/>
        <v>October 2024</v>
      </c>
    </row>
    <row r="1016" spans="1:6" x14ac:dyDescent="0.2">
      <c r="A1016" s="10">
        <v>45576</v>
      </c>
      <c r="B1016" s="26">
        <v>55</v>
      </c>
      <c r="C1016" s="25" t="str">
        <f t="shared" si="34"/>
        <v>2024-10</v>
      </c>
      <c r="D1016" s="11">
        <v>42.69</v>
      </c>
      <c r="E1016" s="11">
        <v>171.55</v>
      </c>
      <c r="F1016" t="str">
        <f t="shared" si="33"/>
        <v>October 2024</v>
      </c>
    </row>
    <row r="1017" spans="1:6" x14ac:dyDescent="0.2">
      <c r="A1017" s="10">
        <v>45577</v>
      </c>
      <c r="B1017" s="26">
        <v>53</v>
      </c>
      <c r="C1017" s="25" t="str">
        <f t="shared" si="34"/>
        <v>2024-10</v>
      </c>
      <c r="D1017" s="11">
        <v>31.89</v>
      </c>
      <c r="E1017" s="11">
        <v>155.22999999999999</v>
      </c>
      <c r="F1017" t="str">
        <f t="shared" si="33"/>
        <v>October 2024</v>
      </c>
    </row>
    <row r="1018" spans="1:6" x14ac:dyDescent="0.2">
      <c r="A1018" s="10">
        <v>45578</v>
      </c>
      <c r="B1018" s="26">
        <v>50</v>
      </c>
      <c r="C1018" s="25" t="str">
        <f t="shared" si="34"/>
        <v>2024-10</v>
      </c>
      <c r="D1018" s="11">
        <v>36.08</v>
      </c>
      <c r="E1018" s="11">
        <v>226.25</v>
      </c>
      <c r="F1018" t="str">
        <f t="shared" si="33"/>
        <v>October 2024</v>
      </c>
    </row>
    <row r="1019" spans="1:6" x14ac:dyDescent="0.2">
      <c r="A1019" s="10">
        <v>45579</v>
      </c>
      <c r="B1019" s="26">
        <v>51</v>
      </c>
      <c r="C1019" s="25" t="str">
        <f t="shared" si="34"/>
        <v>2024-10</v>
      </c>
      <c r="D1019" s="11">
        <v>33.35</v>
      </c>
      <c r="E1019" s="11">
        <v>169.77</v>
      </c>
      <c r="F1019" t="str">
        <f t="shared" si="33"/>
        <v>October 2024</v>
      </c>
    </row>
    <row r="1020" spans="1:6" x14ac:dyDescent="0.2">
      <c r="A1020" s="10">
        <v>45580</v>
      </c>
      <c r="B1020" s="26">
        <v>51</v>
      </c>
      <c r="C1020" s="25" t="str">
        <f t="shared" si="34"/>
        <v>2024-10</v>
      </c>
      <c r="D1020" s="11">
        <v>48.21</v>
      </c>
      <c r="E1020" s="11">
        <v>166.24</v>
      </c>
      <c r="F1020" t="str">
        <f t="shared" si="33"/>
        <v>October 2024</v>
      </c>
    </row>
    <row r="1021" spans="1:6" x14ac:dyDescent="0.2">
      <c r="A1021" s="10">
        <v>45581</v>
      </c>
      <c r="B1021" s="26">
        <v>61</v>
      </c>
      <c r="C1021" s="25" t="str">
        <f t="shared" si="34"/>
        <v>2024-10</v>
      </c>
      <c r="D1021" s="11">
        <v>36.47</v>
      </c>
      <c r="E1021" s="11">
        <v>171.58</v>
      </c>
      <c r="F1021" t="str">
        <f t="shared" si="33"/>
        <v>October 2024</v>
      </c>
    </row>
    <row r="1022" spans="1:6" x14ac:dyDescent="0.2">
      <c r="A1022" s="10">
        <v>45582</v>
      </c>
      <c r="B1022" s="26">
        <v>58</v>
      </c>
      <c r="C1022" s="25" t="str">
        <f t="shared" si="34"/>
        <v>2024-10</v>
      </c>
      <c r="D1022" s="11">
        <v>30.94</v>
      </c>
      <c r="E1022" s="11">
        <v>182.05</v>
      </c>
      <c r="F1022" t="str">
        <f t="shared" si="33"/>
        <v>October 2024</v>
      </c>
    </row>
    <row r="1023" spans="1:6" x14ac:dyDescent="0.2">
      <c r="A1023" s="10">
        <v>45583</v>
      </c>
      <c r="B1023" s="26">
        <v>59</v>
      </c>
      <c r="C1023" s="25" t="str">
        <f t="shared" si="34"/>
        <v>2024-10</v>
      </c>
      <c r="D1023" s="11">
        <v>46.14</v>
      </c>
      <c r="E1023" s="11">
        <v>230.61</v>
      </c>
      <c r="F1023" t="str">
        <f t="shared" si="33"/>
        <v>October 2024</v>
      </c>
    </row>
    <row r="1024" spans="1:6" x14ac:dyDescent="0.2">
      <c r="A1024" s="10">
        <v>45584</v>
      </c>
      <c r="B1024" s="26">
        <v>58</v>
      </c>
      <c r="C1024" s="25" t="str">
        <f t="shared" si="34"/>
        <v>2024-10</v>
      </c>
      <c r="D1024" s="11">
        <v>43.15</v>
      </c>
      <c r="E1024" s="11">
        <v>196.86</v>
      </c>
      <c r="F1024" t="str">
        <f t="shared" si="33"/>
        <v>October 2024</v>
      </c>
    </row>
    <row r="1025" spans="1:6" x14ac:dyDescent="0.2">
      <c r="A1025" s="10">
        <v>45585</v>
      </c>
      <c r="B1025" s="26">
        <v>59</v>
      </c>
      <c r="C1025" s="25" t="str">
        <f t="shared" si="34"/>
        <v>2024-10</v>
      </c>
      <c r="D1025" s="11">
        <v>41.75</v>
      </c>
      <c r="E1025" s="11">
        <v>203.01</v>
      </c>
      <c r="F1025" t="str">
        <f t="shared" si="33"/>
        <v>October 2024</v>
      </c>
    </row>
    <row r="1026" spans="1:6" x14ac:dyDescent="0.2">
      <c r="A1026" s="10">
        <v>45586</v>
      </c>
      <c r="B1026" s="26">
        <v>51</v>
      </c>
      <c r="C1026" s="25" t="str">
        <f t="shared" si="34"/>
        <v>2024-10</v>
      </c>
      <c r="D1026" s="11">
        <v>49.18</v>
      </c>
      <c r="E1026" s="11">
        <v>186.78</v>
      </c>
      <c r="F1026" t="str">
        <f t="shared" si="33"/>
        <v>October 2024</v>
      </c>
    </row>
    <row r="1027" spans="1:6" x14ac:dyDescent="0.2">
      <c r="A1027" s="10">
        <v>45587</v>
      </c>
      <c r="B1027" s="26">
        <v>56</v>
      </c>
      <c r="C1027" s="25" t="str">
        <f t="shared" si="34"/>
        <v>2024-10</v>
      </c>
      <c r="D1027" s="11">
        <v>40.79</v>
      </c>
      <c r="E1027" s="11">
        <v>173.65</v>
      </c>
      <c r="F1027" t="str">
        <f t="shared" si="33"/>
        <v>October 2024</v>
      </c>
    </row>
    <row r="1028" spans="1:6" x14ac:dyDescent="0.2">
      <c r="A1028" s="10">
        <v>45588</v>
      </c>
      <c r="B1028" s="26">
        <v>54</v>
      </c>
      <c r="C1028" s="25" t="str">
        <f t="shared" si="34"/>
        <v>2024-10</v>
      </c>
      <c r="D1028" s="11">
        <v>47.62</v>
      </c>
      <c r="E1028" s="11">
        <v>228.07</v>
      </c>
      <c r="F1028" t="str">
        <f t="shared" si="33"/>
        <v>October 2024</v>
      </c>
    </row>
    <row r="1029" spans="1:6" x14ac:dyDescent="0.2">
      <c r="A1029" s="10">
        <v>45589</v>
      </c>
      <c r="B1029" s="26">
        <v>62</v>
      </c>
      <c r="C1029" s="25" t="str">
        <f t="shared" si="34"/>
        <v>2024-10</v>
      </c>
      <c r="D1029" s="11">
        <v>38.020000000000003</v>
      </c>
      <c r="E1029" s="11">
        <v>158.22</v>
      </c>
      <c r="F1029" t="str">
        <f t="shared" si="33"/>
        <v>October 2024</v>
      </c>
    </row>
    <row r="1030" spans="1:6" x14ac:dyDescent="0.2">
      <c r="A1030" s="10">
        <v>45590</v>
      </c>
      <c r="B1030" s="26">
        <v>59</v>
      </c>
      <c r="C1030" s="25" t="str">
        <f t="shared" si="34"/>
        <v>2024-10</v>
      </c>
      <c r="D1030" s="11">
        <v>40.78</v>
      </c>
      <c r="E1030" s="11">
        <v>155.9</v>
      </c>
      <c r="F1030" t="str">
        <f t="shared" ref="F1030:F1093" si="35">TEXT(DATE(LEFT(C1030,4), RIGHT(C1030,2), 1), "mmmm yyyy")</f>
        <v>October 2024</v>
      </c>
    </row>
    <row r="1031" spans="1:6" x14ac:dyDescent="0.2">
      <c r="A1031" s="10">
        <v>45591</v>
      </c>
      <c r="B1031" s="26">
        <v>59</v>
      </c>
      <c r="C1031" s="25" t="str">
        <f t="shared" si="34"/>
        <v>2024-10</v>
      </c>
      <c r="D1031" s="11">
        <v>36.049999999999997</v>
      </c>
      <c r="E1031" s="11">
        <v>147.51</v>
      </c>
      <c r="F1031" t="str">
        <f t="shared" si="35"/>
        <v>October 2024</v>
      </c>
    </row>
    <row r="1032" spans="1:6" x14ac:dyDescent="0.2">
      <c r="A1032" s="10">
        <v>45592</v>
      </c>
      <c r="B1032" s="26">
        <v>52</v>
      </c>
      <c r="C1032" s="25" t="str">
        <f t="shared" si="34"/>
        <v>2024-10</v>
      </c>
      <c r="D1032" s="11">
        <v>44.96</v>
      </c>
      <c r="E1032" s="11">
        <v>146.85</v>
      </c>
      <c r="F1032" t="str">
        <f t="shared" si="35"/>
        <v>October 2024</v>
      </c>
    </row>
    <row r="1033" spans="1:6" x14ac:dyDescent="0.2">
      <c r="A1033" s="10">
        <v>45593</v>
      </c>
      <c r="B1033" s="26">
        <v>61</v>
      </c>
      <c r="C1033" s="25" t="str">
        <f t="shared" si="34"/>
        <v>2024-10</v>
      </c>
      <c r="D1033" s="11">
        <v>32.549999999999997</v>
      </c>
      <c r="E1033" s="11">
        <v>220.53</v>
      </c>
      <c r="F1033" t="str">
        <f t="shared" si="35"/>
        <v>October 2024</v>
      </c>
    </row>
    <row r="1034" spans="1:6" x14ac:dyDescent="0.2">
      <c r="A1034" s="10">
        <v>45594</v>
      </c>
      <c r="B1034" s="26">
        <v>58</v>
      </c>
      <c r="C1034" s="25" t="str">
        <f t="shared" si="34"/>
        <v>2024-10</v>
      </c>
      <c r="D1034" s="11">
        <v>43.69</v>
      </c>
      <c r="E1034" s="11">
        <v>196.61</v>
      </c>
      <c r="F1034" t="str">
        <f t="shared" si="35"/>
        <v>October 2024</v>
      </c>
    </row>
    <row r="1035" spans="1:6" x14ac:dyDescent="0.2">
      <c r="A1035" s="10">
        <v>45595</v>
      </c>
      <c r="B1035" s="26">
        <v>53</v>
      </c>
      <c r="C1035" s="25" t="str">
        <f t="shared" si="34"/>
        <v>2024-10</v>
      </c>
      <c r="D1035" s="11">
        <v>48.97</v>
      </c>
      <c r="E1035" s="11">
        <v>233.76</v>
      </c>
      <c r="F1035" t="str">
        <f t="shared" si="35"/>
        <v>October 2024</v>
      </c>
    </row>
    <row r="1036" spans="1:6" x14ac:dyDescent="0.2">
      <c r="A1036" s="10">
        <v>45596</v>
      </c>
      <c r="B1036" s="26">
        <v>57</v>
      </c>
      <c r="C1036" s="25" t="str">
        <f t="shared" si="34"/>
        <v>2024-10</v>
      </c>
      <c r="D1036" s="11">
        <v>37.229999999999997</v>
      </c>
      <c r="E1036" s="11">
        <v>143</v>
      </c>
      <c r="F1036" t="str">
        <f t="shared" si="35"/>
        <v>October 2024</v>
      </c>
    </row>
    <row r="1037" spans="1:6" x14ac:dyDescent="0.2">
      <c r="A1037" s="10">
        <v>45597</v>
      </c>
      <c r="B1037" s="26">
        <v>59</v>
      </c>
      <c r="C1037" s="25" t="str">
        <f t="shared" si="34"/>
        <v>2024-11</v>
      </c>
      <c r="D1037" s="11">
        <v>37.020000000000003</v>
      </c>
      <c r="E1037" s="11">
        <v>218.35</v>
      </c>
      <c r="F1037" t="str">
        <f t="shared" si="35"/>
        <v>November 2024</v>
      </c>
    </row>
    <row r="1038" spans="1:6" x14ac:dyDescent="0.2">
      <c r="A1038" s="10">
        <v>45598</v>
      </c>
      <c r="B1038" s="26">
        <v>54</v>
      </c>
      <c r="C1038" s="25" t="str">
        <f t="shared" si="34"/>
        <v>2024-11</v>
      </c>
      <c r="D1038" s="11">
        <v>45.71</v>
      </c>
      <c r="E1038" s="11">
        <v>149.57</v>
      </c>
      <c r="F1038" t="str">
        <f t="shared" si="35"/>
        <v>November 2024</v>
      </c>
    </row>
    <row r="1039" spans="1:6" x14ac:dyDescent="0.2">
      <c r="A1039" s="10">
        <v>45599</v>
      </c>
      <c r="B1039" s="26">
        <v>59</v>
      </c>
      <c r="C1039" s="25" t="str">
        <f t="shared" ref="C1039:C1097" si="36">TEXT(A1039, "yyyy-mm")</f>
        <v>2024-11</v>
      </c>
      <c r="D1039" s="11">
        <v>33.549999999999997</v>
      </c>
      <c r="E1039" s="11">
        <v>186.55</v>
      </c>
      <c r="F1039" t="str">
        <f t="shared" si="35"/>
        <v>November 2024</v>
      </c>
    </row>
    <row r="1040" spans="1:6" x14ac:dyDescent="0.2">
      <c r="A1040" s="10">
        <v>45600</v>
      </c>
      <c r="B1040" s="26">
        <v>58</v>
      </c>
      <c r="C1040" s="25" t="str">
        <f t="shared" si="36"/>
        <v>2024-11</v>
      </c>
      <c r="D1040" s="11">
        <v>32.65</v>
      </c>
      <c r="E1040" s="11">
        <v>228.28</v>
      </c>
      <c r="F1040" t="str">
        <f t="shared" si="35"/>
        <v>November 2024</v>
      </c>
    </row>
    <row r="1041" spans="1:6" x14ac:dyDescent="0.2">
      <c r="A1041" s="10">
        <v>45601</v>
      </c>
      <c r="B1041" s="26">
        <v>61</v>
      </c>
      <c r="C1041" s="25" t="str">
        <f t="shared" si="36"/>
        <v>2024-11</v>
      </c>
      <c r="D1041" s="11">
        <v>41.38</v>
      </c>
      <c r="E1041" s="11">
        <v>223.11</v>
      </c>
      <c r="F1041" t="str">
        <f t="shared" si="35"/>
        <v>November 2024</v>
      </c>
    </row>
    <row r="1042" spans="1:6" x14ac:dyDescent="0.2">
      <c r="A1042" s="10">
        <v>45602</v>
      </c>
      <c r="B1042" s="26">
        <v>61</v>
      </c>
      <c r="C1042" s="25" t="str">
        <f t="shared" si="36"/>
        <v>2024-11</v>
      </c>
      <c r="D1042" s="11">
        <v>34.86</v>
      </c>
      <c r="E1042" s="11">
        <v>139.44</v>
      </c>
      <c r="F1042" t="str">
        <f t="shared" si="35"/>
        <v>November 2024</v>
      </c>
    </row>
    <row r="1043" spans="1:6" x14ac:dyDescent="0.2">
      <c r="A1043" s="10">
        <v>45603</v>
      </c>
      <c r="B1043" s="26">
        <v>58</v>
      </c>
      <c r="C1043" s="25" t="str">
        <f t="shared" si="36"/>
        <v>2024-11</v>
      </c>
      <c r="D1043" s="11">
        <v>38.86</v>
      </c>
      <c r="E1043" s="11">
        <v>169.4</v>
      </c>
      <c r="F1043" t="str">
        <f t="shared" si="35"/>
        <v>November 2024</v>
      </c>
    </row>
    <row r="1044" spans="1:6" x14ac:dyDescent="0.2">
      <c r="A1044" s="10">
        <v>45604</v>
      </c>
      <c r="B1044" s="26">
        <v>55</v>
      </c>
      <c r="C1044" s="25" t="str">
        <f t="shared" si="36"/>
        <v>2024-11</v>
      </c>
      <c r="D1044" s="11">
        <v>46.86</v>
      </c>
      <c r="E1044" s="11">
        <v>146.75</v>
      </c>
      <c r="F1044" t="str">
        <f t="shared" si="35"/>
        <v>November 2024</v>
      </c>
    </row>
    <row r="1045" spans="1:6" x14ac:dyDescent="0.2">
      <c r="A1045" s="10">
        <v>45605</v>
      </c>
      <c r="B1045" s="26">
        <v>63</v>
      </c>
      <c r="C1045" s="25" t="str">
        <f t="shared" si="36"/>
        <v>2024-11</v>
      </c>
      <c r="D1045" s="11">
        <v>31.33</v>
      </c>
      <c r="E1045" s="11">
        <v>156.15</v>
      </c>
      <c r="F1045" t="str">
        <f t="shared" si="35"/>
        <v>November 2024</v>
      </c>
    </row>
    <row r="1046" spans="1:6" x14ac:dyDescent="0.2">
      <c r="A1046" s="10">
        <v>45606</v>
      </c>
      <c r="B1046" s="26">
        <v>63</v>
      </c>
      <c r="C1046" s="25" t="str">
        <f t="shared" si="36"/>
        <v>2024-11</v>
      </c>
      <c r="D1046" s="11">
        <v>45.68</v>
      </c>
      <c r="E1046" s="11">
        <v>147.88</v>
      </c>
      <c r="F1046" t="str">
        <f t="shared" si="35"/>
        <v>November 2024</v>
      </c>
    </row>
    <row r="1047" spans="1:6" x14ac:dyDescent="0.2">
      <c r="A1047" s="10">
        <v>45607</v>
      </c>
      <c r="B1047" s="26">
        <v>60</v>
      </c>
      <c r="C1047" s="25" t="str">
        <f t="shared" si="36"/>
        <v>2024-11</v>
      </c>
      <c r="D1047" s="11">
        <v>34.590000000000003</v>
      </c>
      <c r="E1047" s="11">
        <v>225.69</v>
      </c>
      <c r="F1047" t="str">
        <f t="shared" si="35"/>
        <v>November 2024</v>
      </c>
    </row>
    <row r="1048" spans="1:6" x14ac:dyDescent="0.2">
      <c r="A1048" s="10">
        <v>45608</v>
      </c>
      <c r="B1048" s="26">
        <v>53</v>
      </c>
      <c r="C1048" s="25" t="str">
        <f t="shared" si="36"/>
        <v>2024-11</v>
      </c>
      <c r="D1048" s="11">
        <v>48.81</v>
      </c>
      <c r="E1048" s="11">
        <v>162.85</v>
      </c>
      <c r="F1048" t="str">
        <f t="shared" si="35"/>
        <v>November 2024</v>
      </c>
    </row>
    <row r="1049" spans="1:6" x14ac:dyDescent="0.2">
      <c r="A1049" s="10">
        <v>45609</v>
      </c>
      <c r="B1049" s="26">
        <v>55</v>
      </c>
      <c r="C1049" s="25" t="str">
        <f t="shared" si="36"/>
        <v>2024-11</v>
      </c>
      <c r="D1049" s="11">
        <v>45.51</v>
      </c>
      <c r="E1049" s="11">
        <v>138.86000000000001</v>
      </c>
      <c r="F1049" t="str">
        <f t="shared" si="35"/>
        <v>November 2024</v>
      </c>
    </row>
    <row r="1050" spans="1:6" x14ac:dyDescent="0.2">
      <c r="A1050" s="10">
        <v>45610</v>
      </c>
      <c r="B1050" s="26">
        <v>59</v>
      </c>
      <c r="C1050" s="25" t="str">
        <f t="shared" si="36"/>
        <v>2024-11</v>
      </c>
      <c r="D1050" s="11">
        <v>30.57</v>
      </c>
      <c r="E1050" s="11">
        <v>179.44</v>
      </c>
      <c r="F1050" t="str">
        <f t="shared" si="35"/>
        <v>November 2024</v>
      </c>
    </row>
    <row r="1051" spans="1:6" x14ac:dyDescent="0.2">
      <c r="A1051" s="10">
        <v>45611</v>
      </c>
      <c r="B1051" s="26">
        <v>56</v>
      </c>
      <c r="C1051" s="25" t="str">
        <f t="shared" si="36"/>
        <v>2024-11</v>
      </c>
      <c r="D1051" s="11">
        <v>46.79</v>
      </c>
      <c r="E1051" s="11">
        <v>175.75</v>
      </c>
      <c r="F1051" t="str">
        <f t="shared" si="35"/>
        <v>November 2024</v>
      </c>
    </row>
    <row r="1052" spans="1:6" x14ac:dyDescent="0.2">
      <c r="A1052" s="10">
        <v>45612</v>
      </c>
      <c r="B1052" s="26">
        <v>62</v>
      </c>
      <c r="C1052" s="25" t="str">
        <f t="shared" si="36"/>
        <v>2024-11</v>
      </c>
      <c r="D1052" s="11">
        <v>34.44</v>
      </c>
      <c r="E1052" s="11">
        <v>181.48</v>
      </c>
      <c r="F1052" t="str">
        <f t="shared" si="35"/>
        <v>November 2024</v>
      </c>
    </row>
    <row r="1053" spans="1:6" x14ac:dyDescent="0.2">
      <c r="A1053" s="10">
        <v>45613</v>
      </c>
      <c r="B1053" s="26">
        <v>63</v>
      </c>
      <c r="C1053" s="25" t="str">
        <f t="shared" si="36"/>
        <v>2024-11</v>
      </c>
      <c r="D1053" s="11">
        <v>45.62</v>
      </c>
      <c r="E1053" s="11">
        <v>199.58</v>
      </c>
      <c r="F1053" t="str">
        <f t="shared" si="35"/>
        <v>November 2024</v>
      </c>
    </row>
    <row r="1054" spans="1:6" x14ac:dyDescent="0.2">
      <c r="A1054" s="10">
        <v>45614</v>
      </c>
      <c r="B1054" s="26">
        <v>62</v>
      </c>
      <c r="C1054" s="25" t="str">
        <f t="shared" si="36"/>
        <v>2024-11</v>
      </c>
      <c r="D1054" s="11">
        <v>35.93</v>
      </c>
      <c r="E1054" s="11">
        <v>179.9</v>
      </c>
      <c r="F1054" t="str">
        <f t="shared" si="35"/>
        <v>November 2024</v>
      </c>
    </row>
    <row r="1055" spans="1:6" x14ac:dyDescent="0.2">
      <c r="A1055" s="10">
        <v>45615</v>
      </c>
      <c r="B1055" s="26">
        <v>51</v>
      </c>
      <c r="C1055" s="25" t="str">
        <f t="shared" si="36"/>
        <v>2024-11</v>
      </c>
      <c r="D1055" s="11">
        <v>44.23</v>
      </c>
      <c r="E1055" s="11">
        <v>160.02000000000001</v>
      </c>
      <c r="F1055" t="str">
        <f t="shared" si="35"/>
        <v>November 2024</v>
      </c>
    </row>
    <row r="1056" spans="1:6" x14ac:dyDescent="0.2">
      <c r="A1056" s="10">
        <v>45616</v>
      </c>
      <c r="B1056" s="26">
        <v>51</v>
      </c>
      <c r="C1056" s="25" t="str">
        <f t="shared" si="36"/>
        <v>2024-11</v>
      </c>
      <c r="D1056" s="11">
        <v>29.28</v>
      </c>
      <c r="E1056" s="11">
        <v>141.94</v>
      </c>
      <c r="F1056" t="str">
        <f t="shared" si="35"/>
        <v>November 2024</v>
      </c>
    </row>
    <row r="1057" spans="1:6" x14ac:dyDescent="0.2">
      <c r="A1057" s="10">
        <v>45617</v>
      </c>
      <c r="B1057" s="26">
        <v>56</v>
      </c>
      <c r="C1057" s="25" t="str">
        <f t="shared" si="36"/>
        <v>2024-11</v>
      </c>
      <c r="D1057" s="11">
        <v>31.34</v>
      </c>
      <c r="E1057" s="11">
        <v>234.4</v>
      </c>
      <c r="F1057" t="str">
        <f t="shared" si="35"/>
        <v>November 2024</v>
      </c>
    </row>
    <row r="1058" spans="1:6" x14ac:dyDescent="0.2">
      <c r="A1058" s="10">
        <v>45618</v>
      </c>
      <c r="B1058" s="26">
        <v>58</v>
      </c>
      <c r="C1058" s="25" t="str">
        <f t="shared" si="36"/>
        <v>2024-11</v>
      </c>
      <c r="D1058" s="11">
        <v>43.81</v>
      </c>
      <c r="E1058" s="11">
        <v>174.58</v>
      </c>
      <c r="F1058" t="str">
        <f t="shared" si="35"/>
        <v>November 2024</v>
      </c>
    </row>
    <row r="1059" spans="1:6" x14ac:dyDescent="0.2">
      <c r="A1059" s="10">
        <v>45619</v>
      </c>
      <c r="B1059" s="26">
        <v>54</v>
      </c>
      <c r="C1059" s="25" t="str">
        <f t="shared" si="36"/>
        <v>2024-11</v>
      </c>
      <c r="D1059" s="11">
        <v>36.799999999999997</v>
      </c>
      <c r="E1059" s="11">
        <v>187.34</v>
      </c>
      <c r="F1059" t="str">
        <f t="shared" si="35"/>
        <v>November 2024</v>
      </c>
    </row>
    <row r="1060" spans="1:6" x14ac:dyDescent="0.2">
      <c r="A1060" s="10">
        <v>45620</v>
      </c>
      <c r="B1060" s="26">
        <v>57</v>
      </c>
      <c r="C1060" s="25" t="str">
        <f t="shared" si="36"/>
        <v>2024-11</v>
      </c>
      <c r="D1060" s="11">
        <v>32.97</v>
      </c>
      <c r="E1060" s="11">
        <v>185.75</v>
      </c>
      <c r="F1060" t="str">
        <f t="shared" si="35"/>
        <v>November 2024</v>
      </c>
    </row>
    <row r="1061" spans="1:6" x14ac:dyDescent="0.2">
      <c r="A1061" s="10">
        <v>45621</v>
      </c>
      <c r="B1061" s="26">
        <v>61</v>
      </c>
      <c r="C1061" s="25" t="str">
        <f t="shared" si="36"/>
        <v>2024-11</v>
      </c>
      <c r="D1061" s="11">
        <v>44.3</v>
      </c>
      <c r="E1061" s="11">
        <v>144.33000000000001</v>
      </c>
      <c r="F1061" t="str">
        <f t="shared" si="35"/>
        <v>November 2024</v>
      </c>
    </row>
    <row r="1062" spans="1:6" x14ac:dyDescent="0.2">
      <c r="A1062" s="10">
        <v>45622</v>
      </c>
      <c r="B1062" s="26">
        <v>63</v>
      </c>
      <c r="C1062" s="25" t="str">
        <f t="shared" si="36"/>
        <v>2024-11</v>
      </c>
      <c r="D1062" s="11">
        <v>40.299999999999997</v>
      </c>
      <c r="E1062" s="11">
        <v>166.44</v>
      </c>
      <c r="F1062" t="str">
        <f t="shared" si="35"/>
        <v>November 2024</v>
      </c>
    </row>
    <row r="1063" spans="1:6" x14ac:dyDescent="0.2">
      <c r="A1063" s="10">
        <v>45623</v>
      </c>
      <c r="B1063" s="26">
        <v>53</v>
      </c>
      <c r="C1063" s="25" t="str">
        <f t="shared" si="36"/>
        <v>2024-11</v>
      </c>
      <c r="D1063" s="11">
        <v>32.950000000000003</v>
      </c>
      <c r="E1063" s="11">
        <v>232.98</v>
      </c>
      <c r="F1063" t="str">
        <f t="shared" si="35"/>
        <v>November 2024</v>
      </c>
    </row>
    <row r="1064" spans="1:6" x14ac:dyDescent="0.2">
      <c r="A1064" s="10">
        <v>45624</v>
      </c>
      <c r="B1064" s="26">
        <v>59</v>
      </c>
      <c r="C1064" s="25" t="str">
        <f t="shared" si="36"/>
        <v>2024-11</v>
      </c>
      <c r="D1064" s="11">
        <v>29.39</v>
      </c>
      <c r="E1064" s="11">
        <v>179.95</v>
      </c>
      <c r="F1064" t="str">
        <f t="shared" si="35"/>
        <v>November 2024</v>
      </c>
    </row>
    <row r="1065" spans="1:6" x14ac:dyDescent="0.2">
      <c r="A1065" s="10">
        <v>45625</v>
      </c>
      <c r="B1065" s="26">
        <v>55</v>
      </c>
      <c r="C1065" s="25" t="str">
        <f t="shared" si="36"/>
        <v>2024-11</v>
      </c>
      <c r="D1065" s="11">
        <v>31.72</v>
      </c>
      <c r="E1065" s="11">
        <v>163.34</v>
      </c>
      <c r="F1065" t="str">
        <f t="shared" si="35"/>
        <v>November 2024</v>
      </c>
    </row>
    <row r="1066" spans="1:6" x14ac:dyDescent="0.2">
      <c r="A1066" s="10">
        <v>45626</v>
      </c>
      <c r="B1066" s="26">
        <v>52</v>
      </c>
      <c r="C1066" s="25" t="str">
        <f t="shared" si="36"/>
        <v>2024-11</v>
      </c>
      <c r="D1066" s="11">
        <v>47.01</v>
      </c>
      <c r="E1066" s="11">
        <v>146.88999999999999</v>
      </c>
      <c r="F1066" t="str">
        <f t="shared" si="35"/>
        <v>November 2024</v>
      </c>
    </row>
    <row r="1067" spans="1:6" x14ac:dyDescent="0.2">
      <c r="A1067" s="10">
        <v>45627</v>
      </c>
      <c r="B1067" s="26">
        <v>56</v>
      </c>
      <c r="C1067" s="25" t="str">
        <f t="shared" si="36"/>
        <v>2024-12</v>
      </c>
      <c r="D1067" s="11">
        <v>31.55</v>
      </c>
      <c r="E1067" s="11">
        <v>161.61000000000001</v>
      </c>
      <c r="F1067" t="str">
        <f t="shared" si="35"/>
        <v>December 2024</v>
      </c>
    </row>
    <row r="1068" spans="1:6" x14ac:dyDescent="0.2">
      <c r="A1068" s="10">
        <v>45628</v>
      </c>
      <c r="B1068" s="26">
        <v>61</v>
      </c>
      <c r="C1068" s="25" t="str">
        <f t="shared" si="36"/>
        <v>2024-12</v>
      </c>
      <c r="D1068" s="11">
        <v>42.75</v>
      </c>
      <c r="E1068" s="11">
        <v>188.58</v>
      </c>
      <c r="F1068" t="str">
        <f t="shared" si="35"/>
        <v>December 2024</v>
      </c>
    </row>
    <row r="1069" spans="1:6" x14ac:dyDescent="0.2">
      <c r="A1069" s="10">
        <v>45629</v>
      </c>
      <c r="B1069" s="26">
        <v>56</v>
      </c>
      <c r="C1069" s="25" t="str">
        <f t="shared" si="36"/>
        <v>2024-12</v>
      </c>
      <c r="D1069" s="11">
        <v>32.56</v>
      </c>
      <c r="E1069" s="11">
        <v>221</v>
      </c>
      <c r="F1069" t="str">
        <f t="shared" si="35"/>
        <v>December 2024</v>
      </c>
    </row>
    <row r="1070" spans="1:6" x14ac:dyDescent="0.2">
      <c r="A1070" s="10">
        <v>45630</v>
      </c>
      <c r="B1070" s="26">
        <v>55</v>
      </c>
      <c r="C1070" s="25" t="str">
        <f t="shared" si="36"/>
        <v>2024-12</v>
      </c>
      <c r="D1070" s="11">
        <v>32.700000000000003</v>
      </c>
      <c r="E1070" s="11">
        <v>207.75</v>
      </c>
      <c r="F1070" t="str">
        <f t="shared" si="35"/>
        <v>December 2024</v>
      </c>
    </row>
    <row r="1071" spans="1:6" x14ac:dyDescent="0.2">
      <c r="A1071" s="10">
        <v>45631</v>
      </c>
      <c r="B1071" s="26">
        <v>57</v>
      </c>
      <c r="C1071" s="25" t="str">
        <f t="shared" si="36"/>
        <v>2024-12</v>
      </c>
      <c r="D1071" s="11">
        <v>30.38</v>
      </c>
      <c r="E1071" s="11">
        <v>213.3</v>
      </c>
      <c r="F1071" t="str">
        <f t="shared" si="35"/>
        <v>December 2024</v>
      </c>
    </row>
    <row r="1072" spans="1:6" x14ac:dyDescent="0.2">
      <c r="A1072" s="10">
        <v>45632</v>
      </c>
      <c r="B1072" s="26">
        <v>54</v>
      </c>
      <c r="C1072" s="25" t="str">
        <f t="shared" si="36"/>
        <v>2024-12</v>
      </c>
      <c r="D1072" s="11">
        <v>47.24</v>
      </c>
      <c r="E1072" s="11">
        <v>165.29</v>
      </c>
      <c r="F1072" t="str">
        <f t="shared" si="35"/>
        <v>December 2024</v>
      </c>
    </row>
    <row r="1073" spans="1:6" x14ac:dyDescent="0.2">
      <c r="A1073" s="10">
        <v>45633</v>
      </c>
      <c r="B1073" s="26">
        <v>57</v>
      </c>
      <c r="C1073" s="25" t="str">
        <f t="shared" si="36"/>
        <v>2024-12</v>
      </c>
      <c r="D1073" s="11">
        <v>34.119999999999997</v>
      </c>
      <c r="E1073" s="11">
        <v>189.88</v>
      </c>
      <c r="F1073" t="str">
        <f t="shared" si="35"/>
        <v>December 2024</v>
      </c>
    </row>
    <row r="1074" spans="1:6" x14ac:dyDescent="0.2">
      <c r="A1074" s="10">
        <v>45634</v>
      </c>
      <c r="B1074" s="26">
        <v>63</v>
      </c>
      <c r="C1074" s="25" t="str">
        <f t="shared" si="36"/>
        <v>2024-12</v>
      </c>
      <c r="D1074" s="11">
        <v>39.119999999999997</v>
      </c>
      <c r="E1074" s="11">
        <v>219.94</v>
      </c>
      <c r="F1074" t="str">
        <f t="shared" si="35"/>
        <v>December 2024</v>
      </c>
    </row>
    <row r="1075" spans="1:6" x14ac:dyDescent="0.2">
      <c r="A1075" s="10">
        <v>45635</v>
      </c>
      <c r="B1075" s="26">
        <v>57</v>
      </c>
      <c r="C1075" s="25" t="str">
        <f t="shared" si="36"/>
        <v>2024-12</v>
      </c>
      <c r="D1075" s="11">
        <v>29.25</v>
      </c>
      <c r="E1075" s="11">
        <v>175.87</v>
      </c>
      <c r="F1075" t="str">
        <f t="shared" si="35"/>
        <v>December 2024</v>
      </c>
    </row>
    <row r="1076" spans="1:6" x14ac:dyDescent="0.2">
      <c r="A1076" s="10">
        <v>45636</v>
      </c>
      <c r="B1076" s="26">
        <v>58</v>
      </c>
      <c r="C1076" s="25" t="str">
        <f t="shared" si="36"/>
        <v>2024-12</v>
      </c>
      <c r="D1076" s="11">
        <v>31.18</v>
      </c>
      <c r="E1076" s="11">
        <v>233.98</v>
      </c>
      <c r="F1076" t="str">
        <f t="shared" si="35"/>
        <v>December 2024</v>
      </c>
    </row>
    <row r="1077" spans="1:6" x14ac:dyDescent="0.2">
      <c r="A1077" s="10">
        <v>45637</v>
      </c>
      <c r="B1077" s="26">
        <v>61</v>
      </c>
      <c r="C1077" s="25" t="str">
        <f t="shared" si="36"/>
        <v>2024-12</v>
      </c>
      <c r="D1077" s="11">
        <v>48.73</v>
      </c>
      <c r="E1077" s="11">
        <v>144.07</v>
      </c>
      <c r="F1077" t="str">
        <f t="shared" si="35"/>
        <v>December 2024</v>
      </c>
    </row>
    <row r="1078" spans="1:6" x14ac:dyDescent="0.2">
      <c r="A1078" s="10">
        <v>45638</v>
      </c>
      <c r="B1078" s="26">
        <v>61</v>
      </c>
      <c r="C1078" s="25" t="str">
        <f t="shared" si="36"/>
        <v>2024-12</v>
      </c>
      <c r="D1078" s="11">
        <v>33.83</v>
      </c>
      <c r="E1078" s="11">
        <v>208.29</v>
      </c>
      <c r="F1078" t="str">
        <f t="shared" si="35"/>
        <v>December 2024</v>
      </c>
    </row>
    <row r="1079" spans="1:6" x14ac:dyDescent="0.2">
      <c r="A1079" s="10">
        <v>45639</v>
      </c>
      <c r="B1079" s="26">
        <v>60</v>
      </c>
      <c r="C1079" s="25" t="str">
        <f t="shared" si="36"/>
        <v>2024-12</v>
      </c>
      <c r="D1079" s="11">
        <v>37.18</v>
      </c>
      <c r="E1079" s="11">
        <v>197.57</v>
      </c>
      <c r="F1079" t="str">
        <f t="shared" si="35"/>
        <v>December 2024</v>
      </c>
    </row>
    <row r="1080" spans="1:6" x14ac:dyDescent="0.2">
      <c r="A1080" s="10">
        <v>45640</v>
      </c>
      <c r="B1080" s="26">
        <v>54</v>
      </c>
      <c r="C1080" s="25" t="str">
        <f t="shared" si="36"/>
        <v>2024-12</v>
      </c>
      <c r="D1080" s="11">
        <v>39.1</v>
      </c>
      <c r="E1080" s="11">
        <v>218.41</v>
      </c>
      <c r="F1080" t="str">
        <f t="shared" si="35"/>
        <v>December 2024</v>
      </c>
    </row>
    <row r="1081" spans="1:6" x14ac:dyDescent="0.2">
      <c r="A1081" s="10">
        <v>45641</v>
      </c>
      <c r="B1081" s="26">
        <v>54</v>
      </c>
      <c r="C1081" s="25" t="str">
        <f t="shared" si="36"/>
        <v>2024-12</v>
      </c>
      <c r="D1081" s="11">
        <v>39.4</v>
      </c>
      <c r="E1081" s="11">
        <v>157.35</v>
      </c>
      <c r="F1081" t="str">
        <f t="shared" si="35"/>
        <v>December 2024</v>
      </c>
    </row>
    <row r="1082" spans="1:6" x14ac:dyDescent="0.2">
      <c r="A1082" s="10">
        <v>45642</v>
      </c>
      <c r="B1082" s="26">
        <v>54</v>
      </c>
      <c r="C1082" s="25" t="str">
        <f t="shared" si="36"/>
        <v>2024-12</v>
      </c>
      <c r="D1082" s="11">
        <v>45.06</v>
      </c>
      <c r="E1082" s="11">
        <v>168.33</v>
      </c>
      <c r="F1082" t="str">
        <f t="shared" si="35"/>
        <v>December 2024</v>
      </c>
    </row>
    <row r="1083" spans="1:6" x14ac:dyDescent="0.2">
      <c r="A1083" s="10">
        <v>45643</v>
      </c>
      <c r="B1083" s="26">
        <v>54</v>
      </c>
      <c r="C1083" s="25" t="str">
        <f t="shared" si="36"/>
        <v>2024-12</v>
      </c>
      <c r="D1083" s="11">
        <v>36.44</v>
      </c>
      <c r="E1083" s="11">
        <v>227.92</v>
      </c>
      <c r="F1083" t="str">
        <f t="shared" si="35"/>
        <v>December 2024</v>
      </c>
    </row>
    <row r="1084" spans="1:6" x14ac:dyDescent="0.2">
      <c r="A1084" s="10">
        <v>45644</v>
      </c>
      <c r="B1084" s="26">
        <v>63</v>
      </c>
      <c r="C1084" s="25" t="str">
        <f t="shared" si="36"/>
        <v>2024-12</v>
      </c>
      <c r="D1084" s="11">
        <v>39.82</v>
      </c>
      <c r="E1084" s="11">
        <v>232.34</v>
      </c>
      <c r="F1084" t="str">
        <f t="shared" si="35"/>
        <v>December 2024</v>
      </c>
    </row>
    <row r="1085" spans="1:6" x14ac:dyDescent="0.2">
      <c r="A1085" s="10">
        <v>45645</v>
      </c>
      <c r="B1085" s="26">
        <v>63</v>
      </c>
      <c r="C1085" s="25" t="str">
        <f t="shared" si="36"/>
        <v>2024-12</v>
      </c>
      <c r="D1085" s="11">
        <v>44.21</v>
      </c>
      <c r="E1085" s="11">
        <v>188.21</v>
      </c>
      <c r="F1085" t="str">
        <f t="shared" si="35"/>
        <v>December 2024</v>
      </c>
    </row>
    <row r="1086" spans="1:6" x14ac:dyDescent="0.2">
      <c r="A1086" s="10">
        <v>45646</v>
      </c>
      <c r="B1086" s="26">
        <v>57</v>
      </c>
      <c r="C1086" s="25" t="str">
        <f t="shared" si="36"/>
        <v>2024-12</v>
      </c>
      <c r="D1086" s="11">
        <v>35.46</v>
      </c>
      <c r="E1086" s="11">
        <v>180.5</v>
      </c>
      <c r="F1086" t="str">
        <f t="shared" si="35"/>
        <v>December 2024</v>
      </c>
    </row>
    <row r="1087" spans="1:6" x14ac:dyDescent="0.2">
      <c r="A1087" s="10">
        <v>45647</v>
      </c>
      <c r="B1087" s="26">
        <v>61</v>
      </c>
      <c r="C1087" s="25" t="str">
        <f t="shared" si="36"/>
        <v>2024-12</v>
      </c>
      <c r="D1087" s="11">
        <v>32.68</v>
      </c>
      <c r="E1087" s="11">
        <v>153.25</v>
      </c>
      <c r="F1087" t="str">
        <f t="shared" si="35"/>
        <v>December 2024</v>
      </c>
    </row>
    <row r="1088" spans="1:6" x14ac:dyDescent="0.2">
      <c r="A1088" s="10">
        <v>45648</v>
      </c>
      <c r="B1088" s="26">
        <v>61</v>
      </c>
      <c r="C1088" s="25" t="str">
        <f t="shared" si="36"/>
        <v>2024-12</v>
      </c>
      <c r="D1088" s="11">
        <v>39.4</v>
      </c>
      <c r="E1088" s="11">
        <v>139.19</v>
      </c>
      <c r="F1088" t="str">
        <f t="shared" si="35"/>
        <v>December 2024</v>
      </c>
    </row>
    <row r="1089" spans="1:6" x14ac:dyDescent="0.2">
      <c r="A1089" s="10">
        <v>45649</v>
      </c>
      <c r="B1089" s="26">
        <v>55</v>
      </c>
      <c r="C1089" s="25" t="str">
        <f t="shared" si="36"/>
        <v>2024-12</v>
      </c>
      <c r="D1089" s="11">
        <v>45.51</v>
      </c>
      <c r="E1089" s="11">
        <v>178.63</v>
      </c>
      <c r="F1089" t="str">
        <f t="shared" si="35"/>
        <v>December 2024</v>
      </c>
    </row>
    <row r="1090" spans="1:6" x14ac:dyDescent="0.2">
      <c r="A1090" s="10">
        <v>45650</v>
      </c>
      <c r="B1090" s="26">
        <v>56</v>
      </c>
      <c r="C1090" s="25" t="str">
        <f t="shared" si="36"/>
        <v>2024-12</v>
      </c>
      <c r="D1090" s="11">
        <v>45.83</v>
      </c>
      <c r="E1090" s="11">
        <v>152.47999999999999</v>
      </c>
      <c r="F1090" t="str">
        <f t="shared" si="35"/>
        <v>December 2024</v>
      </c>
    </row>
    <row r="1091" spans="1:6" x14ac:dyDescent="0.2">
      <c r="A1091" s="10">
        <v>45651</v>
      </c>
      <c r="B1091" s="26">
        <v>61</v>
      </c>
      <c r="C1091" s="25" t="str">
        <f t="shared" si="36"/>
        <v>2024-12</v>
      </c>
      <c r="D1091" s="11">
        <v>32.01</v>
      </c>
      <c r="E1091" s="11">
        <v>225.88</v>
      </c>
      <c r="F1091" t="str">
        <f t="shared" si="35"/>
        <v>December 2024</v>
      </c>
    </row>
    <row r="1092" spans="1:6" x14ac:dyDescent="0.2">
      <c r="A1092" s="10">
        <v>45652</v>
      </c>
      <c r="B1092" s="26">
        <v>57</v>
      </c>
      <c r="C1092" s="25" t="str">
        <f t="shared" si="36"/>
        <v>2024-12</v>
      </c>
      <c r="D1092" s="11">
        <v>38.08</v>
      </c>
      <c r="E1092" s="11">
        <v>227.37</v>
      </c>
      <c r="F1092" t="str">
        <f t="shared" si="35"/>
        <v>December 2024</v>
      </c>
    </row>
    <row r="1093" spans="1:6" x14ac:dyDescent="0.2">
      <c r="A1093" s="10">
        <v>45653</v>
      </c>
      <c r="B1093" s="26">
        <v>56</v>
      </c>
      <c r="C1093" s="25" t="str">
        <f t="shared" si="36"/>
        <v>2024-12</v>
      </c>
      <c r="D1093" s="11">
        <v>38.18</v>
      </c>
      <c r="E1093" s="11">
        <v>144.75</v>
      </c>
      <c r="F1093" t="str">
        <f t="shared" si="35"/>
        <v>December 2024</v>
      </c>
    </row>
    <row r="1094" spans="1:6" x14ac:dyDescent="0.2">
      <c r="A1094" s="10">
        <v>45654</v>
      </c>
      <c r="B1094" s="26">
        <v>59</v>
      </c>
      <c r="C1094" s="25" t="str">
        <f t="shared" si="36"/>
        <v>2024-12</v>
      </c>
      <c r="D1094" s="11">
        <v>41.54</v>
      </c>
      <c r="E1094" s="11">
        <v>212.3</v>
      </c>
      <c r="F1094" t="str">
        <f t="shared" ref="F1094:F1097" si="37">TEXT(DATE(LEFT(C1094,4), RIGHT(C1094,2), 1), "mmmm yyyy")</f>
        <v>December 2024</v>
      </c>
    </row>
    <row r="1095" spans="1:6" x14ac:dyDescent="0.2">
      <c r="A1095" s="10">
        <v>45655</v>
      </c>
      <c r="B1095" s="26">
        <v>63</v>
      </c>
      <c r="C1095" s="25" t="str">
        <f t="shared" si="36"/>
        <v>2024-12</v>
      </c>
      <c r="D1095" s="11">
        <v>33.47</v>
      </c>
      <c r="E1095" s="11">
        <v>198.05</v>
      </c>
      <c r="F1095" t="str">
        <f t="shared" si="37"/>
        <v>December 2024</v>
      </c>
    </row>
    <row r="1096" spans="1:6" x14ac:dyDescent="0.2">
      <c r="A1096" s="10">
        <v>45656</v>
      </c>
      <c r="B1096" s="26">
        <v>55</v>
      </c>
      <c r="C1096" s="25" t="str">
        <f t="shared" si="36"/>
        <v>2024-12</v>
      </c>
      <c r="D1096" s="11">
        <v>44.31</v>
      </c>
      <c r="E1096" s="11">
        <v>183.34</v>
      </c>
      <c r="F1096" t="str">
        <f t="shared" si="37"/>
        <v>December 2024</v>
      </c>
    </row>
    <row r="1097" spans="1:6" x14ac:dyDescent="0.2">
      <c r="A1097" s="10">
        <v>45657</v>
      </c>
      <c r="B1097" s="26">
        <v>62</v>
      </c>
      <c r="C1097" s="25" t="str">
        <f t="shared" si="36"/>
        <v>2024-12</v>
      </c>
      <c r="D1097" s="11">
        <v>40.89</v>
      </c>
      <c r="E1097" s="11">
        <v>158.33000000000001</v>
      </c>
      <c r="F1097" t="str">
        <f t="shared" si="37"/>
        <v>December 2024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EF15-0043-4593-841C-5BC7E8820E91}">
  <dimension ref="A1:F1097"/>
  <sheetViews>
    <sheetView workbookViewId="0">
      <selection activeCell="I24" sqref="I24"/>
    </sheetView>
  </sheetViews>
  <sheetFormatPr baseColWidth="10" defaultColWidth="8.83203125" defaultRowHeight="15" x14ac:dyDescent="0.2"/>
  <cols>
    <col min="1" max="1" width="10.1640625" bestFit="1" customWidth="1"/>
    <col min="2" max="2" width="5.5" bestFit="1" customWidth="1"/>
    <col min="3" max="3" width="13.1640625" bestFit="1" customWidth="1"/>
    <col min="4" max="4" width="18.5" bestFit="1" customWidth="1"/>
    <col min="5" max="5" width="16.1640625" bestFit="1" customWidth="1"/>
    <col min="6" max="6" width="14.83203125" bestFit="1" customWidth="1"/>
  </cols>
  <sheetData>
    <row r="1" spans="1:6" x14ac:dyDescent="0.2">
      <c r="A1" s="9" t="s">
        <v>14</v>
      </c>
      <c r="B1" s="9" t="s">
        <v>15</v>
      </c>
      <c r="C1" s="9" t="s">
        <v>20</v>
      </c>
      <c r="D1" s="9" t="s">
        <v>16</v>
      </c>
      <c r="E1" s="9" t="s">
        <v>17</v>
      </c>
      <c r="F1" s="9" t="s">
        <v>21</v>
      </c>
    </row>
    <row r="2" spans="1:6" x14ac:dyDescent="0.2">
      <c r="A2" s="10">
        <v>44562</v>
      </c>
      <c r="B2" s="26">
        <v>14</v>
      </c>
      <c r="C2" s="25" t="str">
        <f>TEXT(A2, "yyyy-mm")</f>
        <v>2022-01</v>
      </c>
      <c r="D2" s="11">
        <v>48.81</v>
      </c>
      <c r="E2" s="11">
        <v>217.91</v>
      </c>
      <c r="F2" t="str">
        <f>TEXT(DATE(LEFT(C2,4), RIGHT(C2,2), 1), "mmmm yyyy")</f>
        <v>January 2022</v>
      </c>
    </row>
    <row r="3" spans="1:6" x14ac:dyDescent="0.2">
      <c r="A3" s="10">
        <v>44563</v>
      </c>
      <c r="B3" s="26">
        <v>25</v>
      </c>
      <c r="C3" s="25" t="str">
        <f t="shared" ref="C3:C66" si="0">TEXT(A3, "yyyy-mm")</f>
        <v>2022-01</v>
      </c>
      <c r="D3" s="11">
        <v>55.35</v>
      </c>
      <c r="E3" s="11">
        <v>140.91999999999999</v>
      </c>
      <c r="F3" t="str">
        <f t="shared" ref="F3:F66" si="1">TEXT(DATE(LEFT(C3,4), RIGHT(C3,2), 1), "mmmm yyyy")</f>
        <v>January 2022</v>
      </c>
    </row>
    <row r="4" spans="1:6" x14ac:dyDescent="0.2">
      <c r="A4" s="10">
        <v>44564</v>
      </c>
      <c r="B4" s="26">
        <v>17</v>
      </c>
      <c r="C4" s="25" t="str">
        <f t="shared" si="0"/>
        <v>2022-01</v>
      </c>
      <c r="D4" s="11">
        <v>44.24</v>
      </c>
      <c r="E4" s="11">
        <v>177.68</v>
      </c>
      <c r="F4" t="str">
        <f t="shared" si="1"/>
        <v>January 2022</v>
      </c>
    </row>
    <row r="5" spans="1:6" x14ac:dyDescent="0.2">
      <c r="A5" s="10">
        <v>44565</v>
      </c>
      <c r="B5" s="26">
        <v>25</v>
      </c>
      <c r="C5" s="25" t="str">
        <f t="shared" si="0"/>
        <v>2022-01</v>
      </c>
      <c r="D5" s="11">
        <v>51.91</v>
      </c>
      <c r="E5" s="11">
        <v>157.94999999999999</v>
      </c>
      <c r="F5" t="str">
        <f t="shared" si="1"/>
        <v>January 2022</v>
      </c>
    </row>
    <row r="6" spans="1:6" x14ac:dyDescent="0.2">
      <c r="A6" s="10">
        <v>44566</v>
      </c>
      <c r="B6" s="26">
        <v>24</v>
      </c>
      <c r="C6" s="25" t="str">
        <f t="shared" si="0"/>
        <v>2022-01</v>
      </c>
      <c r="D6" s="11">
        <v>47.33</v>
      </c>
      <c r="E6" s="11">
        <v>182.96</v>
      </c>
      <c r="F6" t="str">
        <f t="shared" si="1"/>
        <v>January 2022</v>
      </c>
    </row>
    <row r="7" spans="1:6" x14ac:dyDescent="0.2">
      <c r="A7" s="10">
        <v>44567</v>
      </c>
      <c r="B7" s="26">
        <v>15</v>
      </c>
      <c r="C7" s="25" t="str">
        <f t="shared" si="0"/>
        <v>2022-01</v>
      </c>
      <c r="D7" s="11">
        <v>49.38</v>
      </c>
      <c r="E7" s="11">
        <v>197.39</v>
      </c>
      <c r="F7" t="str">
        <f t="shared" si="1"/>
        <v>January 2022</v>
      </c>
    </row>
    <row r="8" spans="1:6" x14ac:dyDescent="0.2">
      <c r="A8" s="10">
        <v>44568</v>
      </c>
      <c r="B8" s="26">
        <v>18</v>
      </c>
      <c r="C8" s="25" t="str">
        <f t="shared" si="0"/>
        <v>2022-01</v>
      </c>
      <c r="D8" s="11">
        <v>40.25</v>
      </c>
      <c r="E8" s="11">
        <v>197.96</v>
      </c>
      <c r="F8" t="str">
        <f t="shared" si="1"/>
        <v>January 2022</v>
      </c>
    </row>
    <row r="9" spans="1:6" x14ac:dyDescent="0.2">
      <c r="A9" s="10">
        <v>44569</v>
      </c>
      <c r="B9" s="26">
        <v>20</v>
      </c>
      <c r="C9" s="25" t="str">
        <f t="shared" si="0"/>
        <v>2022-01</v>
      </c>
      <c r="D9" s="11">
        <v>40.24</v>
      </c>
      <c r="E9" s="11">
        <v>178.19</v>
      </c>
      <c r="F9" t="str">
        <f t="shared" si="1"/>
        <v>January 2022</v>
      </c>
    </row>
    <row r="10" spans="1:6" x14ac:dyDescent="0.2">
      <c r="A10" s="10">
        <v>44570</v>
      </c>
      <c r="B10" s="26">
        <v>21</v>
      </c>
      <c r="C10" s="25" t="str">
        <f t="shared" si="0"/>
        <v>2022-01</v>
      </c>
      <c r="D10" s="11">
        <v>49.68</v>
      </c>
      <c r="E10" s="11">
        <v>220.97</v>
      </c>
      <c r="F10" t="str">
        <f t="shared" si="1"/>
        <v>January 2022</v>
      </c>
    </row>
    <row r="11" spans="1:6" x14ac:dyDescent="0.2">
      <c r="A11" s="10">
        <v>44571</v>
      </c>
      <c r="B11" s="26">
        <v>24</v>
      </c>
      <c r="C11" s="25" t="str">
        <f t="shared" si="0"/>
        <v>2022-01</v>
      </c>
      <c r="D11" s="11">
        <v>46.8</v>
      </c>
      <c r="E11" s="11">
        <v>156.49</v>
      </c>
      <c r="F11" t="str">
        <f t="shared" si="1"/>
        <v>January 2022</v>
      </c>
    </row>
    <row r="12" spans="1:6" x14ac:dyDescent="0.2">
      <c r="A12" s="10">
        <v>44572</v>
      </c>
      <c r="B12" s="26">
        <v>18</v>
      </c>
      <c r="C12" s="25" t="str">
        <f t="shared" si="0"/>
        <v>2022-01</v>
      </c>
      <c r="D12" s="11">
        <v>40.03</v>
      </c>
      <c r="E12" s="11">
        <v>205.61</v>
      </c>
      <c r="F12" t="str">
        <f t="shared" si="1"/>
        <v>January 2022</v>
      </c>
    </row>
    <row r="13" spans="1:6" x14ac:dyDescent="0.2">
      <c r="A13" s="10">
        <v>44573</v>
      </c>
      <c r="B13" s="26">
        <v>17</v>
      </c>
      <c r="C13" s="25" t="str">
        <f t="shared" si="0"/>
        <v>2022-01</v>
      </c>
      <c r="D13" s="11">
        <v>53.08</v>
      </c>
      <c r="E13" s="11">
        <v>219.7</v>
      </c>
      <c r="F13" t="str">
        <f t="shared" si="1"/>
        <v>January 2022</v>
      </c>
    </row>
    <row r="14" spans="1:6" x14ac:dyDescent="0.2">
      <c r="A14" s="10">
        <v>44574</v>
      </c>
      <c r="B14" s="26">
        <v>16</v>
      </c>
      <c r="C14" s="25" t="str">
        <f t="shared" si="0"/>
        <v>2022-01</v>
      </c>
      <c r="D14" s="11">
        <v>42.75</v>
      </c>
      <c r="E14" s="11">
        <v>171.88</v>
      </c>
      <c r="F14" t="str">
        <f t="shared" si="1"/>
        <v>January 2022</v>
      </c>
    </row>
    <row r="15" spans="1:6" x14ac:dyDescent="0.2">
      <c r="A15" s="10">
        <v>44575</v>
      </c>
      <c r="B15" s="26">
        <v>14</v>
      </c>
      <c r="C15" s="25" t="str">
        <f t="shared" si="0"/>
        <v>2022-01</v>
      </c>
      <c r="D15" s="11">
        <v>46.53</v>
      </c>
      <c r="E15" s="11">
        <v>162.16</v>
      </c>
      <c r="F15" t="str">
        <f t="shared" si="1"/>
        <v>January 2022</v>
      </c>
    </row>
    <row r="16" spans="1:6" x14ac:dyDescent="0.2">
      <c r="A16" s="10">
        <v>44576</v>
      </c>
      <c r="B16" s="26">
        <v>16</v>
      </c>
      <c r="C16" s="25" t="str">
        <f t="shared" si="0"/>
        <v>2022-01</v>
      </c>
      <c r="D16" s="11">
        <v>39.6</v>
      </c>
      <c r="E16" s="11">
        <v>171.91</v>
      </c>
      <c r="F16" t="str">
        <f t="shared" si="1"/>
        <v>January 2022</v>
      </c>
    </row>
    <row r="17" spans="1:6" x14ac:dyDescent="0.2">
      <c r="A17" s="10">
        <v>44577</v>
      </c>
      <c r="B17" s="26">
        <v>20</v>
      </c>
      <c r="C17" s="25" t="str">
        <f t="shared" si="0"/>
        <v>2022-01</v>
      </c>
      <c r="D17" s="11">
        <v>51.88</v>
      </c>
      <c r="E17" s="11">
        <v>194.1</v>
      </c>
      <c r="F17" t="str">
        <f t="shared" si="1"/>
        <v>January 2022</v>
      </c>
    </row>
    <row r="18" spans="1:6" x14ac:dyDescent="0.2">
      <c r="A18" s="10">
        <v>44578</v>
      </c>
      <c r="B18" s="26">
        <v>26</v>
      </c>
      <c r="C18" s="25" t="str">
        <f t="shared" si="0"/>
        <v>2022-01</v>
      </c>
      <c r="D18" s="11">
        <v>43.27</v>
      </c>
      <c r="E18" s="11">
        <v>204.87</v>
      </c>
      <c r="F18" t="str">
        <f t="shared" si="1"/>
        <v>January 2022</v>
      </c>
    </row>
    <row r="19" spans="1:6" x14ac:dyDescent="0.2">
      <c r="A19" s="10">
        <v>44579</v>
      </c>
      <c r="B19" s="26">
        <v>19</v>
      </c>
      <c r="C19" s="25" t="str">
        <f t="shared" si="0"/>
        <v>2022-01</v>
      </c>
      <c r="D19" s="11">
        <v>53.95</v>
      </c>
      <c r="E19" s="11">
        <v>164.81</v>
      </c>
      <c r="F19" t="str">
        <f t="shared" si="1"/>
        <v>January 2022</v>
      </c>
    </row>
    <row r="20" spans="1:6" x14ac:dyDescent="0.2">
      <c r="A20" s="10">
        <v>44580</v>
      </c>
      <c r="B20" s="26">
        <v>16</v>
      </c>
      <c r="C20" s="25" t="str">
        <f t="shared" si="0"/>
        <v>2022-01</v>
      </c>
      <c r="D20" s="11">
        <v>42.88</v>
      </c>
      <c r="E20" s="11">
        <v>199.52</v>
      </c>
      <c r="F20" t="str">
        <f t="shared" si="1"/>
        <v>January 2022</v>
      </c>
    </row>
    <row r="21" spans="1:6" x14ac:dyDescent="0.2">
      <c r="A21" s="10">
        <v>44581</v>
      </c>
      <c r="B21" s="26">
        <v>21</v>
      </c>
      <c r="C21" s="25" t="str">
        <f t="shared" si="0"/>
        <v>2022-01</v>
      </c>
      <c r="D21" s="11">
        <v>40.03</v>
      </c>
      <c r="E21" s="11">
        <v>220.59</v>
      </c>
      <c r="F21" t="str">
        <f t="shared" si="1"/>
        <v>January 2022</v>
      </c>
    </row>
    <row r="22" spans="1:6" x14ac:dyDescent="0.2">
      <c r="A22" s="10">
        <v>44582</v>
      </c>
      <c r="B22" s="26">
        <v>21</v>
      </c>
      <c r="C22" s="25" t="str">
        <f t="shared" si="0"/>
        <v>2022-01</v>
      </c>
      <c r="D22" s="11">
        <v>58.42</v>
      </c>
      <c r="E22" s="11">
        <v>199.48</v>
      </c>
      <c r="F22" t="str">
        <f t="shared" si="1"/>
        <v>January 2022</v>
      </c>
    </row>
    <row r="23" spans="1:6" x14ac:dyDescent="0.2">
      <c r="A23" s="10">
        <v>44583</v>
      </c>
      <c r="B23" s="26">
        <v>17</v>
      </c>
      <c r="C23" s="25" t="str">
        <f t="shared" si="0"/>
        <v>2022-01</v>
      </c>
      <c r="D23" s="11">
        <v>48.93</v>
      </c>
      <c r="E23" s="11">
        <v>157.79</v>
      </c>
      <c r="F23" t="str">
        <f t="shared" si="1"/>
        <v>January 2022</v>
      </c>
    </row>
    <row r="24" spans="1:6" x14ac:dyDescent="0.2">
      <c r="A24" s="10">
        <v>44584</v>
      </c>
      <c r="B24" s="26">
        <v>17</v>
      </c>
      <c r="C24" s="25" t="str">
        <f t="shared" si="0"/>
        <v>2022-01</v>
      </c>
      <c r="D24" s="11">
        <v>57.13</v>
      </c>
      <c r="E24" s="11">
        <v>195.92</v>
      </c>
      <c r="F24" t="str">
        <f t="shared" si="1"/>
        <v>January 2022</v>
      </c>
    </row>
    <row r="25" spans="1:6" x14ac:dyDescent="0.2">
      <c r="A25" s="10">
        <v>44585</v>
      </c>
      <c r="B25" s="26">
        <v>14</v>
      </c>
      <c r="C25" s="25" t="str">
        <f t="shared" si="0"/>
        <v>2022-01</v>
      </c>
      <c r="D25" s="11">
        <v>39.549999999999997</v>
      </c>
      <c r="E25" s="11">
        <v>232.53</v>
      </c>
      <c r="F25" t="str">
        <f t="shared" si="1"/>
        <v>January 2022</v>
      </c>
    </row>
    <row r="26" spans="1:6" x14ac:dyDescent="0.2">
      <c r="A26" s="10">
        <v>44586</v>
      </c>
      <c r="B26" s="26">
        <v>25</v>
      </c>
      <c r="C26" s="25" t="str">
        <f t="shared" si="0"/>
        <v>2022-01</v>
      </c>
      <c r="D26" s="11">
        <v>56.64</v>
      </c>
      <c r="E26" s="11">
        <v>185.03</v>
      </c>
      <c r="F26" t="str">
        <f t="shared" si="1"/>
        <v>January 2022</v>
      </c>
    </row>
    <row r="27" spans="1:6" x14ac:dyDescent="0.2">
      <c r="A27" s="10">
        <v>44587</v>
      </c>
      <c r="B27" s="26">
        <v>16</v>
      </c>
      <c r="C27" s="25" t="str">
        <f t="shared" si="0"/>
        <v>2022-01</v>
      </c>
      <c r="D27" s="11">
        <v>48.42</v>
      </c>
      <c r="E27" s="11">
        <v>151.56</v>
      </c>
      <c r="F27" t="str">
        <f t="shared" si="1"/>
        <v>January 2022</v>
      </c>
    </row>
    <row r="28" spans="1:6" x14ac:dyDescent="0.2">
      <c r="A28" s="10">
        <v>44588</v>
      </c>
      <c r="B28" s="26">
        <v>15</v>
      </c>
      <c r="C28" s="25" t="str">
        <f t="shared" si="0"/>
        <v>2022-01</v>
      </c>
      <c r="D28" s="11">
        <v>54.15</v>
      </c>
      <c r="E28" s="11">
        <v>204.05</v>
      </c>
      <c r="F28" t="str">
        <f t="shared" si="1"/>
        <v>January 2022</v>
      </c>
    </row>
    <row r="29" spans="1:6" x14ac:dyDescent="0.2">
      <c r="A29" s="10">
        <v>44589</v>
      </c>
      <c r="B29" s="26">
        <v>15</v>
      </c>
      <c r="C29" s="25" t="str">
        <f t="shared" si="0"/>
        <v>2022-01</v>
      </c>
      <c r="D29" s="11">
        <v>56.29</v>
      </c>
      <c r="E29" s="11">
        <v>211.62</v>
      </c>
      <c r="F29" t="str">
        <f t="shared" si="1"/>
        <v>January 2022</v>
      </c>
    </row>
    <row r="30" spans="1:6" x14ac:dyDescent="0.2">
      <c r="A30" s="10">
        <v>44590</v>
      </c>
      <c r="B30" s="26">
        <v>24</v>
      </c>
      <c r="C30" s="25" t="str">
        <f t="shared" si="0"/>
        <v>2022-01</v>
      </c>
      <c r="D30" s="11">
        <v>57.8</v>
      </c>
      <c r="E30" s="11">
        <v>139.18</v>
      </c>
      <c r="F30" t="str">
        <f t="shared" si="1"/>
        <v>January 2022</v>
      </c>
    </row>
    <row r="31" spans="1:6" x14ac:dyDescent="0.2">
      <c r="A31" s="10">
        <v>44591</v>
      </c>
      <c r="B31" s="26">
        <v>22</v>
      </c>
      <c r="C31" s="25" t="str">
        <f t="shared" si="0"/>
        <v>2022-01</v>
      </c>
      <c r="D31" s="11">
        <v>41.08</v>
      </c>
      <c r="E31" s="11">
        <v>204.95</v>
      </c>
      <c r="F31" t="str">
        <f t="shared" si="1"/>
        <v>January 2022</v>
      </c>
    </row>
    <row r="32" spans="1:6" x14ac:dyDescent="0.2">
      <c r="A32" s="10">
        <v>44592</v>
      </c>
      <c r="B32" s="26">
        <v>20</v>
      </c>
      <c r="C32" s="25" t="str">
        <f t="shared" si="0"/>
        <v>2022-01</v>
      </c>
      <c r="D32" s="11">
        <v>52.68</v>
      </c>
      <c r="E32" s="11">
        <v>138.08000000000001</v>
      </c>
      <c r="F32" t="str">
        <f t="shared" si="1"/>
        <v>January 2022</v>
      </c>
    </row>
    <row r="33" spans="1:6" x14ac:dyDescent="0.2">
      <c r="A33" s="10">
        <v>44593</v>
      </c>
      <c r="B33" s="26">
        <v>16</v>
      </c>
      <c r="C33" s="25" t="str">
        <f t="shared" si="0"/>
        <v>2022-02</v>
      </c>
      <c r="D33" s="11">
        <v>48.91</v>
      </c>
      <c r="E33" s="11">
        <v>139.61000000000001</v>
      </c>
      <c r="F33" t="str">
        <f t="shared" si="1"/>
        <v>February 2022</v>
      </c>
    </row>
    <row r="34" spans="1:6" x14ac:dyDescent="0.2">
      <c r="A34" s="10">
        <v>44594</v>
      </c>
      <c r="B34" s="26">
        <v>26</v>
      </c>
      <c r="C34" s="25" t="str">
        <f t="shared" si="0"/>
        <v>2022-02</v>
      </c>
      <c r="D34" s="11">
        <v>49.83</v>
      </c>
      <c r="E34" s="11">
        <v>195.74</v>
      </c>
      <c r="F34" t="str">
        <f t="shared" si="1"/>
        <v>February 2022</v>
      </c>
    </row>
    <row r="35" spans="1:6" x14ac:dyDescent="0.2">
      <c r="A35" s="10">
        <v>44595</v>
      </c>
      <c r="B35" s="26">
        <v>20</v>
      </c>
      <c r="C35" s="25" t="str">
        <f t="shared" si="0"/>
        <v>2022-02</v>
      </c>
      <c r="D35" s="11">
        <v>40.97</v>
      </c>
      <c r="E35" s="11">
        <v>140.99</v>
      </c>
      <c r="F35" t="str">
        <f t="shared" si="1"/>
        <v>February 2022</v>
      </c>
    </row>
    <row r="36" spans="1:6" x14ac:dyDescent="0.2">
      <c r="A36" s="10">
        <v>44596</v>
      </c>
      <c r="B36" s="26">
        <v>17</v>
      </c>
      <c r="C36" s="25" t="str">
        <f t="shared" si="0"/>
        <v>2022-02</v>
      </c>
      <c r="D36" s="11">
        <v>44.45</v>
      </c>
      <c r="E36" s="11">
        <v>192.84</v>
      </c>
      <c r="F36" t="str">
        <f t="shared" si="1"/>
        <v>February 2022</v>
      </c>
    </row>
    <row r="37" spans="1:6" x14ac:dyDescent="0.2">
      <c r="A37" s="10">
        <v>44597</v>
      </c>
      <c r="B37" s="26">
        <v>22</v>
      </c>
      <c r="C37" s="25" t="str">
        <f t="shared" si="0"/>
        <v>2022-02</v>
      </c>
      <c r="D37" s="11">
        <v>54.82</v>
      </c>
      <c r="E37" s="11">
        <v>218.2</v>
      </c>
      <c r="F37" t="str">
        <f>TEXT(DATE(LEFT(C37,4), RIGHT(C37,2), 1), "mmmm yyyy")</f>
        <v>February 2022</v>
      </c>
    </row>
    <row r="38" spans="1:6" x14ac:dyDescent="0.2">
      <c r="A38" s="10">
        <v>44598</v>
      </c>
      <c r="B38" s="26">
        <v>17</v>
      </c>
      <c r="C38" s="25" t="str">
        <f t="shared" si="0"/>
        <v>2022-02</v>
      </c>
      <c r="D38" s="11">
        <v>44.14</v>
      </c>
      <c r="E38" s="11">
        <v>176.61</v>
      </c>
      <c r="F38" t="str">
        <f t="shared" si="1"/>
        <v>February 2022</v>
      </c>
    </row>
    <row r="39" spans="1:6" x14ac:dyDescent="0.2">
      <c r="A39" s="10">
        <v>44599</v>
      </c>
      <c r="B39" s="26">
        <v>21</v>
      </c>
      <c r="C39" s="25" t="str">
        <f t="shared" si="0"/>
        <v>2022-02</v>
      </c>
      <c r="D39" s="11">
        <v>51.6</v>
      </c>
      <c r="E39" s="11">
        <v>175.67</v>
      </c>
      <c r="F39" t="str">
        <f t="shared" si="1"/>
        <v>February 2022</v>
      </c>
    </row>
    <row r="40" spans="1:6" x14ac:dyDescent="0.2">
      <c r="A40" s="10">
        <v>44600</v>
      </c>
      <c r="B40" s="26">
        <v>21</v>
      </c>
      <c r="C40" s="25" t="str">
        <f t="shared" si="0"/>
        <v>2022-02</v>
      </c>
      <c r="D40" s="11">
        <v>39.17</v>
      </c>
      <c r="E40" s="11">
        <v>209.71</v>
      </c>
      <c r="F40" t="str">
        <f t="shared" si="1"/>
        <v>February 2022</v>
      </c>
    </row>
    <row r="41" spans="1:6" x14ac:dyDescent="0.2">
      <c r="A41" s="10">
        <v>44601</v>
      </c>
      <c r="B41" s="26">
        <v>17</v>
      </c>
      <c r="C41" s="25" t="str">
        <f t="shared" si="0"/>
        <v>2022-02</v>
      </c>
      <c r="D41" s="11">
        <v>56.6</v>
      </c>
      <c r="E41" s="11">
        <v>194.3</v>
      </c>
      <c r="F41" t="str">
        <f t="shared" si="1"/>
        <v>February 2022</v>
      </c>
    </row>
    <row r="42" spans="1:6" x14ac:dyDescent="0.2">
      <c r="A42" s="10">
        <v>44602</v>
      </c>
      <c r="B42" s="26">
        <v>19</v>
      </c>
      <c r="C42" s="25" t="str">
        <f t="shared" si="0"/>
        <v>2022-02</v>
      </c>
      <c r="D42" s="11">
        <v>52.24</v>
      </c>
      <c r="E42" s="11">
        <v>176.23</v>
      </c>
      <c r="F42" t="str">
        <f t="shared" si="1"/>
        <v>February 2022</v>
      </c>
    </row>
    <row r="43" spans="1:6" x14ac:dyDescent="0.2">
      <c r="A43" s="10">
        <v>44603</v>
      </c>
      <c r="B43" s="26">
        <v>19</v>
      </c>
      <c r="C43" s="25" t="str">
        <f t="shared" si="0"/>
        <v>2022-02</v>
      </c>
      <c r="D43" s="11">
        <v>45.67</v>
      </c>
      <c r="E43" s="11">
        <v>231.09</v>
      </c>
      <c r="F43" t="str">
        <f t="shared" si="1"/>
        <v>February 2022</v>
      </c>
    </row>
    <row r="44" spans="1:6" x14ac:dyDescent="0.2">
      <c r="A44" s="10">
        <v>44604</v>
      </c>
      <c r="B44" s="26">
        <v>20</v>
      </c>
      <c r="C44" s="25" t="str">
        <f t="shared" si="0"/>
        <v>2022-02</v>
      </c>
      <c r="D44" s="11">
        <v>51.49</v>
      </c>
      <c r="E44" s="11">
        <v>226.63</v>
      </c>
      <c r="F44" t="str">
        <f t="shared" si="1"/>
        <v>February 2022</v>
      </c>
    </row>
    <row r="45" spans="1:6" x14ac:dyDescent="0.2">
      <c r="A45" s="10">
        <v>44605</v>
      </c>
      <c r="B45" s="26">
        <v>19</v>
      </c>
      <c r="C45" s="25" t="str">
        <f t="shared" si="0"/>
        <v>2022-02</v>
      </c>
      <c r="D45" s="11">
        <v>50.77</v>
      </c>
      <c r="E45" s="11">
        <v>219.85</v>
      </c>
      <c r="F45" t="str">
        <f t="shared" si="1"/>
        <v>February 2022</v>
      </c>
    </row>
    <row r="46" spans="1:6" x14ac:dyDescent="0.2">
      <c r="A46" s="10">
        <v>44606</v>
      </c>
      <c r="B46" s="26">
        <v>25</v>
      </c>
      <c r="C46" s="25" t="str">
        <f t="shared" si="0"/>
        <v>2022-02</v>
      </c>
      <c r="D46" s="11">
        <v>40.270000000000003</v>
      </c>
      <c r="E46" s="11">
        <v>165.25</v>
      </c>
      <c r="F46" t="str">
        <f t="shared" si="1"/>
        <v>February 2022</v>
      </c>
    </row>
    <row r="47" spans="1:6" x14ac:dyDescent="0.2">
      <c r="A47" s="10">
        <v>44607</v>
      </c>
      <c r="B47" s="26">
        <v>16</v>
      </c>
      <c r="C47" s="25" t="str">
        <f t="shared" si="0"/>
        <v>2022-02</v>
      </c>
      <c r="D47" s="11">
        <v>53.72</v>
      </c>
      <c r="E47" s="11">
        <v>185.89</v>
      </c>
      <c r="F47" t="str">
        <f t="shared" si="1"/>
        <v>February 2022</v>
      </c>
    </row>
    <row r="48" spans="1:6" x14ac:dyDescent="0.2">
      <c r="A48" s="10">
        <v>44608</v>
      </c>
      <c r="B48" s="26">
        <v>19</v>
      </c>
      <c r="C48" s="25" t="str">
        <f t="shared" si="0"/>
        <v>2022-02</v>
      </c>
      <c r="D48" s="11">
        <v>53.89</v>
      </c>
      <c r="E48" s="11">
        <v>158.5</v>
      </c>
      <c r="F48" t="str">
        <f t="shared" si="1"/>
        <v>February 2022</v>
      </c>
    </row>
    <row r="49" spans="1:6" x14ac:dyDescent="0.2">
      <c r="A49" s="10">
        <v>44609</v>
      </c>
      <c r="B49" s="26">
        <v>24</v>
      </c>
      <c r="C49" s="25" t="str">
        <f t="shared" si="0"/>
        <v>2022-02</v>
      </c>
      <c r="D49" s="11">
        <v>52.19</v>
      </c>
      <c r="E49" s="11">
        <v>147.11000000000001</v>
      </c>
      <c r="F49" t="str">
        <f t="shared" si="1"/>
        <v>February 2022</v>
      </c>
    </row>
    <row r="50" spans="1:6" x14ac:dyDescent="0.2">
      <c r="A50" s="10">
        <v>44610</v>
      </c>
      <c r="B50" s="26">
        <v>19</v>
      </c>
      <c r="C50" s="25" t="str">
        <f t="shared" si="0"/>
        <v>2022-02</v>
      </c>
      <c r="D50" s="11">
        <v>53.14</v>
      </c>
      <c r="E50" s="11">
        <v>196.24</v>
      </c>
      <c r="F50" t="str">
        <f t="shared" si="1"/>
        <v>February 2022</v>
      </c>
    </row>
    <row r="51" spans="1:6" x14ac:dyDescent="0.2">
      <c r="A51" s="10">
        <v>44611</v>
      </c>
      <c r="B51" s="26">
        <v>27</v>
      </c>
      <c r="C51" s="25" t="str">
        <f t="shared" si="0"/>
        <v>2022-02</v>
      </c>
      <c r="D51" s="11">
        <v>52.79</v>
      </c>
      <c r="E51" s="11">
        <v>171.32</v>
      </c>
      <c r="F51" t="str">
        <f t="shared" si="1"/>
        <v>February 2022</v>
      </c>
    </row>
    <row r="52" spans="1:6" x14ac:dyDescent="0.2">
      <c r="A52" s="10">
        <v>44612</v>
      </c>
      <c r="B52" s="26">
        <v>23</v>
      </c>
      <c r="C52" s="25" t="str">
        <f>TEXT(A52, "yyyy-mm")</f>
        <v>2022-02</v>
      </c>
      <c r="D52" s="11">
        <v>55.66</v>
      </c>
      <c r="E52" s="11">
        <v>153.99</v>
      </c>
      <c r="F52" t="str">
        <f t="shared" si="1"/>
        <v>February 2022</v>
      </c>
    </row>
    <row r="53" spans="1:6" x14ac:dyDescent="0.2">
      <c r="A53" s="10">
        <v>44613</v>
      </c>
      <c r="B53" s="26">
        <v>15</v>
      </c>
      <c r="C53" s="25" t="str">
        <f t="shared" si="0"/>
        <v>2022-02</v>
      </c>
      <c r="D53" s="11">
        <v>41.78</v>
      </c>
      <c r="E53" s="11">
        <v>144.66</v>
      </c>
      <c r="F53" t="str">
        <f t="shared" si="1"/>
        <v>February 2022</v>
      </c>
    </row>
    <row r="54" spans="1:6" x14ac:dyDescent="0.2">
      <c r="A54" s="10">
        <v>44614</v>
      </c>
      <c r="B54" s="26">
        <v>17</v>
      </c>
      <c r="C54" s="25" t="str">
        <f t="shared" si="0"/>
        <v>2022-02</v>
      </c>
      <c r="D54" s="11">
        <v>57.37</v>
      </c>
      <c r="E54" s="11">
        <v>172.13</v>
      </c>
      <c r="F54" t="str">
        <f t="shared" si="1"/>
        <v>February 2022</v>
      </c>
    </row>
    <row r="55" spans="1:6" x14ac:dyDescent="0.2">
      <c r="A55" s="10">
        <v>44615</v>
      </c>
      <c r="B55" s="26">
        <v>20</v>
      </c>
      <c r="C55" s="25" t="str">
        <f t="shared" si="0"/>
        <v>2022-02</v>
      </c>
      <c r="D55" s="11">
        <v>51.27</v>
      </c>
      <c r="E55" s="11">
        <v>147.55000000000001</v>
      </c>
      <c r="F55" t="str">
        <f t="shared" si="1"/>
        <v>February 2022</v>
      </c>
    </row>
    <row r="56" spans="1:6" x14ac:dyDescent="0.2">
      <c r="A56" s="10">
        <v>44616</v>
      </c>
      <c r="B56" s="26">
        <v>15</v>
      </c>
      <c r="C56" s="25" t="str">
        <f t="shared" si="0"/>
        <v>2022-02</v>
      </c>
      <c r="D56" s="11">
        <v>48.22</v>
      </c>
      <c r="E56" s="11">
        <v>230.46</v>
      </c>
      <c r="F56" t="str">
        <f t="shared" si="1"/>
        <v>February 2022</v>
      </c>
    </row>
    <row r="57" spans="1:6" x14ac:dyDescent="0.2">
      <c r="A57" s="10">
        <v>44617</v>
      </c>
      <c r="B57" s="26">
        <v>17</v>
      </c>
      <c r="C57" s="25" t="str">
        <f t="shared" si="0"/>
        <v>2022-02</v>
      </c>
      <c r="D57" s="11">
        <v>38.46</v>
      </c>
      <c r="E57" s="11">
        <v>223.04</v>
      </c>
      <c r="F57" t="str">
        <f t="shared" si="1"/>
        <v>February 2022</v>
      </c>
    </row>
    <row r="58" spans="1:6" x14ac:dyDescent="0.2">
      <c r="A58" s="10">
        <v>44618</v>
      </c>
      <c r="B58" s="26">
        <v>17</v>
      </c>
      <c r="C58" s="25" t="str">
        <f t="shared" si="0"/>
        <v>2022-02</v>
      </c>
      <c r="D58" s="11">
        <v>45.97</v>
      </c>
      <c r="E58" s="11">
        <v>141.82</v>
      </c>
      <c r="F58" t="str">
        <f t="shared" si="1"/>
        <v>February 2022</v>
      </c>
    </row>
    <row r="59" spans="1:6" x14ac:dyDescent="0.2">
      <c r="A59" s="10">
        <v>44619</v>
      </c>
      <c r="B59" s="26">
        <v>19</v>
      </c>
      <c r="C59" s="25" t="str">
        <f t="shared" si="0"/>
        <v>2022-02</v>
      </c>
      <c r="D59" s="11">
        <v>53.83</v>
      </c>
      <c r="E59" s="11">
        <v>198.4</v>
      </c>
      <c r="F59" t="str">
        <f t="shared" si="1"/>
        <v>February 2022</v>
      </c>
    </row>
    <row r="60" spans="1:6" x14ac:dyDescent="0.2">
      <c r="A60" s="10">
        <v>44620</v>
      </c>
      <c r="B60" s="26">
        <v>26</v>
      </c>
      <c r="C60" s="25" t="str">
        <f t="shared" si="0"/>
        <v>2022-02</v>
      </c>
      <c r="D60" s="11">
        <v>51.69</v>
      </c>
      <c r="E60" s="11">
        <v>144.38</v>
      </c>
      <c r="F60" t="str">
        <f t="shared" si="1"/>
        <v>February 2022</v>
      </c>
    </row>
    <row r="61" spans="1:6" x14ac:dyDescent="0.2">
      <c r="A61" s="10">
        <v>44621</v>
      </c>
      <c r="B61" s="26">
        <v>25</v>
      </c>
      <c r="C61" s="25" t="str">
        <f t="shared" si="0"/>
        <v>2022-03</v>
      </c>
      <c r="D61" s="11">
        <v>45.76</v>
      </c>
      <c r="E61" s="11">
        <v>148.03</v>
      </c>
      <c r="F61" t="str">
        <f t="shared" si="1"/>
        <v>March 2022</v>
      </c>
    </row>
    <row r="62" spans="1:6" x14ac:dyDescent="0.2">
      <c r="A62" s="10">
        <v>44622</v>
      </c>
      <c r="B62" s="26">
        <v>22</v>
      </c>
      <c r="C62" s="25" t="str">
        <f t="shared" si="0"/>
        <v>2022-03</v>
      </c>
      <c r="D62" s="11">
        <v>57.65</v>
      </c>
      <c r="E62" s="11">
        <v>215.93</v>
      </c>
      <c r="F62" t="str">
        <f t="shared" si="1"/>
        <v>March 2022</v>
      </c>
    </row>
    <row r="63" spans="1:6" x14ac:dyDescent="0.2">
      <c r="A63" s="10">
        <v>44623</v>
      </c>
      <c r="B63" s="26">
        <v>22</v>
      </c>
      <c r="C63" s="25" t="str">
        <f t="shared" si="0"/>
        <v>2022-03</v>
      </c>
      <c r="D63" s="11">
        <v>41.87</v>
      </c>
      <c r="E63" s="11">
        <v>154.47</v>
      </c>
      <c r="F63" t="str">
        <f t="shared" si="1"/>
        <v>March 2022</v>
      </c>
    </row>
    <row r="64" spans="1:6" x14ac:dyDescent="0.2">
      <c r="A64" s="10">
        <v>44624</v>
      </c>
      <c r="B64" s="26">
        <v>15</v>
      </c>
      <c r="C64" s="25" t="str">
        <f t="shared" si="0"/>
        <v>2022-03</v>
      </c>
      <c r="D64" s="11">
        <v>53.38</v>
      </c>
      <c r="E64" s="11">
        <v>142.81</v>
      </c>
      <c r="F64" t="str">
        <f t="shared" si="1"/>
        <v>March 2022</v>
      </c>
    </row>
    <row r="65" spans="1:6" x14ac:dyDescent="0.2">
      <c r="A65" s="10">
        <v>44625</v>
      </c>
      <c r="B65" s="26">
        <v>22</v>
      </c>
      <c r="C65" s="25" t="str">
        <f t="shared" si="0"/>
        <v>2022-03</v>
      </c>
      <c r="D65" s="11">
        <v>55.54</v>
      </c>
      <c r="E65" s="11">
        <v>142.68</v>
      </c>
      <c r="F65" t="str">
        <f t="shared" si="1"/>
        <v>March 2022</v>
      </c>
    </row>
    <row r="66" spans="1:6" x14ac:dyDescent="0.2">
      <c r="A66" s="10">
        <v>44626</v>
      </c>
      <c r="B66" s="26">
        <v>22</v>
      </c>
      <c r="C66" s="25" t="str">
        <f t="shared" si="0"/>
        <v>2022-03</v>
      </c>
      <c r="D66" s="11">
        <v>52.98</v>
      </c>
      <c r="E66" s="11">
        <v>172.65</v>
      </c>
      <c r="F66" t="str">
        <f t="shared" si="1"/>
        <v>March 2022</v>
      </c>
    </row>
    <row r="67" spans="1:6" x14ac:dyDescent="0.2">
      <c r="A67" s="10">
        <v>44627</v>
      </c>
      <c r="B67" s="26">
        <v>21</v>
      </c>
      <c r="C67" s="25" t="str">
        <f t="shared" ref="C67:C79" si="2">TEXT(A67, "yyyy-mm")</f>
        <v>2022-03</v>
      </c>
      <c r="D67" s="11">
        <v>52.21</v>
      </c>
      <c r="E67" s="11">
        <v>188.08</v>
      </c>
      <c r="F67" t="str">
        <f t="shared" ref="F67:F130" si="3">TEXT(DATE(LEFT(C67,4), RIGHT(C67,2), 1), "mmmm yyyy")</f>
        <v>March 2022</v>
      </c>
    </row>
    <row r="68" spans="1:6" x14ac:dyDescent="0.2">
      <c r="A68" s="10">
        <v>44628</v>
      </c>
      <c r="B68" s="26">
        <v>24</v>
      </c>
      <c r="C68" s="25" t="str">
        <f t="shared" si="2"/>
        <v>2022-03</v>
      </c>
      <c r="D68" s="11">
        <v>55.49</v>
      </c>
      <c r="E68" s="11">
        <v>233.69</v>
      </c>
      <c r="F68" t="str">
        <f t="shared" si="3"/>
        <v>March 2022</v>
      </c>
    </row>
    <row r="69" spans="1:6" x14ac:dyDescent="0.2">
      <c r="A69" s="10">
        <v>44629</v>
      </c>
      <c r="B69" s="26">
        <v>25</v>
      </c>
      <c r="C69" s="25" t="str">
        <f t="shared" si="2"/>
        <v>2022-03</v>
      </c>
      <c r="D69" s="11">
        <v>40.630000000000003</v>
      </c>
      <c r="E69" s="11">
        <v>149.57</v>
      </c>
      <c r="F69" t="str">
        <f t="shared" si="3"/>
        <v>March 2022</v>
      </c>
    </row>
    <row r="70" spans="1:6" x14ac:dyDescent="0.2">
      <c r="A70" s="10">
        <v>44630</v>
      </c>
      <c r="B70" s="26">
        <v>25</v>
      </c>
      <c r="C70" s="25" t="str">
        <f t="shared" si="2"/>
        <v>2022-03</v>
      </c>
      <c r="D70" s="11">
        <v>41.76</v>
      </c>
      <c r="E70" s="11">
        <v>154.81</v>
      </c>
      <c r="F70" t="str">
        <f t="shared" si="3"/>
        <v>March 2022</v>
      </c>
    </row>
    <row r="71" spans="1:6" x14ac:dyDescent="0.2">
      <c r="A71" s="10">
        <v>44631</v>
      </c>
      <c r="B71" s="26">
        <v>15</v>
      </c>
      <c r="C71" s="25" t="str">
        <f t="shared" si="2"/>
        <v>2022-03</v>
      </c>
      <c r="D71" s="11">
        <v>43.07</v>
      </c>
      <c r="E71" s="11">
        <v>161.97</v>
      </c>
      <c r="F71" t="str">
        <f t="shared" si="3"/>
        <v>March 2022</v>
      </c>
    </row>
    <row r="72" spans="1:6" x14ac:dyDescent="0.2">
      <c r="A72" s="10">
        <v>44632</v>
      </c>
      <c r="B72" s="26">
        <v>16</v>
      </c>
      <c r="C72" s="25" t="str">
        <f t="shared" si="2"/>
        <v>2022-03</v>
      </c>
      <c r="D72" s="11">
        <v>56.56</v>
      </c>
      <c r="E72" s="11">
        <v>224.61</v>
      </c>
      <c r="F72" t="str">
        <f t="shared" si="3"/>
        <v>March 2022</v>
      </c>
    </row>
    <row r="73" spans="1:6" x14ac:dyDescent="0.2">
      <c r="A73" s="10">
        <v>44633</v>
      </c>
      <c r="B73" s="26">
        <v>20</v>
      </c>
      <c r="C73" s="25" t="str">
        <f t="shared" si="2"/>
        <v>2022-03</v>
      </c>
      <c r="D73" s="11">
        <v>53.03</v>
      </c>
      <c r="E73" s="11">
        <v>229.45</v>
      </c>
      <c r="F73" t="str">
        <f t="shared" si="3"/>
        <v>March 2022</v>
      </c>
    </row>
    <row r="74" spans="1:6" x14ac:dyDescent="0.2">
      <c r="A74" s="10">
        <v>44634</v>
      </c>
      <c r="B74" s="26">
        <v>19</v>
      </c>
      <c r="C74" s="25" t="str">
        <f t="shared" si="2"/>
        <v>2022-03</v>
      </c>
      <c r="D74" s="11">
        <v>39.630000000000003</v>
      </c>
      <c r="E74" s="11">
        <v>170.52</v>
      </c>
      <c r="F74" t="str">
        <f t="shared" si="3"/>
        <v>March 2022</v>
      </c>
    </row>
    <row r="75" spans="1:6" x14ac:dyDescent="0.2">
      <c r="A75" s="10">
        <v>44635</v>
      </c>
      <c r="B75" s="26">
        <v>21</v>
      </c>
      <c r="C75" s="25" t="str">
        <f t="shared" si="2"/>
        <v>2022-03</v>
      </c>
      <c r="D75" s="11">
        <v>41.63</v>
      </c>
      <c r="E75" s="11">
        <v>176.54</v>
      </c>
      <c r="F75" t="str">
        <f t="shared" si="3"/>
        <v>March 2022</v>
      </c>
    </row>
    <row r="76" spans="1:6" x14ac:dyDescent="0.2">
      <c r="A76" s="10">
        <v>44636</v>
      </c>
      <c r="B76" s="26">
        <v>25</v>
      </c>
      <c r="C76" s="25" t="str">
        <f t="shared" si="2"/>
        <v>2022-03</v>
      </c>
      <c r="D76" s="11">
        <v>54.16</v>
      </c>
      <c r="E76" s="11">
        <v>219.95</v>
      </c>
      <c r="F76" t="str">
        <f t="shared" si="3"/>
        <v>March 2022</v>
      </c>
    </row>
    <row r="77" spans="1:6" x14ac:dyDescent="0.2">
      <c r="A77" s="10">
        <v>44637</v>
      </c>
      <c r="B77" s="26">
        <v>20</v>
      </c>
      <c r="C77" s="25" t="str">
        <f t="shared" si="2"/>
        <v>2022-03</v>
      </c>
      <c r="D77" s="11">
        <v>44.62</v>
      </c>
      <c r="E77" s="11">
        <v>169.26</v>
      </c>
      <c r="F77" t="str">
        <f t="shared" si="3"/>
        <v>March 2022</v>
      </c>
    </row>
    <row r="78" spans="1:6" x14ac:dyDescent="0.2">
      <c r="A78" s="10">
        <v>44638</v>
      </c>
      <c r="B78" s="26">
        <v>19</v>
      </c>
      <c r="C78" s="25" t="str">
        <f t="shared" si="2"/>
        <v>2022-03</v>
      </c>
      <c r="D78" s="11">
        <v>47.5</v>
      </c>
      <c r="E78" s="11">
        <v>200.36</v>
      </c>
      <c r="F78" t="str">
        <f t="shared" si="3"/>
        <v>March 2022</v>
      </c>
    </row>
    <row r="79" spans="1:6" x14ac:dyDescent="0.2">
      <c r="A79" s="10">
        <v>44639</v>
      </c>
      <c r="B79" s="26">
        <v>16</v>
      </c>
      <c r="C79" s="25" t="str">
        <f t="shared" si="2"/>
        <v>2022-03</v>
      </c>
      <c r="D79" s="11">
        <v>45.21</v>
      </c>
      <c r="E79" s="11">
        <v>194.87</v>
      </c>
      <c r="F79" t="str">
        <f t="shared" si="3"/>
        <v>March 2022</v>
      </c>
    </row>
    <row r="80" spans="1:6" x14ac:dyDescent="0.2">
      <c r="A80" s="10">
        <v>44640</v>
      </c>
      <c r="B80" s="26">
        <v>23</v>
      </c>
      <c r="C80" s="25" t="str">
        <f>TEXT(A80, "yyyy-mm")</f>
        <v>2022-03</v>
      </c>
      <c r="D80" s="11">
        <v>47.74</v>
      </c>
      <c r="E80" s="11">
        <v>219.86</v>
      </c>
      <c r="F80" t="str">
        <f t="shared" si="3"/>
        <v>March 2022</v>
      </c>
    </row>
    <row r="81" spans="1:6" x14ac:dyDescent="0.2">
      <c r="A81" s="10">
        <v>44641</v>
      </c>
      <c r="B81" s="26">
        <v>19</v>
      </c>
      <c r="C81" s="25" t="str">
        <f t="shared" ref="C81:C109" si="4">TEXT(A81, "yyyy-mm")</f>
        <v>2022-03</v>
      </c>
      <c r="D81" s="11">
        <v>43.4</v>
      </c>
      <c r="E81" s="11">
        <v>201.92</v>
      </c>
      <c r="F81" t="str">
        <f t="shared" si="3"/>
        <v>March 2022</v>
      </c>
    </row>
    <row r="82" spans="1:6" x14ac:dyDescent="0.2">
      <c r="A82" s="10">
        <v>44642</v>
      </c>
      <c r="B82" s="26">
        <v>17</v>
      </c>
      <c r="C82" s="25" t="str">
        <f t="shared" si="4"/>
        <v>2022-03</v>
      </c>
      <c r="D82" s="11">
        <v>51.51</v>
      </c>
      <c r="E82" s="11">
        <v>155.79</v>
      </c>
      <c r="F82" t="str">
        <f t="shared" si="3"/>
        <v>March 2022</v>
      </c>
    </row>
    <row r="83" spans="1:6" x14ac:dyDescent="0.2">
      <c r="A83" s="10">
        <v>44643</v>
      </c>
      <c r="B83" s="26">
        <v>23</v>
      </c>
      <c r="C83" s="25" t="str">
        <f t="shared" si="4"/>
        <v>2022-03</v>
      </c>
      <c r="D83" s="11">
        <v>47.28</v>
      </c>
      <c r="E83" s="11">
        <v>208.1</v>
      </c>
      <c r="F83" t="str">
        <f t="shared" si="3"/>
        <v>March 2022</v>
      </c>
    </row>
    <row r="84" spans="1:6" x14ac:dyDescent="0.2">
      <c r="A84" s="10">
        <v>44644</v>
      </c>
      <c r="B84" s="26">
        <v>22</v>
      </c>
      <c r="C84" s="25" t="str">
        <f t="shared" si="4"/>
        <v>2022-03</v>
      </c>
      <c r="D84" s="11">
        <v>46.43</v>
      </c>
      <c r="E84" s="11">
        <v>188.4</v>
      </c>
      <c r="F84" t="str">
        <f t="shared" si="3"/>
        <v>March 2022</v>
      </c>
    </row>
    <row r="85" spans="1:6" x14ac:dyDescent="0.2">
      <c r="A85" s="10">
        <v>44645</v>
      </c>
      <c r="B85" s="26">
        <v>23</v>
      </c>
      <c r="C85" s="25" t="str">
        <f t="shared" si="4"/>
        <v>2022-03</v>
      </c>
      <c r="D85" s="11">
        <v>44.1</v>
      </c>
      <c r="E85" s="11">
        <v>162.56</v>
      </c>
      <c r="F85" t="str">
        <f t="shared" si="3"/>
        <v>March 2022</v>
      </c>
    </row>
    <row r="86" spans="1:6" x14ac:dyDescent="0.2">
      <c r="A86" s="10">
        <v>44646</v>
      </c>
      <c r="B86" s="26">
        <v>16</v>
      </c>
      <c r="C86" s="25" t="str">
        <f t="shared" si="4"/>
        <v>2022-03</v>
      </c>
      <c r="D86" s="11">
        <v>40.06</v>
      </c>
      <c r="E86" s="11">
        <v>232.17</v>
      </c>
      <c r="F86" t="str">
        <f t="shared" si="3"/>
        <v>March 2022</v>
      </c>
    </row>
    <row r="87" spans="1:6" x14ac:dyDescent="0.2">
      <c r="A87" s="10">
        <v>44647</v>
      </c>
      <c r="B87" s="26">
        <v>20</v>
      </c>
      <c r="C87" s="25" t="str">
        <f t="shared" si="4"/>
        <v>2022-03</v>
      </c>
      <c r="D87" s="11">
        <v>52.23</v>
      </c>
      <c r="E87" s="11">
        <v>211.22</v>
      </c>
      <c r="F87" t="str">
        <f t="shared" si="3"/>
        <v>March 2022</v>
      </c>
    </row>
    <row r="88" spans="1:6" x14ac:dyDescent="0.2">
      <c r="A88" s="10">
        <v>44648</v>
      </c>
      <c r="B88" s="26">
        <v>26</v>
      </c>
      <c r="C88" s="25" t="str">
        <f t="shared" si="4"/>
        <v>2022-03</v>
      </c>
      <c r="D88" s="11">
        <v>44.8</v>
      </c>
      <c r="E88" s="11">
        <v>186.14</v>
      </c>
      <c r="F88" t="str">
        <f t="shared" si="3"/>
        <v>March 2022</v>
      </c>
    </row>
    <row r="89" spans="1:6" x14ac:dyDescent="0.2">
      <c r="A89" s="10">
        <v>44649</v>
      </c>
      <c r="B89" s="26">
        <v>26</v>
      </c>
      <c r="C89" s="25" t="str">
        <f t="shared" si="4"/>
        <v>2022-03</v>
      </c>
      <c r="D89" s="11">
        <v>44.3</v>
      </c>
      <c r="E89" s="11">
        <v>197.27</v>
      </c>
      <c r="F89" t="str">
        <f t="shared" si="3"/>
        <v>March 2022</v>
      </c>
    </row>
    <row r="90" spans="1:6" x14ac:dyDescent="0.2">
      <c r="A90" s="10">
        <v>44650</v>
      </c>
      <c r="B90" s="26">
        <v>28</v>
      </c>
      <c r="C90" s="25" t="str">
        <f t="shared" si="4"/>
        <v>2022-03</v>
      </c>
      <c r="D90" s="11">
        <v>44.81</v>
      </c>
      <c r="E90" s="11">
        <v>181.57</v>
      </c>
      <c r="F90" t="str">
        <f t="shared" si="3"/>
        <v>March 2022</v>
      </c>
    </row>
    <row r="91" spans="1:6" x14ac:dyDescent="0.2">
      <c r="A91" s="10">
        <v>44651</v>
      </c>
      <c r="B91" s="26">
        <v>21</v>
      </c>
      <c r="C91" s="25" t="str">
        <f t="shared" si="4"/>
        <v>2022-03</v>
      </c>
      <c r="D91" s="11">
        <v>45.86</v>
      </c>
      <c r="E91" s="11">
        <v>141.24</v>
      </c>
      <c r="F91" t="str">
        <f t="shared" si="3"/>
        <v>March 2022</v>
      </c>
    </row>
    <row r="92" spans="1:6" x14ac:dyDescent="0.2">
      <c r="A92" s="10">
        <v>44652</v>
      </c>
      <c r="B92" s="26">
        <v>23</v>
      </c>
      <c r="C92" s="25" t="str">
        <f t="shared" si="4"/>
        <v>2022-04</v>
      </c>
      <c r="D92" s="11">
        <v>37.96</v>
      </c>
      <c r="E92" s="11">
        <v>213.46</v>
      </c>
      <c r="F92" t="str">
        <f t="shared" si="3"/>
        <v>April 2022</v>
      </c>
    </row>
    <row r="93" spans="1:6" x14ac:dyDescent="0.2">
      <c r="A93" s="10">
        <v>44653</v>
      </c>
      <c r="B93" s="26">
        <v>28</v>
      </c>
      <c r="C93" s="25" t="str">
        <f t="shared" si="4"/>
        <v>2022-04</v>
      </c>
      <c r="D93" s="11">
        <v>54.2</v>
      </c>
      <c r="E93" s="11">
        <v>139.25</v>
      </c>
      <c r="F93" t="str">
        <f t="shared" si="3"/>
        <v>April 2022</v>
      </c>
    </row>
    <row r="94" spans="1:6" x14ac:dyDescent="0.2">
      <c r="A94" s="10">
        <v>44654</v>
      </c>
      <c r="B94" s="26">
        <v>23</v>
      </c>
      <c r="C94" s="25" t="str">
        <f t="shared" si="4"/>
        <v>2022-04</v>
      </c>
      <c r="D94" s="11">
        <v>57.41</v>
      </c>
      <c r="E94" s="11">
        <v>155.58000000000001</v>
      </c>
      <c r="F94" t="str">
        <f t="shared" si="3"/>
        <v>April 2022</v>
      </c>
    </row>
    <row r="95" spans="1:6" x14ac:dyDescent="0.2">
      <c r="A95" s="10">
        <v>44655</v>
      </c>
      <c r="B95" s="26">
        <v>20</v>
      </c>
      <c r="C95" s="25" t="str">
        <f t="shared" si="4"/>
        <v>2022-04</v>
      </c>
      <c r="D95" s="11">
        <v>40.79</v>
      </c>
      <c r="E95" s="11">
        <v>214.89</v>
      </c>
      <c r="F95" t="str">
        <f t="shared" si="3"/>
        <v>April 2022</v>
      </c>
    </row>
    <row r="96" spans="1:6" x14ac:dyDescent="0.2">
      <c r="A96" s="10">
        <v>44656</v>
      </c>
      <c r="B96" s="26">
        <v>24</v>
      </c>
      <c r="C96" s="25" t="str">
        <f t="shared" si="4"/>
        <v>2022-04</v>
      </c>
      <c r="D96" s="11">
        <v>57.09</v>
      </c>
      <c r="E96" s="11">
        <v>235.39</v>
      </c>
      <c r="F96" t="str">
        <f t="shared" si="3"/>
        <v>April 2022</v>
      </c>
    </row>
    <row r="97" spans="1:6" x14ac:dyDescent="0.2">
      <c r="A97" s="10">
        <v>44657</v>
      </c>
      <c r="B97" s="26">
        <v>22</v>
      </c>
      <c r="C97" s="25" t="str">
        <f t="shared" si="4"/>
        <v>2022-04</v>
      </c>
      <c r="D97" s="11">
        <v>46.86</v>
      </c>
      <c r="E97" s="11">
        <v>194.79</v>
      </c>
      <c r="F97" t="str">
        <f t="shared" si="3"/>
        <v>April 2022</v>
      </c>
    </row>
    <row r="98" spans="1:6" x14ac:dyDescent="0.2">
      <c r="A98" s="10">
        <v>44658</v>
      </c>
      <c r="B98" s="26">
        <v>27</v>
      </c>
      <c r="C98" s="25" t="str">
        <f t="shared" si="4"/>
        <v>2022-04</v>
      </c>
      <c r="D98" s="11">
        <v>41.58</v>
      </c>
      <c r="E98" s="11">
        <v>222.5</v>
      </c>
      <c r="F98" t="str">
        <f t="shared" si="3"/>
        <v>April 2022</v>
      </c>
    </row>
    <row r="99" spans="1:6" x14ac:dyDescent="0.2">
      <c r="A99" s="10">
        <v>44659</v>
      </c>
      <c r="B99" s="26">
        <v>22</v>
      </c>
      <c r="C99" s="25" t="str">
        <f t="shared" si="4"/>
        <v>2022-04</v>
      </c>
      <c r="D99" s="11">
        <v>43.78</v>
      </c>
      <c r="E99" s="11">
        <v>142.37</v>
      </c>
      <c r="F99" t="str">
        <f t="shared" si="3"/>
        <v>April 2022</v>
      </c>
    </row>
    <row r="100" spans="1:6" x14ac:dyDescent="0.2">
      <c r="A100" s="10">
        <v>44660</v>
      </c>
      <c r="B100" s="26">
        <v>16</v>
      </c>
      <c r="C100" s="25" t="str">
        <f t="shared" si="4"/>
        <v>2022-04</v>
      </c>
      <c r="D100" s="11">
        <v>45.48</v>
      </c>
      <c r="E100" s="11">
        <v>206.31</v>
      </c>
      <c r="F100" t="str">
        <f t="shared" si="3"/>
        <v>April 2022</v>
      </c>
    </row>
    <row r="101" spans="1:6" x14ac:dyDescent="0.2">
      <c r="A101" s="10">
        <v>44661</v>
      </c>
      <c r="B101" s="26">
        <v>20</v>
      </c>
      <c r="C101" s="25" t="str">
        <f t="shared" si="4"/>
        <v>2022-04</v>
      </c>
      <c r="D101" s="11">
        <v>49.21</v>
      </c>
      <c r="E101" s="11">
        <v>210.03</v>
      </c>
      <c r="F101" t="str">
        <f t="shared" si="3"/>
        <v>April 2022</v>
      </c>
    </row>
    <row r="102" spans="1:6" x14ac:dyDescent="0.2">
      <c r="A102" s="10">
        <v>44662</v>
      </c>
      <c r="B102" s="26">
        <v>20</v>
      </c>
      <c r="C102" s="25" t="str">
        <f t="shared" si="4"/>
        <v>2022-04</v>
      </c>
      <c r="D102" s="11">
        <v>57.3</v>
      </c>
      <c r="E102" s="11">
        <v>200.23</v>
      </c>
      <c r="F102" t="str">
        <f t="shared" si="3"/>
        <v>April 2022</v>
      </c>
    </row>
    <row r="103" spans="1:6" x14ac:dyDescent="0.2">
      <c r="A103" s="10">
        <v>44663</v>
      </c>
      <c r="B103" s="26">
        <v>21</v>
      </c>
      <c r="C103" s="25" t="str">
        <f t="shared" si="4"/>
        <v>2022-04</v>
      </c>
      <c r="D103" s="11">
        <v>37.89</v>
      </c>
      <c r="E103" s="11">
        <v>147</v>
      </c>
      <c r="F103" t="str">
        <f t="shared" si="3"/>
        <v>April 2022</v>
      </c>
    </row>
    <row r="104" spans="1:6" x14ac:dyDescent="0.2">
      <c r="A104" s="10">
        <v>44664</v>
      </c>
      <c r="B104" s="26">
        <v>22</v>
      </c>
      <c r="C104" s="25" t="str">
        <f t="shared" si="4"/>
        <v>2022-04</v>
      </c>
      <c r="D104" s="11">
        <v>39.049999999999997</v>
      </c>
      <c r="E104" s="11">
        <v>170.81</v>
      </c>
      <c r="F104" t="str">
        <f t="shared" si="3"/>
        <v>April 2022</v>
      </c>
    </row>
    <row r="105" spans="1:6" x14ac:dyDescent="0.2">
      <c r="A105" s="10">
        <v>44665</v>
      </c>
      <c r="B105" s="26">
        <v>26</v>
      </c>
      <c r="C105" s="25" t="str">
        <f t="shared" si="4"/>
        <v>2022-04</v>
      </c>
      <c r="D105" s="11">
        <v>55.81</v>
      </c>
      <c r="E105" s="11">
        <v>157</v>
      </c>
      <c r="F105" t="str">
        <f t="shared" si="3"/>
        <v>April 2022</v>
      </c>
    </row>
    <row r="106" spans="1:6" x14ac:dyDescent="0.2">
      <c r="A106" s="10">
        <v>44666</v>
      </c>
      <c r="B106" s="26">
        <v>21</v>
      </c>
      <c r="C106" s="25" t="str">
        <f t="shared" si="4"/>
        <v>2022-04</v>
      </c>
      <c r="D106" s="11">
        <v>49.59</v>
      </c>
      <c r="E106" s="11">
        <v>202.95</v>
      </c>
      <c r="F106" t="str">
        <f t="shared" si="3"/>
        <v>April 2022</v>
      </c>
    </row>
    <row r="107" spans="1:6" x14ac:dyDescent="0.2">
      <c r="A107" s="10">
        <v>44667</v>
      </c>
      <c r="B107" s="26">
        <v>19</v>
      </c>
      <c r="C107" s="25" t="str">
        <f t="shared" si="4"/>
        <v>2022-04</v>
      </c>
      <c r="D107" s="11">
        <v>40.119999999999997</v>
      </c>
      <c r="E107" s="11">
        <v>182.31</v>
      </c>
      <c r="F107" t="str">
        <f t="shared" si="3"/>
        <v>April 2022</v>
      </c>
    </row>
    <row r="108" spans="1:6" x14ac:dyDescent="0.2">
      <c r="A108" s="10">
        <v>44668</v>
      </c>
      <c r="B108" s="26">
        <v>28</v>
      </c>
      <c r="C108" s="25" t="str">
        <f t="shared" si="4"/>
        <v>2022-04</v>
      </c>
      <c r="D108" s="11">
        <v>45.7</v>
      </c>
      <c r="E108" s="11">
        <v>195.05</v>
      </c>
      <c r="F108" t="str">
        <f t="shared" si="3"/>
        <v>April 2022</v>
      </c>
    </row>
    <row r="109" spans="1:6" x14ac:dyDescent="0.2">
      <c r="A109" s="10">
        <v>44669</v>
      </c>
      <c r="B109" s="26">
        <v>23</v>
      </c>
      <c r="C109" s="25" t="str">
        <f t="shared" si="4"/>
        <v>2022-04</v>
      </c>
      <c r="D109" s="11">
        <v>39.840000000000003</v>
      </c>
      <c r="E109" s="11">
        <v>194.37</v>
      </c>
      <c r="F109" t="str">
        <f t="shared" si="3"/>
        <v>April 2022</v>
      </c>
    </row>
    <row r="110" spans="1:6" x14ac:dyDescent="0.2">
      <c r="A110" s="10">
        <v>44670</v>
      </c>
      <c r="B110" s="26">
        <v>18</v>
      </c>
      <c r="C110" s="25" t="str">
        <f>TEXT(A110, "yyyy-mm")</f>
        <v>2022-04</v>
      </c>
      <c r="D110" s="11">
        <v>57.18</v>
      </c>
      <c r="E110" s="11">
        <v>163.13999999999999</v>
      </c>
      <c r="F110" t="str">
        <f t="shared" si="3"/>
        <v>April 2022</v>
      </c>
    </row>
    <row r="111" spans="1:6" x14ac:dyDescent="0.2">
      <c r="A111" s="10">
        <v>44671</v>
      </c>
      <c r="B111" s="26">
        <v>20</v>
      </c>
      <c r="C111" s="25" t="str">
        <f t="shared" ref="C111:C141" si="5">TEXT(A111, "yyyy-mm")</f>
        <v>2022-04</v>
      </c>
      <c r="D111" s="11">
        <v>42.9</v>
      </c>
      <c r="E111" s="11">
        <v>218.09</v>
      </c>
      <c r="F111" t="str">
        <f t="shared" si="3"/>
        <v>April 2022</v>
      </c>
    </row>
    <row r="112" spans="1:6" x14ac:dyDescent="0.2">
      <c r="A112" s="10">
        <v>44672</v>
      </c>
      <c r="B112" s="26">
        <v>24</v>
      </c>
      <c r="C112" s="25" t="str">
        <f t="shared" si="5"/>
        <v>2022-04</v>
      </c>
      <c r="D112" s="11">
        <v>52.47</v>
      </c>
      <c r="E112" s="11">
        <v>147.86000000000001</v>
      </c>
      <c r="F112" t="str">
        <f t="shared" si="3"/>
        <v>April 2022</v>
      </c>
    </row>
    <row r="113" spans="1:6" x14ac:dyDescent="0.2">
      <c r="A113" s="10">
        <v>44673</v>
      </c>
      <c r="B113" s="26">
        <v>21</v>
      </c>
      <c r="C113" s="25" t="str">
        <f t="shared" si="5"/>
        <v>2022-04</v>
      </c>
      <c r="D113" s="11">
        <v>42.88</v>
      </c>
      <c r="E113" s="11">
        <v>198.15</v>
      </c>
      <c r="F113" t="str">
        <f t="shared" si="3"/>
        <v>April 2022</v>
      </c>
    </row>
    <row r="114" spans="1:6" x14ac:dyDescent="0.2">
      <c r="A114" s="10">
        <v>44674</v>
      </c>
      <c r="B114" s="26">
        <v>20</v>
      </c>
      <c r="C114" s="25" t="str">
        <f t="shared" si="5"/>
        <v>2022-04</v>
      </c>
      <c r="D114" s="11">
        <v>52.04</v>
      </c>
      <c r="E114" s="11">
        <v>208.22</v>
      </c>
      <c r="F114" t="str">
        <f t="shared" si="3"/>
        <v>April 2022</v>
      </c>
    </row>
    <row r="115" spans="1:6" x14ac:dyDescent="0.2">
      <c r="A115" s="10">
        <v>44675</v>
      </c>
      <c r="B115" s="26">
        <v>22</v>
      </c>
      <c r="C115" s="25" t="str">
        <f t="shared" si="5"/>
        <v>2022-04</v>
      </c>
      <c r="D115" s="11">
        <v>48.3</v>
      </c>
      <c r="E115" s="11">
        <v>216.28</v>
      </c>
      <c r="F115" t="str">
        <f t="shared" si="3"/>
        <v>April 2022</v>
      </c>
    </row>
    <row r="116" spans="1:6" x14ac:dyDescent="0.2">
      <c r="A116" s="10">
        <v>44676</v>
      </c>
      <c r="B116" s="26">
        <v>29</v>
      </c>
      <c r="C116" s="25" t="str">
        <f t="shared" si="5"/>
        <v>2022-04</v>
      </c>
      <c r="D116" s="11">
        <v>45.74</v>
      </c>
      <c r="E116" s="11">
        <v>150.19</v>
      </c>
      <c r="F116" t="str">
        <f t="shared" si="3"/>
        <v>April 2022</v>
      </c>
    </row>
    <row r="117" spans="1:6" x14ac:dyDescent="0.2">
      <c r="A117" s="10">
        <v>44677</v>
      </c>
      <c r="B117" s="26">
        <v>17</v>
      </c>
      <c r="C117" s="25" t="str">
        <f t="shared" si="5"/>
        <v>2022-04</v>
      </c>
      <c r="D117" s="11">
        <v>42.16</v>
      </c>
      <c r="E117" s="11">
        <v>214.24</v>
      </c>
      <c r="F117" t="str">
        <f t="shared" si="3"/>
        <v>April 2022</v>
      </c>
    </row>
    <row r="118" spans="1:6" x14ac:dyDescent="0.2">
      <c r="A118" s="10">
        <v>44678</v>
      </c>
      <c r="B118" s="26">
        <v>25</v>
      </c>
      <c r="C118" s="25" t="str">
        <f t="shared" si="5"/>
        <v>2022-04</v>
      </c>
      <c r="D118" s="11">
        <v>56.11</v>
      </c>
      <c r="E118" s="11">
        <v>226.18</v>
      </c>
      <c r="F118" t="str">
        <f t="shared" si="3"/>
        <v>April 2022</v>
      </c>
    </row>
    <row r="119" spans="1:6" x14ac:dyDescent="0.2">
      <c r="A119" s="10">
        <v>44679</v>
      </c>
      <c r="B119" s="26">
        <v>18</v>
      </c>
      <c r="C119" s="25" t="str">
        <f t="shared" si="5"/>
        <v>2022-04</v>
      </c>
      <c r="D119" s="11">
        <v>45.57</v>
      </c>
      <c r="E119" s="11">
        <v>179.24</v>
      </c>
      <c r="F119" t="str">
        <f t="shared" si="3"/>
        <v>April 2022</v>
      </c>
    </row>
    <row r="120" spans="1:6" x14ac:dyDescent="0.2">
      <c r="A120" s="10">
        <v>44680</v>
      </c>
      <c r="B120" s="26">
        <v>26</v>
      </c>
      <c r="C120" s="25" t="str">
        <f t="shared" si="5"/>
        <v>2022-04</v>
      </c>
      <c r="D120" s="11">
        <v>42.84</v>
      </c>
      <c r="E120" s="11">
        <v>191</v>
      </c>
      <c r="F120" t="str">
        <f t="shared" si="3"/>
        <v>April 2022</v>
      </c>
    </row>
    <row r="121" spans="1:6" x14ac:dyDescent="0.2">
      <c r="A121" s="10">
        <v>44681</v>
      </c>
      <c r="B121" s="26">
        <v>28</v>
      </c>
      <c r="C121" s="25" t="str">
        <f t="shared" si="5"/>
        <v>2022-04</v>
      </c>
      <c r="D121" s="11">
        <v>43.88</v>
      </c>
      <c r="E121" s="11">
        <v>192.97</v>
      </c>
      <c r="F121" t="str">
        <f t="shared" si="3"/>
        <v>April 2022</v>
      </c>
    </row>
    <row r="122" spans="1:6" x14ac:dyDescent="0.2">
      <c r="A122" s="10">
        <v>44682</v>
      </c>
      <c r="B122" s="26">
        <v>28</v>
      </c>
      <c r="C122" s="25" t="str">
        <f t="shared" si="5"/>
        <v>2022-05</v>
      </c>
      <c r="D122" s="11">
        <v>45.88</v>
      </c>
      <c r="E122" s="11">
        <v>152.30000000000001</v>
      </c>
      <c r="F122" t="str">
        <f t="shared" si="3"/>
        <v>May 2022</v>
      </c>
    </row>
    <row r="123" spans="1:6" x14ac:dyDescent="0.2">
      <c r="A123" s="10">
        <v>44683</v>
      </c>
      <c r="B123" s="26">
        <v>24</v>
      </c>
      <c r="C123" s="25" t="str">
        <f t="shared" si="5"/>
        <v>2022-05</v>
      </c>
      <c r="D123" s="11">
        <v>55.05</v>
      </c>
      <c r="E123" s="11">
        <v>229.33</v>
      </c>
      <c r="F123" t="str">
        <f t="shared" si="3"/>
        <v>May 2022</v>
      </c>
    </row>
    <row r="124" spans="1:6" x14ac:dyDescent="0.2">
      <c r="A124" s="10">
        <v>44684</v>
      </c>
      <c r="B124" s="26">
        <v>28</v>
      </c>
      <c r="C124" s="25" t="str">
        <f t="shared" si="5"/>
        <v>2022-05</v>
      </c>
      <c r="D124" s="11">
        <v>43.72</v>
      </c>
      <c r="E124" s="11">
        <v>147.35</v>
      </c>
      <c r="F124" t="str">
        <f t="shared" si="3"/>
        <v>May 2022</v>
      </c>
    </row>
    <row r="125" spans="1:6" x14ac:dyDescent="0.2">
      <c r="A125" s="10">
        <v>44685</v>
      </c>
      <c r="B125" s="26">
        <v>28</v>
      </c>
      <c r="C125" s="25" t="str">
        <f t="shared" si="5"/>
        <v>2022-05</v>
      </c>
      <c r="D125" s="11">
        <v>51.12</v>
      </c>
      <c r="E125" s="11">
        <v>234.71</v>
      </c>
      <c r="F125" t="str">
        <f t="shared" si="3"/>
        <v>May 2022</v>
      </c>
    </row>
    <row r="126" spans="1:6" x14ac:dyDescent="0.2">
      <c r="A126" s="10">
        <v>44686</v>
      </c>
      <c r="B126" s="26">
        <v>22</v>
      </c>
      <c r="C126" s="25" t="str">
        <f t="shared" si="5"/>
        <v>2022-05</v>
      </c>
      <c r="D126" s="11">
        <v>47.31</v>
      </c>
      <c r="E126" s="11">
        <v>144.04</v>
      </c>
      <c r="F126" t="str">
        <f t="shared" si="3"/>
        <v>May 2022</v>
      </c>
    </row>
    <row r="127" spans="1:6" x14ac:dyDescent="0.2">
      <c r="A127" s="10">
        <v>44687</v>
      </c>
      <c r="B127" s="26">
        <v>26</v>
      </c>
      <c r="C127" s="25" t="str">
        <f t="shared" si="5"/>
        <v>2022-05</v>
      </c>
      <c r="D127" s="11">
        <v>38.61</v>
      </c>
      <c r="E127" s="11">
        <v>168.56</v>
      </c>
      <c r="F127" t="str">
        <f t="shared" si="3"/>
        <v>May 2022</v>
      </c>
    </row>
    <row r="128" spans="1:6" x14ac:dyDescent="0.2">
      <c r="A128" s="10">
        <v>44688</v>
      </c>
      <c r="B128" s="26">
        <v>19</v>
      </c>
      <c r="C128" s="25" t="str">
        <f t="shared" si="5"/>
        <v>2022-05</v>
      </c>
      <c r="D128" s="11">
        <v>48.75</v>
      </c>
      <c r="E128" s="11">
        <v>230.17</v>
      </c>
      <c r="F128" t="str">
        <f t="shared" si="3"/>
        <v>May 2022</v>
      </c>
    </row>
    <row r="129" spans="1:6" x14ac:dyDescent="0.2">
      <c r="A129" s="10">
        <v>44689</v>
      </c>
      <c r="B129" s="26">
        <v>17</v>
      </c>
      <c r="C129" s="25" t="str">
        <f t="shared" si="5"/>
        <v>2022-05</v>
      </c>
      <c r="D129" s="11">
        <v>51.55</v>
      </c>
      <c r="E129" s="11">
        <v>161.61000000000001</v>
      </c>
      <c r="F129" t="str">
        <f t="shared" si="3"/>
        <v>May 2022</v>
      </c>
    </row>
    <row r="130" spans="1:6" x14ac:dyDescent="0.2">
      <c r="A130" s="10">
        <v>44690</v>
      </c>
      <c r="B130" s="26">
        <v>19</v>
      </c>
      <c r="C130" s="25" t="str">
        <f t="shared" si="5"/>
        <v>2022-05</v>
      </c>
      <c r="D130" s="11">
        <v>51.91</v>
      </c>
      <c r="E130" s="11">
        <v>189.65</v>
      </c>
      <c r="F130" t="str">
        <f t="shared" si="3"/>
        <v>May 2022</v>
      </c>
    </row>
    <row r="131" spans="1:6" x14ac:dyDescent="0.2">
      <c r="A131" s="10">
        <v>44691</v>
      </c>
      <c r="B131" s="26">
        <v>21</v>
      </c>
      <c r="C131" s="25" t="str">
        <f t="shared" si="5"/>
        <v>2022-05</v>
      </c>
      <c r="D131" s="11">
        <v>38.81</v>
      </c>
      <c r="E131" s="11">
        <v>193.88</v>
      </c>
      <c r="F131" t="str">
        <f t="shared" ref="F131:F194" si="6">TEXT(DATE(LEFT(C131,4), RIGHT(C131,2), 1), "mmmm yyyy")</f>
        <v>May 2022</v>
      </c>
    </row>
    <row r="132" spans="1:6" x14ac:dyDescent="0.2">
      <c r="A132" s="10">
        <v>44692</v>
      </c>
      <c r="B132" s="26">
        <v>30</v>
      </c>
      <c r="C132" s="25" t="str">
        <f t="shared" si="5"/>
        <v>2022-05</v>
      </c>
      <c r="D132" s="11">
        <v>54.86</v>
      </c>
      <c r="E132" s="11">
        <v>148.68</v>
      </c>
      <c r="F132" t="str">
        <f t="shared" si="6"/>
        <v>May 2022</v>
      </c>
    </row>
    <row r="133" spans="1:6" x14ac:dyDescent="0.2">
      <c r="A133" s="10">
        <v>44693</v>
      </c>
      <c r="B133" s="26">
        <v>17</v>
      </c>
      <c r="C133" s="25" t="str">
        <f t="shared" si="5"/>
        <v>2022-05</v>
      </c>
      <c r="D133" s="11">
        <v>46.51</v>
      </c>
      <c r="E133" s="11">
        <v>143.19</v>
      </c>
      <c r="F133" t="str">
        <f t="shared" si="6"/>
        <v>May 2022</v>
      </c>
    </row>
    <row r="134" spans="1:6" x14ac:dyDescent="0.2">
      <c r="A134" s="10">
        <v>44694</v>
      </c>
      <c r="B134" s="26">
        <v>19</v>
      </c>
      <c r="C134" s="25" t="str">
        <f t="shared" si="5"/>
        <v>2022-05</v>
      </c>
      <c r="D134" s="11">
        <v>55.5</v>
      </c>
      <c r="E134" s="11">
        <v>159.82</v>
      </c>
      <c r="F134" t="str">
        <f t="shared" si="6"/>
        <v>May 2022</v>
      </c>
    </row>
    <row r="135" spans="1:6" x14ac:dyDescent="0.2">
      <c r="A135" s="10">
        <v>44695</v>
      </c>
      <c r="B135" s="26">
        <v>19</v>
      </c>
      <c r="C135" s="25" t="str">
        <f t="shared" si="5"/>
        <v>2022-05</v>
      </c>
      <c r="D135" s="11">
        <v>38.46</v>
      </c>
      <c r="E135" s="11">
        <v>178.88</v>
      </c>
      <c r="F135" t="str">
        <f t="shared" si="6"/>
        <v>May 2022</v>
      </c>
    </row>
    <row r="136" spans="1:6" x14ac:dyDescent="0.2">
      <c r="A136" s="10">
        <v>44696</v>
      </c>
      <c r="B136" s="26">
        <v>23</v>
      </c>
      <c r="C136" s="25" t="str">
        <f t="shared" si="5"/>
        <v>2022-05</v>
      </c>
      <c r="D136" s="11">
        <v>50.23</v>
      </c>
      <c r="E136" s="11">
        <v>164.35</v>
      </c>
      <c r="F136" t="str">
        <f t="shared" si="6"/>
        <v>May 2022</v>
      </c>
    </row>
    <row r="137" spans="1:6" x14ac:dyDescent="0.2">
      <c r="A137" s="10">
        <v>44697</v>
      </c>
      <c r="B137" s="26">
        <v>29</v>
      </c>
      <c r="C137" s="25" t="str">
        <f t="shared" si="5"/>
        <v>2022-05</v>
      </c>
      <c r="D137" s="11">
        <v>52.02</v>
      </c>
      <c r="E137" s="11">
        <v>229.06</v>
      </c>
      <c r="F137" t="str">
        <f t="shared" si="6"/>
        <v>May 2022</v>
      </c>
    </row>
    <row r="138" spans="1:6" x14ac:dyDescent="0.2">
      <c r="A138" s="10">
        <v>44698</v>
      </c>
      <c r="B138" s="26">
        <v>21</v>
      </c>
      <c r="C138" s="25" t="str">
        <f t="shared" si="5"/>
        <v>2022-05</v>
      </c>
      <c r="D138" s="11">
        <v>53.27</v>
      </c>
      <c r="E138" s="11">
        <v>200.85</v>
      </c>
      <c r="F138" t="str">
        <f t="shared" si="6"/>
        <v>May 2022</v>
      </c>
    </row>
    <row r="139" spans="1:6" x14ac:dyDescent="0.2">
      <c r="A139" s="10">
        <v>44699</v>
      </c>
      <c r="B139" s="26">
        <v>23</v>
      </c>
      <c r="C139" s="25" t="str">
        <f t="shared" si="5"/>
        <v>2022-05</v>
      </c>
      <c r="D139" s="11">
        <v>51.55</v>
      </c>
      <c r="E139" s="11">
        <v>205.48</v>
      </c>
      <c r="F139" t="str">
        <f t="shared" si="6"/>
        <v>May 2022</v>
      </c>
    </row>
    <row r="140" spans="1:6" x14ac:dyDescent="0.2">
      <c r="A140" s="10">
        <v>44700</v>
      </c>
      <c r="B140" s="26">
        <v>18</v>
      </c>
      <c r="C140" s="25" t="str">
        <f t="shared" si="5"/>
        <v>2022-05</v>
      </c>
      <c r="D140" s="11">
        <v>42.06</v>
      </c>
      <c r="E140" s="11">
        <v>200</v>
      </c>
      <c r="F140" t="str">
        <f t="shared" si="6"/>
        <v>May 2022</v>
      </c>
    </row>
    <row r="141" spans="1:6" x14ac:dyDescent="0.2">
      <c r="A141" s="10">
        <v>44701</v>
      </c>
      <c r="B141" s="26">
        <v>26</v>
      </c>
      <c r="C141" s="25" t="str">
        <f t="shared" si="5"/>
        <v>2022-05</v>
      </c>
      <c r="D141" s="11">
        <v>40.840000000000003</v>
      </c>
      <c r="E141" s="11">
        <v>192.25</v>
      </c>
      <c r="F141" t="str">
        <f t="shared" si="6"/>
        <v>May 2022</v>
      </c>
    </row>
    <row r="142" spans="1:6" x14ac:dyDescent="0.2">
      <c r="A142" s="10">
        <v>44702</v>
      </c>
      <c r="B142" s="26">
        <v>17</v>
      </c>
      <c r="C142" s="25" t="str">
        <f>TEXT(A142, "yyyy-mm")</f>
        <v>2022-05</v>
      </c>
      <c r="D142" s="11">
        <v>55.62</v>
      </c>
      <c r="E142" s="11">
        <v>148.91999999999999</v>
      </c>
      <c r="F142" t="str">
        <f t="shared" si="6"/>
        <v>May 2022</v>
      </c>
    </row>
    <row r="143" spans="1:6" x14ac:dyDescent="0.2">
      <c r="A143" s="10">
        <v>44703</v>
      </c>
      <c r="B143" s="26">
        <v>30</v>
      </c>
      <c r="C143" s="25" t="str">
        <f t="shared" ref="C143:C206" si="7">TEXT(A143, "yyyy-mm")</f>
        <v>2022-05</v>
      </c>
      <c r="D143" s="11">
        <v>40.99</v>
      </c>
      <c r="E143" s="11">
        <v>158.94999999999999</v>
      </c>
      <c r="F143" t="str">
        <f t="shared" si="6"/>
        <v>May 2022</v>
      </c>
    </row>
    <row r="144" spans="1:6" x14ac:dyDescent="0.2">
      <c r="A144" s="10">
        <v>44704</v>
      </c>
      <c r="B144" s="26">
        <v>24</v>
      </c>
      <c r="C144" s="25" t="str">
        <f t="shared" si="7"/>
        <v>2022-05</v>
      </c>
      <c r="D144" s="11">
        <v>53.18</v>
      </c>
      <c r="E144" s="11">
        <v>185.25</v>
      </c>
      <c r="F144" t="str">
        <f t="shared" si="6"/>
        <v>May 2022</v>
      </c>
    </row>
    <row r="145" spans="1:6" x14ac:dyDescent="0.2">
      <c r="A145" s="10">
        <v>44705</v>
      </c>
      <c r="B145" s="26">
        <v>21</v>
      </c>
      <c r="C145" s="25" t="str">
        <f t="shared" si="7"/>
        <v>2022-05</v>
      </c>
      <c r="D145" s="11">
        <v>51.78</v>
      </c>
      <c r="E145" s="11">
        <v>146.82</v>
      </c>
      <c r="F145" t="str">
        <f t="shared" si="6"/>
        <v>May 2022</v>
      </c>
    </row>
    <row r="146" spans="1:6" x14ac:dyDescent="0.2">
      <c r="A146" s="10">
        <v>44706</v>
      </c>
      <c r="B146" s="26">
        <v>19</v>
      </c>
      <c r="C146" s="25" t="str">
        <f t="shared" si="7"/>
        <v>2022-05</v>
      </c>
      <c r="D146" s="11">
        <v>40.04</v>
      </c>
      <c r="E146" s="11">
        <v>195.49</v>
      </c>
      <c r="F146" t="str">
        <f t="shared" si="6"/>
        <v>May 2022</v>
      </c>
    </row>
    <row r="147" spans="1:6" x14ac:dyDescent="0.2">
      <c r="A147" s="10">
        <v>44707</v>
      </c>
      <c r="B147" s="26">
        <v>23</v>
      </c>
      <c r="C147" s="25" t="str">
        <f t="shared" si="7"/>
        <v>2022-05</v>
      </c>
      <c r="D147" s="11">
        <v>41.59</v>
      </c>
      <c r="E147" s="11">
        <v>140.61000000000001</v>
      </c>
      <c r="F147" t="str">
        <f t="shared" si="6"/>
        <v>May 2022</v>
      </c>
    </row>
    <row r="148" spans="1:6" x14ac:dyDescent="0.2">
      <c r="A148" s="10">
        <v>44708</v>
      </c>
      <c r="B148" s="26">
        <v>20</v>
      </c>
      <c r="C148" s="25" t="str">
        <f t="shared" si="7"/>
        <v>2022-05</v>
      </c>
      <c r="D148" s="11">
        <v>46.67</v>
      </c>
      <c r="E148" s="11">
        <v>172.18</v>
      </c>
      <c r="F148" t="str">
        <f t="shared" si="6"/>
        <v>May 2022</v>
      </c>
    </row>
    <row r="149" spans="1:6" x14ac:dyDescent="0.2">
      <c r="A149" s="10">
        <v>44709</v>
      </c>
      <c r="B149" s="26">
        <v>29</v>
      </c>
      <c r="C149" s="25" t="str">
        <f t="shared" si="7"/>
        <v>2022-05</v>
      </c>
      <c r="D149" s="11">
        <v>43.88</v>
      </c>
      <c r="E149" s="11">
        <v>217.3</v>
      </c>
      <c r="F149" t="str">
        <f t="shared" si="6"/>
        <v>May 2022</v>
      </c>
    </row>
    <row r="150" spans="1:6" x14ac:dyDescent="0.2">
      <c r="A150" s="10">
        <v>44710</v>
      </c>
      <c r="B150" s="26">
        <v>27</v>
      </c>
      <c r="C150" s="25" t="str">
        <f t="shared" si="7"/>
        <v>2022-05</v>
      </c>
      <c r="D150" s="11">
        <v>45.18</v>
      </c>
      <c r="E150" s="11">
        <v>139.22</v>
      </c>
      <c r="F150" t="str">
        <f t="shared" si="6"/>
        <v>May 2022</v>
      </c>
    </row>
    <row r="151" spans="1:6" x14ac:dyDescent="0.2">
      <c r="A151" s="10">
        <v>44711</v>
      </c>
      <c r="B151" s="26">
        <v>19</v>
      </c>
      <c r="C151" s="25" t="str">
        <f t="shared" si="7"/>
        <v>2022-05</v>
      </c>
      <c r="D151" s="11">
        <v>38.65</v>
      </c>
      <c r="E151" s="11">
        <v>152.43</v>
      </c>
      <c r="F151" t="str">
        <f t="shared" si="6"/>
        <v>May 2022</v>
      </c>
    </row>
    <row r="152" spans="1:6" x14ac:dyDescent="0.2">
      <c r="A152" s="10">
        <v>44712</v>
      </c>
      <c r="B152" s="26">
        <v>21</v>
      </c>
      <c r="C152" s="25" t="str">
        <f t="shared" si="7"/>
        <v>2022-05</v>
      </c>
      <c r="D152" s="11">
        <v>56.21</v>
      </c>
      <c r="E152" s="11">
        <v>230.67</v>
      </c>
      <c r="F152" t="str">
        <f t="shared" si="6"/>
        <v>May 2022</v>
      </c>
    </row>
    <row r="153" spans="1:6" x14ac:dyDescent="0.2">
      <c r="A153" s="10">
        <v>44713</v>
      </c>
      <c r="B153" s="26">
        <v>28</v>
      </c>
      <c r="C153" s="25" t="str">
        <f t="shared" si="7"/>
        <v>2022-06</v>
      </c>
      <c r="D153" s="11">
        <v>50.72</v>
      </c>
      <c r="E153" s="11">
        <v>233.61</v>
      </c>
      <c r="F153" t="str">
        <f t="shared" si="6"/>
        <v>June 2022</v>
      </c>
    </row>
    <row r="154" spans="1:6" x14ac:dyDescent="0.2">
      <c r="A154" s="10">
        <v>44714</v>
      </c>
      <c r="B154" s="26">
        <v>24</v>
      </c>
      <c r="C154" s="25" t="str">
        <f t="shared" si="7"/>
        <v>2022-06</v>
      </c>
      <c r="D154" s="11">
        <v>45.32</v>
      </c>
      <c r="E154" s="11">
        <v>226.66</v>
      </c>
      <c r="F154" t="str">
        <f t="shared" si="6"/>
        <v>June 2022</v>
      </c>
    </row>
    <row r="155" spans="1:6" x14ac:dyDescent="0.2">
      <c r="A155" s="10">
        <v>44715</v>
      </c>
      <c r="B155" s="26">
        <v>20</v>
      </c>
      <c r="C155" s="25" t="str">
        <f t="shared" si="7"/>
        <v>2022-06</v>
      </c>
      <c r="D155" s="11">
        <v>39.25</v>
      </c>
      <c r="E155" s="11">
        <v>193.27</v>
      </c>
      <c r="F155" t="str">
        <f t="shared" si="6"/>
        <v>June 2022</v>
      </c>
    </row>
    <row r="156" spans="1:6" x14ac:dyDescent="0.2">
      <c r="A156" s="10">
        <v>44716</v>
      </c>
      <c r="B156" s="26">
        <v>23</v>
      </c>
      <c r="C156" s="25" t="str">
        <f t="shared" si="7"/>
        <v>2022-06</v>
      </c>
      <c r="D156" s="11">
        <v>51.22</v>
      </c>
      <c r="E156" s="11">
        <v>150.4</v>
      </c>
      <c r="F156" t="str">
        <f t="shared" si="6"/>
        <v>June 2022</v>
      </c>
    </row>
    <row r="157" spans="1:6" x14ac:dyDescent="0.2">
      <c r="A157" s="10">
        <v>44717</v>
      </c>
      <c r="B157" s="26">
        <v>22</v>
      </c>
      <c r="C157" s="25" t="str">
        <f t="shared" si="7"/>
        <v>2022-06</v>
      </c>
      <c r="D157" s="11">
        <v>43.52</v>
      </c>
      <c r="E157" s="11">
        <v>205.38</v>
      </c>
      <c r="F157" t="str">
        <f t="shared" si="6"/>
        <v>June 2022</v>
      </c>
    </row>
    <row r="158" spans="1:6" x14ac:dyDescent="0.2">
      <c r="A158" s="10">
        <v>44718</v>
      </c>
      <c r="B158" s="26">
        <v>20</v>
      </c>
      <c r="C158" s="25" t="str">
        <f t="shared" si="7"/>
        <v>2022-06</v>
      </c>
      <c r="D158" s="11">
        <v>40.98</v>
      </c>
      <c r="E158" s="11">
        <v>160.4</v>
      </c>
      <c r="F158" t="str">
        <f t="shared" si="6"/>
        <v>June 2022</v>
      </c>
    </row>
    <row r="159" spans="1:6" x14ac:dyDescent="0.2">
      <c r="A159" s="10">
        <v>44719</v>
      </c>
      <c r="B159" s="26">
        <v>31</v>
      </c>
      <c r="C159" s="25" t="str">
        <f t="shared" si="7"/>
        <v>2022-06</v>
      </c>
      <c r="D159" s="11">
        <v>42.07</v>
      </c>
      <c r="E159" s="11">
        <v>168.05</v>
      </c>
      <c r="F159" t="str">
        <f t="shared" si="6"/>
        <v>June 2022</v>
      </c>
    </row>
    <row r="160" spans="1:6" x14ac:dyDescent="0.2">
      <c r="A160" s="10">
        <v>44720</v>
      </c>
      <c r="B160" s="26">
        <v>29</v>
      </c>
      <c r="C160" s="25" t="str">
        <f t="shared" si="7"/>
        <v>2022-06</v>
      </c>
      <c r="D160" s="11">
        <v>46.74</v>
      </c>
      <c r="E160" s="11">
        <v>180.1</v>
      </c>
      <c r="F160" t="str">
        <f t="shared" si="6"/>
        <v>June 2022</v>
      </c>
    </row>
    <row r="161" spans="1:6" x14ac:dyDescent="0.2">
      <c r="A161" s="10">
        <v>44721</v>
      </c>
      <c r="B161" s="26">
        <v>22</v>
      </c>
      <c r="C161" s="25" t="str">
        <f t="shared" si="7"/>
        <v>2022-06</v>
      </c>
      <c r="D161" s="11">
        <v>42.23</v>
      </c>
      <c r="E161" s="11">
        <v>175.94</v>
      </c>
      <c r="F161" t="str">
        <f t="shared" si="6"/>
        <v>June 2022</v>
      </c>
    </row>
    <row r="162" spans="1:6" x14ac:dyDescent="0.2">
      <c r="A162" s="10">
        <v>44722</v>
      </c>
      <c r="B162" s="26">
        <v>22</v>
      </c>
      <c r="C162" s="25" t="str">
        <f t="shared" si="7"/>
        <v>2022-06</v>
      </c>
      <c r="D162" s="11">
        <v>49.15</v>
      </c>
      <c r="E162" s="11">
        <v>157.32</v>
      </c>
      <c r="F162" t="str">
        <f t="shared" si="6"/>
        <v>June 2022</v>
      </c>
    </row>
    <row r="163" spans="1:6" x14ac:dyDescent="0.2">
      <c r="A163" s="10">
        <v>44723</v>
      </c>
      <c r="B163" s="26">
        <v>20</v>
      </c>
      <c r="C163" s="25" t="str">
        <f t="shared" si="7"/>
        <v>2022-06</v>
      </c>
      <c r="D163" s="11">
        <v>54.33</v>
      </c>
      <c r="E163" s="11">
        <v>212.26</v>
      </c>
      <c r="F163" t="str">
        <f t="shared" si="6"/>
        <v>June 2022</v>
      </c>
    </row>
    <row r="164" spans="1:6" x14ac:dyDescent="0.2">
      <c r="A164" s="10">
        <v>44724</v>
      </c>
      <c r="B164" s="26">
        <v>30</v>
      </c>
      <c r="C164" s="25" t="str">
        <f t="shared" si="7"/>
        <v>2022-06</v>
      </c>
      <c r="D164" s="11">
        <v>55.71</v>
      </c>
      <c r="E164" s="11">
        <v>201.87</v>
      </c>
      <c r="F164" t="str">
        <f t="shared" si="6"/>
        <v>June 2022</v>
      </c>
    </row>
    <row r="165" spans="1:6" x14ac:dyDescent="0.2">
      <c r="A165" s="10">
        <v>44725</v>
      </c>
      <c r="B165" s="26">
        <v>20</v>
      </c>
      <c r="C165" s="25" t="str">
        <f t="shared" si="7"/>
        <v>2022-06</v>
      </c>
      <c r="D165" s="11">
        <v>53.6</v>
      </c>
      <c r="E165" s="11">
        <v>218.51</v>
      </c>
      <c r="F165" t="str">
        <f t="shared" si="6"/>
        <v>June 2022</v>
      </c>
    </row>
    <row r="166" spans="1:6" x14ac:dyDescent="0.2">
      <c r="A166" s="10">
        <v>44726</v>
      </c>
      <c r="B166" s="26">
        <v>22</v>
      </c>
      <c r="C166" s="25" t="str">
        <f t="shared" si="7"/>
        <v>2022-06</v>
      </c>
      <c r="D166" s="11">
        <v>47.63</v>
      </c>
      <c r="E166" s="11">
        <v>161.47999999999999</v>
      </c>
      <c r="F166" t="str">
        <f t="shared" si="6"/>
        <v>June 2022</v>
      </c>
    </row>
    <row r="167" spans="1:6" x14ac:dyDescent="0.2">
      <c r="A167" s="10">
        <v>44727</v>
      </c>
      <c r="B167" s="26">
        <v>29</v>
      </c>
      <c r="C167" s="25" t="str">
        <f t="shared" si="7"/>
        <v>2022-06</v>
      </c>
      <c r="D167" s="11">
        <v>37.979999999999997</v>
      </c>
      <c r="E167" s="11">
        <v>157.79</v>
      </c>
      <c r="F167" t="str">
        <f t="shared" si="6"/>
        <v>June 2022</v>
      </c>
    </row>
    <row r="168" spans="1:6" x14ac:dyDescent="0.2">
      <c r="A168" s="10">
        <v>44728</v>
      </c>
      <c r="B168" s="26">
        <v>19</v>
      </c>
      <c r="C168" s="25" t="str">
        <f t="shared" si="7"/>
        <v>2022-06</v>
      </c>
      <c r="D168" s="11">
        <v>42.22</v>
      </c>
      <c r="E168" s="11">
        <v>142.1</v>
      </c>
      <c r="F168" t="str">
        <f t="shared" si="6"/>
        <v>June 2022</v>
      </c>
    </row>
    <row r="169" spans="1:6" x14ac:dyDescent="0.2">
      <c r="A169" s="10">
        <v>44729</v>
      </c>
      <c r="B169" s="26">
        <v>25</v>
      </c>
      <c r="C169" s="25" t="str">
        <f t="shared" si="7"/>
        <v>2022-06</v>
      </c>
      <c r="D169" s="11">
        <v>54.6</v>
      </c>
      <c r="E169" s="11">
        <v>178.01</v>
      </c>
      <c r="F169" t="str">
        <f t="shared" si="6"/>
        <v>June 2022</v>
      </c>
    </row>
    <row r="170" spans="1:6" x14ac:dyDescent="0.2">
      <c r="A170" s="10">
        <v>44730</v>
      </c>
      <c r="B170" s="26">
        <v>20</v>
      </c>
      <c r="C170" s="25" t="str">
        <f t="shared" si="7"/>
        <v>2022-06</v>
      </c>
      <c r="D170" s="11">
        <v>42.92</v>
      </c>
      <c r="E170" s="11">
        <v>217.6</v>
      </c>
      <c r="F170" t="str">
        <f t="shared" si="6"/>
        <v>June 2022</v>
      </c>
    </row>
    <row r="171" spans="1:6" x14ac:dyDescent="0.2">
      <c r="A171" s="10">
        <v>44731</v>
      </c>
      <c r="B171" s="26">
        <v>23</v>
      </c>
      <c r="C171" s="25" t="str">
        <f t="shared" si="7"/>
        <v>2022-06</v>
      </c>
      <c r="D171" s="11">
        <v>46.87</v>
      </c>
      <c r="E171" s="11">
        <v>152.46</v>
      </c>
      <c r="F171" t="str">
        <f t="shared" si="6"/>
        <v>June 2022</v>
      </c>
    </row>
    <row r="172" spans="1:6" x14ac:dyDescent="0.2">
      <c r="A172" s="10">
        <v>44732</v>
      </c>
      <c r="B172" s="26">
        <v>22</v>
      </c>
      <c r="C172" s="25" t="str">
        <f t="shared" si="7"/>
        <v>2022-06</v>
      </c>
      <c r="D172" s="11">
        <v>51.04</v>
      </c>
      <c r="E172" s="11">
        <v>137.78</v>
      </c>
      <c r="F172" t="str">
        <f t="shared" si="6"/>
        <v>June 2022</v>
      </c>
    </row>
    <row r="173" spans="1:6" x14ac:dyDescent="0.2">
      <c r="A173" s="10">
        <v>44733</v>
      </c>
      <c r="B173" s="26">
        <v>23</v>
      </c>
      <c r="C173" s="25" t="str">
        <f t="shared" si="7"/>
        <v>2022-06</v>
      </c>
      <c r="D173" s="11">
        <v>47.23</v>
      </c>
      <c r="E173" s="11">
        <v>229.34</v>
      </c>
      <c r="F173" t="str">
        <f t="shared" si="6"/>
        <v>June 2022</v>
      </c>
    </row>
    <row r="174" spans="1:6" x14ac:dyDescent="0.2">
      <c r="A174" s="10">
        <v>44734</v>
      </c>
      <c r="B174" s="26">
        <v>21</v>
      </c>
      <c r="C174" s="25" t="str">
        <f t="shared" si="7"/>
        <v>2022-06</v>
      </c>
      <c r="D174" s="11">
        <v>37.85</v>
      </c>
      <c r="E174" s="11">
        <v>153.86000000000001</v>
      </c>
      <c r="F174" t="str">
        <f t="shared" si="6"/>
        <v>June 2022</v>
      </c>
    </row>
    <row r="175" spans="1:6" x14ac:dyDescent="0.2">
      <c r="A175" s="10">
        <v>44735</v>
      </c>
      <c r="B175" s="26">
        <v>24</v>
      </c>
      <c r="C175" s="25" t="str">
        <f t="shared" si="7"/>
        <v>2022-06</v>
      </c>
      <c r="D175" s="11">
        <v>39.840000000000003</v>
      </c>
      <c r="E175" s="11">
        <v>144.01</v>
      </c>
      <c r="F175" t="str">
        <f t="shared" si="6"/>
        <v>June 2022</v>
      </c>
    </row>
    <row r="176" spans="1:6" x14ac:dyDescent="0.2">
      <c r="A176" s="10">
        <v>44736</v>
      </c>
      <c r="B176" s="26">
        <v>25</v>
      </c>
      <c r="C176" s="25" t="str">
        <f t="shared" si="7"/>
        <v>2022-06</v>
      </c>
      <c r="D176" s="11">
        <v>56</v>
      </c>
      <c r="E176" s="11">
        <v>219.09</v>
      </c>
      <c r="F176" t="str">
        <f t="shared" si="6"/>
        <v>June 2022</v>
      </c>
    </row>
    <row r="177" spans="1:6" x14ac:dyDescent="0.2">
      <c r="A177" s="10">
        <v>44737</v>
      </c>
      <c r="B177" s="26">
        <v>23</v>
      </c>
      <c r="C177" s="25" t="str">
        <f t="shared" si="7"/>
        <v>2022-06</v>
      </c>
      <c r="D177" s="11">
        <v>54.23</v>
      </c>
      <c r="E177" s="11">
        <v>172.44</v>
      </c>
      <c r="F177" t="str">
        <f t="shared" si="6"/>
        <v>June 2022</v>
      </c>
    </row>
    <row r="178" spans="1:6" x14ac:dyDescent="0.2">
      <c r="A178" s="10">
        <v>44738</v>
      </c>
      <c r="B178" s="26">
        <v>26</v>
      </c>
      <c r="C178" s="25" t="str">
        <f t="shared" si="7"/>
        <v>2022-06</v>
      </c>
      <c r="D178" s="11">
        <v>39.46</v>
      </c>
      <c r="E178" s="11">
        <v>180.25</v>
      </c>
      <c r="F178" t="str">
        <f t="shared" si="6"/>
        <v>June 2022</v>
      </c>
    </row>
    <row r="179" spans="1:6" x14ac:dyDescent="0.2">
      <c r="A179" s="10">
        <v>44739</v>
      </c>
      <c r="B179" s="26">
        <v>25</v>
      </c>
      <c r="C179" s="25" t="str">
        <f t="shared" si="7"/>
        <v>2022-06</v>
      </c>
      <c r="D179" s="11">
        <v>51.71</v>
      </c>
      <c r="E179" s="11">
        <v>212.25</v>
      </c>
      <c r="F179" t="str">
        <f t="shared" si="6"/>
        <v>June 2022</v>
      </c>
    </row>
    <row r="180" spans="1:6" x14ac:dyDescent="0.2">
      <c r="A180" s="10">
        <v>44740</v>
      </c>
      <c r="B180" s="26">
        <v>31</v>
      </c>
      <c r="C180" s="25" t="str">
        <f t="shared" si="7"/>
        <v>2022-06</v>
      </c>
      <c r="D180" s="11">
        <v>48.04</v>
      </c>
      <c r="E180" s="11">
        <v>169.1</v>
      </c>
      <c r="F180" t="str">
        <f t="shared" si="6"/>
        <v>June 2022</v>
      </c>
    </row>
    <row r="181" spans="1:6" x14ac:dyDescent="0.2">
      <c r="A181" s="10">
        <v>44741</v>
      </c>
      <c r="B181" s="26">
        <v>21</v>
      </c>
      <c r="C181" s="25" t="str">
        <f t="shared" si="7"/>
        <v>2022-06</v>
      </c>
      <c r="D181" s="11">
        <v>40.229999999999997</v>
      </c>
      <c r="E181" s="11">
        <v>219.82</v>
      </c>
      <c r="F181" t="str">
        <f t="shared" si="6"/>
        <v>June 2022</v>
      </c>
    </row>
    <row r="182" spans="1:6" x14ac:dyDescent="0.2">
      <c r="A182" s="10">
        <v>44742</v>
      </c>
      <c r="B182" s="26">
        <v>25</v>
      </c>
      <c r="C182" s="25" t="str">
        <f t="shared" si="7"/>
        <v>2022-06</v>
      </c>
      <c r="D182" s="11">
        <v>41.9</v>
      </c>
      <c r="E182" s="11">
        <v>159.43</v>
      </c>
      <c r="F182" t="str">
        <f t="shared" si="6"/>
        <v>June 2022</v>
      </c>
    </row>
    <row r="183" spans="1:6" x14ac:dyDescent="0.2">
      <c r="A183" s="10">
        <v>44743</v>
      </c>
      <c r="B183" s="26">
        <v>23</v>
      </c>
      <c r="C183" s="25" t="str">
        <f t="shared" si="7"/>
        <v>2022-07</v>
      </c>
      <c r="D183" s="11">
        <v>41.62</v>
      </c>
      <c r="E183" s="11">
        <v>142.82</v>
      </c>
      <c r="F183" t="str">
        <f t="shared" si="6"/>
        <v>July 2022</v>
      </c>
    </row>
    <row r="184" spans="1:6" x14ac:dyDescent="0.2">
      <c r="A184" s="10">
        <v>44744</v>
      </c>
      <c r="B184" s="26">
        <v>27</v>
      </c>
      <c r="C184" s="25" t="str">
        <f t="shared" si="7"/>
        <v>2022-07</v>
      </c>
      <c r="D184" s="11">
        <v>46.21</v>
      </c>
      <c r="E184" s="11">
        <v>148.18</v>
      </c>
      <c r="F184" t="str">
        <f t="shared" si="6"/>
        <v>July 2022</v>
      </c>
    </row>
    <row r="185" spans="1:6" x14ac:dyDescent="0.2">
      <c r="A185" s="10">
        <v>44745</v>
      </c>
      <c r="B185" s="26">
        <v>23</v>
      </c>
      <c r="C185" s="25" t="str">
        <f t="shared" si="7"/>
        <v>2022-07</v>
      </c>
      <c r="D185" s="11">
        <v>54.2</v>
      </c>
      <c r="E185" s="11">
        <v>195.58</v>
      </c>
      <c r="F185" t="str">
        <f t="shared" si="6"/>
        <v>July 2022</v>
      </c>
    </row>
    <row r="186" spans="1:6" x14ac:dyDescent="0.2">
      <c r="A186" s="10">
        <v>44746</v>
      </c>
      <c r="B186" s="26">
        <v>24</v>
      </c>
      <c r="C186" s="25" t="str">
        <f t="shared" si="7"/>
        <v>2022-07</v>
      </c>
      <c r="D186" s="11">
        <v>51.34</v>
      </c>
      <c r="E186" s="11">
        <v>168.69</v>
      </c>
      <c r="F186" t="str">
        <f t="shared" si="6"/>
        <v>July 2022</v>
      </c>
    </row>
    <row r="187" spans="1:6" x14ac:dyDescent="0.2">
      <c r="A187" s="10">
        <v>44747</v>
      </c>
      <c r="B187" s="26">
        <v>24</v>
      </c>
      <c r="C187" s="25" t="str">
        <f t="shared" si="7"/>
        <v>2022-07</v>
      </c>
      <c r="D187" s="11">
        <v>41.75</v>
      </c>
      <c r="E187" s="11">
        <v>185.99</v>
      </c>
      <c r="F187" t="str">
        <f t="shared" si="6"/>
        <v>July 2022</v>
      </c>
    </row>
    <row r="188" spans="1:6" x14ac:dyDescent="0.2">
      <c r="A188" s="10">
        <v>44748</v>
      </c>
      <c r="B188" s="26">
        <v>28</v>
      </c>
      <c r="C188" s="25" t="str">
        <f t="shared" si="7"/>
        <v>2022-07</v>
      </c>
      <c r="D188" s="11">
        <v>43.3</v>
      </c>
      <c r="E188" s="11">
        <v>140.44</v>
      </c>
      <c r="F188" t="str">
        <f t="shared" si="6"/>
        <v>July 2022</v>
      </c>
    </row>
    <row r="189" spans="1:6" x14ac:dyDescent="0.2">
      <c r="A189" s="10">
        <v>44749</v>
      </c>
      <c r="B189" s="26">
        <v>29</v>
      </c>
      <c r="C189" s="25" t="str">
        <f t="shared" si="7"/>
        <v>2022-07</v>
      </c>
      <c r="D189" s="11">
        <v>49.5</v>
      </c>
      <c r="E189" s="11">
        <v>228.63</v>
      </c>
      <c r="F189" t="str">
        <f t="shared" si="6"/>
        <v>July 2022</v>
      </c>
    </row>
    <row r="190" spans="1:6" x14ac:dyDescent="0.2">
      <c r="A190" s="10">
        <v>44750</v>
      </c>
      <c r="B190" s="26">
        <v>31</v>
      </c>
      <c r="C190" s="25" t="str">
        <f t="shared" si="7"/>
        <v>2022-07</v>
      </c>
      <c r="D190" s="11">
        <v>52.78</v>
      </c>
      <c r="E190" s="11">
        <v>171.56</v>
      </c>
      <c r="F190" t="str">
        <f t="shared" si="6"/>
        <v>July 2022</v>
      </c>
    </row>
    <row r="191" spans="1:6" x14ac:dyDescent="0.2">
      <c r="A191" s="10">
        <v>44751</v>
      </c>
      <c r="B191" s="26">
        <v>25</v>
      </c>
      <c r="C191" s="25" t="str">
        <f t="shared" si="7"/>
        <v>2022-07</v>
      </c>
      <c r="D191" s="11">
        <v>48.51</v>
      </c>
      <c r="E191" s="11">
        <v>138.54</v>
      </c>
      <c r="F191" t="str">
        <f t="shared" si="6"/>
        <v>July 2022</v>
      </c>
    </row>
    <row r="192" spans="1:6" x14ac:dyDescent="0.2">
      <c r="A192" s="10">
        <v>44752</v>
      </c>
      <c r="B192" s="26">
        <v>28</v>
      </c>
      <c r="C192" s="25" t="str">
        <f t="shared" si="7"/>
        <v>2022-07</v>
      </c>
      <c r="D192" s="11">
        <v>54.24</v>
      </c>
      <c r="E192" s="11">
        <v>218.19</v>
      </c>
      <c r="F192" t="str">
        <f t="shared" si="6"/>
        <v>July 2022</v>
      </c>
    </row>
    <row r="193" spans="1:6" x14ac:dyDescent="0.2">
      <c r="A193" s="10">
        <v>44753</v>
      </c>
      <c r="B193" s="26">
        <v>29</v>
      </c>
      <c r="C193" s="25" t="str">
        <f t="shared" si="7"/>
        <v>2022-07</v>
      </c>
      <c r="D193" s="11">
        <v>38.19</v>
      </c>
      <c r="E193" s="11">
        <v>156.36000000000001</v>
      </c>
      <c r="F193" t="str">
        <f t="shared" si="6"/>
        <v>July 2022</v>
      </c>
    </row>
    <row r="194" spans="1:6" x14ac:dyDescent="0.2">
      <c r="A194" s="10">
        <v>44754</v>
      </c>
      <c r="B194" s="26">
        <v>28</v>
      </c>
      <c r="C194" s="25" t="str">
        <f t="shared" si="7"/>
        <v>2022-07</v>
      </c>
      <c r="D194" s="11">
        <v>38.46</v>
      </c>
      <c r="E194" s="11">
        <v>174.04</v>
      </c>
      <c r="F194" t="str">
        <f t="shared" si="6"/>
        <v>July 2022</v>
      </c>
    </row>
    <row r="195" spans="1:6" x14ac:dyDescent="0.2">
      <c r="A195" s="10">
        <v>44755</v>
      </c>
      <c r="B195" s="26">
        <v>30</v>
      </c>
      <c r="C195" s="25" t="str">
        <f t="shared" si="7"/>
        <v>2022-07</v>
      </c>
      <c r="D195" s="11">
        <v>50.22</v>
      </c>
      <c r="E195" s="11">
        <v>181.94</v>
      </c>
      <c r="F195" t="str">
        <f t="shared" ref="F195:F258" si="8">TEXT(DATE(LEFT(C195,4), RIGHT(C195,2), 1), "mmmm yyyy")</f>
        <v>July 2022</v>
      </c>
    </row>
    <row r="196" spans="1:6" x14ac:dyDescent="0.2">
      <c r="A196" s="10">
        <v>44756</v>
      </c>
      <c r="B196" s="26">
        <v>21</v>
      </c>
      <c r="C196" s="25" t="str">
        <f t="shared" si="7"/>
        <v>2022-07</v>
      </c>
      <c r="D196" s="11">
        <v>43.68</v>
      </c>
      <c r="E196" s="11">
        <v>172.55</v>
      </c>
      <c r="F196" t="str">
        <f t="shared" si="8"/>
        <v>July 2022</v>
      </c>
    </row>
    <row r="197" spans="1:6" x14ac:dyDescent="0.2">
      <c r="A197" s="10">
        <v>44757</v>
      </c>
      <c r="B197" s="26">
        <v>29</v>
      </c>
      <c r="C197" s="25" t="str">
        <f t="shared" si="7"/>
        <v>2022-07</v>
      </c>
      <c r="D197" s="11">
        <v>54.83</v>
      </c>
      <c r="E197" s="11">
        <v>179.96</v>
      </c>
      <c r="F197" t="str">
        <f t="shared" si="8"/>
        <v>July 2022</v>
      </c>
    </row>
    <row r="198" spans="1:6" x14ac:dyDescent="0.2">
      <c r="A198" s="10">
        <v>44758</v>
      </c>
      <c r="B198" s="26">
        <v>24</v>
      </c>
      <c r="C198" s="25" t="str">
        <f t="shared" si="7"/>
        <v>2022-07</v>
      </c>
      <c r="D198" s="11">
        <v>39.17</v>
      </c>
      <c r="E198" s="11">
        <v>231.62</v>
      </c>
      <c r="F198" t="str">
        <f t="shared" si="8"/>
        <v>July 2022</v>
      </c>
    </row>
    <row r="199" spans="1:6" x14ac:dyDescent="0.2">
      <c r="A199" s="10">
        <v>44759</v>
      </c>
      <c r="B199" s="26">
        <v>23</v>
      </c>
      <c r="C199" s="25" t="str">
        <f t="shared" si="7"/>
        <v>2022-07</v>
      </c>
      <c r="D199" s="11">
        <v>36.979999999999997</v>
      </c>
      <c r="E199" s="11">
        <v>138.16</v>
      </c>
      <c r="F199" t="str">
        <f t="shared" si="8"/>
        <v>July 2022</v>
      </c>
    </row>
    <row r="200" spans="1:6" x14ac:dyDescent="0.2">
      <c r="A200" s="10">
        <v>44760</v>
      </c>
      <c r="B200" s="26">
        <v>31</v>
      </c>
      <c r="C200" s="25" t="str">
        <f t="shared" si="7"/>
        <v>2022-07</v>
      </c>
      <c r="D200" s="11">
        <v>42.77</v>
      </c>
      <c r="E200" s="11">
        <v>163.31</v>
      </c>
      <c r="F200" t="str">
        <f t="shared" si="8"/>
        <v>July 2022</v>
      </c>
    </row>
    <row r="201" spans="1:6" x14ac:dyDescent="0.2">
      <c r="A201" s="10">
        <v>44761</v>
      </c>
      <c r="B201" s="26">
        <v>21</v>
      </c>
      <c r="C201" s="25" t="str">
        <f t="shared" si="7"/>
        <v>2022-07</v>
      </c>
      <c r="D201" s="11">
        <v>48.17</v>
      </c>
      <c r="E201" s="11">
        <v>145.72999999999999</v>
      </c>
      <c r="F201" t="str">
        <f t="shared" si="8"/>
        <v>July 2022</v>
      </c>
    </row>
    <row r="202" spans="1:6" x14ac:dyDescent="0.2">
      <c r="A202" s="10">
        <v>44762</v>
      </c>
      <c r="B202" s="26">
        <v>22</v>
      </c>
      <c r="C202" s="25" t="str">
        <f t="shared" si="7"/>
        <v>2022-07</v>
      </c>
      <c r="D202" s="11">
        <v>44.52</v>
      </c>
      <c r="E202" s="11">
        <v>197.32</v>
      </c>
      <c r="F202" t="str">
        <f t="shared" si="8"/>
        <v>July 2022</v>
      </c>
    </row>
    <row r="203" spans="1:6" x14ac:dyDescent="0.2">
      <c r="A203" s="10">
        <v>44763</v>
      </c>
      <c r="B203" s="26">
        <v>30</v>
      </c>
      <c r="C203" s="25" t="str">
        <f t="shared" si="7"/>
        <v>2022-07</v>
      </c>
      <c r="D203" s="11">
        <v>46.81</v>
      </c>
      <c r="E203" s="11">
        <v>229.33</v>
      </c>
      <c r="F203" t="str">
        <f t="shared" si="8"/>
        <v>July 2022</v>
      </c>
    </row>
    <row r="204" spans="1:6" x14ac:dyDescent="0.2">
      <c r="A204" s="10">
        <v>44764</v>
      </c>
      <c r="B204" s="26">
        <v>25</v>
      </c>
      <c r="C204" s="25" t="str">
        <f t="shared" si="7"/>
        <v>2022-07</v>
      </c>
      <c r="D204" s="11">
        <v>50.86</v>
      </c>
      <c r="E204" s="11">
        <v>230.74</v>
      </c>
      <c r="F204" t="str">
        <f t="shared" si="8"/>
        <v>July 2022</v>
      </c>
    </row>
    <row r="205" spans="1:6" x14ac:dyDescent="0.2">
      <c r="A205" s="10">
        <v>44765</v>
      </c>
      <c r="B205" s="26">
        <v>31</v>
      </c>
      <c r="C205" s="25" t="str">
        <f t="shared" si="7"/>
        <v>2022-07</v>
      </c>
      <c r="D205" s="11">
        <v>45.35</v>
      </c>
      <c r="E205" s="11">
        <v>153.69999999999999</v>
      </c>
      <c r="F205" t="str">
        <f t="shared" si="8"/>
        <v>July 2022</v>
      </c>
    </row>
    <row r="206" spans="1:6" x14ac:dyDescent="0.2">
      <c r="A206" s="10">
        <v>44766</v>
      </c>
      <c r="B206" s="26">
        <v>29</v>
      </c>
      <c r="C206" s="25" t="str">
        <f t="shared" si="7"/>
        <v>2022-07</v>
      </c>
      <c r="D206" s="11">
        <v>54.61</v>
      </c>
      <c r="E206" s="11">
        <v>158.47</v>
      </c>
      <c r="F206" t="str">
        <f t="shared" si="8"/>
        <v>July 2022</v>
      </c>
    </row>
    <row r="207" spans="1:6" x14ac:dyDescent="0.2">
      <c r="A207" s="10">
        <v>44767</v>
      </c>
      <c r="B207" s="26">
        <v>21</v>
      </c>
      <c r="C207" s="25" t="str">
        <f t="shared" ref="C207:C270" si="9">TEXT(A207, "yyyy-mm")</f>
        <v>2022-07</v>
      </c>
      <c r="D207" s="11">
        <v>42.4</v>
      </c>
      <c r="E207" s="11">
        <v>196.06</v>
      </c>
      <c r="F207" t="str">
        <f t="shared" si="8"/>
        <v>July 2022</v>
      </c>
    </row>
    <row r="208" spans="1:6" x14ac:dyDescent="0.2">
      <c r="A208" s="10">
        <v>44768</v>
      </c>
      <c r="B208" s="26">
        <v>26</v>
      </c>
      <c r="C208" s="25" t="str">
        <f t="shared" si="9"/>
        <v>2022-07</v>
      </c>
      <c r="D208" s="11">
        <v>39.549999999999997</v>
      </c>
      <c r="E208" s="11">
        <v>213.89</v>
      </c>
      <c r="F208" t="str">
        <f t="shared" si="8"/>
        <v>July 2022</v>
      </c>
    </row>
    <row r="209" spans="1:6" x14ac:dyDescent="0.2">
      <c r="A209" s="10">
        <v>44769</v>
      </c>
      <c r="B209" s="26">
        <v>23</v>
      </c>
      <c r="C209" s="25" t="str">
        <f t="shared" si="9"/>
        <v>2022-07</v>
      </c>
      <c r="D209" s="11">
        <v>38.56</v>
      </c>
      <c r="E209" s="11">
        <v>150.37</v>
      </c>
      <c r="F209" t="str">
        <f t="shared" si="8"/>
        <v>July 2022</v>
      </c>
    </row>
    <row r="210" spans="1:6" x14ac:dyDescent="0.2">
      <c r="A210" s="10">
        <v>44770</v>
      </c>
      <c r="B210" s="26">
        <v>23</v>
      </c>
      <c r="C210" s="25" t="str">
        <f t="shared" si="9"/>
        <v>2022-07</v>
      </c>
      <c r="D210" s="11">
        <v>56.62</v>
      </c>
      <c r="E210" s="11">
        <v>192.16</v>
      </c>
      <c r="F210" t="str">
        <f t="shared" si="8"/>
        <v>July 2022</v>
      </c>
    </row>
    <row r="211" spans="1:6" x14ac:dyDescent="0.2">
      <c r="A211" s="10">
        <v>44771</v>
      </c>
      <c r="B211" s="26">
        <v>26</v>
      </c>
      <c r="C211" s="25" t="str">
        <f t="shared" si="9"/>
        <v>2022-07</v>
      </c>
      <c r="D211" s="11">
        <v>49.9</v>
      </c>
      <c r="E211" s="11">
        <v>204.19</v>
      </c>
      <c r="F211" t="str">
        <f t="shared" si="8"/>
        <v>July 2022</v>
      </c>
    </row>
    <row r="212" spans="1:6" x14ac:dyDescent="0.2">
      <c r="A212" s="10">
        <v>44772</v>
      </c>
      <c r="B212" s="26">
        <v>22</v>
      </c>
      <c r="C212" s="25" t="str">
        <f t="shared" si="9"/>
        <v>2022-07</v>
      </c>
      <c r="D212" s="11">
        <v>43.44</v>
      </c>
      <c r="E212" s="11">
        <v>151.86000000000001</v>
      </c>
      <c r="F212" t="str">
        <f t="shared" si="8"/>
        <v>July 2022</v>
      </c>
    </row>
    <row r="213" spans="1:6" x14ac:dyDescent="0.2">
      <c r="A213" s="10">
        <v>44773</v>
      </c>
      <c r="B213" s="26">
        <v>28</v>
      </c>
      <c r="C213" s="25" t="str">
        <f t="shared" si="9"/>
        <v>2022-07</v>
      </c>
      <c r="D213" s="11">
        <v>48.43</v>
      </c>
      <c r="E213" s="11">
        <v>169.53</v>
      </c>
      <c r="F213" t="str">
        <f t="shared" si="8"/>
        <v>July 2022</v>
      </c>
    </row>
    <row r="214" spans="1:6" x14ac:dyDescent="0.2">
      <c r="A214" s="10">
        <v>44774</v>
      </c>
      <c r="B214" s="26">
        <v>22</v>
      </c>
      <c r="C214" s="25" t="str">
        <f t="shared" si="9"/>
        <v>2022-08</v>
      </c>
      <c r="D214" s="11">
        <v>53.86</v>
      </c>
      <c r="E214" s="11">
        <v>166.44</v>
      </c>
      <c r="F214" t="str">
        <f t="shared" si="8"/>
        <v>August 2022</v>
      </c>
    </row>
    <row r="215" spans="1:6" x14ac:dyDescent="0.2">
      <c r="A215" s="10">
        <v>44775</v>
      </c>
      <c r="B215" s="26">
        <v>25</v>
      </c>
      <c r="C215" s="25" t="str">
        <f t="shared" si="9"/>
        <v>2022-08</v>
      </c>
      <c r="D215" s="11">
        <v>50.34</v>
      </c>
      <c r="E215" s="11">
        <v>196.77</v>
      </c>
      <c r="F215" t="str">
        <f t="shared" si="8"/>
        <v>August 2022</v>
      </c>
    </row>
    <row r="216" spans="1:6" x14ac:dyDescent="0.2">
      <c r="A216" s="10">
        <v>44776</v>
      </c>
      <c r="B216" s="26">
        <v>25</v>
      </c>
      <c r="C216" s="25" t="str">
        <f t="shared" si="9"/>
        <v>2022-08</v>
      </c>
      <c r="D216" s="11">
        <v>47.7</v>
      </c>
      <c r="E216" s="11">
        <v>179.71</v>
      </c>
      <c r="F216" t="str">
        <f t="shared" si="8"/>
        <v>August 2022</v>
      </c>
    </row>
    <row r="217" spans="1:6" x14ac:dyDescent="0.2">
      <c r="A217" s="10">
        <v>44777</v>
      </c>
      <c r="B217" s="26">
        <v>21</v>
      </c>
      <c r="C217" s="25" t="str">
        <f t="shared" si="9"/>
        <v>2022-08</v>
      </c>
      <c r="D217" s="11">
        <v>41.59</v>
      </c>
      <c r="E217" s="11">
        <v>220.42</v>
      </c>
      <c r="F217" t="str">
        <f t="shared" si="8"/>
        <v>August 2022</v>
      </c>
    </row>
    <row r="218" spans="1:6" x14ac:dyDescent="0.2">
      <c r="A218" s="10">
        <v>44778</v>
      </c>
      <c r="B218" s="26">
        <v>23</v>
      </c>
      <c r="C218" s="25" t="str">
        <f t="shared" si="9"/>
        <v>2022-08</v>
      </c>
      <c r="D218" s="11">
        <v>52.47</v>
      </c>
      <c r="E218" s="11">
        <v>183.33</v>
      </c>
      <c r="F218" t="str">
        <f t="shared" si="8"/>
        <v>August 2022</v>
      </c>
    </row>
    <row r="219" spans="1:6" x14ac:dyDescent="0.2">
      <c r="A219" s="10">
        <v>44779</v>
      </c>
      <c r="B219" s="26">
        <v>23</v>
      </c>
      <c r="C219" s="25" t="str">
        <f t="shared" si="9"/>
        <v>2022-08</v>
      </c>
      <c r="D219" s="11">
        <v>45.65</v>
      </c>
      <c r="E219" s="11">
        <v>203.36</v>
      </c>
      <c r="F219" t="str">
        <f t="shared" si="8"/>
        <v>August 2022</v>
      </c>
    </row>
    <row r="220" spans="1:6" x14ac:dyDescent="0.2">
      <c r="A220" s="10">
        <v>44780</v>
      </c>
      <c r="B220" s="26">
        <v>28</v>
      </c>
      <c r="C220" s="25" t="str">
        <f t="shared" si="9"/>
        <v>2022-08</v>
      </c>
      <c r="D220" s="11">
        <v>52.9</v>
      </c>
      <c r="E220" s="11">
        <v>233.26</v>
      </c>
      <c r="F220" t="str">
        <f t="shared" si="8"/>
        <v>August 2022</v>
      </c>
    </row>
    <row r="221" spans="1:6" x14ac:dyDescent="0.2">
      <c r="A221" s="10">
        <v>44781</v>
      </c>
      <c r="B221" s="26">
        <v>24</v>
      </c>
      <c r="C221" s="25" t="str">
        <f t="shared" si="9"/>
        <v>2022-08</v>
      </c>
      <c r="D221" s="11">
        <v>44.76</v>
      </c>
      <c r="E221" s="11">
        <v>213.55</v>
      </c>
      <c r="F221" t="str">
        <f t="shared" si="8"/>
        <v>August 2022</v>
      </c>
    </row>
    <row r="222" spans="1:6" x14ac:dyDescent="0.2">
      <c r="A222" s="10">
        <v>44782</v>
      </c>
      <c r="B222" s="26">
        <v>27</v>
      </c>
      <c r="C222" s="25" t="str">
        <f t="shared" si="9"/>
        <v>2022-08</v>
      </c>
      <c r="D222" s="11">
        <v>52.56</v>
      </c>
      <c r="E222" s="11">
        <v>146.71</v>
      </c>
      <c r="F222" t="str">
        <f t="shared" si="8"/>
        <v>August 2022</v>
      </c>
    </row>
    <row r="223" spans="1:6" x14ac:dyDescent="0.2">
      <c r="A223" s="10">
        <v>44783</v>
      </c>
      <c r="B223" s="26">
        <v>31</v>
      </c>
      <c r="C223" s="25" t="str">
        <f t="shared" si="9"/>
        <v>2022-08</v>
      </c>
      <c r="D223" s="11">
        <v>46.66</v>
      </c>
      <c r="E223" s="11">
        <v>142.4</v>
      </c>
      <c r="F223" t="str">
        <f t="shared" si="8"/>
        <v>August 2022</v>
      </c>
    </row>
    <row r="224" spans="1:6" x14ac:dyDescent="0.2">
      <c r="A224" s="10">
        <v>44784</v>
      </c>
      <c r="B224" s="26">
        <v>20</v>
      </c>
      <c r="C224" s="25" t="str">
        <f t="shared" si="9"/>
        <v>2022-08</v>
      </c>
      <c r="D224" s="11">
        <v>40.1</v>
      </c>
      <c r="E224" s="11">
        <v>163.1</v>
      </c>
      <c r="F224" t="str">
        <f t="shared" si="8"/>
        <v>August 2022</v>
      </c>
    </row>
    <row r="225" spans="1:6" x14ac:dyDescent="0.2">
      <c r="A225" s="10">
        <v>44785</v>
      </c>
      <c r="B225" s="26">
        <v>26</v>
      </c>
      <c r="C225" s="25" t="str">
        <f t="shared" si="9"/>
        <v>2022-08</v>
      </c>
      <c r="D225" s="11">
        <v>44.59</v>
      </c>
      <c r="E225" s="11">
        <v>223.4</v>
      </c>
      <c r="F225" t="str">
        <f t="shared" si="8"/>
        <v>August 2022</v>
      </c>
    </row>
    <row r="226" spans="1:6" x14ac:dyDescent="0.2">
      <c r="A226" s="10">
        <v>44786</v>
      </c>
      <c r="B226" s="26">
        <v>21</v>
      </c>
      <c r="C226" s="25" t="str">
        <f t="shared" si="9"/>
        <v>2022-08</v>
      </c>
      <c r="D226" s="11">
        <v>54.84</v>
      </c>
      <c r="E226" s="11">
        <v>179.39</v>
      </c>
      <c r="F226" t="str">
        <f t="shared" si="8"/>
        <v>August 2022</v>
      </c>
    </row>
    <row r="227" spans="1:6" x14ac:dyDescent="0.2">
      <c r="A227" s="10">
        <v>44787</v>
      </c>
      <c r="B227" s="26">
        <v>25</v>
      </c>
      <c r="C227" s="25" t="str">
        <f t="shared" si="9"/>
        <v>2022-08</v>
      </c>
      <c r="D227" s="11">
        <v>48.94</v>
      </c>
      <c r="E227" s="11">
        <v>142.44</v>
      </c>
      <c r="F227" t="str">
        <f t="shared" si="8"/>
        <v>August 2022</v>
      </c>
    </row>
    <row r="228" spans="1:6" x14ac:dyDescent="0.2">
      <c r="A228" s="10">
        <v>44788</v>
      </c>
      <c r="B228" s="26">
        <v>28</v>
      </c>
      <c r="C228" s="25" t="str">
        <f t="shared" si="9"/>
        <v>2022-08</v>
      </c>
      <c r="D228" s="11">
        <v>39.42</v>
      </c>
      <c r="E228" s="11">
        <v>149.69</v>
      </c>
      <c r="F228" t="str">
        <f t="shared" si="8"/>
        <v>August 2022</v>
      </c>
    </row>
    <row r="229" spans="1:6" x14ac:dyDescent="0.2">
      <c r="A229" s="10">
        <v>44789</v>
      </c>
      <c r="B229" s="26">
        <v>23</v>
      </c>
      <c r="C229" s="25" t="str">
        <f t="shared" si="9"/>
        <v>2022-08</v>
      </c>
      <c r="D229" s="11">
        <v>50.75</v>
      </c>
      <c r="E229" s="11">
        <v>206.73</v>
      </c>
      <c r="F229" t="str">
        <f t="shared" si="8"/>
        <v>August 2022</v>
      </c>
    </row>
    <row r="230" spans="1:6" x14ac:dyDescent="0.2">
      <c r="A230" s="10">
        <v>44790</v>
      </c>
      <c r="B230" s="26">
        <v>26</v>
      </c>
      <c r="C230" s="25" t="str">
        <f t="shared" si="9"/>
        <v>2022-08</v>
      </c>
      <c r="D230" s="11">
        <v>37.14</v>
      </c>
      <c r="E230" s="11">
        <v>145.34</v>
      </c>
      <c r="F230" t="str">
        <f t="shared" si="8"/>
        <v>August 2022</v>
      </c>
    </row>
    <row r="231" spans="1:6" x14ac:dyDescent="0.2">
      <c r="A231" s="10">
        <v>44791</v>
      </c>
      <c r="B231" s="26">
        <v>23</v>
      </c>
      <c r="C231" s="25" t="str">
        <f t="shared" si="9"/>
        <v>2022-08</v>
      </c>
      <c r="D231" s="11">
        <v>40.93</v>
      </c>
      <c r="E231" s="11">
        <v>230.07</v>
      </c>
      <c r="F231" t="str">
        <f t="shared" si="8"/>
        <v>August 2022</v>
      </c>
    </row>
    <row r="232" spans="1:6" x14ac:dyDescent="0.2">
      <c r="A232" s="10">
        <v>44792</v>
      </c>
      <c r="B232" s="26">
        <v>33</v>
      </c>
      <c r="C232" s="25" t="str">
        <f t="shared" si="9"/>
        <v>2022-08</v>
      </c>
      <c r="D232" s="11">
        <v>41.28</v>
      </c>
      <c r="E232" s="11">
        <v>159.69999999999999</v>
      </c>
      <c r="F232" t="str">
        <f t="shared" si="8"/>
        <v>August 2022</v>
      </c>
    </row>
    <row r="233" spans="1:6" x14ac:dyDescent="0.2">
      <c r="A233" s="10">
        <v>44793</v>
      </c>
      <c r="B233" s="26">
        <v>31</v>
      </c>
      <c r="C233" s="25" t="str">
        <f t="shared" si="9"/>
        <v>2022-08</v>
      </c>
      <c r="D233" s="11">
        <v>40.67</v>
      </c>
      <c r="E233" s="11">
        <v>233.08</v>
      </c>
      <c r="F233" t="str">
        <f t="shared" si="8"/>
        <v>August 2022</v>
      </c>
    </row>
    <row r="234" spans="1:6" x14ac:dyDescent="0.2">
      <c r="A234" s="10">
        <v>44794</v>
      </c>
      <c r="B234" s="26">
        <v>30</v>
      </c>
      <c r="C234" s="25" t="str">
        <f t="shared" si="9"/>
        <v>2022-08</v>
      </c>
      <c r="D234" s="11">
        <v>38.74</v>
      </c>
      <c r="E234" s="11">
        <v>231.76</v>
      </c>
      <c r="F234" t="str">
        <f t="shared" si="8"/>
        <v>August 2022</v>
      </c>
    </row>
    <row r="235" spans="1:6" x14ac:dyDescent="0.2">
      <c r="A235" s="10">
        <v>44795</v>
      </c>
      <c r="B235" s="26">
        <v>29</v>
      </c>
      <c r="C235" s="25" t="str">
        <f t="shared" si="9"/>
        <v>2022-08</v>
      </c>
      <c r="D235" s="11">
        <v>45.25</v>
      </c>
      <c r="E235" s="11">
        <v>143.85</v>
      </c>
      <c r="F235" t="str">
        <f t="shared" si="8"/>
        <v>August 2022</v>
      </c>
    </row>
    <row r="236" spans="1:6" x14ac:dyDescent="0.2">
      <c r="A236" s="10">
        <v>44796</v>
      </c>
      <c r="B236" s="26">
        <v>31</v>
      </c>
      <c r="C236" s="25" t="str">
        <f t="shared" si="9"/>
        <v>2022-08</v>
      </c>
      <c r="D236" s="11">
        <v>44.78</v>
      </c>
      <c r="E236" s="11">
        <v>228.86</v>
      </c>
      <c r="F236" t="str">
        <f t="shared" si="8"/>
        <v>August 2022</v>
      </c>
    </row>
    <row r="237" spans="1:6" x14ac:dyDescent="0.2">
      <c r="A237" s="10">
        <v>44797</v>
      </c>
      <c r="B237" s="26">
        <v>27</v>
      </c>
      <c r="C237" s="25" t="str">
        <f t="shared" si="9"/>
        <v>2022-08</v>
      </c>
      <c r="D237" s="11">
        <v>40.58</v>
      </c>
      <c r="E237" s="11">
        <v>174.11</v>
      </c>
      <c r="F237" t="str">
        <f t="shared" si="8"/>
        <v>August 2022</v>
      </c>
    </row>
    <row r="238" spans="1:6" x14ac:dyDescent="0.2">
      <c r="A238" s="10">
        <v>44798</v>
      </c>
      <c r="B238" s="26">
        <v>31</v>
      </c>
      <c r="C238" s="25" t="str">
        <f t="shared" si="9"/>
        <v>2022-08</v>
      </c>
      <c r="D238" s="11">
        <v>51.02</v>
      </c>
      <c r="E238" s="11">
        <v>219.94</v>
      </c>
      <c r="F238" t="str">
        <f t="shared" si="8"/>
        <v>August 2022</v>
      </c>
    </row>
    <row r="239" spans="1:6" x14ac:dyDescent="0.2">
      <c r="A239" s="10">
        <v>44799</v>
      </c>
      <c r="B239" s="26">
        <v>30</v>
      </c>
      <c r="C239" s="25" t="str">
        <f t="shared" si="9"/>
        <v>2022-08</v>
      </c>
      <c r="D239" s="11">
        <v>39.07</v>
      </c>
      <c r="E239" s="11">
        <v>215.45</v>
      </c>
      <c r="F239" t="str">
        <f t="shared" si="8"/>
        <v>August 2022</v>
      </c>
    </row>
    <row r="240" spans="1:6" x14ac:dyDescent="0.2">
      <c r="A240" s="10">
        <v>44800</v>
      </c>
      <c r="B240" s="26">
        <v>28</v>
      </c>
      <c r="C240" s="25" t="str">
        <f t="shared" si="9"/>
        <v>2022-08</v>
      </c>
      <c r="D240" s="11">
        <v>47.18</v>
      </c>
      <c r="E240" s="11">
        <v>171.83</v>
      </c>
      <c r="F240" t="str">
        <f t="shared" si="8"/>
        <v>August 2022</v>
      </c>
    </row>
    <row r="241" spans="1:6" x14ac:dyDescent="0.2">
      <c r="A241" s="10">
        <v>44801</v>
      </c>
      <c r="B241" s="26">
        <v>26</v>
      </c>
      <c r="C241" s="25" t="str">
        <f t="shared" si="9"/>
        <v>2022-08</v>
      </c>
      <c r="D241" s="11">
        <v>49.5</v>
      </c>
      <c r="E241" s="11">
        <v>218.7</v>
      </c>
      <c r="F241" t="str">
        <f t="shared" si="8"/>
        <v>August 2022</v>
      </c>
    </row>
    <row r="242" spans="1:6" x14ac:dyDescent="0.2">
      <c r="A242" s="10">
        <v>44802</v>
      </c>
      <c r="B242" s="26">
        <v>21</v>
      </c>
      <c r="C242" s="25" t="str">
        <f t="shared" si="9"/>
        <v>2022-08</v>
      </c>
      <c r="D242" s="11">
        <v>42.63</v>
      </c>
      <c r="E242" s="11">
        <v>221.02</v>
      </c>
      <c r="F242" t="str">
        <f t="shared" si="8"/>
        <v>August 2022</v>
      </c>
    </row>
    <row r="243" spans="1:6" x14ac:dyDescent="0.2">
      <c r="A243" s="10">
        <v>44803</v>
      </c>
      <c r="B243" s="26">
        <v>26</v>
      </c>
      <c r="C243" s="25" t="str">
        <f t="shared" si="9"/>
        <v>2022-08</v>
      </c>
      <c r="D243" s="11">
        <v>56.07</v>
      </c>
      <c r="E243" s="11">
        <v>192.41</v>
      </c>
      <c r="F243" t="str">
        <f t="shared" si="8"/>
        <v>August 2022</v>
      </c>
    </row>
    <row r="244" spans="1:6" x14ac:dyDescent="0.2">
      <c r="A244" s="10">
        <v>44804</v>
      </c>
      <c r="B244" s="26">
        <v>33</v>
      </c>
      <c r="C244" s="25" t="str">
        <f t="shared" si="9"/>
        <v>2022-08</v>
      </c>
      <c r="D244" s="11">
        <v>52.14</v>
      </c>
      <c r="E244" s="11">
        <v>208.78</v>
      </c>
      <c r="F244" t="str">
        <f t="shared" si="8"/>
        <v>August 2022</v>
      </c>
    </row>
    <row r="245" spans="1:6" x14ac:dyDescent="0.2">
      <c r="A245" s="10">
        <v>44805</v>
      </c>
      <c r="B245" s="26">
        <v>25</v>
      </c>
      <c r="C245" s="25" t="str">
        <f t="shared" si="9"/>
        <v>2022-09</v>
      </c>
      <c r="D245" s="11">
        <v>45.81</v>
      </c>
      <c r="E245" s="11">
        <v>214.25</v>
      </c>
      <c r="F245" t="str">
        <f t="shared" si="8"/>
        <v>September 2022</v>
      </c>
    </row>
    <row r="246" spans="1:6" x14ac:dyDescent="0.2">
      <c r="A246" s="10">
        <v>44806</v>
      </c>
      <c r="B246" s="26">
        <v>24</v>
      </c>
      <c r="C246" s="25" t="str">
        <f t="shared" si="9"/>
        <v>2022-09</v>
      </c>
      <c r="D246" s="11">
        <v>38.54</v>
      </c>
      <c r="E246" s="11">
        <v>221.05</v>
      </c>
      <c r="F246" t="str">
        <f t="shared" si="8"/>
        <v>September 2022</v>
      </c>
    </row>
    <row r="247" spans="1:6" x14ac:dyDescent="0.2">
      <c r="A247" s="10">
        <v>44807</v>
      </c>
      <c r="B247" s="26">
        <v>26</v>
      </c>
      <c r="C247" s="25" t="str">
        <f t="shared" si="9"/>
        <v>2022-09</v>
      </c>
      <c r="D247" s="11">
        <v>45.65</v>
      </c>
      <c r="E247" s="11">
        <v>198.73</v>
      </c>
      <c r="F247" t="str">
        <f t="shared" si="8"/>
        <v>September 2022</v>
      </c>
    </row>
    <row r="248" spans="1:6" x14ac:dyDescent="0.2">
      <c r="A248" s="10">
        <v>44808</v>
      </c>
      <c r="B248" s="26">
        <v>33</v>
      </c>
      <c r="C248" s="25" t="str">
        <f t="shared" si="9"/>
        <v>2022-09</v>
      </c>
      <c r="D248" s="11">
        <v>39.979999999999997</v>
      </c>
      <c r="E248" s="11">
        <v>144.11000000000001</v>
      </c>
      <c r="F248" t="str">
        <f t="shared" si="8"/>
        <v>September 2022</v>
      </c>
    </row>
    <row r="249" spans="1:6" x14ac:dyDescent="0.2">
      <c r="A249" s="10">
        <v>44809</v>
      </c>
      <c r="B249" s="26">
        <v>24</v>
      </c>
      <c r="C249" s="25" t="str">
        <f t="shared" si="9"/>
        <v>2022-09</v>
      </c>
      <c r="D249" s="11">
        <v>48.41</v>
      </c>
      <c r="E249" s="11">
        <v>228.19</v>
      </c>
      <c r="F249" t="str">
        <f t="shared" si="8"/>
        <v>September 2022</v>
      </c>
    </row>
    <row r="250" spans="1:6" x14ac:dyDescent="0.2">
      <c r="A250" s="10">
        <v>44810</v>
      </c>
      <c r="B250" s="26">
        <v>33</v>
      </c>
      <c r="C250" s="25" t="str">
        <f t="shared" si="9"/>
        <v>2022-09</v>
      </c>
      <c r="D250" s="11">
        <v>53.66</v>
      </c>
      <c r="E250" s="11">
        <v>174.78</v>
      </c>
      <c r="F250" t="str">
        <f t="shared" si="8"/>
        <v>September 2022</v>
      </c>
    </row>
    <row r="251" spans="1:6" x14ac:dyDescent="0.2">
      <c r="A251" s="10">
        <v>44811</v>
      </c>
      <c r="B251" s="26">
        <v>27</v>
      </c>
      <c r="C251" s="25" t="str">
        <f t="shared" si="9"/>
        <v>2022-09</v>
      </c>
      <c r="D251" s="11">
        <v>49.87</v>
      </c>
      <c r="E251" s="11">
        <v>157.54</v>
      </c>
      <c r="F251" t="str">
        <f t="shared" si="8"/>
        <v>September 2022</v>
      </c>
    </row>
    <row r="252" spans="1:6" x14ac:dyDescent="0.2">
      <c r="A252" s="10">
        <v>44812</v>
      </c>
      <c r="B252" s="26">
        <v>32</v>
      </c>
      <c r="C252" s="25" t="str">
        <f t="shared" si="9"/>
        <v>2022-09</v>
      </c>
      <c r="D252" s="11">
        <v>40.67</v>
      </c>
      <c r="E252" s="11">
        <v>206.92</v>
      </c>
      <c r="F252" t="str">
        <f t="shared" si="8"/>
        <v>September 2022</v>
      </c>
    </row>
    <row r="253" spans="1:6" x14ac:dyDescent="0.2">
      <c r="A253" s="10">
        <v>44813</v>
      </c>
      <c r="B253" s="26">
        <v>24</v>
      </c>
      <c r="C253" s="25" t="str">
        <f t="shared" si="9"/>
        <v>2022-09</v>
      </c>
      <c r="D253" s="11">
        <v>55.64</v>
      </c>
      <c r="E253" s="11">
        <v>213.47</v>
      </c>
      <c r="F253" t="str">
        <f t="shared" si="8"/>
        <v>September 2022</v>
      </c>
    </row>
    <row r="254" spans="1:6" x14ac:dyDescent="0.2">
      <c r="A254" s="10">
        <v>44814</v>
      </c>
      <c r="B254" s="26">
        <v>33</v>
      </c>
      <c r="C254" s="25" t="str">
        <f t="shared" si="9"/>
        <v>2022-09</v>
      </c>
      <c r="D254" s="11">
        <v>53.34</v>
      </c>
      <c r="E254" s="11">
        <v>139.21</v>
      </c>
      <c r="F254" t="str">
        <f t="shared" si="8"/>
        <v>September 2022</v>
      </c>
    </row>
    <row r="255" spans="1:6" x14ac:dyDescent="0.2">
      <c r="A255" s="10">
        <v>44815</v>
      </c>
      <c r="B255" s="26">
        <v>27</v>
      </c>
      <c r="C255" s="25" t="str">
        <f t="shared" si="9"/>
        <v>2022-09</v>
      </c>
      <c r="D255" s="11">
        <v>40.520000000000003</v>
      </c>
      <c r="E255" s="11">
        <v>168.02</v>
      </c>
      <c r="F255" t="str">
        <f t="shared" si="8"/>
        <v>September 2022</v>
      </c>
    </row>
    <row r="256" spans="1:6" x14ac:dyDescent="0.2">
      <c r="A256" s="10">
        <v>44816</v>
      </c>
      <c r="B256" s="26">
        <v>33</v>
      </c>
      <c r="C256" s="25" t="str">
        <f t="shared" si="9"/>
        <v>2022-09</v>
      </c>
      <c r="D256" s="11">
        <v>49.3</v>
      </c>
      <c r="E256" s="11">
        <v>194.58</v>
      </c>
      <c r="F256" t="str">
        <f t="shared" si="8"/>
        <v>September 2022</v>
      </c>
    </row>
    <row r="257" spans="1:6" x14ac:dyDescent="0.2">
      <c r="A257" s="10">
        <v>44817</v>
      </c>
      <c r="B257" s="26">
        <v>32</v>
      </c>
      <c r="C257" s="25" t="str">
        <f t="shared" si="9"/>
        <v>2022-09</v>
      </c>
      <c r="D257" s="11">
        <v>48.13</v>
      </c>
      <c r="E257" s="11">
        <v>180.39</v>
      </c>
      <c r="F257" t="str">
        <f t="shared" si="8"/>
        <v>September 2022</v>
      </c>
    </row>
    <row r="258" spans="1:6" x14ac:dyDescent="0.2">
      <c r="A258" s="10">
        <v>44818</v>
      </c>
      <c r="B258" s="26">
        <v>23</v>
      </c>
      <c r="C258" s="25" t="str">
        <f t="shared" si="9"/>
        <v>2022-09</v>
      </c>
      <c r="D258" s="11">
        <v>50.81</v>
      </c>
      <c r="E258" s="11">
        <v>160.13</v>
      </c>
      <c r="F258" t="str">
        <f t="shared" si="8"/>
        <v>September 2022</v>
      </c>
    </row>
    <row r="259" spans="1:6" x14ac:dyDescent="0.2">
      <c r="A259" s="10">
        <v>44819</v>
      </c>
      <c r="B259" s="26">
        <v>27</v>
      </c>
      <c r="C259" s="25" t="str">
        <f t="shared" si="9"/>
        <v>2022-09</v>
      </c>
      <c r="D259" s="11">
        <v>41.15</v>
      </c>
      <c r="E259" s="11">
        <v>146.01</v>
      </c>
      <c r="F259" t="str">
        <f t="shared" ref="F259:F322" si="10">TEXT(DATE(LEFT(C259,4), RIGHT(C259,2), 1), "mmmm yyyy")</f>
        <v>September 2022</v>
      </c>
    </row>
    <row r="260" spans="1:6" x14ac:dyDescent="0.2">
      <c r="A260" s="10">
        <v>44820</v>
      </c>
      <c r="B260" s="26">
        <v>28</v>
      </c>
      <c r="C260" s="25" t="str">
        <f t="shared" si="9"/>
        <v>2022-09</v>
      </c>
      <c r="D260" s="11">
        <v>48.67</v>
      </c>
      <c r="E260" s="11">
        <v>164.58</v>
      </c>
      <c r="F260" t="str">
        <f t="shared" si="10"/>
        <v>September 2022</v>
      </c>
    </row>
    <row r="261" spans="1:6" x14ac:dyDescent="0.2">
      <c r="A261" s="10">
        <v>44821</v>
      </c>
      <c r="B261" s="26">
        <v>30</v>
      </c>
      <c r="C261" s="25" t="str">
        <f t="shared" si="9"/>
        <v>2022-09</v>
      </c>
      <c r="D261" s="11">
        <v>36.75</v>
      </c>
      <c r="E261" s="11">
        <v>148.11000000000001</v>
      </c>
      <c r="F261" t="str">
        <f t="shared" si="10"/>
        <v>September 2022</v>
      </c>
    </row>
    <row r="262" spans="1:6" x14ac:dyDescent="0.2">
      <c r="A262" s="10">
        <v>44822</v>
      </c>
      <c r="B262" s="26">
        <v>32</v>
      </c>
      <c r="C262" s="25" t="str">
        <f t="shared" si="9"/>
        <v>2022-09</v>
      </c>
      <c r="D262" s="11">
        <v>42.61</v>
      </c>
      <c r="E262" s="11">
        <v>160.81</v>
      </c>
      <c r="F262" t="str">
        <f t="shared" si="10"/>
        <v>September 2022</v>
      </c>
    </row>
    <row r="263" spans="1:6" x14ac:dyDescent="0.2">
      <c r="A263" s="10">
        <v>44823</v>
      </c>
      <c r="B263" s="26">
        <v>32</v>
      </c>
      <c r="C263" s="25" t="str">
        <f t="shared" si="9"/>
        <v>2022-09</v>
      </c>
      <c r="D263" s="11">
        <v>44.72</v>
      </c>
      <c r="E263" s="11">
        <v>158.54</v>
      </c>
      <c r="F263" t="str">
        <f t="shared" si="10"/>
        <v>September 2022</v>
      </c>
    </row>
    <row r="264" spans="1:6" x14ac:dyDescent="0.2">
      <c r="A264" s="10">
        <v>44824</v>
      </c>
      <c r="B264" s="26">
        <v>23</v>
      </c>
      <c r="C264" s="25" t="str">
        <f t="shared" si="9"/>
        <v>2022-09</v>
      </c>
      <c r="D264" s="11">
        <v>40.299999999999997</v>
      </c>
      <c r="E264" s="11">
        <v>203.59</v>
      </c>
      <c r="F264" t="str">
        <f t="shared" si="10"/>
        <v>September 2022</v>
      </c>
    </row>
    <row r="265" spans="1:6" x14ac:dyDescent="0.2">
      <c r="A265" s="10">
        <v>44825</v>
      </c>
      <c r="B265" s="26">
        <v>23</v>
      </c>
      <c r="C265" s="25" t="str">
        <f t="shared" si="9"/>
        <v>2022-09</v>
      </c>
      <c r="D265" s="11">
        <v>41.97</v>
      </c>
      <c r="E265" s="11">
        <v>164.94</v>
      </c>
      <c r="F265" t="str">
        <f t="shared" si="10"/>
        <v>September 2022</v>
      </c>
    </row>
    <row r="266" spans="1:6" x14ac:dyDescent="0.2">
      <c r="A266" s="10">
        <v>44826</v>
      </c>
      <c r="B266" s="26">
        <v>34</v>
      </c>
      <c r="C266" s="25" t="str">
        <f t="shared" si="9"/>
        <v>2022-09</v>
      </c>
      <c r="D266" s="11">
        <v>41.16</v>
      </c>
      <c r="E266" s="11">
        <v>148.46</v>
      </c>
      <c r="F266" t="str">
        <f t="shared" si="10"/>
        <v>September 2022</v>
      </c>
    </row>
    <row r="267" spans="1:6" x14ac:dyDescent="0.2">
      <c r="A267" s="10">
        <v>44827</v>
      </c>
      <c r="B267" s="26">
        <v>32</v>
      </c>
      <c r="C267" s="25" t="str">
        <f t="shared" si="9"/>
        <v>2022-09</v>
      </c>
      <c r="D267" s="11">
        <v>52.04</v>
      </c>
      <c r="E267" s="11">
        <v>194.41</v>
      </c>
      <c r="F267" t="str">
        <f t="shared" si="10"/>
        <v>September 2022</v>
      </c>
    </row>
    <row r="268" spans="1:6" x14ac:dyDescent="0.2">
      <c r="A268" s="10">
        <v>44828</v>
      </c>
      <c r="B268" s="26">
        <v>22</v>
      </c>
      <c r="C268" s="25" t="str">
        <f t="shared" si="9"/>
        <v>2022-09</v>
      </c>
      <c r="D268" s="11">
        <v>43.39</v>
      </c>
      <c r="E268" s="11">
        <v>204.52</v>
      </c>
      <c r="F268" t="str">
        <f t="shared" si="10"/>
        <v>September 2022</v>
      </c>
    </row>
    <row r="269" spans="1:6" x14ac:dyDescent="0.2">
      <c r="A269" s="10">
        <v>44829</v>
      </c>
      <c r="B269" s="26">
        <v>22</v>
      </c>
      <c r="C269" s="25" t="str">
        <f t="shared" si="9"/>
        <v>2022-09</v>
      </c>
      <c r="D269" s="11">
        <v>49.75</v>
      </c>
      <c r="E269" s="11">
        <v>144.09</v>
      </c>
      <c r="F269" t="str">
        <f t="shared" si="10"/>
        <v>September 2022</v>
      </c>
    </row>
    <row r="270" spans="1:6" x14ac:dyDescent="0.2">
      <c r="A270" s="10">
        <v>44830</v>
      </c>
      <c r="B270" s="26">
        <v>24</v>
      </c>
      <c r="C270" s="25" t="str">
        <f t="shared" si="9"/>
        <v>2022-09</v>
      </c>
      <c r="D270" s="11">
        <v>42.52</v>
      </c>
      <c r="E270" s="11">
        <v>143.01</v>
      </c>
      <c r="F270" t="str">
        <f t="shared" si="10"/>
        <v>September 2022</v>
      </c>
    </row>
    <row r="271" spans="1:6" x14ac:dyDescent="0.2">
      <c r="A271" s="10">
        <v>44831</v>
      </c>
      <c r="B271" s="26">
        <v>26</v>
      </c>
      <c r="C271" s="25" t="str">
        <f t="shared" ref="C271:C334" si="11">TEXT(A271, "yyyy-mm")</f>
        <v>2022-09</v>
      </c>
      <c r="D271" s="11">
        <v>55.47</v>
      </c>
      <c r="E271" s="11">
        <v>199.56</v>
      </c>
      <c r="F271" t="str">
        <f t="shared" si="10"/>
        <v>September 2022</v>
      </c>
    </row>
    <row r="272" spans="1:6" x14ac:dyDescent="0.2">
      <c r="A272" s="10">
        <v>44832</v>
      </c>
      <c r="B272" s="26">
        <v>28</v>
      </c>
      <c r="C272" s="25" t="str">
        <f t="shared" si="11"/>
        <v>2022-09</v>
      </c>
      <c r="D272" s="11">
        <v>54.67</v>
      </c>
      <c r="E272" s="11">
        <v>152.19</v>
      </c>
      <c r="F272" t="str">
        <f t="shared" si="10"/>
        <v>September 2022</v>
      </c>
    </row>
    <row r="273" spans="1:6" x14ac:dyDescent="0.2">
      <c r="A273" s="10">
        <v>44833</v>
      </c>
      <c r="B273" s="26">
        <v>31</v>
      </c>
      <c r="C273" s="25" t="str">
        <f t="shared" si="11"/>
        <v>2022-09</v>
      </c>
      <c r="D273" s="11">
        <v>43.96</v>
      </c>
      <c r="E273" s="11">
        <v>173.67</v>
      </c>
      <c r="F273" t="str">
        <f t="shared" si="10"/>
        <v>September 2022</v>
      </c>
    </row>
    <row r="274" spans="1:6" x14ac:dyDescent="0.2">
      <c r="A274" s="10">
        <v>44834</v>
      </c>
      <c r="B274" s="26">
        <v>24</v>
      </c>
      <c r="C274" s="25" t="str">
        <f t="shared" si="11"/>
        <v>2022-09</v>
      </c>
      <c r="D274" s="11">
        <v>44.68</v>
      </c>
      <c r="E274" s="11">
        <v>182.51</v>
      </c>
      <c r="F274" t="str">
        <f t="shared" si="10"/>
        <v>September 2022</v>
      </c>
    </row>
    <row r="275" spans="1:6" x14ac:dyDescent="0.2">
      <c r="A275" s="10">
        <v>44835</v>
      </c>
      <c r="B275" s="26">
        <v>27</v>
      </c>
      <c r="C275" s="25" t="str">
        <f t="shared" si="11"/>
        <v>2022-10</v>
      </c>
      <c r="D275" s="11">
        <v>38.25</v>
      </c>
      <c r="E275" s="11">
        <v>148.68</v>
      </c>
      <c r="F275" t="str">
        <f t="shared" si="10"/>
        <v>October 2022</v>
      </c>
    </row>
    <row r="276" spans="1:6" x14ac:dyDescent="0.2">
      <c r="A276" s="10">
        <v>44836</v>
      </c>
      <c r="B276" s="26">
        <v>29</v>
      </c>
      <c r="C276" s="25" t="str">
        <f t="shared" si="11"/>
        <v>2022-10</v>
      </c>
      <c r="D276" s="11">
        <v>45.05</v>
      </c>
      <c r="E276" s="11">
        <v>207.06</v>
      </c>
      <c r="F276" t="str">
        <f t="shared" si="10"/>
        <v>October 2022</v>
      </c>
    </row>
    <row r="277" spans="1:6" x14ac:dyDescent="0.2">
      <c r="A277" s="10">
        <v>44837</v>
      </c>
      <c r="B277" s="26">
        <v>31</v>
      </c>
      <c r="C277" s="25" t="str">
        <f t="shared" si="11"/>
        <v>2022-10</v>
      </c>
      <c r="D277" s="11">
        <v>43.18</v>
      </c>
      <c r="E277" s="11">
        <v>230.18</v>
      </c>
      <c r="F277" t="str">
        <f t="shared" si="10"/>
        <v>October 2022</v>
      </c>
    </row>
    <row r="278" spans="1:6" x14ac:dyDescent="0.2">
      <c r="A278" s="10">
        <v>44838</v>
      </c>
      <c r="B278" s="26">
        <v>29</v>
      </c>
      <c r="C278" s="25" t="str">
        <f t="shared" si="11"/>
        <v>2022-10</v>
      </c>
      <c r="D278" s="11">
        <v>42.87</v>
      </c>
      <c r="E278" s="11">
        <v>152.05000000000001</v>
      </c>
      <c r="F278" t="str">
        <f t="shared" si="10"/>
        <v>October 2022</v>
      </c>
    </row>
    <row r="279" spans="1:6" x14ac:dyDescent="0.2">
      <c r="A279" s="10">
        <v>44839</v>
      </c>
      <c r="B279" s="26">
        <v>32</v>
      </c>
      <c r="C279" s="25" t="str">
        <f t="shared" si="11"/>
        <v>2022-10</v>
      </c>
      <c r="D279" s="11">
        <v>36.36</v>
      </c>
      <c r="E279" s="11">
        <v>190.17</v>
      </c>
      <c r="F279" t="str">
        <f t="shared" si="10"/>
        <v>October 2022</v>
      </c>
    </row>
    <row r="280" spans="1:6" x14ac:dyDescent="0.2">
      <c r="A280" s="10">
        <v>44840</v>
      </c>
      <c r="B280" s="26">
        <v>28</v>
      </c>
      <c r="C280" s="25" t="str">
        <f t="shared" si="11"/>
        <v>2022-10</v>
      </c>
      <c r="D280" s="11">
        <v>36.409999999999997</v>
      </c>
      <c r="E280" s="11">
        <v>227.93</v>
      </c>
      <c r="F280" t="str">
        <f t="shared" si="10"/>
        <v>October 2022</v>
      </c>
    </row>
    <row r="281" spans="1:6" x14ac:dyDescent="0.2">
      <c r="A281" s="10">
        <v>44841</v>
      </c>
      <c r="B281" s="26">
        <v>33</v>
      </c>
      <c r="C281" s="25" t="str">
        <f t="shared" si="11"/>
        <v>2022-10</v>
      </c>
      <c r="D281" s="11">
        <v>38.44</v>
      </c>
      <c r="E281" s="11">
        <v>207.7</v>
      </c>
      <c r="F281" t="str">
        <f t="shared" si="10"/>
        <v>October 2022</v>
      </c>
    </row>
    <row r="282" spans="1:6" x14ac:dyDescent="0.2">
      <c r="A282" s="10">
        <v>44842</v>
      </c>
      <c r="B282" s="26">
        <v>27</v>
      </c>
      <c r="C282" s="25" t="str">
        <f t="shared" si="11"/>
        <v>2022-10</v>
      </c>
      <c r="D282" s="11">
        <v>37.14</v>
      </c>
      <c r="E282" s="11">
        <v>178.16</v>
      </c>
      <c r="F282" t="str">
        <f t="shared" si="10"/>
        <v>October 2022</v>
      </c>
    </row>
    <row r="283" spans="1:6" x14ac:dyDescent="0.2">
      <c r="A283" s="10">
        <v>44843</v>
      </c>
      <c r="B283" s="26">
        <v>29</v>
      </c>
      <c r="C283" s="25" t="str">
        <f t="shared" si="11"/>
        <v>2022-10</v>
      </c>
      <c r="D283" s="11">
        <v>41.24</v>
      </c>
      <c r="E283" s="11">
        <v>160.02000000000001</v>
      </c>
      <c r="F283" t="str">
        <f t="shared" si="10"/>
        <v>October 2022</v>
      </c>
    </row>
    <row r="284" spans="1:6" x14ac:dyDescent="0.2">
      <c r="A284" s="10">
        <v>44844</v>
      </c>
      <c r="B284" s="26">
        <v>34</v>
      </c>
      <c r="C284" s="25" t="str">
        <f t="shared" si="11"/>
        <v>2022-10</v>
      </c>
      <c r="D284" s="11">
        <v>43.93</v>
      </c>
      <c r="E284" s="11">
        <v>174.76</v>
      </c>
      <c r="F284" t="str">
        <f t="shared" si="10"/>
        <v>October 2022</v>
      </c>
    </row>
    <row r="285" spans="1:6" x14ac:dyDescent="0.2">
      <c r="A285" s="10">
        <v>44845</v>
      </c>
      <c r="B285" s="26">
        <v>34</v>
      </c>
      <c r="C285" s="25" t="str">
        <f t="shared" si="11"/>
        <v>2022-10</v>
      </c>
      <c r="D285" s="11">
        <v>53.8</v>
      </c>
      <c r="E285" s="11">
        <v>228.79</v>
      </c>
      <c r="F285" t="str">
        <f t="shared" si="10"/>
        <v>October 2022</v>
      </c>
    </row>
    <row r="286" spans="1:6" x14ac:dyDescent="0.2">
      <c r="A286" s="10">
        <v>44846</v>
      </c>
      <c r="B286" s="26">
        <v>35</v>
      </c>
      <c r="C286" s="25" t="str">
        <f t="shared" si="11"/>
        <v>2022-10</v>
      </c>
      <c r="D286" s="11">
        <v>53.55</v>
      </c>
      <c r="E286" s="11">
        <v>214.7</v>
      </c>
      <c r="F286" t="str">
        <f t="shared" si="10"/>
        <v>October 2022</v>
      </c>
    </row>
    <row r="287" spans="1:6" x14ac:dyDescent="0.2">
      <c r="A287" s="10">
        <v>44847</v>
      </c>
      <c r="B287" s="26">
        <v>24</v>
      </c>
      <c r="C287" s="25" t="str">
        <f t="shared" si="11"/>
        <v>2022-10</v>
      </c>
      <c r="D287" s="11">
        <v>41.43</v>
      </c>
      <c r="E287" s="11">
        <v>190.66</v>
      </c>
      <c r="F287" t="str">
        <f t="shared" si="10"/>
        <v>October 2022</v>
      </c>
    </row>
    <row r="288" spans="1:6" x14ac:dyDescent="0.2">
      <c r="A288" s="10">
        <v>44848</v>
      </c>
      <c r="B288" s="26">
        <v>26</v>
      </c>
      <c r="C288" s="25" t="str">
        <f t="shared" si="11"/>
        <v>2022-10</v>
      </c>
      <c r="D288" s="11">
        <v>52.9</v>
      </c>
      <c r="E288" s="11">
        <v>142.79</v>
      </c>
      <c r="F288" t="str">
        <f t="shared" si="10"/>
        <v>October 2022</v>
      </c>
    </row>
    <row r="289" spans="1:6" x14ac:dyDescent="0.2">
      <c r="A289" s="10">
        <v>44849</v>
      </c>
      <c r="B289" s="26">
        <v>23</v>
      </c>
      <c r="C289" s="25" t="str">
        <f t="shared" si="11"/>
        <v>2022-10</v>
      </c>
      <c r="D289" s="11">
        <v>55.41</v>
      </c>
      <c r="E289" s="11">
        <v>219.91</v>
      </c>
      <c r="F289" t="str">
        <f t="shared" si="10"/>
        <v>October 2022</v>
      </c>
    </row>
    <row r="290" spans="1:6" x14ac:dyDescent="0.2">
      <c r="A290" s="10">
        <v>44850</v>
      </c>
      <c r="B290" s="26">
        <v>24</v>
      </c>
      <c r="C290" s="25" t="str">
        <f t="shared" si="11"/>
        <v>2022-10</v>
      </c>
      <c r="D290" s="11">
        <v>48.73</v>
      </c>
      <c r="E290" s="11">
        <v>181.37</v>
      </c>
      <c r="F290" t="str">
        <f t="shared" si="10"/>
        <v>October 2022</v>
      </c>
    </row>
    <row r="291" spans="1:6" x14ac:dyDescent="0.2">
      <c r="A291" s="10">
        <v>44851</v>
      </c>
      <c r="B291" s="26">
        <v>31</v>
      </c>
      <c r="C291" s="25" t="str">
        <f t="shared" si="11"/>
        <v>2022-10</v>
      </c>
      <c r="D291" s="11">
        <v>39.56</v>
      </c>
      <c r="E291" s="11">
        <v>201.13</v>
      </c>
      <c r="F291" t="str">
        <f t="shared" si="10"/>
        <v>October 2022</v>
      </c>
    </row>
    <row r="292" spans="1:6" x14ac:dyDescent="0.2">
      <c r="A292" s="10">
        <v>44852</v>
      </c>
      <c r="B292" s="26">
        <v>25</v>
      </c>
      <c r="C292" s="25" t="str">
        <f t="shared" si="11"/>
        <v>2022-10</v>
      </c>
      <c r="D292" s="11">
        <v>43.74</v>
      </c>
      <c r="E292" s="11">
        <v>235.65</v>
      </c>
      <c r="F292" t="str">
        <f t="shared" si="10"/>
        <v>October 2022</v>
      </c>
    </row>
    <row r="293" spans="1:6" x14ac:dyDescent="0.2">
      <c r="A293" s="10">
        <v>44853</v>
      </c>
      <c r="B293" s="26">
        <v>31</v>
      </c>
      <c r="C293" s="25" t="str">
        <f t="shared" si="11"/>
        <v>2022-10</v>
      </c>
      <c r="D293" s="11">
        <v>40.85</v>
      </c>
      <c r="E293" s="11">
        <v>197.77</v>
      </c>
      <c r="F293" t="str">
        <f t="shared" si="10"/>
        <v>October 2022</v>
      </c>
    </row>
    <row r="294" spans="1:6" x14ac:dyDescent="0.2">
      <c r="A294" s="10">
        <v>44854</v>
      </c>
      <c r="B294" s="26">
        <v>34</v>
      </c>
      <c r="C294" s="25" t="str">
        <f t="shared" si="11"/>
        <v>2022-10</v>
      </c>
      <c r="D294" s="11">
        <v>45.02</v>
      </c>
      <c r="E294" s="11">
        <v>197.52</v>
      </c>
      <c r="F294" t="str">
        <f t="shared" si="10"/>
        <v>October 2022</v>
      </c>
    </row>
    <row r="295" spans="1:6" x14ac:dyDescent="0.2">
      <c r="A295" s="10">
        <v>44855</v>
      </c>
      <c r="B295" s="26">
        <v>33</v>
      </c>
      <c r="C295" s="25" t="str">
        <f t="shared" si="11"/>
        <v>2022-10</v>
      </c>
      <c r="D295" s="11">
        <v>55.28</v>
      </c>
      <c r="E295" s="11">
        <v>158.49</v>
      </c>
      <c r="F295" t="str">
        <f t="shared" si="10"/>
        <v>October 2022</v>
      </c>
    </row>
    <row r="296" spans="1:6" x14ac:dyDescent="0.2">
      <c r="A296" s="10">
        <v>44856</v>
      </c>
      <c r="B296" s="26">
        <v>26</v>
      </c>
      <c r="C296" s="25" t="str">
        <f t="shared" si="11"/>
        <v>2022-10</v>
      </c>
      <c r="D296" s="11">
        <v>53.26</v>
      </c>
      <c r="E296" s="11">
        <v>158.65</v>
      </c>
      <c r="F296" t="str">
        <f t="shared" si="10"/>
        <v>October 2022</v>
      </c>
    </row>
    <row r="297" spans="1:6" x14ac:dyDescent="0.2">
      <c r="A297" s="10">
        <v>44857</v>
      </c>
      <c r="B297" s="26">
        <v>23</v>
      </c>
      <c r="C297" s="25" t="str">
        <f t="shared" si="11"/>
        <v>2022-10</v>
      </c>
      <c r="D297" s="11">
        <v>53.6</v>
      </c>
      <c r="E297" s="11">
        <v>148.36000000000001</v>
      </c>
      <c r="F297" t="str">
        <f t="shared" si="10"/>
        <v>October 2022</v>
      </c>
    </row>
    <row r="298" spans="1:6" x14ac:dyDescent="0.2">
      <c r="A298" s="10">
        <v>44858</v>
      </c>
      <c r="B298" s="26">
        <v>35</v>
      </c>
      <c r="C298" s="25" t="str">
        <f t="shared" si="11"/>
        <v>2022-10</v>
      </c>
      <c r="D298" s="11">
        <v>51.76</v>
      </c>
      <c r="E298" s="11">
        <v>194.76</v>
      </c>
      <c r="F298" t="str">
        <f t="shared" si="10"/>
        <v>October 2022</v>
      </c>
    </row>
    <row r="299" spans="1:6" x14ac:dyDescent="0.2">
      <c r="A299" s="10">
        <v>44859</v>
      </c>
      <c r="B299" s="26">
        <v>29</v>
      </c>
      <c r="C299" s="25" t="str">
        <f t="shared" si="11"/>
        <v>2022-10</v>
      </c>
      <c r="D299" s="11">
        <v>47.86</v>
      </c>
      <c r="E299" s="11">
        <v>148.84</v>
      </c>
      <c r="F299" t="str">
        <f t="shared" si="10"/>
        <v>October 2022</v>
      </c>
    </row>
    <row r="300" spans="1:6" x14ac:dyDescent="0.2">
      <c r="A300" s="10">
        <v>44860</v>
      </c>
      <c r="B300" s="26">
        <v>36</v>
      </c>
      <c r="C300" s="25" t="str">
        <f t="shared" si="11"/>
        <v>2022-10</v>
      </c>
      <c r="D300" s="11">
        <v>45.09</v>
      </c>
      <c r="E300" s="11">
        <v>220.74</v>
      </c>
      <c r="F300" t="str">
        <f t="shared" si="10"/>
        <v>October 2022</v>
      </c>
    </row>
    <row r="301" spans="1:6" x14ac:dyDescent="0.2">
      <c r="A301" s="10">
        <v>44861</v>
      </c>
      <c r="B301" s="26">
        <v>23</v>
      </c>
      <c r="C301" s="25" t="str">
        <f t="shared" si="11"/>
        <v>2022-10</v>
      </c>
      <c r="D301" s="11">
        <v>49.21</v>
      </c>
      <c r="E301" s="11">
        <v>197.42</v>
      </c>
      <c r="F301" t="str">
        <f t="shared" si="10"/>
        <v>October 2022</v>
      </c>
    </row>
    <row r="302" spans="1:6" x14ac:dyDescent="0.2">
      <c r="A302" s="10">
        <v>44862</v>
      </c>
      <c r="B302" s="26">
        <v>31</v>
      </c>
      <c r="C302" s="25" t="str">
        <f t="shared" si="11"/>
        <v>2022-10</v>
      </c>
      <c r="D302" s="11">
        <v>50.86</v>
      </c>
      <c r="E302" s="11">
        <v>218.11</v>
      </c>
      <c r="F302" t="str">
        <f t="shared" si="10"/>
        <v>October 2022</v>
      </c>
    </row>
    <row r="303" spans="1:6" x14ac:dyDescent="0.2">
      <c r="A303" s="10">
        <v>44863</v>
      </c>
      <c r="B303" s="26">
        <v>32</v>
      </c>
      <c r="C303" s="25" t="str">
        <f t="shared" si="11"/>
        <v>2022-10</v>
      </c>
      <c r="D303" s="11">
        <v>46.38</v>
      </c>
      <c r="E303" s="11">
        <v>139.4</v>
      </c>
      <c r="F303" t="str">
        <f t="shared" si="10"/>
        <v>October 2022</v>
      </c>
    </row>
    <row r="304" spans="1:6" x14ac:dyDescent="0.2">
      <c r="A304" s="10">
        <v>44864</v>
      </c>
      <c r="B304" s="26">
        <v>28</v>
      </c>
      <c r="C304" s="25" t="str">
        <f t="shared" si="11"/>
        <v>2022-10</v>
      </c>
      <c r="D304" s="11">
        <v>53.03</v>
      </c>
      <c r="E304" s="11">
        <v>176.39</v>
      </c>
      <c r="F304" t="str">
        <f t="shared" si="10"/>
        <v>October 2022</v>
      </c>
    </row>
    <row r="305" spans="1:6" x14ac:dyDescent="0.2">
      <c r="A305" s="10">
        <v>44865</v>
      </c>
      <c r="B305" s="26">
        <v>27</v>
      </c>
      <c r="C305" s="25" t="str">
        <f t="shared" si="11"/>
        <v>2022-10</v>
      </c>
      <c r="D305" s="11">
        <v>47.35</v>
      </c>
      <c r="E305" s="11">
        <v>214.17</v>
      </c>
      <c r="F305" t="str">
        <f t="shared" si="10"/>
        <v>October 2022</v>
      </c>
    </row>
    <row r="306" spans="1:6" x14ac:dyDescent="0.2">
      <c r="A306" s="10">
        <v>44866</v>
      </c>
      <c r="B306" s="26">
        <v>25</v>
      </c>
      <c r="C306" s="25" t="str">
        <f t="shared" si="11"/>
        <v>2022-11</v>
      </c>
      <c r="D306" s="11">
        <v>50.25</v>
      </c>
      <c r="E306" s="11">
        <v>214.75</v>
      </c>
      <c r="F306" t="str">
        <f t="shared" si="10"/>
        <v>November 2022</v>
      </c>
    </row>
    <row r="307" spans="1:6" x14ac:dyDescent="0.2">
      <c r="A307" s="10">
        <v>44867</v>
      </c>
      <c r="B307" s="26">
        <v>29</v>
      </c>
      <c r="C307" s="25" t="str">
        <f t="shared" si="11"/>
        <v>2022-11</v>
      </c>
      <c r="D307" s="11">
        <v>51.6</v>
      </c>
      <c r="E307" s="11">
        <v>171.03</v>
      </c>
      <c r="F307" t="str">
        <f t="shared" si="10"/>
        <v>November 2022</v>
      </c>
    </row>
    <row r="308" spans="1:6" x14ac:dyDescent="0.2">
      <c r="A308" s="10">
        <v>44868</v>
      </c>
      <c r="B308" s="26">
        <v>33</v>
      </c>
      <c r="C308" s="25" t="str">
        <f t="shared" si="11"/>
        <v>2022-11</v>
      </c>
      <c r="D308" s="11">
        <v>46.7</v>
      </c>
      <c r="E308" s="11">
        <v>140.18</v>
      </c>
      <c r="F308" t="str">
        <f t="shared" si="10"/>
        <v>November 2022</v>
      </c>
    </row>
    <row r="309" spans="1:6" x14ac:dyDescent="0.2">
      <c r="A309" s="10">
        <v>44869</v>
      </c>
      <c r="B309" s="26">
        <v>28</v>
      </c>
      <c r="C309" s="25" t="str">
        <f t="shared" si="11"/>
        <v>2022-11</v>
      </c>
      <c r="D309" s="11">
        <v>37.36</v>
      </c>
      <c r="E309" s="11">
        <v>158.58000000000001</v>
      </c>
      <c r="F309" t="str">
        <f t="shared" si="10"/>
        <v>November 2022</v>
      </c>
    </row>
    <row r="310" spans="1:6" x14ac:dyDescent="0.2">
      <c r="A310" s="10">
        <v>44870</v>
      </c>
      <c r="B310" s="26">
        <v>26</v>
      </c>
      <c r="C310" s="25" t="str">
        <f t="shared" si="11"/>
        <v>2022-11</v>
      </c>
      <c r="D310" s="11">
        <v>36.15</v>
      </c>
      <c r="E310" s="11">
        <v>148.27000000000001</v>
      </c>
      <c r="F310" t="str">
        <f t="shared" si="10"/>
        <v>November 2022</v>
      </c>
    </row>
    <row r="311" spans="1:6" x14ac:dyDescent="0.2">
      <c r="A311" s="10">
        <v>44871</v>
      </c>
      <c r="B311" s="26">
        <v>29</v>
      </c>
      <c r="C311" s="25" t="str">
        <f t="shared" si="11"/>
        <v>2022-11</v>
      </c>
      <c r="D311" s="11">
        <v>51.45</v>
      </c>
      <c r="E311" s="11">
        <v>160.03</v>
      </c>
      <c r="F311" t="str">
        <f t="shared" si="10"/>
        <v>November 2022</v>
      </c>
    </row>
    <row r="312" spans="1:6" x14ac:dyDescent="0.2">
      <c r="A312" s="10">
        <v>44872</v>
      </c>
      <c r="B312" s="26">
        <v>33</v>
      </c>
      <c r="C312" s="25" t="str">
        <f t="shared" si="11"/>
        <v>2022-11</v>
      </c>
      <c r="D312" s="11">
        <v>47.66</v>
      </c>
      <c r="E312" s="11">
        <v>168.65</v>
      </c>
      <c r="F312" t="str">
        <f t="shared" si="10"/>
        <v>November 2022</v>
      </c>
    </row>
    <row r="313" spans="1:6" x14ac:dyDescent="0.2">
      <c r="A313" s="10">
        <v>44873</v>
      </c>
      <c r="B313" s="26">
        <v>33</v>
      </c>
      <c r="C313" s="25" t="str">
        <f t="shared" si="11"/>
        <v>2022-11</v>
      </c>
      <c r="D313" s="11">
        <v>36.520000000000003</v>
      </c>
      <c r="E313" s="11">
        <v>207.87</v>
      </c>
      <c r="F313" t="str">
        <f t="shared" si="10"/>
        <v>November 2022</v>
      </c>
    </row>
    <row r="314" spans="1:6" x14ac:dyDescent="0.2">
      <c r="A314" s="10">
        <v>44874</v>
      </c>
      <c r="B314" s="26">
        <v>25</v>
      </c>
      <c r="C314" s="25" t="str">
        <f t="shared" si="11"/>
        <v>2022-11</v>
      </c>
      <c r="D314" s="11">
        <v>38.44</v>
      </c>
      <c r="E314" s="11">
        <v>199.64</v>
      </c>
      <c r="F314" t="str">
        <f t="shared" si="10"/>
        <v>November 2022</v>
      </c>
    </row>
    <row r="315" spans="1:6" x14ac:dyDescent="0.2">
      <c r="A315" s="10">
        <v>44875</v>
      </c>
      <c r="B315" s="26">
        <v>25</v>
      </c>
      <c r="C315" s="25" t="str">
        <f t="shared" si="11"/>
        <v>2022-11</v>
      </c>
      <c r="D315" s="11">
        <v>48.71</v>
      </c>
      <c r="E315" s="11">
        <v>166.6</v>
      </c>
      <c r="F315" t="str">
        <f t="shared" si="10"/>
        <v>November 2022</v>
      </c>
    </row>
    <row r="316" spans="1:6" x14ac:dyDescent="0.2">
      <c r="A316" s="10">
        <v>44876</v>
      </c>
      <c r="B316" s="26">
        <v>32</v>
      </c>
      <c r="C316" s="25" t="str">
        <f t="shared" si="11"/>
        <v>2022-11</v>
      </c>
      <c r="D316" s="11">
        <v>39.270000000000003</v>
      </c>
      <c r="E316" s="11">
        <v>187.12</v>
      </c>
      <c r="F316" t="str">
        <f t="shared" si="10"/>
        <v>November 2022</v>
      </c>
    </row>
    <row r="317" spans="1:6" x14ac:dyDescent="0.2">
      <c r="A317" s="10">
        <v>44877</v>
      </c>
      <c r="B317" s="26">
        <v>25</v>
      </c>
      <c r="C317" s="25" t="str">
        <f t="shared" si="11"/>
        <v>2022-11</v>
      </c>
      <c r="D317" s="11">
        <v>38.119999999999997</v>
      </c>
      <c r="E317" s="11">
        <v>229.39</v>
      </c>
      <c r="F317" t="str">
        <f t="shared" si="10"/>
        <v>November 2022</v>
      </c>
    </row>
    <row r="318" spans="1:6" x14ac:dyDescent="0.2">
      <c r="A318" s="10">
        <v>44878</v>
      </c>
      <c r="B318" s="26">
        <v>24</v>
      </c>
      <c r="C318" s="25" t="str">
        <f t="shared" si="11"/>
        <v>2022-11</v>
      </c>
      <c r="D318" s="11">
        <v>49.46</v>
      </c>
      <c r="E318" s="11">
        <v>222.4</v>
      </c>
      <c r="F318" t="str">
        <f t="shared" si="10"/>
        <v>November 2022</v>
      </c>
    </row>
    <row r="319" spans="1:6" x14ac:dyDescent="0.2">
      <c r="A319" s="10">
        <v>44879</v>
      </c>
      <c r="B319" s="26">
        <v>31</v>
      </c>
      <c r="C319" s="25" t="str">
        <f t="shared" si="11"/>
        <v>2022-11</v>
      </c>
      <c r="D319" s="11">
        <v>47.16</v>
      </c>
      <c r="E319" s="11">
        <v>219.19</v>
      </c>
      <c r="F319" t="str">
        <f t="shared" si="10"/>
        <v>November 2022</v>
      </c>
    </row>
    <row r="320" spans="1:6" x14ac:dyDescent="0.2">
      <c r="A320" s="10">
        <v>44880</v>
      </c>
      <c r="B320" s="26">
        <v>31</v>
      </c>
      <c r="C320" s="25" t="str">
        <f t="shared" si="11"/>
        <v>2022-11</v>
      </c>
      <c r="D320" s="11">
        <v>50.48</v>
      </c>
      <c r="E320" s="11">
        <v>234.3</v>
      </c>
      <c r="F320" t="str">
        <f t="shared" si="10"/>
        <v>November 2022</v>
      </c>
    </row>
    <row r="321" spans="1:6" x14ac:dyDescent="0.2">
      <c r="A321" s="10">
        <v>44881</v>
      </c>
      <c r="B321" s="26">
        <v>29</v>
      </c>
      <c r="C321" s="25" t="str">
        <f t="shared" si="11"/>
        <v>2022-11</v>
      </c>
      <c r="D321" s="11">
        <v>43.78</v>
      </c>
      <c r="E321" s="11">
        <v>221.32</v>
      </c>
      <c r="F321" t="str">
        <f t="shared" si="10"/>
        <v>November 2022</v>
      </c>
    </row>
    <row r="322" spans="1:6" x14ac:dyDescent="0.2">
      <c r="A322" s="10">
        <v>44882</v>
      </c>
      <c r="B322" s="26">
        <v>24</v>
      </c>
      <c r="C322" s="25" t="str">
        <f t="shared" si="11"/>
        <v>2022-11</v>
      </c>
      <c r="D322" s="11">
        <v>44.02</v>
      </c>
      <c r="E322" s="11">
        <v>155.63999999999999</v>
      </c>
      <c r="F322" t="str">
        <f t="shared" si="10"/>
        <v>November 2022</v>
      </c>
    </row>
    <row r="323" spans="1:6" x14ac:dyDescent="0.2">
      <c r="A323" s="10">
        <v>44883</v>
      </c>
      <c r="B323" s="26">
        <v>28</v>
      </c>
      <c r="C323" s="25" t="str">
        <f t="shared" si="11"/>
        <v>2022-11</v>
      </c>
      <c r="D323" s="11">
        <v>38.369999999999997</v>
      </c>
      <c r="E323" s="11">
        <v>180.22</v>
      </c>
      <c r="F323" t="str">
        <f t="shared" ref="F323:F386" si="12">TEXT(DATE(LEFT(C323,4), RIGHT(C323,2), 1), "mmmm yyyy")</f>
        <v>November 2022</v>
      </c>
    </row>
    <row r="324" spans="1:6" x14ac:dyDescent="0.2">
      <c r="A324" s="10">
        <v>44884</v>
      </c>
      <c r="B324" s="26">
        <v>29</v>
      </c>
      <c r="C324" s="25" t="str">
        <f t="shared" si="11"/>
        <v>2022-11</v>
      </c>
      <c r="D324" s="11">
        <v>48.49</v>
      </c>
      <c r="E324" s="11">
        <v>225.35</v>
      </c>
      <c r="F324" t="str">
        <f t="shared" si="12"/>
        <v>November 2022</v>
      </c>
    </row>
    <row r="325" spans="1:6" x14ac:dyDescent="0.2">
      <c r="A325" s="10">
        <v>44885</v>
      </c>
      <c r="B325" s="26">
        <v>30</v>
      </c>
      <c r="C325" s="25" t="str">
        <f t="shared" si="11"/>
        <v>2022-11</v>
      </c>
      <c r="D325" s="11">
        <v>53.41</v>
      </c>
      <c r="E325" s="11">
        <v>142.53</v>
      </c>
      <c r="F325" t="str">
        <f t="shared" si="12"/>
        <v>November 2022</v>
      </c>
    </row>
    <row r="326" spans="1:6" x14ac:dyDescent="0.2">
      <c r="A326" s="10">
        <v>44886</v>
      </c>
      <c r="B326" s="26">
        <v>36</v>
      </c>
      <c r="C326" s="25" t="str">
        <f t="shared" si="11"/>
        <v>2022-11</v>
      </c>
      <c r="D326" s="11">
        <v>44.51</v>
      </c>
      <c r="E326" s="11">
        <v>140.19</v>
      </c>
      <c r="F326" t="str">
        <f t="shared" si="12"/>
        <v>November 2022</v>
      </c>
    </row>
    <row r="327" spans="1:6" x14ac:dyDescent="0.2">
      <c r="A327" s="10">
        <v>44887</v>
      </c>
      <c r="B327" s="26">
        <v>25</v>
      </c>
      <c r="C327" s="25" t="str">
        <f t="shared" si="11"/>
        <v>2022-11</v>
      </c>
      <c r="D327" s="11">
        <v>45.27</v>
      </c>
      <c r="E327" s="11">
        <v>198.56</v>
      </c>
      <c r="F327" t="str">
        <f t="shared" si="12"/>
        <v>November 2022</v>
      </c>
    </row>
    <row r="328" spans="1:6" x14ac:dyDescent="0.2">
      <c r="A328" s="10">
        <v>44888</v>
      </c>
      <c r="B328" s="26">
        <v>26</v>
      </c>
      <c r="C328" s="25" t="str">
        <f t="shared" si="11"/>
        <v>2022-11</v>
      </c>
      <c r="D328" s="11">
        <v>53.45</v>
      </c>
      <c r="E328" s="11">
        <v>194.76</v>
      </c>
      <c r="F328" t="str">
        <f t="shared" si="12"/>
        <v>November 2022</v>
      </c>
    </row>
    <row r="329" spans="1:6" x14ac:dyDescent="0.2">
      <c r="A329" s="10">
        <v>44889</v>
      </c>
      <c r="B329" s="26">
        <v>36</v>
      </c>
      <c r="C329" s="25" t="str">
        <f t="shared" si="11"/>
        <v>2022-11</v>
      </c>
      <c r="D329" s="11">
        <v>45.37</v>
      </c>
      <c r="E329" s="11">
        <v>189.59</v>
      </c>
      <c r="F329" t="str">
        <f t="shared" si="12"/>
        <v>November 2022</v>
      </c>
    </row>
    <row r="330" spans="1:6" x14ac:dyDescent="0.2">
      <c r="A330" s="10">
        <v>44890</v>
      </c>
      <c r="B330" s="26">
        <v>25</v>
      </c>
      <c r="C330" s="25" t="str">
        <f t="shared" si="11"/>
        <v>2022-11</v>
      </c>
      <c r="D330" s="11">
        <v>39.520000000000003</v>
      </c>
      <c r="E330" s="11">
        <v>190.7</v>
      </c>
      <c r="F330" t="str">
        <f t="shared" si="12"/>
        <v>November 2022</v>
      </c>
    </row>
    <row r="331" spans="1:6" x14ac:dyDescent="0.2">
      <c r="A331" s="10">
        <v>44891</v>
      </c>
      <c r="B331" s="26">
        <v>35</v>
      </c>
      <c r="C331" s="25" t="str">
        <f t="shared" si="11"/>
        <v>2022-11</v>
      </c>
      <c r="D331" s="11">
        <v>51.21</v>
      </c>
      <c r="E331" s="11">
        <v>138.71</v>
      </c>
      <c r="F331" t="str">
        <f t="shared" si="12"/>
        <v>November 2022</v>
      </c>
    </row>
    <row r="332" spans="1:6" x14ac:dyDescent="0.2">
      <c r="A332" s="10">
        <v>44892</v>
      </c>
      <c r="B332" s="26">
        <v>31</v>
      </c>
      <c r="C332" s="25" t="str">
        <f t="shared" si="11"/>
        <v>2022-11</v>
      </c>
      <c r="D332" s="11">
        <v>44.92</v>
      </c>
      <c r="E332" s="11">
        <v>153.43</v>
      </c>
      <c r="F332" t="str">
        <f t="shared" si="12"/>
        <v>November 2022</v>
      </c>
    </row>
    <row r="333" spans="1:6" x14ac:dyDescent="0.2">
      <c r="A333" s="10">
        <v>44893</v>
      </c>
      <c r="B333" s="26">
        <v>26</v>
      </c>
      <c r="C333" s="25" t="str">
        <f t="shared" si="11"/>
        <v>2022-11</v>
      </c>
      <c r="D333" s="11">
        <v>48.63</v>
      </c>
      <c r="E333" s="11">
        <v>179.24</v>
      </c>
      <c r="F333" t="str">
        <f t="shared" si="12"/>
        <v>November 2022</v>
      </c>
    </row>
    <row r="334" spans="1:6" x14ac:dyDescent="0.2">
      <c r="A334" s="10">
        <v>44894</v>
      </c>
      <c r="B334" s="26">
        <v>32</v>
      </c>
      <c r="C334" s="25" t="str">
        <f t="shared" si="11"/>
        <v>2022-11</v>
      </c>
      <c r="D334" s="11">
        <v>46.56</v>
      </c>
      <c r="E334" s="11">
        <v>234.6</v>
      </c>
      <c r="F334" t="str">
        <f t="shared" si="12"/>
        <v>November 2022</v>
      </c>
    </row>
    <row r="335" spans="1:6" x14ac:dyDescent="0.2">
      <c r="A335" s="10">
        <v>44895</v>
      </c>
      <c r="B335" s="26">
        <v>28</v>
      </c>
      <c r="C335" s="25" t="str">
        <f t="shared" ref="C335:C398" si="13">TEXT(A335, "yyyy-mm")</f>
        <v>2022-11</v>
      </c>
      <c r="D335" s="11">
        <v>37.53</v>
      </c>
      <c r="E335" s="11">
        <v>200.39</v>
      </c>
      <c r="F335" t="str">
        <f t="shared" si="12"/>
        <v>November 2022</v>
      </c>
    </row>
    <row r="336" spans="1:6" x14ac:dyDescent="0.2">
      <c r="A336" s="10">
        <v>44896</v>
      </c>
      <c r="B336" s="26">
        <v>34</v>
      </c>
      <c r="C336" s="25" t="str">
        <f t="shared" si="13"/>
        <v>2022-12</v>
      </c>
      <c r="D336" s="11">
        <v>41.27</v>
      </c>
      <c r="E336" s="11">
        <v>232.73</v>
      </c>
      <c r="F336" t="str">
        <f t="shared" si="12"/>
        <v>December 2022</v>
      </c>
    </row>
    <row r="337" spans="1:6" x14ac:dyDescent="0.2">
      <c r="A337" s="10">
        <v>44897</v>
      </c>
      <c r="B337" s="26">
        <v>30</v>
      </c>
      <c r="C337" s="25" t="str">
        <f t="shared" si="13"/>
        <v>2022-12</v>
      </c>
      <c r="D337" s="11">
        <v>38.94</v>
      </c>
      <c r="E337" s="11">
        <v>150.29</v>
      </c>
      <c r="F337" t="str">
        <f t="shared" si="12"/>
        <v>December 2022</v>
      </c>
    </row>
    <row r="338" spans="1:6" x14ac:dyDescent="0.2">
      <c r="A338" s="10">
        <v>44898</v>
      </c>
      <c r="B338" s="26">
        <v>34</v>
      </c>
      <c r="C338" s="25" t="str">
        <f t="shared" si="13"/>
        <v>2022-12</v>
      </c>
      <c r="D338" s="11">
        <v>43.21</v>
      </c>
      <c r="E338" s="11">
        <v>207.55</v>
      </c>
      <c r="F338" t="str">
        <f t="shared" si="12"/>
        <v>December 2022</v>
      </c>
    </row>
    <row r="339" spans="1:6" x14ac:dyDescent="0.2">
      <c r="A339" s="10">
        <v>44899</v>
      </c>
      <c r="B339" s="26">
        <v>32</v>
      </c>
      <c r="C339" s="25" t="str">
        <f t="shared" si="13"/>
        <v>2022-12</v>
      </c>
      <c r="D339" s="11">
        <v>38.06</v>
      </c>
      <c r="E339" s="11">
        <v>215.34</v>
      </c>
      <c r="F339" t="str">
        <f t="shared" si="12"/>
        <v>December 2022</v>
      </c>
    </row>
    <row r="340" spans="1:6" x14ac:dyDescent="0.2">
      <c r="A340" s="10">
        <v>44900</v>
      </c>
      <c r="B340" s="26">
        <v>34</v>
      </c>
      <c r="C340" s="25" t="str">
        <f t="shared" si="13"/>
        <v>2022-12</v>
      </c>
      <c r="D340" s="11">
        <v>53.26</v>
      </c>
      <c r="E340" s="11">
        <v>158</v>
      </c>
      <c r="F340" t="str">
        <f t="shared" si="12"/>
        <v>December 2022</v>
      </c>
    </row>
    <row r="341" spans="1:6" x14ac:dyDescent="0.2">
      <c r="A341" s="10">
        <v>44901</v>
      </c>
      <c r="B341" s="26">
        <v>34</v>
      </c>
      <c r="C341" s="25" t="str">
        <f t="shared" si="13"/>
        <v>2022-12</v>
      </c>
      <c r="D341" s="11">
        <v>53.35</v>
      </c>
      <c r="E341" s="11">
        <v>218.46</v>
      </c>
      <c r="F341" t="str">
        <f t="shared" si="12"/>
        <v>December 2022</v>
      </c>
    </row>
    <row r="342" spans="1:6" x14ac:dyDescent="0.2">
      <c r="A342" s="10">
        <v>44902</v>
      </c>
      <c r="B342" s="26">
        <v>31</v>
      </c>
      <c r="C342" s="25" t="str">
        <f t="shared" si="13"/>
        <v>2022-12</v>
      </c>
      <c r="D342" s="11">
        <v>47.82</v>
      </c>
      <c r="E342" s="11">
        <v>156.16999999999999</v>
      </c>
      <c r="F342" t="str">
        <f t="shared" si="12"/>
        <v>December 2022</v>
      </c>
    </row>
    <row r="343" spans="1:6" x14ac:dyDescent="0.2">
      <c r="A343" s="10">
        <v>44903</v>
      </c>
      <c r="B343" s="26">
        <v>28</v>
      </c>
      <c r="C343" s="25" t="str">
        <f t="shared" si="13"/>
        <v>2022-12</v>
      </c>
      <c r="D343" s="11">
        <v>46.8</v>
      </c>
      <c r="E343" s="11">
        <v>185.66</v>
      </c>
      <c r="F343" t="str">
        <f t="shared" si="12"/>
        <v>December 2022</v>
      </c>
    </row>
    <row r="344" spans="1:6" x14ac:dyDescent="0.2">
      <c r="A344" s="10">
        <v>44904</v>
      </c>
      <c r="B344" s="26">
        <v>30</v>
      </c>
      <c r="C344" s="25" t="str">
        <f t="shared" si="13"/>
        <v>2022-12</v>
      </c>
      <c r="D344" s="11">
        <v>43.99</v>
      </c>
      <c r="E344" s="11">
        <v>219.52</v>
      </c>
      <c r="F344" t="str">
        <f t="shared" si="12"/>
        <v>December 2022</v>
      </c>
    </row>
    <row r="345" spans="1:6" x14ac:dyDescent="0.2">
      <c r="A345" s="10">
        <v>44905</v>
      </c>
      <c r="B345" s="26">
        <v>28</v>
      </c>
      <c r="C345" s="25" t="str">
        <f t="shared" si="13"/>
        <v>2022-12</v>
      </c>
      <c r="D345" s="11">
        <v>44.46</v>
      </c>
      <c r="E345" s="11">
        <v>217.78</v>
      </c>
      <c r="F345" t="str">
        <f t="shared" si="12"/>
        <v>December 2022</v>
      </c>
    </row>
    <row r="346" spans="1:6" x14ac:dyDescent="0.2">
      <c r="A346" s="10">
        <v>44906</v>
      </c>
      <c r="B346" s="26">
        <v>29</v>
      </c>
      <c r="C346" s="25" t="str">
        <f t="shared" si="13"/>
        <v>2022-12</v>
      </c>
      <c r="D346" s="11">
        <v>47.48</v>
      </c>
      <c r="E346" s="11">
        <v>211.92</v>
      </c>
      <c r="F346" t="str">
        <f t="shared" si="12"/>
        <v>December 2022</v>
      </c>
    </row>
    <row r="347" spans="1:6" x14ac:dyDescent="0.2">
      <c r="A347" s="10">
        <v>44907</v>
      </c>
      <c r="B347" s="26">
        <v>25</v>
      </c>
      <c r="C347" s="25" t="str">
        <f t="shared" si="13"/>
        <v>2022-12</v>
      </c>
      <c r="D347" s="11">
        <v>54.13</v>
      </c>
      <c r="E347" s="11">
        <v>145.4</v>
      </c>
      <c r="F347" t="str">
        <f t="shared" si="12"/>
        <v>December 2022</v>
      </c>
    </row>
    <row r="348" spans="1:6" x14ac:dyDescent="0.2">
      <c r="A348" s="10">
        <v>44908</v>
      </c>
      <c r="B348" s="26">
        <v>33</v>
      </c>
      <c r="C348" s="25" t="str">
        <f t="shared" si="13"/>
        <v>2022-12</v>
      </c>
      <c r="D348" s="11">
        <v>53.43</v>
      </c>
      <c r="E348" s="11">
        <v>164.96</v>
      </c>
      <c r="F348" t="str">
        <f t="shared" si="12"/>
        <v>December 2022</v>
      </c>
    </row>
    <row r="349" spans="1:6" x14ac:dyDescent="0.2">
      <c r="A349" s="10">
        <v>44909</v>
      </c>
      <c r="B349" s="26">
        <v>37</v>
      </c>
      <c r="C349" s="25" t="str">
        <f t="shared" si="13"/>
        <v>2022-12</v>
      </c>
      <c r="D349" s="11">
        <v>51.3</v>
      </c>
      <c r="E349" s="11">
        <v>197.69</v>
      </c>
      <c r="F349" t="str">
        <f t="shared" si="12"/>
        <v>December 2022</v>
      </c>
    </row>
    <row r="350" spans="1:6" x14ac:dyDescent="0.2">
      <c r="A350" s="10">
        <v>44910</v>
      </c>
      <c r="B350" s="26">
        <v>33</v>
      </c>
      <c r="C350" s="25" t="str">
        <f t="shared" si="13"/>
        <v>2022-12</v>
      </c>
      <c r="D350" s="11">
        <v>43.32</v>
      </c>
      <c r="E350" s="11">
        <v>137.29</v>
      </c>
      <c r="F350" t="str">
        <f t="shared" si="12"/>
        <v>December 2022</v>
      </c>
    </row>
    <row r="351" spans="1:6" x14ac:dyDescent="0.2">
      <c r="A351" s="10">
        <v>44911</v>
      </c>
      <c r="B351" s="26">
        <v>33</v>
      </c>
      <c r="C351" s="25" t="str">
        <f t="shared" si="13"/>
        <v>2022-12</v>
      </c>
      <c r="D351" s="11">
        <v>53.51</v>
      </c>
      <c r="E351" s="11">
        <v>227.51</v>
      </c>
      <c r="F351" t="str">
        <f t="shared" si="12"/>
        <v>December 2022</v>
      </c>
    </row>
    <row r="352" spans="1:6" x14ac:dyDescent="0.2">
      <c r="A352" s="10">
        <v>44912</v>
      </c>
      <c r="B352" s="26">
        <v>28</v>
      </c>
      <c r="C352" s="25" t="str">
        <f t="shared" si="13"/>
        <v>2022-12</v>
      </c>
      <c r="D352" s="11">
        <v>55.42</v>
      </c>
      <c r="E352" s="11">
        <v>166.45</v>
      </c>
      <c r="F352" t="str">
        <f t="shared" si="12"/>
        <v>December 2022</v>
      </c>
    </row>
    <row r="353" spans="1:6" x14ac:dyDescent="0.2">
      <c r="A353" s="10">
        <v>44913</v>
      </c>
      <c r="B353" s="26">
        <v>34</v>
      </c>
      <c r="C353" s="25" t="str">
        <f t="shared" si="13"/>
        <v>2022-12</v>
      </c>
      <c r="D353" s="11">
        <v>50.83</v>
      </c>
      <c r="E353" s="11">
        <v>182.3</v>
      </c>
      <c r="F353" t="str">
        <f t="shared" si="12"/>
        <v>December 2022</v>
      </c>
    </row>
    <row r="354" spans="1:6" x14ac:dyDescent="0.2">
      <c r="A354" s="10">
        <v>44914</v>
      </c>
      <c r="B354" s="26">
        <v>36</v>
      </c>
      <c r="C354" s="25" t="str">
        <f t="shared" si="13"/>
        <v>2022-12</v>
      </c>
      <c r="D354" s="11">
        <v>41.55</v>
      </c>
      <c r="E354" s="11">
        <v>209.9</v>
      </c>
      <c r="F354" t="str">
        <f t="shared" si="12"/>
        <v>December 2022</v>
      </c>
    </row>
    <row r="355" spans="1:6" x14ac:dyDescent="0.2">
      <c r="A355" s="10">
        <v>44915</v>
      </c>
      <c r="B355" s="26">
        <v>31</v>
      </c>
      <c r="C355" s="25" t="str">
        <f t="shared" si="13"/>
        <v>2022-12</v>
      </c>
      <c r="D355" s="11">
        <v>40.47</v>
      </c>
      <c r="E355" s="11">
        <v>195.51</v>
      </c>
      <c r="F355" t="str">
        <f t="shared" si="12"/>
        <v>December 2022</v>
      </c>
    </row>
    <row r="356" spans="1:6" x14ac:dyDescent="0.2">
      <c r="A356" s="10">
        <v>44916</v>
      </c>
      <c r="B356" s="26">
        <v>33</v>
      </c>
      <c r="C356" s="25" t="str">
        <f t="shared" si="13"/>
        <v>2022-12</v>
      </c>
      <c r="D356" s="11">
        <v>53.67</v>
      </c>
      <c r="E356" s="11">
        <v>233.32</v>
      </c>
      <c r="F356" t="str">
        <f t="shared" si="12"/>
        <v>December 2022</v>
      </c>
    </row>
    <row r="357" spans="1:6" x14ac:dyDescent="0.2">
      <c r="A357" s="10">
        <v>44917</v>
      </c>
      <c r="B357" s="26">
        <v>31</v>
      </c>
      <c r="C357" s="25" t="str">
        <f t="shared" si="13"/>
        <v>2022-12</v>
      </c>
      <c r="D357" s="11">
        <v>48.2</v>
      </c>
      <c r="E357" s="11">
        <v>171.75</v>
      </c>
      <c r="F357" t="str">
        <f t="shared" si="12"/>
        <v>December 2022</v>
      </c>
    </row>
    <row r="358" spans="1:6" x14ac:dyDescent="0.2">
      <c r="A358" s="10">
        <v>44918</v>
      </c>
      <c r="B358" s="26">
        <v>37</v>
      </c>
      <c r="C358" s="25" t="str">
        <f t="shared" si="13"/>
        <v>2022-12</v>
      </c>
      <c r="D358" s="11">
        <v>53.2</v>
      </c>
      <c r="E358" s="11">
        <v>194.3</v>
      </c>
      <c r="F358" t="str">
        <f t="shared" si="12"/>
        <v>December 2022</v>
      </c>
    </row>
    <row r="359" spans="1:6" x14ac:dyDescent="0.2">
      <c r="A359" s="10">
        <v>44919</v>
      </c>
      <c r="B359" s="26">
        <v>36</v>
      </c>
      <c r="C359" s="25" t="str">
        <f t="shared" si="13"/>
        <v>2022-12</v>
      </c>
      <c r="D359" s="11">
        <v>42.14</v>
      </c>
      <c r="E359" s="11">
        <v>150.12</v>
      </c>
      <c r="F359" t="str">
        <f t="shared" si="12"/>
        <v>December 2022</v>
      </c>
    </row>
    <row r="360" spans="1:6" x14ac:dyDescent="0.2">
      <c r="A360" s="10">
        <v>44920</v>
      </c>
      <c r="B360" s="26">
        <v>30</v>
      </c>
      <c r="C360" s="25" t="str">
        <f t="shared" si="13"/>
        <v>2022-12</v>
      </c>
      <c r="D360" s="11">
        <v>50.13</v>
      </c>
      <c r="E360" s="11">
        <v>191.94</v>
      </c>
      <c r="F360" t="str">
        <f t="shared" si="12"/>
        <v>December 2022</v>
      </c>
    </row>
    <row r="361" spans="1:6" x14ac:dyDescent="0.2">
      <c r="A361" s="10">
        <v>44921</v>
      </c>
      <c r="B361" s="26">
        <v>27</v>
      </c>
      <c r="C361" s="25" t="str">
        <f t="shared" si="13"/>
        <v>2022-12</v>
      </c>
      <c r="D361" s="11">
        <v>54.22</v>
      </c>
      <c r="E361" s="11">
        <v>199.47</v>
      </c>
      <c r="F361" t="str">
        <f t="shared" si="12"/>
        <v>December 2022</v>
      </c>
    </row>
    <row r="362" spans="1:6" x14ac:dyDescent="0.2">
      <c r="A362" s="10">
        <v>44922</v>
      </c>
      <c r="B362" s="26">
        <v>35</v>
      </c>
      <c r="C362" s="25" t="str">
        <f t="shared" si="13"/>
        <v>2022-12</v>
      </c>
      <c r="D362" s="11">
        <v>50.55</v>
      </c>
      <c r="E362" s="11">
        <v>224.54</v>
      </c>
      <c r="F362" t="str">
        <f t="shared" si="12"/>
        <v>December 2022</v>
      </c>
    </row>
    <row r="363" spans="1:6" x14ac:dyDescent="0.2">
      <c r="A363" s="10">
        <v>44923</v>
      </c>
      <c r="B363" s="26">
        <v>36</v>
      </c>
      <c r="C363" s="25" t="str">
        <f t="shared" si="13"/>
        <v>2022-12</v>
      </c>
      <c r="D363" s="11">
        <v>50.2</v>
      </c>
      <c r="E363" s="11">
        <v>220.98</v>
      </c>
      <c r="F363" t="str">
        <f t="shared" si="12"/>
        <v>December 2022</v>
      </c>
    </row>
    <row r="364" spans="1:6" x14ac:dyDescent="0.2">
      <c r="A364" s="10">
        <v>44924</v>
      </c>
      <c r="B364" s="26">
        <v>36</v>
      </c>
      <c r="C364" s="25" t="str">
        <f t="shared" si="13"/>
        <v>2022-12</v>
      </c>
      <c r="D364" s="11">
        <v>39.619999999999997</v>
      </c>
      <c r="E364" s="11">
        <v>218.11</v>
      </c>
      <c r="F364" t="str">
        <f t="shared" si="12"/>
        <v>December 2022</v>
      </c>
    </row>
    <row r="365" spans="1:6" x14ac:dyDescent="0.2">
      <c r="A365" s="10">
        <v>44925</v>
      </c>
      <c r="B365" s="26">
        <v>29</v>
      </c>
      <c r="C365" s="25" t="str">
        <f t="shared" si="13"/>
        <v>2022-12</v>
      </c>
      <c r="D365" s="11">
        <v>46.02</v>
      </c>
      <c r="E365" s="11">
        <v>159.78</v>
      </c>
      <c r="F365" t="str">
        <f t="shared" si="12"/>
        <v>December 2022</v>
      </c>
    </row>
    <row r="366" spans="1:6" x14ac:dyDescent="0.2">
      <c r="A366" s="10">
        <v>44926</v>
      </c>
      <c r="B366" s="26">
        <v>27</v>
      </c>
      <c r="C366" s="25" t="str">
        <f t="shared" si="13"/>
        <v>2022-12</v>
      </c>
      <c r="D366" s="11">
        <v>47.72</v>
      </c>
      <c r="E366" s="11">
        <v>182.04</v>
      </c>
      <c r="F366" t="str">
        <f t="shared" si="12"/>
        <v>December 2022</v>
      </c>
    </row>
    <row r="367" spans="1:6" x14ac:dyDescent="0.2">
      <c r="A367" s="10">
        <v>44927</v>
      </c>
      <c r="B367" s="26">
        <v>32</v>
      </c>
      <c r="C367" s="25" t="str">
        <f t="shared" si="13"/>
        <v>2023-01</v>
      </c>
      <c r="D367" s="11">
        <v>37.72</v>
      </c>
      <c r="E367" s="11">
        <v>136.94</v>
      </c>
      <c r="F367" t="str">
        <f t="shared" si="12"/>
        <v>January 2023</v>
      </c>
    </row>
    <row r="368" spans="1:6" x14ac:dyDescent="0.2">
      <c r="A368" s="10">
        <v>44928</v>
      </c>
      <c r="B368" s="26">
        <v>27</v>
      </c>
      <c r="C368" s="25" t="str">
        <f t="shared" si="13"/>
        <v>2023-01</v>
      </c>
      <c r="D368" s="11">
        <v>53.21</v>
      </c>
      <c r="E368" s="11">
        <v>144.61000000000001</v>
      </c>
      <c r="F368" t="str">
        <f t="shared" si="12"/>
        <v>January 2023</v>
      </c>
    </row>
    <row r="369" spans="1:6" x14ac:dyDescent="0.2">
      <c r="A369" s="10">
        <v>44929</v>
      </c>
      <c r="B369" s="26">
        <v>26</v>
      </c>
      <c r="C369" s="25" t="str">
        <f t="shared" si="13"/>
        <v>2023-01</v>
      </c>
      <c r="D369" s="11">
        <v>38.83</v>
      </c>
      <c r="E369" s="11">
        <v>210.1</v>
      </c>
      <c r="F369" t="str">
        <f t="shared" si="12"/>
        <v>January 2023</v>
      </c>
    </row>
    <row r="370" spans="1:6" x14ac:dyDescent="0.2">
      <c r="A370" s="10">
        <v>44930</v>
      </c>
      <c r="B370" s="26">
        <v>30</v>
      </c>
      <c r="C370" s="25" t="str">
        <f t="shared" si="13"/>
        <v>2023-01</v>
      </c>
      <c r="D370" s="11">
        <v>44.45</v>
      </c>
      <c r="E370" s="11">
        <v>223.73</v>
      </c>
      <c r="F370" t="str">
        <f t="shared" si="12"/>
        <v>January 2023</v>
      </c>
    </row>
    <row r="371" spans="1:6" x14ac:dyDescent="0.2">
      <c r="A371" s="10">
        <v>44931</v>
      </c>
      <c r="B371" s="26">
        <v>27</v>
      </c>
      <c r="C371" s="25" t="str">
        <f t="shared" si="13"/>
        <v>2023-01</v>
      </c>
      <c r="D371" s="11">
        <v>39.92</v>
      </c>
      <c r="E371" s="11">
        <v>165.89</v>
      </c>
      <c r="F371" t="str">
        <f t="shared" si="12"/>
        <v>January 2023</v>
      </c>
    </row>
    <row r="372" spans="1:6" x14ac:dyDescent="0.2">
      <c r="A372" s="10">
        <v>44932</v>
      </c>
      <c r="B372" s="26">
        <v>25</v>
      </c>
      <c r="C372" s="25" t="str">
        <f t="shared" si="13"/>
        <v>2023-01</v>
      </c>
      <c r="D372" s="11">
        <v>52.24</v>
      </c>
      <c r="E372" s="11">
        <v>207.84</v>
      </c>
      <c r="F372" t="str">
        <f t="shared" si="12"/>
        <v>January 2023</v>
      </c>
    </row>
    <row r="373" spans="1:6" x14ac:dyDescent="0.2">
      <c r="A373" s="10">
        <v>44933</v>
      </c>
      <c r="B373" s="26">
        <v>29</v>
      </c>
      <c r="C373" s="25" t="str">
        <f t="shared" si="13"/>
        <v>2023-01</v>
      </c>
      <c r="D373" s="11">
        <v>50.74</v>
      </c>
      <c r="E373" s="11">
        <v>181</v>
      </c>
      <c r="F373" t="str">
        <f t="shared" si="12"/>
        <v>January 2023</v>
      </c>
    </row>
    <row r="374" spans="1:6" x14ac:dyDescent="0.2">
      <c r="A374" s="10">
        <v>44934</v>
      </c>
      <c r="B374" s="26">
        <v>30</v>
      </c>
      <c r="C374" s="25" t="str">
        <f t="shared" si="13"/>
        <v>2023-01</v>
      </c>
      <c r="D374" s="11">
        <v>49.64</v>
      </c>
      <c r="E374" s="11">
        <v>217.46</v>
      </c>
      <c r="F374" t="str">
        <f t="shared" si="12"/>
        <v>January 2023</v>
      </c>
    </row>
    <row r="375" spans="1:6" x14ac:dyDescent="0.2">
      <c r="A375" s="10">
        <v>44935</v>
      </c>
      <c r="B375" s="26">
        <v>36</v>
      </c>
      <c r="C375" s="25" t="str">
        <f t="shared" si="13"/>
        <v>2023-01</v>
      </c>
      <c r="D375" s="11">
        <v>50.69</v>
      </c>
      <c r="E375" s="11">
        <v>198.89</v>
      </c>
      <c r="F375" t="str">
        <f t="shared" si="12"/>
        <v>January 2023</v>
      </c>
    </row>
    <row r="376" spans="1:6" x14ac:dyDescent="0.2">
      <c r="A376" s="10">
        <v>44936</v>
      </c>
      <c r="B376" s="26">
        <v>27</v>
      </c>
      <c r="C376" s="25" t="str">
        <f t="shared" si="13"/>
        <v>2023-01</v>
      </c>
      <c r="D376" s="11">
        <v>53.43</v>
      </c>
      <c r="E376" s="11">
        <v>204.77</v>
      </c>
      <c r="F376" t="str">
        <f t="shared" si="12"/>
        <v>January 2023</v>
      </c>
    </row>
    <row r="377" spans="1:6" x14ac:dyDescent="0.2">
      <c r="A377" s="10">
        <v>44937</v>
      </c>
      <c r="B377" s="26">
        <v>33</v>
      </c>
      <c r="C377" s="25" t="str">
        <f t="shared" si="13"/>
        <v>2023-01</v>
      </c>
      <c r="D377" s="11">
        <v>48.03</v>
      </c>
      <c r="E377" s="11">
        <v>180.95</v>
      </c>
      <c r="F377" t="str">
        <f t="shared" si="12"/>
        <v>January 2023</v>
      </c>
    </row>
    <row r="378" spans="1:6" x14ac:dyDescent="0.2">
      <c r="A378" s="10">
        <v>44938</v>
      </c>
      <c r="B378" s="26">
        <v>27</v>
      </c>
      <c r="C378" s="25" t="str">
        <f t="shared" si="13"/>
        <v>2023-01</v>
      </c>
      <c r="D378" s="11">
        <v>36.33</v>
      </c>
      <c r="E378" s="11">
        <v>155.94999999999999</v>
      </c>
      <c r="F378" t="str">
        <f t="shared" si="12"/>
        <v>January 2023</v>
      </c>
    </row>
    <row r="379" spans="1:6" x14ac:dyDescent="0.2">
      <c r="A379" s="10">
        <v>44939</v>
      </c>
      <c r="B379" s="26">
        <v>29</v>
      </c>
      <c r="C379" s="25" t="str">
        <f t="shared" si="13"/>
        <v>2023-01</v>
      </c>
      <c r="D379" s="11">
        <v>45.25</v>
      </c>
      <c r="E379" s="11">
        <v>161.84</v>
      </c>
      <c r="F379" t="str">
        <f t="shared" si="12"/>
        <v>January 2023</v>
      </c>
    </row>
    <row r="380" spans="1:6" x14ac:dyDescent="0.2">
      <c r="A380" s="10">
        <v>44940</v>
      </c>
      <c r="B380" s="26">
        <v>33</v>
      </c>
      <c r="C380" s="25" t="str">
        <f t="shared" si="13"/>
        <v>2023-01</v>
      </c>
      <c r="D380" s="11">
        <v>54.01</v>
      </c>
      <c r="E380" s="11">
        <v>227.5</v>
      </c>
      <c r="F380" t="str">
        <f t="shared" si="12"/>
        <v>January 2023</v>
      </c>
    </row>
    <row r="381" spans="1:6" x14ac:dyDescent="0.2">
      <c r="A381" s="10">
        <v>44941</v>
      </c>
      <c r="B381" s="26">
        <v>28</v>
      </c>
      <c r="C381" s="25" t="str">
        <f t="shared" si="13"/>
        <v>2023-01</v>
      </c>
      <c r="D381" s="11">
        <v>38.840000000000003</v>
      </c>
      <c r="E381" s="11">
        <v>205.84</v>
      </c>
      <c r="F381" t="str">
        <f t="shared" si="12"/>
        <v>January 2023</v>
      </c>
    </row>
    <row r="382" spans="1:6" x14ac:dyDescent="0.2">
      <c r="A382" s="10">
        <v>44942</v>
      </c>
      <c r="B382" s="26">
        <v>30</v>
      </c>
      <c r="C382" s="25" t="str">
        <f t="shared" si="13"/>
        <v>2023-01</v>
      </c>
      <c r="D382" s="11">
        <v>51.45</v>
      </c>
      <c r="E382" s="11">
        <v>136.54</v>
      </c>
      <c r="F382" t="str">
        <f t="shared" si="12"/>
        <v>January 2023</v>
      </c>
    </row>
    <row r="383" spans="1:6" x14ac:dyDescent="0.2">
      <c r="A383" s="10">
        <v>44943</v>
      </c>
      <c r="B383" s="26">
        <v>32</v>
      </c>
      <c r="C383" s="25" t="str">
        <f t="shared" si="13"/>
        <v>2023-01</v>
      </c>
      <c r="D383" s="11">
        <v>49.87</v>
      </c>
      <c r="E383" s="11">
        <v>205.96</v>
      </c>
      <c r="F383" t="str">
        <f t="shared" si="12"/>
        <v>January 2023</v>
      </c>
    </row>
    <row r="384" spans="1:6" x14ac:dyDescent="0.2">
      <c r="A384" s="10">
        <v>44944</v>
      </c>
      <c r="B384" s="26">
        <v>29</v>
      </c>
      <c r="C384" s="25" t="str">
        <f t="shared" si="13"/>
        <v>2023-01</v>
      </c>
      <c r="D384" s="11">
        <v>49.31</v>
      </c>
      <c r="E384" s="11">
        <v>192.47</v>
      </c>
      <c r="F384" t="str">
        <f t="shared" si="12"/>
        <v>January 2023</v>
      </c>
    </row>
    <row r="385" spans="1:6" x14ac:dyDescent="0.2">
      <c r="A385" s="10">
        <v>44945</v>
      </c>
      <c r="B385" s="26">
        <v>27</v>
      </c>
      <c r="C385" s="25" t="str">
        <f t="shared" si="13"/>
        <v>2023-01</v>
      </c>
      <c r="D385" s="11">
        <v>48.3</v>
      </c>
      <c r="E385" s="11">
        <v>153.69</v>
      </c>
      <c r="F385" t="str">
        <f t="shared" si="12"/>
        <v>January 2023</v>
      </c>
    </row>
    <row r="386" spans="1:6" x14ac:dyDescent="0.2">
      <c r="A386" s="10">
        <v>44946</v>
      </c>
      <c r="B386" s="26">
        <v>35</v>
      </c>
      <c r="C386" s="25" t="str">
        <f t="shared" si="13"/>
        <v>2023-01</v>
      </c>
      <c r="D386" s="11">
        <v>40.61</v>
      </c>
      <c r="E386" s="11">
        <v>234.22</v>
      </c>
      <c r="F386" t="str">
        <f t="shared" si="12"/>
        <v>January 2023</v>
      </c>
    </row>
    <row r="387" spans="1:6" x14ac:dyDescent="0.2">
      <c r="A387" s="10">
        <v>44947</v>
      </c>
      <c r="B387" s="26">
        <v>37</v>
      </c>
      <c r="C387" s="25" t="str">
        <f t="shared" si="13"/>
        <v>2023-01</v>
      </c>
      <c r="D387" s="11">
        <v>49.58</v>
      </c>
      <c r="E387" s="11">
        <v>197.71</v>
      </c>
      <c r="F387" t="str">
        <f t="shared" ref="F387:F450" si="14">TEXT(DATE(LEFT(C387,4), RIGHT(C387,2), 1), "mmmm yyyy")</f>
        <v>January 2023</v>
      </c>
    </row>
    <row r="388" spans="1:6" x14ac:dyDescent="0.2">
      <c r="A388" s="10">
        <v>44948</v>
      </c>
      <c r="B388" s="26">
        <v>37</v>
      </c>
      <c r="C388" s="25" t="str">
        <f t="shared" si="13"/>
        <v>2023-01</v>
      </c>
      <c r="D388" s="11">
        <v>38.270000000000003</v>
      </c>
      <c r="E388" s="11">
        <v>138.63999999999999</v>
      </c>
      <c r="F388" t="str">
        <f t="shared" si="14"/>
        <v>January 2023</v>
      </c>
    </row>
    <row r="389" spans="1:6" x14ac:dyDescent="0.2">
      <c r="A389" s="10">
        <v>44949</v>
      </c>
      <c r="B389" s="26">
        <v>38</v>
      </c>
      <c r="C389" s="25" t="str">
        <f t="shared" si="13"/>
        <v>2023-01</v>
      </c>
      <c r="D389" s="11">
        <v>50.14</v>
      </c>
      <c r="E389" s="11">
        <v>160.58000000000001</v>
      </c>
      <c r="F389" t="str">
        <f t="shared" si="14"/>
        <v>January 2023</v>
      </c>
    </row>
    <row r="390" spans="1:6" x14ac:dyDescent="0.2">
      <c r="A390" s="10">
        <v>44950</v>
      </c>
      <c r="B390" s="26">
        <v>36</v>
      </c>
      <c r="C390" s="25" t="str">
        <f t="shared" si="13"/>
        <v>2023-01</v>
      </c>
      <c r="D390" s="11">
        <v>50.47</v>
      </c>
      <c r="E390" s="11">
        <v>194.07</v>
      </c>
      <c r="F390" t="str">
        <f t="shared" si="14"/>
        <v>January 2023</v>
      </c>
    </row>
    <row r="391" spans="1:6" x14ac:dyDescent="0.2">
      <c r="A391" s="10">
        <v>44951</v>
      </c>
      <c r="B391" s="26">
        <v>32</v>
      </c>
      <c r="C391" s="25" t="str">
        <f t="shared" si="13"/>
        <v>2023-01</v>
      </c>
      <c r="D391" s="11">
        <v>44.11</v>
      </c>
      <c r="E391" s="11">
        <v>149.16999999999999</v>
      </c>
      <c r="F391" t="str">
        <f t="shared" si="14"/>
        <v>January 2023</v>
      </c>
    </row>
    <row r="392" spans="1:6" x14ac:dyDescent="0.2">
      <c r="A392" s="10">
        <v>44952</v>
      </c>
      <c r="B392" s="26">
        <v>36</v>
      </c>
      <c r="C392" s="25" t="str">
        <f t="shared" si="13"/>
        <v>2023-01</v>
      </c>
      <c r="D392" s="11">
        <v>52.54</v>
      </c>
      <c r="E392" s="11">
        <v>202.51</v>
      </c>
      <c r="F392" t="str">
        <f t="shared" si="14"/>
        <v>January 2023</v>
      </c>
    </row>
    <row r="393" spans="1:6" x14ac:dyDescent="0.2">
      <c r="A393" s="10">
        <v>44953</v>
      </c>
      <c r="B393" s="26">
        <v>28</v>
      </c>
      <c r="C393" s="25" t="str">
        <f t="shared" si="13"/>
        <v>2023-01</v>
      </c>
      <c r="D393" s="11">
        <v>37.67</v>
      </c>
      <c r="E393" s="11">
        <v>189.86</v>
      </c>
      <c r="F393" t="str">
        <f t="shared" si="14"/>
        <v>January 2023</v>
      </c>
    </row>
    <row r="394" spans="1:6" x14ac:dyDescent="0.2">
      <c r="A394" s="10">
        <v>44954</v>
      </c>
      <c r="B394" s="26">
        <v>28</v>
      </c>
      <c r="C394" s="25" t="str">
        <f t="shared" si="13"/>
        <v>2023-01</v>
      </c>
      <c r="D394" s="11">
        <v>50.05</v>
      </c>
      <c r="E394" s="11">
        <v>137.53</v>
      </c>
      <c r="F394" t="str">
        <f t="shared" si="14"/>
        <v>January 2023</v>
      </c>
    </row>
    <row r="395" spans="1:6" x14ac:dyDescent="0.2">
      <c r="A395" s="10">
        <v>44955</v>
      </c>
      <c r="B395" s="26">
        <v>30</v>
      </c>
      <c r="C395" s="25" t="str">
        <f t="shared" si="13"/>
        <v>2023-01</v>
      </c>
      <c r="D395" s="11">
        <v>50.34</v>
      </c>
      <c r="E395" s="11">
        <v>202</v>
      </c>
      <c r="F395" t="str">
        <f t="shared" si="14"/>
        <v>January 2023</v>
      </c>
    </row>
    <row r="396" spans="1:6" x14ac:dyDescent="0.2">
      <c r="A396" s="10">
        <v>44956</v>
      </c>
      <c r="B396" s="26">
        <v>38</v>
      </c>
      <c r="C396" s="25" t="str">
        <f t="shared" si="13"/>
        <v>2023-01</v>
      </c>
      <c r="D396" s="11">
        <v>46.25</v>
      </c>
      <c r="E396" s="11">
        <v>161.41999999999999</v>
      </c>
      <c r="F396" t="str">
        <f t="shared" si="14"/>
        <v>January 2023</v>
      </c>
    </row>
    <row r="397" spans="1:6" x14ac:dyDescent="0.2">
      <c r="A397" s="10">
        <v>44957</v>
      </c>
      <c r="B397" s="26">
        <v>35</v>
      </c>
      <c r="C397" s="25" t="str">
        <f t="shared" si="13"/>
        <v>2023-01</v>
      </c>
      <c r="D397" s="11">
        <v>40.18</v>
      </c>
      <c r="E397" s="11">
        <v>136.72</v>
      </c>
      <c r="F397" t="str">
        <f t="shared" si="14"/>
        <v>January 2023</v>
      </c>
    </row>
    <row r="398" spans="1:6" x14ac:dyDescent="0.2">
      <c r="A398" s="10">
        <v>44958</v>
      </c>
      <c r="B398" s="26">
        <v>37</v>
      </c>
      <c r="C398" s="25" t="str">
        <f t="shared" si="13"/>
        <v>2023-02</v>
      </c>
      <c r="D398" s="11">
        <v>48.12</v>
      </c>
      <c r="E398" s="11">
        <v>178.08</v>
      </c>
      <c r="F398" t="str">
        <f t="shared" si="14"/>
        <v>February 2023</v>
      </c>
    </row>
    <row r="399" spans="1:6" x14ac:dyDescent="0.2">
      <c r="A399" s="10">
        <v>44959</v>
      </c>
      <c r="B399" s="26">
        <v>32</v>
      </c>
      <c r="C399" s="25" t="str">
        <f t="shared" ref="C399:C462" si="15">TEXT(A399, "yyyy-mm")</f>
        <v>2023-02</v>
      </c>
      <c r="D399" s="11">
        <v>39.92</v>
      </c>
      <c r="E399" s="11">
        <v>233.07</v>
      </c>
      <c r="F399" t="str">
        <f t="shared" si="14"/>
        <v>February 2023</v>
      </c>
    </row>
    <row r="400" spans="1:6" x14ac:dyDescent="0.2">
      <c r="A400" s="10">
        <v>44960</v>
      </c>
      <c r="B400" s="26">
        <v>32</v>
      </c>
      <c r="C400" s="25" t="str">
        <f t="shared" si="15"/>
        <v>2023-02</v>
      </c>
      <c r="D400" s="11">
        <v>47.45</v>
      </c>
      <c r="E400" s="11">
        <v>203.37</v>
      </c>
      <c r="F400" t="str">
        <f t="shared" si="14"/>
        <v>February 2023</v>
      </c>
    </row>
    <row r="401" spans="1:6" x14ac:dyDescent="0.2">
      <c r="A401" s="10">
        <v>44961</v>
      </c>
      <c r="B401" s="26">
        <v>28</v>
      </c>
      <c r="C401" s="25" t="str">
        <f t="shared" si="15"/>
        <v>2023-02</v>
      </c>
      <c r="D401" s="11">
        <v>44.84</v>
      </c>
      <c r="E401" s="11">
        <v>147.80000000000001</v>
      </c>
      <c r="F401" t="str">
        <f t="shared" si="14"/>
        <v>February 2023</v>
      </c>
    </row>
    <row r="402" spans="1:6" x14ac:dyDescent="0.2">
      <c r="A402" s="10">
        <v>44962</v>
      </c>
      <c r="B402" s="26">
        <v>31</v>
      </c>
      <c r="C402" s="25" t="str">
        <f t="shared" si="15"/>
        <v>2023-02</v>
      </c>
      <c r="D402" s="11">
        <v>49.51</v>
      </c>
      <c r="E402" s="11">
        <v>142.19</v>
      </c>
      <c r="F402" t="str">
        <f t="shared" si="14"/>
        <v>February 2023</v>
      </c>
    </row>
    <row r="403" spans="1:6" x14ac:dyDescent="0.2">
      <c r="A403" s="10">
        <v>44963</v>
      </c>
      <c r="B403" s="26">
        <v>32</v>
      </c>
      <c r="C403" s="25" t="str">
        <f t="shared" si="15"/>
        <v>2023-02</v>
      </c>
      <c r="D403" s="11">
        <v>54.85</v>
      </c>
      <c r="E403" s="11">
        <v>136.69999999999999</v>
      </c>
      <c r="F403" t="str">
        <f t="shared" si="14"/>
        <v>February 2023</v>
      </c>
    </row>
    <row r="404" spans="1:6" x14ac:dyDescent="0.2">
      <c r="A404" s="10">
        <v>44964</v>
      </c>
      <c r="B404" s="26">
        <v>38</v>
      </c>
      <c r="C404" s="25" t="str">
        <f t="shared" si="15"/>
        <v>2023-02</v>
      </c>
      <c r="D404" s="11">
        <v>35.729999999999997</v>
      </c>
      <c r="E404" s="11">
        <v>144.63</v>
      </c>
      <c r="F404" t="str">
        <f t="shared" si="14"/>
        <v>February 2023</v>
      </c>
    </row>
    <row r="405" spans="1:6" x14ac:dyDescent="0.2">
      <c r="A405" s="10">
        <v>44965</v>
      </c>
      <c r="B405" s="26">
        <v>27</v>
      </c>
      <c r="C405" s="25" t="str">
        <f t="shared" si="15"/>
        <v>2023-02</v>
      </c>
      <c r="D405" s="11">
        <v>37.880000000000003</v>
      </c>
      <c r="E405" s="11">
        <v>189.54</v>
      </c>
      <c r="F405" t="str">
        <f t="shared" si="14"/>
        <v>February 2023</v>
      </c>
    </row>
    <row r="406" spans="1:6" x14ac:dyDescent="0.2">
      <c r="A406" s="10">
        <v>44966</v>
      </c>
      <c r="B406" s="26">
        <v>39</v>
      </c>
      <c r="C406" s="25" t="str">
        <f t="shared" si="15"/>
        <v>2023-02</v>
      </c>
      <c r="D406" s="11">
        <v>35.29</v>
      </c>
      <c r="E406" s="11">
        <v>205.32</v>
      </c>
      <c r="F406" t="str">
        <f t="shared" si="14"/>
        <v>February 2023</v>
      </c>
    </row>
    <row r="407" spans="1:6" x14ac:dyDescent="0.2">
      <c r="A407" s="10">
        <v>44967</v>
      </c>
      <c r="B407" s="26">
        <v>33</v>
      </c>
      <c r="C407" s="25" t="str">
        <f t="shared" si="15"/>
        <v>2023-02</v>
      </c>
      <c r="D407" s="11">
        <v>37.200000000000003</v>
      </c>
      <c r="E407" s="11">
        <v>201.41</v>
      </c>
      <c r="F407" t="str">
        <f t="shared" si="14"/>
        <v>February 2023</v>
      </c>
    </row>
    <row r="408" spans="1:6" x14ac:dyDescent="0.2">
      <c r="A408" s="10">
        <v>44968</v>
      </c>
      <c r="B408" s="26">
        <v>30</v>
      </c>
      <c r="C408" s="25" t="str">
        <f t="shared" si="15"/>
        <v>2023-02</v>
      </c>
      <c r="D408" s="11">
        <v>40.520000000000003</v>
      </c>
      <c r="E408" s="11">
        <v>152.62</v>
      </c>
      <c r="F408" t="str">
        <f t="shared" si="14"/>
        <v>February 2023</v>
      </c>
    </row>
    <row r="409" spans="1:6" x14ac:dyDescent="0.2">
      <c r="A409" s="10">
        <v>44969</v>
      </c>
      <c r="B409" s="26">
        <v>33</v>
      </c>
      <c r="C409" s="25" t="str">
        <f t="shared" si="15"/>
        <v>2023-02</v>
      </c>
      <c r="D409" s="11">
        <v>48.99</v>
      </c>
      <c r="E409" s="11">
        <v>229.74</v>
      </c>
      <c r="F409" t="str">
        <f t="shared" si="14"/>
        <v>February 2023</v>
      </c>
    </row>
    <row r="410" spans="1:6" x14ac:dyDescent="0.2">
      <c r="A410" s="10">
        <v>44970</v>
      </c>
      <c r="B410" s="26">
        <v>35</v>
      </c>
      <c r="C410" s="25" t="str">
        <f t="shared" si="15"/>
        <v>2023-02</v>
      </c>
      <c r="D410" s="11">
        <v>45.74</v>
      </c>
      <c r="E410" s="11">
        <v>148.88</v>
      </c>
      <c r="F410" t="str">
        <f t="shared" si="14"/>
        <v>February 2023</v>
      </c>
    </row>
    <row r="411" spans="1:6" x14ac:dyDescent="0.2">
      <c r="A411" s="10">
        <v>44971</v>
      </c>
      <c r="B411" s="26">
        <v>37</v>
      </c>
      <c r="C411" s="25" t="str">
        <f t="shared" si="15"/>
        <v>2023-02</v>
      </c>
      <c r="D411" s="11">
        <v>38.28</v>
      </c>
      <c r="E411" s="11">
        <v>163.49</v>
      </c>
      <c r="F411" t="str">
        <f t="shared" si="14"/>
        <v>February 2023</v>
      </c>
    </row>
    <row r="412" spans="1:6" x14ac:dyDescent="0.2">
      <c r="A412" s="10">
        <v>44972</v>
      </c>
      <c r="B412" s="26">
        <v>28</v>
      </c>
      <c r="C412" s="25" t="str">
        <f t="shared" si="15"/>
        <v>2023-02</v>
      </c>
      <c r="D412" s="11">
        <v>43.75</v>
      </c>
      <c r="E412" s="11">
        <v>170.48</v>
      </c>
      <c r="F412" t="str">
        <f t="shared" si="14"/>
        <v>February 2023</v>
      </c>
    </row>
    <row r="413" spans="1:6" x14ac:dyDescent="0.2">
      <c r="A413" s="10">
        <v>44973</v>
      </c>
      <c r="B413" s="26">
        <v>35</v>
      </c>
      <c r="C413" s="25" t="str">
        <f t="shared" si="15"/>
        <v>2023-02</v>
      </c>
      <c r="D413" s="11">
        <v>44.23</v>
      </c>
      <c r="E413" s="11">
        <v>215.58</v>
      </c>
      <c r="F413" t="str">
        <f t="shared" si="14"/>
        <v>February 2023</v>
      </c>
    </row>
    <row r="414" spans="1:6" x14ac:dyDescent="0.2">
      <c r="A414" s="10">
        <v>44974</v>
      </c>
      <c r="B414" s="26">
        <v>34</v>
      </c>
      <c r="C414" s="25" t="str">
        <f t="shared" si="15"/>
        <v>2023-02</v>
      </c>
      <c r="D414" s="11">
        <v>36.619999999999997</v>
      </c>
      <c r="E414" s="11">
        <v>189.39</v>
      </c>
      <c r="F414" t="str">
        <f t="shared" si="14"/>
        <v>February 2023</v>
      </c>
    </row>
    <row r="415" spans="1:6" x14ac:dyDescent="0.2">
      <c r="A415" s="10">
        <v>44975</v>
      </c>
      <c r="B415" s="26">
        <v>36</v>
      </c>
      <c r="C415" s="25" t="str">
        <f t="shared" si="15"/>
        <v>2023-02</v>
      </c>
      <c r="D415" s="11">
        <v>50.82</v>
      </c>
      <c r="E415" s="11">
        <v>193.73</v>
      </c>
      <c r="F415" t="str">
        <f t="shared" si="14"/>
        <v>February 2023</v>
      </c>
    </row>
    <row r="416" spans="1:6" x14ac:dyDescent="0.2">
      <c r="A416" s="10">
        <v>44976</v>
      </c>
      <c r="B416" s="26">
        <v>33</v>
      </c>
      <c r="C416" s="25" t="str">
        <f t="shared" si="15"/>
        <v>2023-02</v>
      </c>
      <c r="D416" s="11">
        <v>49.92</v>
      </c>
      <c r="E416" s="11">
        <v>225.55</v>
      </c>
      <c r="F416" t="str">
        <f t="shared" si="14"/>
        <v>February 2023</v>
      </c>
    </row>
    <row r="417" spans="1:6" x14ac:dyDescent="0.2">
      <c r="A417" s="10">
        <v>44977</v>
      </c>
      <c r="B417" s="26">
        <v>39</v>
      </c>
      <c r="C417" s="25" t="str">
        <f t="shared" si="15"/>
        <v>2023-02</v>
      </c>
      <c r="D417" s="11">
        <v>43.72</v>
      </c>
      <c r="E417" s="11">
        <v>174.01</v>
      </c>
      <c r="F417" t="str">
        <f t="shared" si="14"/>
        <v>February 2023</v>
      </c>
    </row>
    <row r="418" spans="1:6" x14ac:dyDescent="0.2">
      <c r="A418" s="10">
        <v>44978</v>
      </c>
      <c r="B418" s="26">
        <v>38</v>
      </c>
      <c r="C418" s="25" t="str">
        <f t="shared" si="15"/>
        <v>2023-02</v>
      </c>
      <c r="D418" s="11">
        <v>49.39</v>
      </c>
      <c r="E418" s="11">
        <v>189.52</v>
      </c>
      <c r="F418" t="str">
        <f t="shared" si="14"/>
        <v>February 2023</v>
      </c>
    </row>
    <row r="419" spans="1:6" x14ac:dyDescent="0.2">
      <c r="A419" s="10">
        <v>44979</v>
      </c>
      <c r="B419" s="26">
        <v>29</v>
      </c>
      <c r="C419" s="25" t="str">
        <f t="shared" si="15"/>
        <v>2023-02</v>
      </c>
      <c r="D419" s="11">
        <v>50.47</v>
      </c>
      <c r="E419" s="11">
        <v>217.86</v>
      </c>
      <c r="F419" t="str">
        <f t="shared" si="14"/>
        <v>February 2023</v>
      </c>
    </row>
    <row r="420" spans="1:6" x14ac:dyDescent="0.2">
      <c r="A420" s="10">
        <v>44980</v>
      </c>
      <c r="B420" s="26">
        <v>36</v>
      </c>
      <c r="C420" s="25" t="str">
        <f t="shared" si="15"/>
        <v>2023-02</v>
      </c>
      <c r="D420" s="11">
        <v>37.65</v>
      </c>
      <c r="E420" s="11">
        <v>153.01</v>
      </c>
      <c r="F420" t="str">
        <f t="shared" si="14"/>
        <v>February 2023</v>
      </c>
    </row>
    <row r="421" spans="1:6" x14ac:dyDescent="0.2">
      <c r="A421" s="10">
        <v>44981</v>
      </c>
      <c r="B421" s="26">
        <v>36</v>
      </c>
      <c r="C421" s="25" t="str">
        <f t="shared" si="15"/>
        <v>2023-02</v>
      </c>
      <c r="D421" s="11">
        <v>45.89</v>
      </c>
      <c r="E421" s="11">
        <v>155.34</v>
      </c>
      <c r="F421" t="str">
        <f t="shared" si="14"/>
        <v>February 2023</v>
      </c>
    </row>
    <row r="422" spans="1:6" x14ac:dyDescent="0.2">
      <c r="A422" s="10">
        <v>44982</v>
      </c>
      <c r="B422" s="26">
        <v>39</v>
      </c>
      <c r="C422" s="25" t="str">
        <f t="shared" si="15"/>
        <v>2023-02</v>
      </c>
      <c r="D422" s="11">
        <v>45.41</v>
      </c>
      <c r="E422" s="11">
        <v>191.42</v>
      </c>
      <c r="F422" t="str">
        <f t="shared" si="14"/>
        <v>February 2023</v>
      </c>
    </row>
    <row r="423" spans="1:6" x14ac:dyDescent="0.2">
      <c r="A423" s="10">
        <v>44983</v>
      </c>
      <c r="B423" s="26">
        <v>30</v>
      </c>
      <c r="C423" s="25" t="str">
        <f t="shared" si="15"/>
        <v>2023-02</v>
      </c>
      <c r="D423" s="11">
        <v>53.32</v>
      </c>
      <c r="E423" s="11">
        <v>159.53</v>
      </c>
      <c r="F423" t="str">
        <f t="shared" si="14"/>
        <v>February 2023</v>
      </c>
    </row>
    <row r="424" spans="1:6" x14ac:dyDescent="0.2">
      <c r="A424" s="10">
        <v>44984</v>
      </c>
      <c r="B424" s="26">
        <v>40</v>
      </c>
      <c r="C424" s="25" t="str">
        <f t="shared" si="15"/>
        <v>2023-02</v>
      </c>
      <c r="D424" s="11">
        <v>43.36</v>
      </c>
      <c r="E424" s="11">
        <v>157.05000000000001</v>
      </c>
      <c r="F424" t="str">
        <f t="shared" si="14"/>
        <v>February 2023</v>
      </c>
    </row>
    <row r="425" spans="1:6" x14ac:dyDescent="0.2">
      <c r="A425" s="10">
        <v>44985</v>
      </c>
      <c r="B425" s="26">
        <v>40</v>
      </c>
      <c r="C425" s="25" t="str">
        <f t="shared" si="15"/>
        <v>2023-02</v>
      </c>
      <c r="D425" s="11">
        <v>52.1</v>
      </c>
      <c r="E425" s="11">
        <v>198.51</v>
      </c>
      <c r="F425" t="str">
        <f t="shared" si="14"/>
        <v>February 2023</v>
      </c>
    </row>
    <row r="426" spans="1:6" x14ac:dyDescent="0.2">
      <c r="A426" s="10">
        <v>44986</v>
      </c>
      <c r="B426" s="26">
        <v>31</v>
      </c>
      <c r="C426" s="25" t="str">
        <f t="shared" si="15"/>
        <v>2023-03</v>
      </c>
      <c r="D426" s="11">
        <v>35.24</v>
      </c>
      <c r="E426" s="11">
        <v>181.62</v>
      </c>
      <c r="F426" t="str">
        <f t="shared" si="14"/>
        <v>March 2023</v>
      </c>
    </row>
    <row r="427" spans="1:6" x14ac:dyDescent="0.2">
      <c r="A427" s="10">
        <v>44987</v>
      </c>
      <c r="B427" s="26">
        <v>40</v>
      </c>
      <c r="C427" s="25" t="str">
        <f t="shared" si="15"/>
        <v>2023-03</v>
      </c>
      <c r="D427" s="11">
        <v>44.69</v>
      </c>
      <c r="E427" s="11">
        <v>136.56</v>
      </c>
      <c r="F427" t="str">
        <f t="shared" si="14"/>
        <v>March 2023</v>
      </c>
    </row>
    <row r="428" spans="1:6" x14ac:dyDescent="0.2">
      <c r="A428" s="10">
        <v>44988</v>
      </c>
      <c r="B428" s="26">
        <v>39</v>
      </c>
      <c r="C428" s="25" t="str">
        <f t="shared" si="15"/>
        <v>2023-03</v>
      </c>
      <c r="D428" s="11">
        <v>40.25</v>
      </c>
      <c r="E428" s="11">
        <v>165.38</v>
      </c>
      <c r="F428" t="str">
        <f t="shared" si="14"/>
        <v>March 2023</v>
      </c>
    </row>
    <row r="429" spans="1:6" x14ac:dyDescent="0.2">
      <c r="A429" s="10">
        <v>44989</v>
      </c>
      <c r="B429" s="26">
        <v>30</v>
      </c>
      <c r="C429" s="25" t="str">
        <f t="shared" si="15"/>
        <v>2023-03</v>
      </c>
      <c r="D429" s="11">
        <v>39.64</v>
      </c>
      <c r="E429" s="11">
        <v>164.43</v>
      </c>
      <c r="F429" t="str">
        <f t="shared" si="14"/>
        <v>March 2023</v>
      </c>
    </row>
    <row r="430" spans="1:6" x14ac:dyDescent="0.2">
      <c r="A430" s="10">
        <v>44990</v>
      </c>
      <c r="B430" s="26">
        <v>38</v>
      </c>
      <c r="C430" s="25" t="str">
        <f t="shared" si="15"/>
        <v>2023-03</v>
      </c>
      <c r="D430" s="11">
        <v>44.16</v>
      </c>
      <c r="E430" s="11">
        <v>165.62</v>
      </c>
      <c r="F430" t="str">
        <f t="shared" si="14"/>
        <v>March 2023</v>
      </c>
    </row>
    <row r="431" spans="1:6" x14ac:dyDescent="0.2">
      <c r="A431" s="10">
        <v>44991</v>
      </c>
      <c r="B431" s="26">
        <v>35</v>
      </c>
      <c r="C431" s="25" t="str">
        <f t="shared" si="15"/>
        <v>2023-03</v>
      </c>
      <c r="D431" s="11">
        <v>48.24</v>
      </c>
      <c r="E431" s="11">
        <v>180.19</v>
      </c>
      <c r="F431" t="str">
        <f t="shared" si="14"/>
        <v>March 2023</v>
      </c>
    </row>
    <row r="432" spans="1:6" x14ac:dyDescent="0.2">
      <c r="A432" s="10">
        <v>44992</v>
      </c>
      <c r="B432" s="26">
        <v>33</v>
      </c>
      <c r="C432" s="25" t="str">
        <f t="shared" si="15"/>
        <v>2023-03</v>
      </c>
      <c r="D432" s="11">
        <v>49.81</v>
      </c>
      <c r="E432" s="11">
        <v>168.24</v>
      </c>
      <c r="F432" t="str">
        <f t="shared" si="14"/>
        <v>March 2023</v>
      </c>
    </row>
    <row r="433" spans="1:6" x14ac:dyDescent="0.2">
      <c r="A433" s="10">
        <v>44993</v>
      </c>
      <c r="B433" s="26">
        <v>40</v>
      </c>
      <c r="C433" s="25" t="str">
        <f t="shared" si="15"/>
        <v>2023-03</v>
      </c>
      <c r="D433" s="11">
        <v>45.07</v>
      </c>
      <c r="E433" s="11">
        <v>178.38</v>
      </c>
      <c r="F433" t="str">
        <f t="shared" si="14"/>
        <v>March 2023</v>
      </c>
    </row>
    <row r="434" spans="1:6" x14ac:dyDescent="0.2">
      <c r="A434" s="10">
        <v>44994</v>
      </c>
      <c r="B434" s="26">
        <v>33</v>
      </c>
      <c r="C434" s="25" t="str">
        <f t="shared" si="15"/>
        <v>2023-03</v>
      </c>
      <c r="D434" s="11">
        <v>48.57</v>
      </c>
      <c r="E434" s="11">
        <v>178.86</v>
      </c>
      <c r="F434" t="str">
        <f t="shared" si="14"/>
        <v>March 2023</v>
      </c>
    </row>
    <row r="435" spans="1:6" x14ac:dyDescent="0.2">
      <c r="A435" s="10">
        <v>44995</v>
      </c>
      <c r="B435" s="26">
        <v>31</v>
      </c>
      <c r="C435" s="25" t="str">
        <f t="shared" si="15"/>
        <v>2023-03</v>
      </c>
      <c r="D435" s="11">
        <v>48.83</v>
      </c>
      <c r="E435" s="11">
        <v>197.02</v>
      </c>
      <c r="F435" t="str">
        <f t="shared" si="14"/>
        <v>March 2023</v>
      </c>
    </row>
    <row r="436" spans="1:6" x14ac:dyDescent="0.2">
      <c r="A436" s="10">
        <v>44996</v>
      </c>
      <c r="B436" s="26">
        <v>32</v>
      </c>
      <c r="C436" s="25" t="str">
        <f t="shared" si="15"/>
        <v>2023-03</v>
      </c>
      <c r="D436" s="11">
        <v>37.200000000000003</v>
      </c>
      <c r="E436" s="11">
        <v>215.31</v>
      </c>
      <c r="F436" t="str">
        <f t="shared" si="14"/>
        <v>March 2023</v>
      </c>
    </row>
    <row r="437" spans="1:6" x14ac:dyDescent="0.2">
      <c r="A437" s="10">
        <v>44997</v>
      </c>
      <c r="B437" s="26">
        <v>40</v>
      </c>
      <c r="C437" s="25" t="str">
        <f t="shared" si="15"/>
        <v>2023-03</v>
      </c>
      <c r="D437" s="11">
        <v>34.9</v>
      </c>
      <c r="E437" s="11">
        <v>199.31</v>
      </c>
      <c r="F437" t="str">
        <f t="shared" si="14"/>
        <v>March 2023</v>
      </c>
    </row>
    <row r="438" spans="1:6" x14ac:dyDescent="0.2">
      <c r="A438" s="10">
        <v>44998</v>
      </c>
      <c r="B438" s="26">
        <v>28</v>
      </c>
      <c r="C438" s="25" t="str">
        <f t="shared" si="15"/>
        <v>2023-03</v>
      </c>
      <c r="D438" s="11">
        <v>49.58</v>
      </c>
      <c r="E438" s="11">
        <v>228.57</v>
      </c>
      <c r="F438" t="str">
        <f t="shared" si="14"/>
        <v>March 2023</v>
      </c>
    </row>
    <row r="439" spans="1:6" x14ac:dyDescent="0.2">
      <c r="A439" s="10">
        <v>44999</v>
      </c>
      <c r="B439" s="26">
        <v>28</v>
      </c>
      <c r="C439" s="25" t="str">
        <f t="shared" si="15"/>
        <v>2023-03</v>
      </c>
      <c r="D439" s="11">
        <v>42.92</v>
      </c>
      <c r="E439" s="11">
        <v>152.71</v>
      </c>
      <c r="F439" t="str">
        <f t="shared" si="14"/>
        <v>March 2023</v>
      </c>
    </row>
    <row r="440" spans="1:6" x14ac:dyDescent="0.2">
      <c r="A440" s="10">
        <v>45000</v>
      </c>
      <c r="B440" s="26">
        <v>35</v>
      </c>
      <c r="C440" s="25" t="str">
        <f t="shared" si="15"/>
        <v>2023-03</v>
      </c>
      <c r="D440" s="11">
        <v>53.39</v>
      </c>
      <c r="E440" s="11">
        <v>195.2</v>
      </c>
      <c r="F440" t="str">
        <f t="shared" si="14"/>
        <v>March 2023</v>
      </c>
    </row>
    <row r="441" spans="1:6" x14ac:dyDescent="0.2">
      <c r="A441" s="10">
        <v>45001</v>
      </c>
      <c r="B441" s="26">
        <v>36</v>
      </c>
      <c r="C441" s="25" t="str">
        <f t="shared" si="15"/>
        <v>2023-03</v>
      </c>
      <c r="D441" s="11">
        <v>44.9</v>
      </c>
      <c r="E441" s="11">
        <v>189.9</v>
      </c>
      <c r="F441" t="str">
        <f t="shared" si="14"/>
        <v>March 2023</v>
      </c>
    </row>
    <row r="442" spans="1:6" x14ac:dyDescent="0.2">
      <c r="A442" s="10">
        <v>45002</v>
      </c>
      <c r="B442" s="26">
        <v>34</v>
      </c>
      <c r="C442" s="25" t="str">
        <f t="shared" si="15"/>
        <v>2023-03</v>
      </c>
      <c r="D442" s="11">
        <v>52.22</v>
      </c>
      <c r="E442" s="11">
        <v>233.95</v>
      </c>
      <c r="F442" t="str">
        <f t="shared" si="14"/>
        <v>March 2023</v>
      </c>
    </row>
    <row r="443" spans="1:6" x14ac:dyDescent="0.2">
      <c r="A443" s="10">
        <v>45003</v>
      </c>
      <c r="B443" s="26">
        <v>29</v>
      </c>
      <c r="C443" s="25" t="str">
        <f t="shared" si="15"/>
        <v>2023-03</v>
      </c>
      <c r="D443" s="11">
        <v>35</v>
      </c>
      <c r="E443" s="11">
        <v>146.16</v>
      </c>
      <c r="F443" t="str">
        <f t="shared" si="14"/>
        <v>March 2023</v>
      </c>
    </row>
    <row r="444" spans="1:6" x14ac:dyDescent="0.2">
      <c r="A444" s="10">
        <v>45004</v>
      </c>
      <c r="B444" s="26">
        <v>34</v>
      </c>
      <c r="C444" s="25" t="str">
        <f t="shared" si="15"/>
        <v>2023-03</v>
      </c>
      <c r="D444" s="11">
        <v>43.5</v>
      </c>
      <c r="E444" s="11">
        <v>204.85</v>
      </c>
      <c r="F444" t="str">
        <f t="shared" si="14"/>
        <v>March 2023</v>
      </c>
    </row>
    <row r="445" spans="1:6" x14ac:dyDescent="0.2">
      <c r="A445" s="10">
        <v>45005</v>
      </c>
      <c r="B445" s="26">
        <v>36</v>
      </c>
      <c r="C445" s="25" t="str">
        <f t="shared" si="15"/>
        <v>2023-03</v>
      </c>
      <c r="D445" s="11">
        <v>42.66</v>
      </c>
      <c r="E445" s="11">
        <v>218.96</v>
      </c>
      <c r="F445" t="str">
        <f t="shared" si="14"/>
        <v>March 2023</v>
      </c>
    </row>
    <row r="446" spans="1:6" x14ac:dyDescent="0.2">
      <c r="A446" s="10">
        <v>45006</v>
      </c>
      <c r="B446" s="26">
        <v>35</v>
      </c>
      <c r="C446" s="25" t="str">
        <f t="shared" si="15"/>
        <v>2023-03</v>
      </c>
      <c r="D446" s="11">
        <v>44.52</v>
      </c>
      <c r="E446" s="11">
        <v>222.07</v>
      </c>
      <c r="F446" t="str">
        <f t="shared" si="14"/>
        <v>March 2023</v>
      </c>
    </row>
    <row r="447" spans="1:6" x14ac:dyDescent="0.2">
      <c r="A447" s="10">
        <v>45007</v>
      </c>
      <c r="B447" s="26">
        <v>30</v>
      </c>
      <c r="C447" s="25" t="str">
        <f t="shared" si="15"/>
        <v>2023-03</v>
      </c>
      <c r="D447" s="11">
        <v>54.28</v>
      </c>
      <c r="E447" s="11">
        <v>173.01</v>
      </c>
      <c r="F447" t="str">
        <f t="shared" si="14"/>
        <v>March 2023</v>
      </c>
    </row>
    <row r="448" spans="1:6" x14ac:dyDescent="0.2">
      <c r="A448" s="10">
        <v>45008</v>
      </c>
      <c r="B448" s="26">
        <v>30</v>
      </c>
      <c r="C448" s="25" t="str">
        <f t="shared" si="15"/>
        <v>2023-03</v>
      </c>
      <c r="D448" s="11">
        <v>35.450000000000003</v>
      </c>
      <c r="E448" s="11">
        <v>186.89</v>
      </c>
      <c r="F448" t="str">
        <f t="shared" si="14"/>
        <v>March 2023</v>
      </c>
    </row>
    <row r="449" spans="1:6" x14ac:dyDescent="0.2">
      <c r="A449" s="10">
        <v>45009</v>
      </c>
      <c r="B449" s="26">
        <v>33</v>
      </c>
      <c r="C449" s="25" t="str">
        <f t="shared" si="15"/>
        <v>2023-03</v>
      </c>
      <c r="D449" s="11">
        <v>39.229999999999997</v>
      </c>
      <c r="E449" s="11">
        <v>138.34</v>
      </c>
      <c r="F449" t="str">
        <f t="shared" si="14"/>
        <v>March 2023</v>
      </c>
    </row>
    <row r="450" spans="1:6" x14ac:dyDescent="0.2">
      <c r="A450" s="10">
        <v>45010</v>
      </c>
      <c r="B450" s="26">
        <v>30</v>
      </c>
      <c r="C450" s="25" t="str">
        <f t="shared" si="15"/>
        <v>2023-03</v>
      </c>
      <c r="D450" s="11">
        <v>47.05</v>
      </c>
      <c r="E450" s="11">
        <v>192.82</v>
      </c>
      <c r="F450" t="str">
        <f t="shared" si="14"/>
        <v>March 2023</v>
      </c>
    </row>
    <row r="451" spans="1:6" x14ac:dyDescent="0.2">
      <c r="A451" s="10">
        <v>45011</v>
      </c>
      <c r="B451" s="26">
        <v>40</v>
      </c>
      <c r="C451" s="25" t="str">
        <f t="shared" si="15"/>
        <v>2023-03</v>
      </c>
      <c r="D451" s="11">
        <v>36.1</v>
      </c>
      <c r="E451" s="11">
        <v>224.71</v>
      </c>
      <c r="F451" t="str">
        <f t="shared" ref="F451:F514" si="16">TEXT(DATE(LEFT(C451,4), RIGHT(C451,2), 1), "mmmm yyyy")</f>
        <v>March 2023</v>
      </c>
    </row>
    <row r="452" spans="1:6" x14ac:dyDescent="0.2">
      <c r="A452" s="10">
        <v>45012</v>
      </c>
      <c r="B452" s="26">
        <v>38</v>
      </c>
      <c r="C452" s="25" t="str">
        <f t="shared" si="15"/>
        <v>2023-03</v>
      </c>
      <c r="D452" s="11">
        <v>42.23</v>
      </c>
      <c r="E452" s="11">
        <v>149.4</v>
      </c>
      <c r="F452" t="str">
        <f t="shared" si="16"/>
        <v>March 2023</v>
      </c>
    </row>
    <row r="453" spans="1:6" x14ac:dyDescent="0.2">
      <c r="A453" s="10">
        <v>45013</v>
      </c>
      <c r="B453" s="26">
        <v>33</v>
      </c>
      <c r="C453" s="25" t="str">
        <f t="shared" si="15"/>
        <v>2023-03</v>
      </c>
      <c r="D453" s="11">
        <v>42</v>
      </c>
      <c r="E453" s="11">
        <v>232.45</v>
      </c>
      <c r="F453" t="str">
        <f t="shared" si="16"/>
        <v>March 2023</v>
      </c>
    </row>
    <row r="454" spans="1:6" x14ac:dyDescent="0.2">
      <c r="A454" s="10">
        <v>45014</v>
      </c>
      <c r="B454" s="26">
        <v>39</v>
      </c>
      <c r="C454" s="25" t="str">
        <f t="shared" si="15"/>
        <v>2023-03</v>
      </c>
      <c r="D454" s="11">
        <v>46.64</v>
      </c>
      <c r="E454" s="11">
        <v>159.97999999999999</v>
      </c>
      <c r="F454" t="str">
        <f t="shared" si="16"/>
        <v>March 2023</v>
      </c>
    </row>
    <row r="455" spans="1:6" x14ac:dyDescent="0.2">
      <c r="A455" s="10">
        <v>45015</v>
      </c>
      <c r="B455" s="26">
        <v>30</v>
      </c>
      <c r="C455" s="25" t="str">
        <f t="shared" si="15"/>
        <v>2023-03</v>
      </c>
      <c r="D455" s="11">
        <v>46.99</v>
      </c>
      <c r="E455" s="11">
        <v>146.78</v>
      </c>
      <c r="F455" t="str">
        <f t="shared" si="16"/>
        <v>March 2023</v>
      </c>
    </row>
    <row r="456" spans="1:6" x14ac:dyDescent="0.2">
      <c r="A456" s="10">
        <v>45016</v>
      </c>
      <c r="B456" s="26">
        <v>29</v>
      </c>
      <c r="C456" s="25" t="str">
        <f t="shared" si="15"/>
        <v>2023-03</v>
      </c>
      <c r="D456" s="11">
        <v>37.67</v>
      </c>
      <c r="E456" s="11">
        <v>161.28</v>
      </c>
      <c r="F456" t="str">
        <f t="shared" si="16"/>
        <v>March 2023</v>
      </c>
    </row>
    <row r="457" spans="1:6" x14ac:dyDescent="0.2">
      <c r="A457" s="10">
        <v>45017</v>
      </c>
      <c r="B457" s="26">
        <v>36</v>
      </c>
      <c r="C457" s="25" t="str">
        <f t="shared" si="15"/>
        <v>2023-04</v>
      </c>
      <c r="D457" s="11">
        <v>52.36</v>
      </c>
      <c r="E457" s="11">
        <v>205.52</v>
      </c>
      <c r="F457" t="str">
        <f t="shared" si="16"/>
        <v>April 2023</v>
      </c>
    </row>
    <row r="458" spans="1:6" x14ac:dyDescent="0.2">
      <c r="A458" s="10">
        <v>45018</v>
      </c>
      <c r="B458" s="26">
        <v>34</v>
      </c>
      <c r="C458" s="25" t="str">
        <f t="shared" si="15"/>
        <v>2023-04</v>
      </c>
      <c r="D458" s="11">
        <v>50.29</v>
      </c>
      <c r="E458" s="11">
        <v>166.94</v>
      </c>
      <c r="F458" t="str">
        <f t="shared" si="16"/>
        <v>April 2023</v>
      </c>
    </row>
    <row r="459" spans="1:6" x14ac:dyDescent="0.2">
      <c r="A459" s="10">
        <v>45019</v>
      </c>
      <c r="B459" s="26">
        <v>35</v>
      </c>
      <c r="C459" s="25" t="str">
        <f t="shared" si="15"/>
        <v>2023-04</v>
      </c>
      <c r="D459" s="11">
        <v>49.9</v>
      </c>
      <c r="E459" s="11">
        <v>194.87</v>
      </c>
      <c r="F459" t="str">
        <f t="shared" si="16"/>
        <v>April 2023</v>
      </c>
    </row>
    <row r="460" spans="1:6" x14ac:dyDescent="0.2">
      <c r="A460" s="10">
        <v>45020</v>
      </c>
      <c r="B460" s="26">
        <v>31</v>
      </c>
      <c r="C460" s="25" t="str">
        <f t="shared" si="15"/>
        <v>2023-04</v>
      </c>
      <c r="D460" s="11">
        <v>51.39</v>
      </c>
      <c r="E460" s="11">
        <v>184.31</v>
      </c>
      <c r="F460" t="str">
        <f t="shared" si="16"/>
        <v>April 2023</v>
      </c>
    </row>
    <row r="461" spans="1:6" x14ac:dyDescent="0.2">
      <c r="A461" s="10">
        <v>45021</v>
      </c>
      <c r="B461" s="26">
        <v>36</v>
      </c>
      <c r="C461" s="25" t="str">
        <f t="shared" si="15"/>
        <v>2023-04</v>
      </c>
      <c r="D461" s="11">
        <v>46.61</v>
      </c>
      <c r="E461" s="11">
        <v>139.57</v>
      </c>
      <c r="F461" t="str">
        <f t="shared" si="16"/>
        <v>April 2023</v>
      </c>
    </row>
    <row r="462" spans="1:6" x14ac:dyDescent="0.2">
      <c r="A462" s="10">
        <v>45022</v>
      </c>
      <c r="B462" s="26">
        <v>40</v>
      </c>
      <c r="C462" s="25" t="str">
        <f t="shared" si="15"/>
        <v>2023-04</v>
      </c>
      <c r="D462" s="11">
        <v>40.65</v>
      </c>
      <c r="E462" s="11">
        <v>176.11</v>
      </c>
      <c r="F462" t="str">
        <f t="shared" si="16"/>
        <v>April 2023</v>
      </c>
    </row>
    <row r="463" spans="1:6" x14ac:dyDescent="0.2">
      <c r="A463" s="10">
        <v>45023</v>
      </c>
      <c r="B463" s="26">
        <v>34</v>
      </c>
      <c r="C463" s="25" t="str">
        <f t="shared" ref="C463:C526" si="17">TEXT(A463, "yyyy-mm")</f>
        <v>2023-04</v>
      </c>
      <c r="D463" s="11">
        <v>41.82</v>
      </c>
      <c r="E463" s="11">
        <v>216.97</v>
      </c>
      <c r="F463" t="str">
        <f t="shared" si="16"/>
        <v>April 2023</v>
      </c>
    </row>
    <row r="464" spans="1:6" x14ac:dyDescent="0.2">
      <c r="A464" s="10">
        <v>45024</v>
      </c>
      <c r="B464" s="26">
        <v>30</v>
      </c>
      <c r="C464" s="25" t="str">
        <f t="shared" si="17"/>
        <v>2023-04</v>
      </c>
      <c r="D464" s="11">
        <v>36.840000000000003</v>
      </c>
      <c r="E464" s="11">
        <v>136.99</v>
      </c>
      <c r="F464" t="str">
        <f t="shared" si="16"/>
        <v>April 2023</v>
      </c>
    </row>
    <row r="465" spans="1:6" x14ac:dyDescent="0.2">
      <c r="A465" s="10">
        <v>45025</v>
      </c>
      <c r="B465" s="26">
        <v>37</v>
      </c>
      <c r="C465" s="25" t="str">
        <f t="shared" si="17"/>
        <v>2023-04</v>
      </c>
      <c r="D465" s="11">
        <v>47.16</v>
      </c>
      <c r="E465" s="11">
        <v>229.21</v>
      </c>
      <c r="F465" t="str">
        <f t="shared" si="16"/>
        <v>April 2023</v>
      </c>
    </row>
    <row r="466" spans="1:6" x14ac:dyDescent="0.2">
      <c r="A466" s="10">
        <v>45026</v>
      </c>
      <c r="B466" s="26">
        <v>38</v>
      </c>
      <c r="C466" s="25" t="str">
        <f t="shared" si="17"/>
        <v>2023-04</v>
      </c>
      <c r="D466" s="11">
        <v>43.01</v>
      </c>
      <c r="E466" s="11">
        <v>217.14</v>
      </c>
      <c r="F466" t="str">
        <f t="shared" si="16"/>
        <v>April 2023</v>
      </c>
    </row>
    <row r="467" spans="1:6" x14ac:dyDescent="0.2">
      <c r="A467" s="10">
        <v>45027</v>
      </c>
      <c r="B467" s="26">
        <v>37</v>
      </c>
      <c r="C467" s="25" t="str">
        <f t="shared" si="17"/>
        <v>2023-04</v>
      </c>
      <c r="D467" s="11">
        <v>40.42</v>
      </c>
      <c r="E467" s="11">
        <v>189.04</v>
      </c>
      <c r="F467" t="str">
        <f t="shared" si="16"/>
        <v>April 2023</v>
      </c>
    </row>
    <row r="468" spans="1:6" x14ac:dyDescent="0.2">
      <c r="A468" s="10">
        <v>45028</v>
      </c>
      <c r="B468" s="26">
        <v>32</v>
      </c>
      <c r="C468" s="25" t="str">
        <f t="shared" si="17"/>
        <v>2023-04</v>
      </c>
      <c r="D468" s="11">
        <v>51.74</v>
      </c>
      <c r="E468" s="11">
        <v>141.55000000000001</v>
      </c>
      <c r="F468" t="str">
        <f t="shared" si="16"/>
        <v>April 2023</v>
      </c>
    </row>
    <row r="469" spans="1:6" x14ac:dyDescent="0.2">
      <c r="A469" s="10">
        <v>45029</v>
      </c>
      <c r="B469" s="26">
        <v>38</v>
      </c>
      <c r="C469" s="25" t="str">
        <f t="shared" si="17"/>
        <v>2023-04</v>
      </c>
      <c r="D469" s="11">
        <v>50.53</v>
      </c>
      <c r="E469" s="11">
        <v>157.63</v>
      </c>
      <c r="F469" t="str">
        <f t="shared" si="16"/>
        <v>April 2023</v>
      </c>
    </row>
    <row r="470" spans="1:6" x14ac:dyDescent="0.2">
      <c r="A470" s="10">
        <v>45030</v>
      </c>
      <c r="B470" s="26">
        <v>37</v>
      </c>
      <c r="C470" s="25" t="str">
        <f t="shared" si="17"/>
        <v>2023-04</v>
      </c>
      <c r="D470" s="11">
        <v>47.76</v>
      </c>
      <c r="E470" s="11">
        <v>207.31</v>
      </c>
      <c r="F470" t="str">
        <f t="shared" si="16"/>
        <v>April 2023</v>
      </c>
    </row>
    <row r="471" spans="1:6" x14ac:dyDescent="0.2">
      <c r="A471" s="10">
        <v>45031</v>
      </c>
      <c r="B471" s="26">
        <v>30</v>
      </c>
      <c r="C471" s="25" t="str">
        <f t="shared" si="17"/>
        <v>2023-04</v>
      </c>
      <c r="D471" s="11">
        <v>39.86</v>
      </c>
      <c r="E471" s="11">
        <v>232.31</v>
      </c>
      <c r="F471" t="str">
        <f t="shared" si="16"/>
        <v>April 2023</v>
      </c>
    </row>
    <row r="472" spans="1:6" x14ac:dyDescent="0.2">
      <c r="A472" s="10">
        <v>45032</v>
      </c>
      <c r="B472" s="26">
        <v>31</v>
      </c>
      <c r="C472" s="25" t="str">
        <f t="shared" si="17"/>
        <v>2023-04</v>
      </c>
      <c r="D472" s="11">
        <v>45.78</v>
      </c>
      <c r="E472" s="11">
        <v>196.74</v>
      </c>
      <c r="F472" t="str">
        <f t="shared" si="16"/>
        <v>April 2023</v>
      </c>
    </row>
    <row r="473" spans="1:6" x14ac:dyDescent="0.2">
      <c r="A473" s="10">
        <v>45033</v>
      </c>
      <c r="B473" s="26">
        <v>29</v>
      </c>
      <c r="C473" s="25" t="str">
        <f t="shared" si="17"/>
        <v>2023-04</v>
      </c>
      <c r="D473" s="11">
        <v>36.5</v>
      </c>
      <c r="E473" s="11">
        <v>230.79</v>
      </c>
      <c r="F473" t="str">
        <f t="shared" si="16"/>
        <v>April 2023</v>
      </c>
    </row>
    <row r="474" spans="1:6" x14ac:dyDescent="0.2">
      <c r="A474" s="10">
        <v>45034</v>
      </c>
      <c r="B474" s="26">
        <v>30</v>
      </c>
      <c r="C474" s="25" t="str">
        <f t="shared" si="17"/>
        <v>2023-04</v>
      </c>
      <c r="D474" s="11">
        <v>47.43</v>
      </c>
      <c r="E474" s="11">
        <v>209.1</v>
      </c>
      <c r="F474" t="str">
        <f t="shared" si="16"/>
        <v>April 2023</v>
      </c>
    </row>
    <row r="475" spans="1:6" x14ac:dyDescent="0.2">
      <c r="A475" s="10">
        <v>45035</v>
      </c>
      <c r="B475" s="26">
        <v>32</v>
      </c>
      <c r="C475" s="25" t="str">
        <f t="shared" si="17"/>
        <v>2023-04</v>
      </c>
      <c r="D475" s="11">
        <v>43.9</v>
      </c>
      <c r="E475" s="11">
        <v>234.55</v>
      </c>
      <c r="F475" t="str">
        <f t="shared" si="16"/>
        <v>April 2023</v>
      </c>
    </row>
    <row r="476" spans="1:6" x14ac:dyDescent="0.2">
      <c r="A476" s="10">
        <v>45036</v>
      </c>
      <c r="B476" s="26">
        <v>42</v>
      </c>
      <c r="C476" s="25" t="str">
        <f t="shared" si="17"/>
        <v>2023-04</v>
      </c>
      <c r="D476" s="11">
        <v>48.84</v>
      </c>
      <c r="E476" s="11">
        <v>195.21</v>
      </c>
      <c r="F476" t="str">
        <f t="shared" si="16"/>
        <v>April 2023</v>
      </c>
    </row>
    <row r="477" spans="1:6" x14ac:dyDescent="0.2">
      <c r="A477" s="10">
        <v>45037</v>
      </c>
      <c r="B477" s="26">
        <v>35</v>
      </c>
      <c r="C477" s="25" t="str">
        <f t="shared" si="17"/>
        <v>2023-04</v>
      </c>
      <c r="D477" s="11">
        <v>39.68</v>
      </c>
      <c r="E477" s="11">
        <v>159.35</v>
      </c>
      <c r="F477" t="str">
        <f t="shared" si="16"/>
        <v>April 2023</v>
      </c>
    </row>
    <row r="478" spans="1:6" x14ac:dyDescent="0.2">
      <c r="A478" s="10">
        <v>45038</v>
      </c>
      <c r="B478" s="26">
        <v>40</v>
      </c>
      <c r="C478" s="25" t="str">
        <f t="shared" si="17"/>
        <v>2023-04</v>
      </c>
      <c r="D478" s="11">
        <v>35.86</v>
      </c>
      <c r="E478" s="11">
        <v>185.09</v>
      </c>
      <c r="F478" t="str">
        <f t="shared" si="16"/>
        <v>April 2023</v>
      </c>
    </row>
    <row r="479" spans="1:6" x14ac:dyDescent="0.2">
      <c r="A479" s="10">
        <v>45039</v>
      </c>
      <c r="B479" s="26">
        <v>33</v>
      </c>
      <c r="C479" s="25" t="str">
        <f t="shared" si="17"/>
        <v>2023-04</v>
      </c>
      <c r="D479" s="11">
        <v>47.26</v>
      </c>
      <c r="E479" s="11">
        <v>200.38</v>
      </c>
      <c r="F479" t="str">
        <f t="shared" si="16"/>
        <v>April 2023</v>
      </c>
    </row>
    <row r="480" spans="1:6" x14ac:dyDescent="0.2">
      <c r="A480" s="10">
        <v>45040</v>
      </c>
      <c r="B480" s="26">
        <v>30</v>
      </c>
      <c r="C480" s="25" t="str">
        <f t="shared" si="17"/>
        <v>2023-04</v>
      </c>
      <c r="D480" s="11">
        <v>40.880000000000003</v>
      </c>
      <c r="E480" s="11">
        <v>227.38</v>
      </c>
      <c r="F480" t="str">
        <f t="shared" si="16"/>
        <v>April 2023</v>
      </c>
    </row>
    <row r="481" spans="1:6" x14ac:dyDescent="0.2">
      <c r="A481" s="10">
        <v>45041</v>
      </c>
      <c r="B481" s="26">
        <v>30</v>
      </c>
      <c r="C481" s="25" t="str">
        <f t="shared" si="17"/>
        <v>2023-04</v>
      </c>
      <c r="D481" s="11">
        <v>49.95</v>
      </c>
      <c r="E481" s="11">
        <v>150.91999999999999</v>
      </c>
      <c r="F481" t="str">
        <f t="shared" si="16"/>
        <v>April 2023</v>
      </c>
    </row>
    <row r="482" spans="1:6" x14ac:dyDescent="0.2">
      <c r="A482" s="10">
        <v>45042</v>
      </c>
      <c r="B482" s="26">
        <v>34</v>
      </c>
      <c r="C482" s="25" t="str">
        <f t="shared" si="17"/>
        <v>2023-04</v>
      </c>
      <c r="D482" s="11">
        <v>38.49</v>
      </c>
      <c r="E482" s="11">
        <v>205.79</v>
      </c>
      <c r="F482" t="str">
        <f t="shared" si="16"/>
        <v>April 2023</v>
      </c>
    </row>
    <row r="483" spans="1:6" x14ac:dyDescent="0.2">
      <c r="A483" s="10">
        <v>45043</v>
      </c>
      <c r="B483" s="26">
        <v>32</v>
      </c>
      <c r="C483" s="25" t="str">
        <f t="shared" si="17"/>
        <v>2023-04</v>
      </c>
      <c r="D483" s="11">
        <v>46.47</v>
      </c>
      <c r="E483" s="11">
        <v>153.69</v>
      </c>
      <c r="F483" t="str">
        <f t="shared" si="16"/>
        <v>April 2023</v>
      </c>
    </row>
    <row r="484" spans="1:6" x14ac:dyDescent="0.2">
      <c r="A484" s="10">
        <v>45044</v>
      </c>
      <c r="B484" s="26">
        <v>41</v>
      </c>
      <c r="C484" s="25" t="str">
        <f t="shared" si="17"/>
        <v>2023-04</v>
      </c>
      <c r="D484" s="11">
        <v>35.299999999999997</v>
      </c>
      <c r="E484" s="11">
        <v>140.06</v>
      </c>
      <c r="F484" t="str">
        <f t="shared" si="16"/>
        <v>April 2023</v>
      </c>
    </row>
    <row r="485" spans="1:6" x14ac:dyDescent="0.2">
      <c r="A485" s="10">
        <v>45045</v>
      </c>
      <c r="B485" s="26">
        <v>39</v>
      </c>
      <c r="C485" s="25" t="str">
        <f t="shared" si="17"/>
        <v>2023-04</v>
      </c>
      <c r="D485" s="11">
        <v>51.37</v>
      </c>
      <c r="E485" s="11">
        <v>195.68</v>
      </c>
      <c r="F485" t="str">
        <f t="shared" si="16"/>
        <v>April 2023</v>
      </c>
    </row>
    <row r="486" spans="1:6" x14ac:dyDescent="0.2">
      <c r="A486" s="10">
        <v>45046</v>
      </c>
      <c r="B486" s="26">
        <v>40</v>
      </c>
      <c r="C486" s="25" t="str">
        <f t="shared" si="17"/>
        <v>2023-04</v>
      </c>
      <c r="D486" s="11">
        <v>41.17</v>
      </c>
      <c r="E486" s="11">
        <v>235.53</v>
      </c>
      <c r="F486" t="str">
        <f t="shared" si="16"/>
        <v>April 2023</v>
      </c>
    </row>
    <row r="487" spans="1:6" x14ac:dyDescent="0.2">
      <c r="A487" s="10">
        <v>45047</v>
      </c>
      <c r="B487" s="26">
        <v>36</v>
      </c>
      <c r="C487" s="25" t="str">
        <f t="shared" si="17"/>
        <v>2023-05</v>
      </c>
      <c r="D487" s="11">
        <v>38.85</v>
      </c>
      <c r="E487" s="11">
        <v>137.33000000000001</v>
      </c>
      <c r="F487" t="str">
        <f t="shared" si="16"/>
        <v>May 2023</v>
      </c>
    </row>
    <row r="488" spans="1:6" x14ac:dyDescent="0.2">
      <c r="A488" s="10">
        <v>45048</v>
      </c>
      <c r="B488" s="26">
        <v>36</v>
      </c>
      <c r="C488" s="25" t="str">
        <f t="shared" si="17"/>
        <v>2023-05</v>
      </c>
      <c r="D488" s="11">
        <v>34.86</v>
      </c>
      <c r="E488" s="11">
        <v>206.12</v>
      </c>
      <c r="F488" t="str">
        <f t="shared" si="16"/>
        <v>May 2023</v>
      </c>
    </row>
    <row r="489" spans="1:6" x14ac:dyDescent="0.2">
      <c r="A489" s="10">
        <v>45049</v>
      </c>
      <c r="B489" s="26">
        <v>31</v>
      </c>
      <c r="C489" s="25" t="str">
        <f t="shared" si="17"/>
        <v>2023-05</v>
      </c>
      <c r="D489" s="11">
        <v>35.520000000000003</v>
      </c>
      <c r="E489" s="11">
        <v>224.26</v>
      </c>
      <c r="F489" t="str">
        <f t="shared" si="16"/>
        <v>May 2023</v>
      </c>
    </row>
    <row r="490" spans="1:6" x14ac:dyDescent="0.2">
      <c r="A490" s="10">
        <v>45050</v>
      </c>
      <c r="B490" s="26">
        <v>34</v>
      </c>
      <c r="C490" s="25" t="str">
        <f t="shared" si="17"/>
        <v>2023-05</v>
      </c>
      <c r="D490" s="11">
        <v>53.09</v>
      </c>
      <c r="E490" s="11">
        <v>186.57</v>
      </c>
      <c r="F490" t="str">
        <f t="shared" si="16"/>
        <v>May 2023</v>
      </c>
    </row>
    <row r="491" spans="1:6" x14ac:dyDescent="0.2">
      <c r="A491" s="10">
        <v>45051</v>
      </c>
      <c r="B491" s="26">
        <v>30</v>
      </c>
      <c r="C491" s="25" t="str">
        <f t="shared" si="17"/>
        <v>2023-05</v>
      </c>
      <c r="D491" s="11">
        <v>51.27</v>
      </c>
      <c r="E491" s="11">
        <v>136.35</v>
      </c>
      <c r="F491" t="str">
        <f t="shared" si="16"/>
        <v>May 2023</v>
      </c>
    </row>
    <row r="492" spans="1:6" x14ac:dyDescent="0.2">
      <c r="A492" s="10">
        <v>45052</v>
      </c>
      <c r="B492" s="26">
        <v>32</v>
      </c>
      <c r="C492" s="25" t="str">
        <f t="shared" si="17"/>
        <v>2023-05</v>
      </c>
      <c r="D492" s="11">
        <v>38.659999999999997</v>
      </c>
      <c r="E492" s="11">
        <v>151.86000000000001</v>
      </c>
      <c r="F492" t="str">
        <f t="shared" si="16"/>
        <v>May 2023</v>
      </c>
    </row>
    <row r="493" spans="1:6" x14ac:dyDescent="0.2">
      <c r="A493" s="10">
        <v>45053</v>
      </c>
      <c r="B493" s="26">
        <v>30</v>
      </c>
      <c r="C493" s="25" t="str">
        <f t="shared" si="17"/>
        <v>2023-05</v>
      </c>
      <c r="D493" s="11">
        <v>38.799999999999997</v>
      </c>
      <c r="E493" s="11">
        <v>156.78</v>
      </c>
      <c r="F493" t="str">
        <f t="shared" si="16"/>
        <v>May 2023</v>
      </c>
    </row>
    <row r="494" spans="1:6" x14ac:dyDescent="0.2">
      <c r="A494" s="10">
        <v>45054</v>
      </c>
      <c r="B494" s="26">
        <v>36</v>
      </c>
      <c r="C494" s="25" t="str">
        <f t="shared" si="17"/>
        <v>2023-05</v>
      </c>
      <c r="D494" s="11">
        <v>47.03</v>
      </c>
      <c r="E494" s="11">
        <v>185.82</v>
      </c>
      <c r="F494" t="str">
        <f t="shared" si="16"/>
        <v>May 2023</v>
      </c>
    </row>
    <row r="495" spans="1:6" x14ac:dyDescent="0.2">
      <c r="A495" s="10">
        <v>45055</v>
      </c>
      <c r="B495" s="26">
        <v>35</v>
      </c>
      <c r="C495" s="25" t="str">
        <f t="shared" si="17"/>
        <v>2023-05</v>
      </c>
      <c r="D495" s="11">
        <v>51.73</v>
      </c>
      <c r="E495" s="11">
        <v>157.37</v>
      </c>
      <c r="F495" t="str">
        <f t="shared" si="16"/>
        <v>May 2023</v>
      </c>
    </row>
    <row r="496" spans="1:6" x14ac:dyDescent="0.2">
      <c r="A496" s="10">
        <v>45056</v>
      </c>
      <c r="B496" s="26">
        <v>39</v>
      </c>
      <c r="C496" s="25" t="str">
        <f t="shared" si="17"/>
        <v>2023-05</v>
      </c>
      <c r="D496" s="11">
        <v>40.450000000000003</v>
      </c>
      <c r="E496" s="11">
        <v>230.92</v>
      </c>
      <c r="F496" t="str">
        <f t="shared" si="16"/>
        <v>May 2023</v>
      </c>
    </row>
    <row r="497" spans="1:6" x14ac:dyDescent="0.2">
      <c r="A497" s="10">
        <v>45057</v>
      </c>
      <c r="B497" s="26">
        <v>41</v>
      </c>
      <c r="C497" s="25" t="str">
        <f t="shared" si="17"/>
        <v>2023-05</v>
      </c>
      <c r="D497" s="11">
        <v>45.31</v>
      </c>
      <c r="E497" s="11">
        <v>186.55</v>
      </c>
      <c r="F497" t="str">
        <f t="shared" si="16"/>
        <v>May 2023</v>
      </c>
    </row>
    <row r="498" spans="1:6" x14ac:dyDescent="0.2">
      <c r="A498" s="10">
        <v>45058</v>
      </c>
      <c r="B498" s="26">
        <v>31</v>
      </c>
      <c r="C498" s="25" t="str">
        <f t="shared" si="17"/>
        <v>2023-05</v>
      </c>
      <c r="D498" s="11">
        <v>46.75</v>
      </c>
      <c r="E498" s="11">
        <v>180.22</v>
      </c>
      <c r="F498" t="str">
        <f t="shared" si="16"/>
        <v>May 2023</v>
      </c>
    </row>
    <row r="499" spans="1:6" x14ac:dyDescent="0.2">
      <c r="A499" s="10">
        <v>45059</v>
      </c>
      <c r="B499" s="26">
        <v>35</v>
      </c>
      <c r="C499" s="25" t="str">
        <f t="shared" si="17"/>
        <v>2023-05</v>
      </c>
      <c r="D499" s="11">
        <v>49.22</v>
      </c>
      <c r="E499" s="11">
        <v>230.41</v>
      </c>
      <c r="F499" t="str">
        <f t="shared" si="16"/>
        <v>May 2023</v>
      </c>
    </row>
    <row r="500" spans="1:6" x14ac:dyDescent="0.2">
      <c r="A500" s="10">
        <v>45060</v>
      </c>
      <c r="B500" s="26">
        <v>42</v>
      </c>
      <c r="C500" s="25" t="str">
        <f t="shared" si="17"/>
        <v>2023-05</v>
      </c>
      <c r="D500" s="11">
        <v>47.8</v>
      </c>
      <c r="E500" s="11">
        <v>161.88</v>
      </c>
      <c r="F500" t="str">
        <f t="shared" si="16"/>
        <v>May 2023</v>
      </c>
    </row>
    <row r="501" spans="1:6" x14ac:dyDescent="0.2">
      <c r="A501" s="10">
        <v>45061</v>
      </c>
      <c r="B501" s="26">
        <v>42</v>
      </c>
      <c r="C501" s="25" t="str">
        <f t="shared" si="17"/>
        <v>2023-05</v>
      </c>
      <c r="D501" s="11">
        <v>38.67</v>
      </c>
      <c r="E501" s="11">
        <v>147.24</v>
      </c>
      <c r="F501" t="str">
        <f t="shared" si="16"/>
        <v>May 2023</v>
      </c>
    </row>
    <row r="502" spans="1:6" x14ac:dyDescent="0.2">
      <c r="A502" s="10">
        <v>45062</v>
      </c>
      <c r="B502" s="26">
        <v>39</v>
      </c>
      <c r="C502" s="25" t="str">
        <f t="shared" si="17"/>
        <v>2023-05</v>
      </c>
      <c r="D502" s="11">
        <v>49.53</v>
      </c>
      <c r="E502" s="11">
        <v>214.07</v>
      </c>
      <c r="F502" t="str">
        <f t="shared" si="16"/>
        <v>May 2023</v>
      </c>
    </row>
    <row r="503" spans="1:6" x14ac:dyDescent="0.2">
      <c r="A503" s="10">
        <v>45063</v>
      </c>
      <c r="B503" s="26">
        <v>43</v>
      </c>
      <c r="C503" s="25" t="str">
        <f t="shared" si="17"/>
        <v>2023-05</v>
      </c>
      <c r="D503" s="11">
        <v>37.49</v>
      </c>
      <c r="E503" s="11">
        <v>201.89</v>
      </c>
      <c r="F503" t="str">
        <f t="shared" si="16"/>
        <v>May 2023</v>
      </c>
    </row>
    <row r="504" spans="1:6" x14ac:dyDescent="0.2">
      <c r="A504" s="10">
        <v>45064</v>
      </c>
      <c r="B504" s="26">
        <v>35</v>
      </c>
      <c r="C504" s="25" t="str">
        <f t="shared" si="17"/>
        <v>2023-05</v>
      </c>
      <c r="D504" s="11">
        <v>45.84</v>
      </c>
      <c r="E504" s="11">
        <v>221.42</v>
      </c>
      <c r="F504" t="str">
        <f t="shared" si="16"/>
        <v>May 2023</v>
      </c>
    </row>
    <row r="505" spans="1:6" x14ac:dyDescent="0.2">
      <c r="A505" s="10">
        <v>45065</v>
      </c>
      <c r="B505" s="26">
        <v>37</v>
      </c>
      <c r="C505" s="25" t="str">
        <f t="shared" si="17"/>
        <v>2023-05</v>
      </c>
      <c r="D505" s="11">
        <v>52.38</v>
      </c>
      <c r="E505" s="11">
        <v>226.58</v>
      </c>
      <c r="F505" t="str">
        <f t="shared" si="16"/>
        <v>May 2023</v>
      </c>
    </row>
    <row r="506" spans="1:6" x14ac:dyDescent="0.2">
      <c r="A506" s="10">
        <v>45066</v>
      </c>
      <c r="B506" s="26">
        <v>35</v>
      </c>
      <c r="C506" s="25" t="str">
        <f t="shared" si="17"/>
        <v>2023-05</v>
      </c>
      <c r="D506" s="11">
        <v>35.799999999999997</v>
      </c>
      <c r="E506" s="11">
        <v>213.14</v>
      </c>
      <c r="F506" t="str">
        <f t="shared" si="16"/>
        <v>May 2023</v>
      </c>
    </row>
    <row r="507" spans="1:6" x14ac:dyDescent="0.2">
      <c r="A507" s="10">
        <v>45067</v>
      </c>
      <c r="B507" s="26">
        <v>38</v>
      </c>
      <c r="C507" s="25" t="str">
        <f t="shared" si="17"/>
        <v>2023-05</v>
      </c>
      <c r="D507" s="11">
        <v>45.25</v>
      </c>
      <c r="E507" s="11">
        <v>139.33000000000001</v>
      </c>
      <c r="F507" t="str">
        <f t="shared" si="16"/>
        <v>May 2023</v>
      </c>
    </row>
    <row r="508" spans="1:6" x14ac:dyDescent="0.2">
      <c r="A508" s="10">
        <v>45068</v>
      </c>
      <c r="B508" s="26">
        <v>42</v>
      </c>
      <c r="C508" s="25" t="str">
        <f t="shared" si="17"/>
        <v>2023-05</v>
      </c>
      <c r="D508" s="11">
        <v>34.729999999999997</v>
      </c>
      <c r="E508" s="11">
        <v>235.08</v>
      </c>
      <c r="F508" t="str">
        <f t="shared" si="16"/>
        <v>May 2023</v>
      </c>
    </row>
    <row r="509" spans="1:6" x14ac:dyDescent="0.2">
      <c r="A509" s="10">
        <v>45069</v>
      </c>
      <c r="B509" s="26">
        <v>41</v>
      </c>
      <c r="C509" s="25" t="str">
        <f t="shared" si="17"/>
        <v>2023-05</v>
      </c>
      <c r="D509" s="11">
        <v>35.08</v>
      </c>
      <c r="E509" s="11">
        <v>139.08000000000001</v>
      </c>
      <c r="F509" t="str">
        <f t="shared" si="16"/>
        <v>May 2023</v>
      </c>
    </row>
    <row r="510" spans="1:6" x14ac:dyDescent="0.2">
      <c r="A510" s="10">
        <v>45070</v>
      </c>
      <c r="B510" s="26">
        <v>32</v>
      </c>
      <c r="C510" s="25" t="str">
        <f t="shared" si="17"/>
        <v>2023-05</v>
      </c>
      <c r="D510" s="11">
        <v>53.57</v>
      </c>
      <c r="E510" s="11">
        <v>216.69</v>
      </c>
      <c r="F510" t="str">
        <f t="shared" si="16"/>
        <v>May 2023</v>
      </c>
    </row>
    <row r="511" spans="1:6" x14ac:dyDescent="0.2">
      <c r="A511" s="10">
        <v>45071</v>
      </c>
      <c r="B511" s="26">
        <v>30</v>
      </c>
      <c r="C511" s="25" t="str">
        <f t="shared" si="17"/>
        <v>2023-05</v>
      </c>
      <c r="D511" s="11">
        <v>45.67</v>
      </c>
      <c r="E511" s="11">
        <v>228.33</v>
      </c>
      <c r="F511" t="str">
        <f t="shared" si="16"/>
        <v>May 2023</v>
      </c>
    </row>
    <row r="512" spans="1:6" x14ac:dyDescent="0.2">
      <c r="A512" s="10">
        <v>45072</v>
      </c>
      <c r="B512" s="26">
        <v>36</v>
      </c>
      <c r="C512" s="25" t="str">
        <f t="shared" si="17"/>
        <v>2023-05</v>
      </c>
      <c r="D512" s="11">
        <v>42.42</v>
      </c>
      <c r="E512" s="11">
        <v>162.47</v>
      </c>
      <c r="F512" t="str">
        <f t="shared" si="16"/>
        <v>May 2023</v>
      </c>
    </row>
    <row r="513" spans="1:6" x14ac:dyDescent="0.2">
      <c r="A513" s="10">
        <v>45073</v>
      </c>
      <c r="B513" s="26">
        <v>41</v>
      </c>
      <c r="C513" s="25" t="str">
        <f t="shared" si="17"/>
        <v>2023-05</v>
      </c>
      <c r="D513" s="11">
        <v>47.69</v>
      </c>
      <c r="E513" s="11">
        <v>175.1</v>
      </c>
      <c r="F513" t="str">
        <f t="shared" si="16"/>
        <v>May 2023</v>
      </c>
    </row>
    <row r="514" spans="1:6" x14ac:dyDescent="0.2">
      <c r="A514" s="10">
        <v>45074</v>
      </c>
      <c r="B514" s="26">
        <v>35</v>
      </c>
      <c r="C514" s="25" t="str">
        <f t="shared" si="17"/>
        <v>2023-05</v>
      </c>
      <c r="D514" s="11">
        <v>40.6</v>
      </c>
      <c r="E514" s="11">
        <v>201.15</v>
      </c>
      <c r="F514" t="str">
        <f t="shared" si="16"/>
        <v>May 2023</v>
      </c>
    </row>
    <row r="515" spans="1:6" x14ac:dyDescent="0.2">
      <c r="A515" s="10">
        <v>45075</v>
      </c>
      <c r="B515" s="26">
        <v>32</v>
      </c>
      <c r="C515" s="25" t="str">
        <f t="shared" si="17"/>
        <v>2023-05</v>
      </c>
      <c r="D515" s="11">
        <v>47.07</v>
      </c>
      <c r="E515" s="11">
        <v>180.92</v>
      </c>
      <c r="F515" t="str">
        <f t="shared" ref="F515:F528" si="18">TEXT(DATE(LEFT(C515,4), RIGHT(C515,2), 1), "mmmm yyyy")</f>
        <v>May 2023</v>
      </c>
    </row>
    <row r="516" spans="1:6" x14ac:dyDescent="0.2">
      <c r="A516" s="10">
        <v>45076</v>
      </c>
      <c r="B516" s="26">
        <v>41</v>
      </c>
      <c r="C516" s="25" t="str">
        <f t="shared" si="17"/>
        <v>2023-05</v>
      </c>
      <c r="D516" s="11">
        <v>34.75</v>
      </c>
      <c r="E516" s="11">
        <v>164.95</v>
      </c>
      <c r="F516" t="str">
        <f t="shared" si="18"/>
        <v>May 2023</v>
      </c>
    </row>
    <row r="517" spans="1:6" x14ac:dyDescent="0.2">
      <c r="A517" s="10">
        <v>45077</v>
      </c>
      <c r="B517" s="26">
        <v>36</v>
      </c>
      <c r="C517" s="25" t="str">
        <f t="shared" si="17"/>
        <v>2023-05</v>
      </c>
      <c r="D517" s="11">
        <v>37.72</v>
      </c>
      <c r="E517" s="11">
        <v>208.07</v>
      </c>
      <c r="F517" t="str">
        <f t="shared" si="18"/>
        <v>May 2023</v>
      </c>
    </row>
    <row r="518" spans="1:6" x14ac:dyDescent="0.2">
      <c r="A518" s="10">
        <v>45078</v>
      </c>
      <c r="B518" s="26">
        <v>34</v>
      </c>
      <c r="C518" s="25" t="str">
        <f t="shared" si="17"/>
        <v>2023-06</v>
      </c>
      <c r="D518" s="11">
        <v>48.79</v>
      </c>
      <c r="E518" s="11">
        <v>188.2</v>
      </c>
      <c r="F518" t="str">
        <f t="shared" si="18"/>
        <v>June 2023</v>
      </c>
    </row>
    <row r="519" spans="1:6" x14ac:dyDescent="0.2">
      <c r="A519" s="10">
        <v>45079</v>
      </c>
      <c r="B519" s="26">
        <v>34</v>
      </c>
      <c r="C519" s="25" t="str">
        <f t="shared" si="17"/>
        <v>2023-06</v>
      </c>
      <c r="D519" s="11">
        <v>51.05</v>
      </c>
      <c r="E519" s="11">
        <v>146.51</v>
      </c>
      <c r="F519" t="str">
        <f t="shared" si="18"/>
        <v>June 2023</v>
      </c>
    </row>
    <row r="520" spans="1:6" x14ac:dyDescent="0.2">
      <c r="A520" s="10">
        <v>45080</v>
      </c>
      <c r="B520" s="26">
        <v>38</v>
      </c>
      <c r="C520" s="25" t="str">
        <f t="shared" si="17"/>
        <v>2023-06</v>
      </c>
      <c r="D520" s="11">
        <v>36.590000000000003</v>
      </c>
      <c r="E520" s="11">
        <v>223.43</v>
      </c>
      <c r="F520" t="str">
        <f t="shared" si="18"/>
        <v>June 2023</v>
      </c>
    </row>
    <row r="521" spans="1:6" x14ac:dyDescent="0.2">
      <c r="A521" s="10">
        <v>45081</v>
      </c>
      <c r="B521" s="26">
        <v>33</v>
      </c>
      <c r="C521" s="25" t="str">
        <f t="shared" si="17"/>
        <v>2023-06</v>
      </c>
      <c r="D521" s="11">
        <v>34.54</v>
      </c>
      <c r="E521" s="11">
        <v>148.83000000000001</v>
      </c>
      <c r="F521" t="str">
        <f t="shared" si="18"/>
        <v>June 2023</v>
      </c>
    </row>
    <row r="522" spans="1:6" x14ac:dyDescent="0.2">
      <c r="A522" s="10">
        <v>45082</v>
      </c>
      <c r="B522" s="26">
        <v>31</v>
      </c>
      <c r="C522" s="25" t="str">
        <f t="shared" si="17"/>
        <v>2023-06</v>
      </c>
      <c r="D522" s="11">
        <v>38.19</v>
      </c>
      <c r="E522" s="11">
        <v>201.85</v>
      </c>
      <c r="F522" t="str">
        <f t="shared" si="18"/>
        <v>June 2023</v>
      </c>
    </row>
    <row r="523" spans="1:6" x14ac:dyDescent="0.2">
      <c r="A523" s="10">
        <v>45083</v>
      </c>
      <c r="B523" s="26">
        <v>37</v>
      </c>
      <c r="C523" s="25" t="str">
        <f t="shared" si="17"/>
        <v>2023-06</v>
      </c>
      <c r="D523" s="11">
        <v>48.13</v>
      </c>
      <c r="E523" s="11">
        <v>172.36</v>
      </c>
      <c r="F523" t="str">
        <f t="shared" si="18"/>
        <v>June 2023</v>
      </c>
    </row>
    <row r="524" spans="1:6" x14ac:dyDescent="0.2">
      <c r="A524" s="10">
        <v>45084</v>
      </c>
      <c r="B524" s="26">
        <v>34</v>
      </c>
      <c r="C524" s="25" t="str">
        <f t="shared" si="17"/>
        <v>2023-06</v>
      </c>
      <c r="D524" s="11">
        <v>51.8</v>
      </c>
      <c r="E524" s="11">
        <v>202.25</v>
      </c>
      <c r="F524" t="str">
        <f t="shared" si="18"/>
        <v>June 2023</v>
      </c>
    </row>
    <row r="525" spans="1:6" x14ac:dyDescent="0.2">
      <c r="A525" s="10">
        <v>45085</v>
      </c>
      <c r="B525" s="26">
        <v>43</v>
      </c>
      <c r="C525" s="25" t="str">
        <f t="shared" si="17"/>
        <v>2023-06</v>
      </c>
      <c r="D525" s="11">
        <v>44.74</v>
      </c>
      <c r="E525" s="11">
        <v>178.84</v>
      </c>
      <c r="F525" t="str">
        <f t="shared" si="18"/>
        <v>June 2023</v>
      </c>
    </row>
    <row r="526" spans="1:6" x14ac:dyDescent="0.2">
      <c r="A526" s="10">
        <v>45086</v>
      </c>
      <c r="B526" s="26">
        <v>32</v>
      </c>
      <c r="C526" s="25" t="str">
        <f t="shared" si="17"/>
        <v>2023-06</v>
      </c>
      <c r="D526" s="11">
        <v>44.61</v>
      </c>
      <c r="E526" s="11">
        <v>196.9</v>
      </c>
      <c r="F526" t="str">
        <f t="shared" si="18"/>
        <v>June 2023</v>
      </c>
    </row>
    <row r="527" spans="1:6" x14ac:dyDescent="0.2">
      <c r="A527" s="10">
        <v>45087</v>
      </c>
      <c r="B527" s="26">
        <v>33</v>
      </c>
      <c r="C527" s="25" t="str">
        <f t="shared" ref="C527:C590" si="19">TEXT(A527, "yyyy-mm")</f>
        <v>2023-06</v>
      </c>
      <c r="D527" s="11">
        <v>36.090000000000003</v>
      </c>
      <c r="E527" s="11">
        <v>196.95</v>
      </c>
      <c r="F527" t="str">
        <f t="shared" si="18"/>
        <v>June 2023</v>
      </c>
    </row>
    <row r="528" spans="1:6" x14ac:dyDescent="0.2">
      <c r="A528" s="10">
        <v>45088</v>
      </c>
      <c r="B528" s="26">
        <v>33</v>
      </c>
      <c r="C528" s="25" t="str">
        <f t="shared" si="19"/>
        <v>2023-06</v>
      </c>
      <c r="D528" s="11">
        <v>37.96</v>
      </c>
      <c r="E528" s="11">
        <v>206.06</v>
      </c>
      <c r="F528" t="str">
        <f t="shared" si="18"/>
        <v>June 2023</v>
      </c>
    </row>
    <row r="529" spans="1:6" x14ac:dyDescent="0.2">
      <c r="A529" s="10">
        <v>45089</v>
      </c>
      <c r="B529" s="26">
        <v>39</v>
      </c>
      <c r="C529" s="25" t="str">
        <f t="shared" si="19"/>
        <v>2023-06</v>
      </c>
      <c r="D529" s="11">
        <v>48.95</v>
      </c>
      <c r="E529" s="11">
        <v>218.18</v>
      </c>
      <c r="F529" t="str">
        <f>TEXT(DATE(LEFT(C529,4), RIGHT(C529,2), 1), "mmmm yyyy")</f>
        <v>June 2023</v>
      </c>
    </row>
    <row r="530" spans="1:6" x14ac:dyDescent="0.2">
      <c r="A530" s="10">
        <v>45090</v>
      </c>
      <c r="B530" s="26">
        <v>39</v>
      </c>
      <c r="C530" s="25" t="str">
        <f t="shared" si="19"/>
        <v>2023-06</v>
      </c>
      <c r="D530" s="11">
        <v>48.8</v>
      </c>
      <c r="E530" s="11">
        <v>184.41</v>
      </c>
      <c r="F530" t="str">
        <f t="shared" ref="F530:F593" si="20">TEXT(DATE(LEFT(C530,4), RIGHT(C530,2), 1), "mmmm yyyy")</f>
        <v>June 2023</v>
      </c>
    </row>
    <row r="531" spans="1:6" x14ac:dyDescent="0.2">
      <c r="A531" s="10">
        <v>45091</v>
      </c>
      <c r="B531" s="26">
        <v>31</v>
      </c>
      <c r="C531" s="25" t="str">
        <f t="shared" si="19"/>
        <v>2023-06</v>
      </c>
      <c r="D531" s="11">
        <v>42.08</v>
      </c>
      <c r="E531" s="11">
        <v>178.65</v>
      </c>
      <c r="F531" t="str">
        <f t="shared" si="20"/>
        <v>June 2023</v>
      </c>
    </row>
    <row r="532" spans="1:6" x14ac:dyDescent="0.2">
      <c r="A532" s="10">
        <v>45092</v>
      </c>
      <c r="B532" s="26">
        <v>39</v>
      </c>
      <c r="C532" s="25" t="str">
        <f t="shared" si="19"/>
        <v>2023-06</v>
      </c>
      <c r="D532" s="11">
        <v>37.159999999999997</v>
      </c>
      <c r="E532" s="11">
        <v>185.25</v>
      </c>
      <c r="F532" t="str">
        <f t="shared" si="20"/>
        <v>June 2023</v>
      </c>
    </row>
    <row r="533" spans="1:6" x14ac:dyDescent="0.2">
      <c r="A533" s="10">
        <v>45093</v>
      </c>
      <c r="B533" s="26">
        <v>35</v>
      </c>
      <c r="C533" s="25" t="str">
        <f t="shared" si="19"/>
        <v>2023-06</v>
      </c>
      <c r="D533" s="11">
        <v>53.57</v>
      </c>
      <c r="E533" s="11">
        <v>199.52</v>
      </c>
      <c r="F533" t="str">
        <f t="shared" si="20"/>
        <v>June 2023</v>
      </c>
    </row>
    <row r="534" spans="1:6" x14ac:dyDescent="0.2">
      <c r="A534" s="10">
        <v>45094</v>
      </c>
      <c r="B534" s="26">
        <v>33</v>
      </c>
      <c r="C534" s="25" t="str">
        <f t="shared" si="19"/>
        <v>2023-06</v>
      </c>
      <c r="D534" s="11">
        <v>48.39</v>
      </c>
      <c r="E534" s="11">
        <v>190.71</v>
      </c>
      <c r="F534" t="str">
        <f t="shared" si="20"/>
        <v>June 2023</v>
      </c>
    </row>
    <row r="535" spans="1:6" x14ac:dyDescent="0.2">
      <c r="A535" s="10">
        <v>45095</v>
      </c>
      <c r="B535" s="26">
        <v>38</v>
      </c>
      <c r="C535" s="25" t="str">
        <f t="shared" si="19"/>
        <v>2023-06</v>
      </c>
      <c r="D535" s="11">
        <v>41.67</v>
      </c>
      <c r="E535" s="11">
        <v>228.17</v>
      </c>
      <c r="F535" t="str">
        <f t="shared" si="20"/>
        <v>June 2023</v>
      </c>
    </row>
    <row r="536" spans="1:6" x14ac:dyDescent="0.2">
      <c r="A536" s="10">
        <v>45096</v>
      </c>
      <c r="B536" s="26">
        <v>33</v>
      </c>
      <c r="C536" s="25" t="str">
        <f t="shared" si="19"/>
        <v>2023-06</v>
      </c>
      <c r="D536" s="11">
        <v>36.08</v>
      </c>
      <c r="E536" s="11">
        <v>186.27</v>
      </c>
      <c r="F536" t="str">
        <f t="shared" si="20"/>
        <v>June 2023</v>
      </c>
    </row>
    <row r="537" spans="1:6" x14ac:dyDescent="0.2">
      <c r="A537" s="10">
        <v>45097</v>
      </c>
      <c r="B537" s="26">
        <v>42</v>
      </c>
      <c r="C537" s="25" t="str">
        <f t="shared" si="19"/>
        <v>2023-06</v>
      </c>
      <c r="D537" s="11">
        <v>47.88</v>
      </c>
      <c r="E537" s="11">
        <v>219.66</v>
      </c>
      <c r="F537" t="str">
        <f t="shared" si="20"/>
        <v>June 2023</v>
      </c>
    </row>
    <row r="538" spans="1:6" x14ac:dyDescent="0.2">
      <c r="A538" s="10">
        <v>45098</v>
      </c>
      <c r="B538" s="26">
        <v>35</v>
      </c>
      <c r="C538" s="25" t="str">
        <f t="shared" si="19"/>
        <v>2023-06</v>
      </c>
      <c r="D538" s="11">
        <v>38.58</v>
      </c>
      <c r="E538" s="11">
        <v>222.22</v>
      </c>
      <c r="F538" t="str">
        <f t="shared" si="20"/>
        <v>June 2023</v>
      </c>
    </row>
    <row r="539" spans="1:6" x14ac:dyDescent="0.2">
      <c r="A539" s="10">
        <v>45099</v>
      </c>
      <c r="B539" s="26">
        <v>40</v>
      </c>
      <c r="C539" s="25" t="str">
        <f t="shared" si="19"/>
        <v>2023-06</v>
      </c>
      <c r="D539" s="11">
        <v>42.57</v>
      </c>
      <c r="E539" s="11">
        <v>212.7</v>
      </c>
      <c r="F539" t="str">
        <f t="shared" si="20"/>
        <v>June 2023</v>
      </c>
    </row>
    <row r="540" spans="1:6" x14ac:dyDescent="0.2">
      <c r="A540" s="10">
        <v>45100</v>
      </c>
      <c r="B540" s="26">
        <v>32</v>
      </c>
      <c r="C540" s="25" t="str">
        <f t="shared" si="19"/>
        <v>2023-06</v>
      </c>
      <c r="D540" s="11">
        <v>44.33</v>
      </c>
      <c r="E540" s="11">
        <v>226.26</v>
      </c>
      <c r="F540" t="str">
        <f t="shared" si="20"/>
        <v>June 2023</v>
      </c>
    </row>
    <row r="541" spans="1:6" x14ac:dyDescent="0.2">
      <c r="A541" s="10">
        <v>45101</v>
      </c>
      <c r="B541" s="26">
        <v>37</v>
      </c>
      <c r="C541" s="25" t="str">
        <f t="shared" si="19"/>
        <v>2023-06</v>
      </c>
      <c r="D541" s="11">
        <v>34.229999999999997</v>
      </c>
      <c r="E541" s="11">
        <v>210.17</v>
      </c>
      <c r="F541" t="str">
        <f t="shared" si="20"/>
        <v>June 2023</v>
      </c>
    </row>
    <row r="542" spans="1:6" x14ac:dyDescent="0.2">
      <c r="A542" s="10">
        <v>45102</v>
      </c>
      <c r="B542" s="26">
        <v>36</v>
      </c>
      <c r="C542" s="25" t="str">
        <f t="shared" si="19"/>
        <v>2023-06</v>
      </c>
      <c r="D542" s="11">
        <v>39.950000000000003</v>
      </c>
      <c r="E542" s="11">
        <v>138.33000000000001</v>
      </c>
      <c r="F542" t="str">
        <f t="shared" si="20"/>
        <v>June 2023</v>
      </c>
    </row>
    <row r="543" spans="1:6" x14ac:dyDescent="0.2">
      <c r="A543" s="10">
        <v>45103</v>
      </c>
      <c r="B543" s="26">
        <v>37</v>
      </c>
      <c r="C543" s="25" t="str">
        <f t="shared" si="19"/>
        <v>2023-06</v>
      </c>
      <c r="D543" s="11">
        <v>41.35</v>
      </c>
      <c r="E543" s="11">
        <v>159.96</v>
      </c>
      <c r="F543" t="str">
        <f t="shared" si="20"/>
        <v>June 2023</v>
      </c>
    </row>
    <row r="544" spans="1:6" x14ac:dyDescent="0.2">
      <c r="A544" s="10">
        <v>45104</v>
      </c>
      <c r="B544" s="26">
        <v>40</v>
      </c>
      <c r="C544" s="25" t="str">
        <f t="shared" si="19"/>
        <v>2023-06</v>
      </c>
      <c r="D544" s="11">
        <v>43.95</v>
      </c>
      <c r="E544" s="11">
        <v>137.36000000000001</v>
      </c>
      <c r="F544" t="str">
        <f t="shared" si="20"/>
        <v>June 2023</v>
      </c>
    </row>
    <row r="545" spans="1:6" x14ac:dyDescent="0.2">
      <c r="A545" s="10">
        <v>45105</v>
      </c>
      <c r="B545" s="26">
        <v>39</v>
      </c>
      <c r="C545" s="25" t="str">
        <f t="shared" si="19"/>
        <v>2023-06</v>
      </c>
      <c r="D545" s="11">
        <v>49.65</v>
      </c>
      <c r="E545" s="11">
        <v>182.65</v>
      </c>
      <c r="F545" t="str">
        <f t="shared" si="20"/>
        <v>June 2023</v>
      </c>
    </row>
    <row r="546" spans="1:6" x14ac:dyDescent="0.2">
      <c r="A546" s="10">
        <v>45106</v>
      </c>
      <c r="B546" s="26">
        <v>33</v>
      </c>
      <c r="C546" s="25" t="str">
        <f t="shared" si="19"/>
        <v>2023-06</v>
      </c>
      <c r="D546" s="11">
        <v>38.54</v>
      </c>
      <c r="E546" s="11">
        <v>218.59</v>
      </c>
      <c r="F546" t="str">
        <f t="shared" si="20"/>
        <v>June 2023</v>
      </c>
    </row>
    <row r="547" spans="1:6" x14ac:dyDescent="0.2">
      <c r="A547" s="10">
        <v>45107</v>
      </c>
      <c r="B547" s="26">
        <v>40</v>
      </c>
      <c r="C547" s="25" t="str">
        <f t="shared" si="19"/>
        <v>2023-06</v>
      </c>
      <c r="D547" s="11">
        <v>45.89</v>
      </c>
      <c r="E547" s="11">
        <v>197.39</v>
      </c>
      <c r="F547" t="str">
        <f t="shared" si="20"/>
        <v>June 2023</v>
      </c>
    </row>
    <row r="548" spans="1:6" x14ac:dyDescent="0.2">
      <c r="A548" s="10">
        <v>45108</v>
      </c>
      <c r="B548" s="26">
        <v>37</v>
      </c>
      <c r="C548" s="25" t="str">
        <f t="shared" si="19"/>
        <v>2023-07</v>
      </c>
      <c r="D548" s="11">
        <v>51.06</v>
      </c>
      <c r="E548" s="11">
        <v>214.23</v>
      </c>
      <c r="F548" t="str">
        <f t="shared" si="20"/>
        <v>July 2023</v>
      </c>
    </row>
    <row r="549" spans="1:6" x14ac:dyDescent="0.2">
      <c r="A549" s="10">
        <v>45109</v>
      </c>
      <c r="B549" s="26">
        <v>42</v>
      </c>
      <c r="C549" s="25" t="str">
        <f t="shared" si="19"/>
        <v>2023-07</v>
      </c>
      <c r="D549" s="11">
        <v>45.44</v>
      </c>
      <c r="E549" s="11">
        <v>221.92</v>
      </c>
      <c r="F549" t="str">
        <f t="shared" si="20"/>
        <v>July 2023</v>
      </c>
    </row>
    <row r="550" spans="1:6" x14ac:dyDescent="0.2">
      <c r="A550" s="10">
        <v>45110</v>
      </c>
      <c r="B550" s="26">
        <v>33</v>
      </c>
      <c r="C550" s="25" t="str">
        <f t="shared" si="19"/>
        <v>2023-07</v>
      </c>
      <c r="D550" s="11">
        <v>47.09</v>
      </c>
      <c r="E550" s="11">
        <v>159.19999999999999</v>
      </c>
      <c r="F550" t="str">
        <f t="shared" si="20"/>
        <v>July 2023</v>
      </c>
    </row>
    <row r="551" spans="1:6" x14ac:dyDescent="0.2">
      <c r="A551" s="10">
        <v>45111</v>
      </c>
      <c r="B551" s="26">
        <v>40</v>
      </c>
      <c r="C551" s="25" t="str">
        <f t="shared" si="19"/>
        <v>2023-07</v>
      </c>
      <c r="D551" s="11">
        <v>46.76</v>
      </c>
      <c r="E551" s="11">
        <v>165.95</v>
      </c>
      <c r="F551" t="str">
        <f t="shared" si="20"/>
        <v>July 2023</v>
      </c>
    </row>
    <row r="552" spans="1:6" x14ac:dyDescent="0.2">
      <c r="A552" s="10">
        <v>45112</v>
      </c>
      <c r="B552" s="26">
        <v>37</v>
      </c>
      <c r="C552" s="25" t="str">
        <f t="shared" si="19"/>
        <v>2023-07</v>
      </c>
      <c r="D552" s="11">
        <v>45.85</v>
      </c>
      <c r="E552" s="11">
        <v>203.94</v>
      </c>
      <c r="F552" t="str">
        <f t="shared" si="20"/>
        <v>July 2023</v>
      </c>
    </row>
    <row r="553" spans="1:6" x14ac:dyDescent="0.2">
      <c r="A553" s="10">
        <v>45113</v>
      </c>
      <c r="B553" s="26">
        <v>33</v>
      </c>
      <c r="C553" s="25" t="str">
        <f t="shared" si="19"/>
        <v>2023-07</v>
      </c>
      <c r="D553" s="11">
        <v>51.89</v>
      </c>
      <c r="E553" s="11">
        <v>172.12</v>
      </c>
      <c r="F553" t="str">
        <f t="shared" si="20"/>
        <v>July 2023</v>
      </c>
    </row>
    <row r="554" spans="1:6" x14ac:dyDescent="0.2">
      <c r="A554" s="10">
        <v>45114</v>
      </c>
      <c r="B554" s="26">
        <v>44</v>
      </c>
      <c r="C554" s="25" t="str">
        <f t="shared" si="19"/>
        <v>2023-07</v>
      </c>
      <c r="D554" s="11">
        <v>53</v>
      </c>
      <c r="E554" s="11">
        <v>144.97999999999999</v>
      </c>
      <c r="F554" t="str">
        <f t="shared" si="20"/>
        <v>July 2023</v>
      </c>
    </row>
    <row r="555" spans="1:6" x14ac:dyDescent="0.2">
      <c r="A555" s="10">
        <v>45115</v>
      </c>
      <c r="B555" s="26">
        <v>42</v>
      </c>
      <c r="C555" s="25" t="str">
        <f t="shared" si="19"/>
        <v>2023-07</v>
      </c>
      <c r="D555" s="11">
        <v>45.2</v>
      </c>
      <c r="E555" s="11">
        <v>163.53</v>
      </c>
      <c r="F555" t="str">
        <f t="shared" si="20"/>
        <v>July 2023</v>
      </c>
    </row>
    <row r="556" spans="1:6" x14ac:dyDescent="0.2">
      <c r="A556" s="10">
        <v>45116</v>
      </c>
      <c r="B556" s="26">
        <v>45</v>
      </c>
      <c r="C556" s="25" t="str">
        <f t="shared" si="19"/>
        <v>2023-07</v>
      </c>
      <c r="D556" s="11">
        <v>45.59</v>
      </c>
      <c r="E556" s="11">
        <v>215.21</v>
      </c>
      <c r="F556" t="str">
        <f t="shared" si="20"/>
        <v>July 2023</v>
      </c>
    </row>
    <row r="557" spans="1:6" x14ac:dyDescent="0.2">
      <c r="A557" s="10">
        <v>45117</v>
      </c>
      <c r="B557" s="26">
        <v>39</v>
      </c>
      <c r="C557" s="25" t="str">
        <f t="shared" si="19"/>
        <v>2023-07</v>
      </c>
      <c r="D557" s="11">
        <v>44.11</v>
      </c>
      <c r="E557" s="11">
        <v>139.63</v>
      </c>
      <c r="F557" t="str">
        <f t="shared" si="20"/>
        <v>July 2023</v>
      </c>
    </row>
    <row r="558" spans="1:6" x14ac:dyDescent="0.2">
      <c r="A558" s="10">
        <v>45118</v>
      </c>
      <c r="B558" s="26">
        <v>40</v>
      </c>
      <c r="C558" s="25" t="str">
        <f t="shared" si="19"/>
        <v>2023-07</v>
      </c>
      <c r="D558" s="11">
        <v>43.52</v>
      </c>
      <c r="E558" s="11">
        <v>152.02000000000001</v>
      </c>
      <c r="F558" t="str">
        <f t="shared" si="20"/>
        <v>July 2023</v>
      </c>
    </row>
    <row r="559" spans="1:6" x14ac:dyDescent="0.2">
      <c r="A559" s="10">
        <v>45119</v>
      </c>
      <c r="B559" s="26">
        <v>33</v>
      </c>
      <c r="C559" s="25" t="str">
        <f t="shared" si="19"/>
        <v>2023-07</v>
      </c>
      <c r="D559" s="11">
        <v>41.25</v>
      </c>
      <c r="E559" s="11">
        <v>154.41</v>
      </c>
      <c r="F559" t="str">
        <f t="shared" si="20"/>
        <v>July 2023</v>
      </c>
    </row>
    <row r="560" spans="1:6" x14ac:dyDescent="0.2">
      <c r="A560" s="10">
        <v>45120</v>
      </c>
      <c r="B560" s="26">
        <v>39</v>
      </c>
      <c r="C560" s="25" t="str">
        <f t="shared" si="19"/>
        <v>2023-07</v>
      </c>
      <c r="D560" s="11">
        <v>49.1</v>
      </c>
      <c r="E560" s="11">
        <v>166.51</v>
      </c>
      <c r="F560" t="str">
        <f t="shared" si="20"/>
        <v>July 2023</v>
      </c>
    </row>
    <row r="561" spans="1:6" x14ac:dyDescent="0.2">
      <c r="A561" s="10">
        <v>45121</v>
      </c>
      <c r="B561" s="26">
        <v>40</v>
      </c>
      <c r="C561" s="25" t="str">
        <f t="shared" si="19"/>
        <v>2023-07</v>
      </c>
      <c r="D561" s="11">
        <v>46.93</v>
      </c>
      <c r="E561" s="11">
        <v>165.36</v>
      </c>
      <c r="F561" t="str">
        <f t="shared" si="20"/>
        <v>July 2023</v>
      </c>
    </row>
    <row r="562" spans="1:6" x14ac:dyDescent="0.2">
      <c r="A562" s="10">
        <v>45122</v>
      </c>
      <c r="B562" s="26">
        <v>34</v>
      </c>
      <c r="C562" s="25" t="str">
        <f t="shared" si="19"/>
        <v>2023-07</v>
      </c>
      <c r="D562" s="11">
        <v>36.86</v>
      </c>
      <c r="E562" s="11">
        <v>232.98</v>
      </c>
      <c r="F562" t="str">
        <f t="shared" si="20"/>
        <v>July 2023</v>
      </c>
    </row>
    <row r="563" spans="1:6" x14ac:dyDescent="0.2">
      <c r="A563" s="10">
        <v>45123</v>
      </c>
      <c r="B563" s="26">
        <v>38</v>
      </c>
      <c r="C563" s="25" t="str">
        <f t="shared" si="19"/>
        <v>2023-07</v>
      </c>
      <c r="D563" s="11">
        <v>43.27</v>
      </c>
      <c r="E563" s="11">
        <v>137.01</v>
      </c>
      <c r="F563" t="str">
        <f t="shared" si="20"/>
        <v>July 2023</v>
      </c>
    </row>
    <row r="564" spans="1:6" x14ac:dyDescent="0.2">
      <c r="A564" s="10">
        <v>45124</v>
      </c>
      <c r="B564" s="26">
        <v>39</v>
      </c>
      <c r="C564" s="25" t="str">
        <f t="shared" si="19"/>
        <v>2023-07</v>
      </c>
      <c r="D564" s="11">
        <v>38.270000000000003</v>
      </c>
      <c r="E564" s="11">
        <v>150.85</v>
      </c>
      <c r="F564" t="str">
        <f>TEXT(DATE(LEFT(C564,4), RIGHT(C564,2), 1), "mmmm yyyy")</f>
        <v>July 2023</v>
      </c>
    </row>
    <row r="565" spans="1:6" x14ac:dyDescent="0.2">
      <c r="A565" s="10">
        <v>45125</v>
      </c>
      <c r="B565" s="26">
        <v>37</v>
      </c>
      <c r="C565" s="25" t="str">
        <f t="shared" si="19"/>
        <v>2023-07</v>
      </c>
      <c r="D565" s="11">
        <v>41.61</v>
      </c>
      <c r="E565" s="11">
        <v>168.04</v>
      </c>
      <c r="F565" t="str">
        <f t="shared" si="20"/>
        <v>July 2023</v>
      </c>
    </row>
    <row r="566" spans="1:6" x14ac:dyDescent="0.2">
      <c r="A566" s="10">
        <v>45126</v>
      </c>
      <c r="B566" s="26">
        <v>43</v>
      </c>
      <c r="C566" s="25" t="str">
        <f t="shared" si="19"/>
        <v>2023-07</v>
      </c>
      <c r="D566" s="11">
        <v>49.06</v>
      </c>
      <c r="E566" s="11">
        <v>142.1</v>
      </c>
      <c r="F566" t="str">
        <f t="shared" si="20"/>
        <v>July 2023</v>
      </c>
    </row>
    <row r="567" spans="1:6" x14ac:dyDescent="0.2">
      <c r="A567" s="10">
        <v>45127</v>
      </c>
      <c r="B567" s="26">
        <v>37</v>
      </c>
      <c r="C567" s="25" t="str">
        <f t="shared" si="19"/>
        <v>2023-07</v>
      </c>
      <c r="D567" s="11">
        <v>40.159999999999997</v>
      </c>
      <c r="E567" s="11">
        <v>233.39</v>
      </c>
      <c r="F567" t="str">
        <f t="shared" si="20"/>
        <v>July 2023</v>
      </c>
    </row>
    <row r="568" spans="1:6" x14ac:dyDescent="0.2">
      <c r="A568" s="10">
        <v>45128</v>
      </c>
      <c r="B568" s="26">
        <v>38</v>
      </c>
      <c r="C568" s="25" t="str">
        <f t="shared" si="19"/>
        <v>2023-07</v>
      </c>
      <c r="D568" s="11">
        <v>33.729999999999997</v>
      </c>
      <c r="E568" s="11">
        <v>205.46</v>
      </c>
      <c r="F568" t="str">
        <f t="shared" si="20"/>
        <v>July 2023</v>
      </c>
    </row>
    <row r="569" spans="1:6" x14ac:dyDescent="0.2">
      <c r="A569" s="10">
        <v>45129</v>
      </c>
      <c r="B569" s="26">
        <v>40</v>
      </c>
      <c r="C569" s="25" t="str">
        <f t="shared" si="19"/>
        <v>2023-07</v>
      </c>
      <c r="D569" s="11">
        <v>51.35</v>
      </c>
      <c r="E569" s="11">
        <v>148.68</v>
      </c>
      <c r="F569" t="str">
        <f t="shared" si="20"/>
        <v>July 2023</v>
      </c>
    </row>
    <row r="570" spans="1:6" x14ac:dyDescent="0.2">
      <c r="A570" s="10">
        <v>45130</v>
      </c>
      <c r="B570" s="26">
        <v>43</v>
      </c>
      <c r="C570" s="25" t="str">
        <f t="shared" si="19"/>
        <v>2023-07</v>
      </c>
      <c r="D570" s="11">
        <v>40.69</v>
      </c>
      <c r="E570" s="11">
        <v>158.44</v>
      </c>
      <c r="F570" t="str">
        <f t="shared" si="20"/>
        <v>July 2023</v>
      </c>
    </row>
    <row r="571" spans="1:6" x14ac:dyDescent="0.2">
      <c r="A571" s="10">
        <v>45131</v>
      </c>
      <c r="B571" s="26">
        <v>35</v>
      </c>
      <c r="C571" s="25" t="str">
        <f t="shared" si="19"/>
        <v>2023-07</v>
      </c>
      <c r="D571" s="11">
        <v>43.82</v>
      </c>
      <c r="E571" s="11">
        <v>212.11</v>
      </c>
      <c r="F571" t="str">
        <f t="shared" si="20"/>
        <v>July 2023</v>
      </c>
    </row>
    <row r="572" spans="1:6" x14ac:dyDescent="0.2">
      <c r="A572" s="10">
        <v>45132</v>
      </c>
      <c r="B572" s="26">
        <v>45</v>
      </c>
      <c r="C572" s="25" t="str">
        <f t="shared" si="19"/>
        <v>2023-07</v>
      </c>
      <c r="D572" s="11">
        <v>37.950000000000003</v>
      </c>
      <c r="E572" s="11">
        <v>227</v>
      </c>
      <c r="F572" t="str">
        <f t="shared" si="20"/>
        <v>July 2023</v>
      </c>
    </row>
    <row r="573" spans="1:6" x14ac:dyDescent="0.2">
      <c r="A573" s="10">
        <v>45133</v>
      </c>
      <c r="B573" s="26">
        <v>40</v>
      </c>
      <c r="C573" s="25" t="str">
        <f t="shared" si="19"/>
        <v>2023-07</v>
      </c>
      <c r="D573" s="11">
        <v>49.62</v>
      </c>
      <c r="E573" s="11">
        <v>211.05</v>
      </c>
      <c r="F573" t="str">
        <f t="shared" si="20"/>
        <v>July 2023</v>
      </c>
    </row>
    <row r="574" spans="1:6" x14ac:dyDescent="0.2">
      <c r="A574" s="10">
        <v>45134</v>
      </c>
      <c r="B574" s="26">
        <v>36</v>
      </c>
      <c r="C574" s="25" t="str">
        <f t="shared" si="19"/>
        <v>2023-07</v>
      </c>
      <c r="D574" s="11">
        <v>38.65</v>
      </c>
      <c r="E574" s="11">
        <v>218.64</v>
      </c>
      <c r="F574" t="str">
        <f t="shared" si="20"/>
        <v>July 2023</v>
      </c>
    </row>
    <row r="575" spans="1:6" x14ac:dyDescent="0.2">
      <c r="A575" s="10">
        <v>45135</v>
      </c>
      <c r="B575" s="26">
        <v>34</v>
      </c>
      <c r="C575" s="25" t="str">
        <f t="shared" si="19"/>
        <v>2023-07</v>
      </c>
      <c r="D575" s="11">
        <v>50.89</v>
      </c>
      <c r="E575" s="11">
        <v>183.56</v>
      </c>
      <c r="F575" t="str">
        <f t="shared" si="20"/>
        <v>July 2023</v>
      </c>
    </row>
    <row r="576" spans="1:6" x14ac:dyDescent="0.2">
      <c r="A576" s="10">
        <v>45136</v>
      </c>
      <c r="B576" s="26">
        <v>37</v>
      </c>
      <c r="C576" s="25" t="str">
        <f t="shared" si="19"/>
        <v>2023-07</v>
      </c>
      <c r="D576" s="11">
        <v>48.45</v>
      </c>
      <c r="E576" s="11">
        <v>196.07</v>
      </c>
      <c r="F576" t="str">
        <f t="shared" si="20"/>
        <v>July 2023</v>
      </c>
    </row>
    <row r="577" spans="1:6" x14ac:dyDescent="0.2">
      <c r="A577" s="10">
        <v>45137</v>
      </c>
      <c r="B577" s="26">
        <v>37</v>
      </c>
      <c r="C577" s="25" t="str">
        <f t="shared" si="19"/>
        <v>2023-07</v>
      </c>
      <c r="D577" s="11">
        <v>53.33</v>
      </c>
      <c r="E577" s="11">
        <v>175.22</v>
      </c>
      <c r="F577" t="str">
        <f t="shared" si="20"/>
        <v>July 2023</v>
      </c>
    </row>
    <row r="578" spans="1:6" x14ac:dyDescent="0.2">
      <c r="A578" s="10">
        <v>45138</v>
      </c>
      <c r="B578" s="26">
        <v>37</v>
      </c>
      <c r="C578" s="25" t="str">
        <f t="shared" si="19"/>
        <v>2023-07</v>
      </c>
      <c r="D578" s="11">
        <v>33.479999999999997</v>
      </c>
      <c r="E578" s="11">
        <v>140.77000000000001</v>
      </c>
      <c r="F578" t="str">
        <f t="shared" si="20"/>
        <v>July 2023</v>
      </c>
    </row>
    <row r="579" spans="1:6" x14ac:dyDescent="0.2">
      <c r="A579" s="10">
        <v>45139</v>
      </c>
      <c r="B579" s="26">
        <v>40</v>
      </c>
      <c r="C579" s="25" t="str">
        <f t="shared" si="19"/>
        <v>2023-08</v>
      </c>
      <c r="D579" s="11">
        <v>35.39</v>
      </c>
      <c r="E579" s="11">
        <v>161.32</v>
      </c>
      <c r="F579" t="str">
        <f t="shared" si="20"/>
        <v>August 2023</v>
      </c>
    </row>
    <row r="580" spans="1:6" x14ac:dyDescent="0.2">
      <c r="A580" s="10">
        <v>45140</v>
      </c>
      <c r="B580" s="26">
        <v>45</v>
      </c>
      <c r="C580" s="25" t="str">
        <f t="shared" si="19"/>
        <v>2023-08</v>
      </c>
      <c r="D580" s="11">
        <v>43.64</v>
      </c>
      <c r="E580" s="11">
        <v>143.91999999999999</v>
      </c>
      <c r="F580" t="str">
        <f t="shared" si="20"/>
        <v>August 2023</v>
      </c>
    </row>
    <row r="581" spans="1:6" x14ac:dyDescent="0.2">
      <c r="A581" s="10">
        <v>45141</v>
      </c>
      <c r="B581" s="26">
        <v>33</v>
      </c>
      <c r="C581" s="25" t="str">
        <f t="shared" si="19"/>
        <v>2023-08</v>
      </c>
      <c r="D581" s="11">
        <v>42.1</v>
      </c>
      <c r="E581" s="11">
        <v>189.45</v>
      </c>
      <c r="F581" t="str">
        <f t="shared" si="20"/>
        <v>August 2023</v>
      </c>
    </row>
    <row r="582" spans="1:6" x14ac:dyDescent="0.2">
      <c r="A582" s="10">
        <v>45142</v>
      </c>
      <c r="B582" s="26">
        <v>37</v>
      </c>
      <c r="C582" s="25" t="str">
        <f t="shared" si="19"/>
        <v>2023-08</v>
      </c>
      <c r="D582" s="11">
        <v>46.59</v>
      </c>
      <c r="E582" s="11">
        <v>210.79</v>
      </c>
      <c r="F582" t="str">
        <f t="shared" si="20"/>
        <v>August 2023</v>
      </c>
    </row>
    <row r="583" spans="1:6" x14ac:dyDescent="0.2">
      <c r="A583" s="10">
        <v>45143</v>
      </c>
      <c r="B583" s="26">
        <v>37</v>
      </c>
      <c r="C583" s="25" t="str">
        <f t="shared" si="19"/>
        <v>2023-08</v>
      </c>
      <c r="D583" s="11">
        <v>39.36</v>
      </c>
      <c r="E583" s="11">
        <v>141.27000000000001</v>
      </c>
      <c r="F583" t="str">
        <f t="shared" si="20"/>
        <v>August 2023</v>
      </c>
    </row>
    <row r="584" spans="1:6" x14ac:dyDescent="0.2">
      <c r="A584" s="10">
        <v>45144</v>
      </c>
      <c r="B584" s="26">
        <v>37</v>
      </c>
      <c r="C584" s="25" t="str">
        <f t="shared" si="19"/>
        <v>2023-08</v>
      </c>
      <c r="D584" s="11">
        <v>38.21</v>
      </c>
      <c r="E584" s="11">
        <v>169.85</v>
      </c>
      <c r="F584" t="str">
        <f t="shared" si="20"/>
        <v>August 2023</v>
      </c>
    </row>
    <row r="585" spans="1:6" x14ac:dyDescent="0.2">
      <c r="A585" s="10">
        <v>45145</v>
      </c>
      <c r="B585" s="26">
        <v>43</v>
      </c>
      <c r="C585" s="25" t="str">
        <f t="shared" si="19"/>
        <v>2023-08</v>
      </c>
      <c r="D585" s="11">
        <v>51.68</v>
      </c>
      <c r="E585" s="11">
        <v>187.1</v>
      </c>
      <c r="F585" t="str">
        <f t="shared" si="20"/>
        <v>August 2023</v>
      </c>
    </row>
    <row r="586" spans="1:6" x14ac:dyDescent="0.2">
      <c r="A586" s="10">
        <v>45146</v>
      </c>
      <c r="B586" s="26">
        <v>41</v>
      </c>
      <c r="C586" s="25" t="str">
        <f t="shared" si="19"/>
        <v>2023-08</v>
      </c>
      <c r="D586" s="11">
        <v>49.88</v>
      </c>
      <c r="E586" s="11">
        <v>159.49</v>
      </c>
      <c r="F586" t="str">
        <f t="shared" si="20"/>
        <v>August 2023</v>
      </c>
    </row>
    <row r="587" spans="1:6" x14ac:dyDescent="0.2">
      <c r="A587" s="10">
        <v>45147</v>
      </c>
      <c r="B587" s="26">
        <v>35</v>
      </c>
      <c r="C587" s="25" t="str">
        <f t="shared" si="19"/>
        <v>2023-08</v>
      </c>
      <c r="D587" s="11">
        <v>43.34</v>
      </c>
      <c r="E587" s="11">
        <v>165.22</v>
      </c>
      <c r="F587" t="str">
        <f t="shared" si="20"/>
        <v>August 2023</v>
      </c>
    </row>
    <row r="588" spans="1:6" x14ac:dyDescent="0.2">
      <c r="A588" s="10">
        <v>45148</v>
      </c>
      <c r="B588" s="26">
        <v>45</v>
      </c>
      <c r="C588" s="25" t="str">
        <f t="shared" si="19"/>
        <v>2023-08</v>
      </c>
      <c r="D588" s="11">
        <v>41.81</v>
      </c>
      <c r="E588" s="11">
        <v>189.83</v>
      </c>
      <c r="F588" t="str">
        <f t="shared" si="20"/>
        <v>August 2023</v>
      </c>
    </row>
    <row r="589" spans="1:6" x14ac:dyDescent="0.2">
      <c r="A589" s="10">
        <v>45149</v>
      </c>
      <c r="B589" s="26">
        <v>36</v>
      </c>
      <c r="C589" s="25" t="str">
        <f t="shared" si="19"/>
        <v>2023-08</v>
      </c>
      <c r="D589" s="11">
        <v>42.76</v>
      </c>
      <c r="E589" s="11">
        <v>219.3</v>
      </c>
      <c r="F589" t="str">
        <f t="shared" si="20"/>
        <v>August 2023</v>
      </c>
    </row>
    <row r="590" spans="1:6" x14ac:dyDescent="0.2">
      <c r="A590" s="10">
        <v>45150</v>
      </c>
      <c r="B590" s="26">
        <v>44</v>
      </c>
      <c r="C590" s="25" t="str">
        <f t="shared" si="19"/>
        <v>2023-08</v>
      </c>
      <c r="D590" s="11">
        <v>49.35</v>
      </c>
      <c r="E590" s="11">
        <v>210.39</v>
      </c>
      <c r="F590" t="str">
        <f t="shared" si="20"/>
        <v>August 2023</v>
      </c>
    </row>
    <row r="591" spans="1:6" x14ac:dyDescent="0.2">
      <c r="A591" s="10">
        <v>45151</v>
      </c>
      <c r="B591" s="26">
        <v>44</v>
      </c>
      <c r="C591" s="25" t="str">
        <f t="shared" ref="C591:C654" si="21">TEXT(A591, "yyyy-mm")</f>
        <v>2023-08</v>
      </c>
      <c r="D591" s="11">
        <v>40.36</v>
      </c>
      <c r="E591" s="11">
        <v>214.02</v>
      </c>
      <c r="F591" t="str">
        <f t="shared" si="20"/>
        <v>August 2023</v>
      </c>
    </row>
    <row r="592" spans="1:6" x14ac:dyDescent="0.2">
      <c r="A592" s="10">
        <v>45152</v>
      </c>
      <c r="B592" s="26">
        <v>36</v>
      </c>
      <c r="C592" s="25" t="str">
        <f t="shared" si="21"/>
        <v>2023-08</v>
      </c>
      <c r="D592" s="11">
        <v>49.64</v>
      </c>
      <c r="E592" s="11">
        <v>163.38</v>
      </c>
      <c r="F592" t="str">
        <f t="shared" si="20"/>
        <v>August 2023</v>
      </c>
    </row>
    <row r="593" spans="1:6" x14ac:dyDescent="0.2">
      <c r="A593" s="10">
        <v>45153</v>
      </c>
      <c r="B593" s="26">
        <v>41</v>
      </c>
      <c r="C593" s="25" t="str">
        <f t="shared" si="21"/>
        <v>2023-08</v>
      </c>
      <c r="D593" s="11">
        <v>34.15</v>
      </c>
      <c r="E593" s="11">
        <v>207.33</v>
      </c>
      <c r="F593" t="str">
        <f t="shared" si="20"/>
        <v>August 2023</v>
      </c>
    </row>
    <row r="594" spans="1:6" x14ac:dyDescent="0.2">
      <c r="A594" s="10">
        <v>45154</v>
      </c>
      <c r="B594" s="26">
        <v>37</v>
      </c>
      <c r="C594" s="25" t="str">
        <f t="shared" si="21"/>
        <v>2023-08</v>
      </c>
      <c r="D594" s="11">
        <v>51.14</v>
      </c>
      <c r="E594" s="11">
        <v>205.96</v>
      </c>
      <c r="F594" t="str">
        <f t="shared" ref="F594:F657" si="22">TEXT(DATE(LEFT(C594,4), RIGHT(C594,2), 1), "mmmm yyyy")</f>
        <v>August 2023</v>
      </c>
    </row>
    <row r="595" spans="1:6" x14ac:dyDescent="0.2">
      <c r="A595" s="10">
        <v>45155</v>
      </c>
      <c r="B595" s="26">
        <v>40</v>
      </c>
      <c r="C595" s="25" t="str">
        <f t="shared" si="21"/>
        <v>2023-08</v>
      </c>
      <c r="D595" s="11">
        <v>36.51</v>
      </c>
      <c r="E595" s="11">
        <v>183.75</v>
      </c>
      <c r="F595" t="str">
        <f t="shared" si="22"/>
        <v>August 2023</v>
      </c>
    </row>
    <row r="596" spans="1:6" x14ac:dyDescent="0.2">
      <c r="A596" s="10">
        <v>45156</v>
      </c>
      <c r="B596" s="26">
        <v>45</v>
      </c>
      <c r="C596" s="25" t="str">
        <f t="shared" si="21"/>
        <v>2023-08</v>
      </c>
      <c r="D596" s="11">
        <v>49.69</v>
      </c>
      <c r="E596" s="11">
        <v>229.68</v>
      </c>
      <c r="F596" t="str">
        <f t="shared" si="22"/>
        <v>August 2023</v>
      </c>
    </row>
    <row r="597" spans="1:6" x14ac:dyDescent="0.2">
      <c r="A597" s="10">
        <v>45157</v>
      </c>
      <c r="B597" s="26">
        <v>42</v>
      </c>
      <c r="C597" s="25" t="str">
        <f t="shared" si="21"/>
        <v>2023-08</v>
      </c>
      <c r="D597" s="11">
        <v>38.14</v>
      </c>
      <c r="E597" s="11">
        <v>198.36</v>
      </c>
      <c r="F597" t="str">
        <f t="shared" si="22"/>
        <v>August 2023</v>
      </c>
    </row>
    <row r="598" spans="1:6" x14ac:dyDescent="0.2">
      <c r="A598" s="10">
        <v>45158</v>
      </c>
      <c r="B598" s="26">
        <v>43</v>
      </c>
      <c r="C598" s="25" t="str">
        <f t="shared" si="21"/>
        <v>2023-08</v>
      </c>
      <c r="D598" s="11">
        <v>49.74</v>
      </c>
      <c r="E598" s="11">
        <v>196.12</v>
      </c>
      <c r="F598" t="str">
        <f t="shared" si="22"/>
        <v>August 2023</v>
      </c>
    </row>
    <row r="599" spans="1:6" x14ac:dyDescent="0.2">
      <c r="A599" s="10">
        <v>45159</v>
      </c>
      <c r="B599" s="26">
        <v>44</v>
      </c>
      <c r="C599" s="25" t="str">
        <f t="shared" si="21"/>
        <v>2023-08</v>
      </c>
      <c r="D599" s="11">
        <v>46.6</v>
      </c>
      <c r="E599" s="11">
        <v>215.97</v>
      </c>
      <c r="F599" t="str">
        <f t="shared" si="22"/>
        <v>August 2023</v>
      </c>
    </row>
    <row r="600" spans="1:6" x14ac:dyDescent="0.2">
      <c r="A600" s="10">
        <v>45160</v>
      </c>
      <c r="B600" s="26">
        <v>41</v>
      </c>
      <c r="C600" s="25" t="str">
        <f t="shared" si="21"/>
        <v>2023-08</v>
      </c>
      <c r="D600" s="11">
        <v>45.88</v>
      </c>
      <c r="E600" s="11">
        <v>139.99</v>
      </c>
      <c r="F600" t="str">
        <f t="shared" si="22"/>
        <v>August 2023</v>
      </c>
    </row>
    <row r="601" spans="1:6" x14ac:dyDescent="0.2">
      <c r="A601" s="10">
        <v>45161</v>
      </c>
      <c r="B601" s="26">
        <v>34</v>
      </c>
      <c r="C601" s="25" t="str">
        <f t="shared" si="21"/>
        <v>2023-08</v>
      </c>
      <c r="D601" s="11">
        <v>50.53</v>
      </c>
      <c r="E601" s="11">
        <v>226.15</v>
      </c>
      <c r="F601" t="str">
        <f t="shared" si="22"/>
        <v>August 2023</v>
      </c>
    </row>
    <row r="602" spans="1:6" x14ac:dyDescent="0.2">
      <c r="A602" s="10">
        <v>45162</v>
      </c>
      <c r="B602" s="26">
        <v>41</v>
      </c>
      <c r="C602" s="25" t="str">
        <f t="shared" si="21"/>
        <v>2023-08</v>
      </c>
      <c r="D602" s="11">
        <v>40.15</v>
      </c>
      <c r="E602" s="11">
        <v>194.09</v>
      </c>
      <c r="F602" t="str">
        <f t="shared" si="22"/>
        <v>August 2023</v>
      </c>
    </row>
    <row r="603" spans="1:6" x14ac:dyDescent="0.2">
      <c r="A603" s="10">
        <v>45163</v>
      </c>
      <c r="B603" s="26">
        <v>40</v>
      </c>
      <c r="C603" s="25" t="str">
        <f t="shared" si="21"/>
        <v>2023-08</v>
      </c>
      <c r="D603" s="11">
        <v>35.950000000000003</v>
      </c>
      <c r="E603" s="11">
        <v>152</v>
      </c>
      <c r="F603" t="str">
        <f t="shared" si="22"/>
        <v>August 2023</v>
      </c>
    </row>
    <row r="604" spans="1:6" x14ac:dyDescent="0.2">
      <c r="A604" s="10">
        <v>45164</v>
      </c>
      <c r="B604" s="26">
        <v>41</v>
      </c>
      <c r="C604" s="25" t="str">
        <f t="shared" si="21"/>
        <v>2023-08</v>
      </c>
      <c r="D604" s="11">
        <v>39.07</v>
      </c>
      <c r="E604" s="11">
        <v>151.43</v>
      </c>
      <c r="F604" t="str">
        <f t="shared" si="22"/>
        <v>August 2023</v>
      </c>
    </row>
    <row r="605" spans="1:6" x14ac:dyDescent="0.2">
      <c r="A605" s="10">
        <v>45165</v>
      </c>
      <c r="B605" s="26">
        <v>41</v>
      </c>
      <c r="C605" s="25" t="str">
        <f t="shared" si="21"/>
        <v>2023-08</v>
      </c>
      <c r="D605" s="11">
        <v>51.4</v>
      </c>
      <c r="E605" s="11">
        <v>153.24</v>
      </c>
      <c r="F605" t="str">
        <f t="shared" si="22"/>
        <v>August 2023</v>
      </c>
    </row>
    <row r="606" spans="1:6" x14ac:dyDescent="0.2">
      <c r="A606" s="10">
        <v>45166</v>
      </c>
      <c r="B606" s="26">
        <v>46</v>
      </c>
      <c r="C606" s="25" t="str">
        <f t="shared" si="21"/>
        <v>2023-08</v>
      </c>
      <c r="D606" s="11">
        <v>49.35</v>
      </c>
      <c r="E606" s="11">
        <v>143.66</v>
      </c>
      <c r="F606" t="str">
        <f t="shared" si="22"/>
        <v>August 2023</v>
      </c>
    </row>
    <row r="607" spans="1:6" x14ac:dyDescent="0.2">
      <c r="A607" s="10">
        <v>45167</v>
      </c>
      <c r="B607" s="26">
        <v>34</v>
      </c>
      <c r="C607" s="25" t="str">
        <f t="shared" si="21"/>
        <v>2023-08</v>
      </c>
      <c r="D607" s="11">
        <v>38.799999999999997</v>
      </c>
      <c r="E607" s="11">
        <v>219.23</v>
      </c>
      <c r="F607" t="str">
        <f t="shared" si="22"/>
        <v>August 2023</v>
      </c>
    </row>
    <row r="608" spans="1:6" x14ac:dyDescent="0.2">
      <c r="A608" s="10">
        <v>45168</v>
      </c>
      <c r="B608" s="26">
        <v>45</v>
      </c>
      <c r="C608" s="25" t="str">
        <f t="shared" si="21"/>
        <v>2023-08</v>
      </c>
      <c r="D608" s="11">
        <v>46.35</v>
      </c>
      <c r="E608" s="11">
        <v>188.01</v>
      </c>
      <c r="F608" t="str">
        <f t="shared" si="22"/>
        <v>August 2023</v>
      </c>
    </row>
    <row r="609" spans="1:6" x14ac:dyDescent="0.2">
      <c r="A609" s="10">
        <v>45169</v>
      </c>
      <c r="B609" s="26">
        <v>39</v>
      </c>
      <c r="C609" s="25" t="str">
        <f t="shared" si="21"/>
        <v>2023-08</v>
      </c>
      <c r="D609" s="11">
        <v>42.82</v>
      </c>
      <c r="E609" s="11">
        <v>190.4</v>
      </c>
      <c r="F609" t="str">
        <f t="shared" si="22"/>
        <v>August 2023</v>
      </c>
    </row>
    <row r="610" spans="1:6" x14ac:dyDescent="0.2">
      <c r="A610" s="10">
        <v>45170</v>
      </c>
      <c r="B610" s="26">
        <v>42</v>
      </c>
      <c r="C610" s="25" t="str">
        <f t="shared" si="21"/>
        <v>2023-09</v>
      </c>
      <c r="D610" s="11">
        <v>38.31</v>
      </c>
      <c r="E610" s="11">
        <v>173.77</v>
      </c>
      <c r="F610" t="str">
        <f t="shared" si="22"/>
        <v>September 2023</v>
      </c>
    </row>
    <row r="611" spans="1:6" x14ac:dyDescent="0.2">
      <c r="A611" s="10">
        <v>45171</v>
      </c>
      <c r="B611" s="26">
        <v>36</v>
      </c>
      <c r="C611" s="25" t="str">
        <f t="shared" si="21"/>
        <v>2023-09</v>
      </c>
      <c r="D611" s="11">
        <v>38.33</v>
      </c>
      <c r="E611" s="11">
        <v>137.33000000000001</v>
      </c>
      <c r="F611" t="str">
        <f t="shared" si="22"/>
        <v>September 2023</v>
      </c>
    </row>
    <row r="612" spans="1:6" x14ac:dyDescent="0.2">
      <c r="A612" s="10">
        <v>45172</v>
      </c>
      <c r="B612" s="26">
        <v>41</v>
      </c>
      <c r="C612" s="25" t="str">
        <f t="shared" si="21"/>
        <v>2023-09</v>
      </c>
      <c r="D612" s="11">
        <v>52.97</v>
      </c>
      <c r="E612" s="11">
        <v>209.38</v>
      </c>
      <c r="F612" t="str">
        <f t="shared" si="22"/>
        <v>September 2023</v>
      </c>
    </row>
    <row r="613" spans="1:6" x14ac:dyDescent="0.2">
      <c r="A613" s="10">
        <v>45173</v>
      </c>
      <c r="B613" s="26">
        <v>45</v>
      </c>
      <c r="C613" s="25" t="str">
        <f t="shared" si="21"/>
        <v>2023-09</v>
      </c>
      <c r="D613" s="11">
        <v>39.33</v>
      </c>
      <c r="E613" s="11">
        <v>144.15</v>
      </c>
      <c r="F613" t="str">
        <f t="shared" si="22"/>
        <v>September 2023</v>
      </c>
    </row>
    <row r="614" spans="1:6" x14ac:dyDescent="0.2">
      <c r="A614" s="10">
        <v>45174</v>
      </c>
      <c r="B614" s="26">
        <v>44</v>
      </c>
      <c r="C614" s="25" t="str">
        <f t="shared" si="21"/>
        <v>2023-09</v>
      </c>
      <c r="D614" s="11">
        <v>43.28</v>
      </c>
      <c r="E614" s="11">
        <v>164.57</v>
      </c>
      <c r="F614" t="str">
        <f t="shared" si="22"/>
        <v>September 2023</v>
      </c>
    </row>
    <row r="615" spans="1:6" x14ac:dyDescent="0.2">
      <c r="A615" s="10">
        <v>45175</v>
      </c>
      <c r="B615" s="26">
        <v>44</v>
      </c>
      <c r="C615" s="25" t="str">
        <f t="shared" si="21"/>
        <v>2023-09</v>
      </c>
      <c r="D615" s="11">
        <v>51.63</v>
      </c>
      <c r="E615" s="11">
        <v>233.38</v>
      </c>
      <c r="F615" t="str">
        <f t="shared" si="22"/>
        <v>September 2023</v>
      </c>
    </row>
    <row r="616" spans="1:6" x14ac:dyDescent="0.2">
      <c r="A616" s="10">
        <v>45176</v>
      </c>
      <c r="B616" s="26">
        <v>44</v>
      </c>
      <c r="C616" s="25" t="str">
        <f t="shared" si="21"/>
        <v>2023-09</v>
      </c>
      <c r="D616" s="11">
        <v>50.17</v>
      </c>
      <c r="E616" s="11">
        <v>139.26</v>
      </c>
      <c r="F616" t="str">
        <f t="shared" si="22"/>
        <v>September 2023</v>
      </c>
    </row>
    <row r="617" spans="1:6" x14ac:dyDescent="0.2">
      <c r="A617" s="10">
        <v>45177</v>
      </c>
      <c r="B617" s="26">
        <v>46</v>
      </c>
      <c r="C617" s="25" t="str">
        <f t="shared" si="21"/>
        <v>2023-09</v>
      </c>
      <c r="D617" s="11">
        <v>52.41</v>
      </c>
      <c r="E617" s="11">
        <v>151.25</v>
      </c>
      <c r="F617" t="str">
        <f t="shared" si="22"/>
        <v>September 2023</v>
      </c>
    </row>
    <row r="618" spans="1:6" x14ac:dyDescent="0.2">
      <c r="A618" s="10">
        <v>45178</v>
      </c>
      <c r="B618" s="26">
        <v>38</v>
      </c>
      <c r="C618" s="25" t="str">
        <f t="shared" si="21"/>
        <v>2023-09</v>
      </c>
      <c r="D618" s="11">
        <v>40.270000000000003</v>
      </c>
      <c r="E618" s="11">
        <v>219.69</v>
      </c>
      <c r="F618" t="str">
        <f t="shared" si="22"/>
        <v>September 2023</v>
      </c>
    </row>
    <row r="619" spans="1:6" x14ac:dyDescent="0.2">
      <c r="A619" s="10">
        <v>45179</v>
      </c>
      <c r="B619" s="26">
        <v>38</v>
      </c>
      <c r="C619" s="25" t="str">
        <f t="shared" si="21"/>
        <v>2023-09</v>
      </c>
      <c r="D619" s="11">
        <v>33.31</v>
      </c>
      <c r="E619" s="11">
        <v>228.22</v>
      </c>
      <c r="F619" t="str">
        <f t="shared" si="22"/>
        <v>September 2023</v>
      </c>
    </row>
    <row r="620" spans="1:6" x14ac:dyDescent="0.2">
      <c r="A620" s="10">
        <v>45180</v>
      </c>
      <c r="B620" s="26">
        <v>44</v>
      </c>
      <c r="C620" s="25" t="str">
        <f t="shared" si="21"/>
        <v>2023-09</v>
      </c>
      <c r="D620" s="11">
        <v>36.72</v>
      </c>
      <c r="E620" s="11">
        <v>221.56</v>
      </c>
      <c r="F620" t="str">
        <f t="shared" si="22"/>
        <v>September 2023</v>
      </c>
    </row>
    <row r="621" spans="1:6" x14ac:dyDescent="0.2">
      <c r="A621" s="10">
        <v>45181</v>
      </c>
      <c r="B621" s="26">
        <v>39</v>
      </c>
      <c r="C621" s="25" t="str">
        <f t="shared" si="21"/>
        <v>2023-09</v>
      </c>
      <c r="D621" s="11">
        <v>42.88</v>
      </c>
      <c r="E621" s="11">
        <v>148.83000000000001</v>
      </c>
      <c r="F621" t="str">
        <f t="shared" si="22"/>
        <v>September 2023</v>
      </c>
    </row>
    <row r="622" spans="1:6" x14ac:dyDescent="0.2">
      <c r="A622" s="10">
        <v>45182</v>
      </c>
      <c r="B622" s="26">
        <v>38</v>
      </c>
      <c r="C622" s="25" t="str">
        <f t="shared" si="21"/>
        <v>2023-09</v>
      </c>
      <c r="D622" s="11">
        <v>48.24</v>
      </c>
      <c r="E622" s="11">
        <v>230.13</v>
      </c>
      <c r="F622" t="str">
        <f t="shared" si="22"/>
        <v>September 2023</v>
      </c>
    </row>
    <row r="623" spans="1:6" x14ac:dyDescent="0.2">
      <c r="A623" s="10">
        <v>45183</v>
      </c>
      <c r="B623" s="26">
        <v>45</v>
      </c>
      <c r="C623" s="25" t="str">
        <f t="shared" si="21"/>
        <v>2023-09</v>
      </c>
      <c r="D623" s="11">
        <v>50.7</v>
      </c>
      <c r="E623" s="11">
        <v>190.08</v>
      </c>
      <c r="F623" t="str">
        <f t="shared" si="22"/>
        <v>September 2023</v>
      </c>
    </row>
    <row r="624" spans="1:6" x14ac:dyDescent="0.2">
      <c r="A624" s="10">
        <v>45184</v>
      </c>
      <c r="B624" s="26">
        <v>38</v>
      </c>
      <c r="C624" s="25" t="str">
        <f t="shared" si="21"/>
        <v>2023-09</v>
      </c>
      <c r="D624" s="11">
        <v>46.27</v>
      </c>
      <c r="E624" s="11">
        <v>189.28</v>
      </c>
      <c r="F624" t="str">
        <f t="shared" si="22"/>
        <v>September 2023</v>
      </c>
    </row>
    <row r="625" spans="1:6" x14ac:dyDescent="0.2">
      <c r="A625" s="10">
        <v>45185</v>
      </c>
      <c r="B625" s="26">
        <v>37</v>
      </c>
      <c r="C625" s="25" t="str">
        <f t="shared" si="21"/>
        <v>2023-09</v>
      </c>
      <c r="D625" s="11">
        <v>47.86</v>
      </c>
      <c r="E625" s="11">
        <v>176.46</v>
      </c>
      <c r="F625" t="str">
        <f t="shared" si="22"/>
        <v>September 2023</v>
      </c>
    </row>
    <row r="626" spans="1:6" x14ac:dyDescent="0.2">
      <c r="A626" s="10">
        <v>45186</v>
      </c>
      <c r="B626" s="26">
        <v>36</v>
      </c>
      <c r="C626" s="25" t="str">
        <f t="shared" si="21"/>
        <v>2023-09</v>
      </c>
      <c r="D626" s="11">
        <v>52.51</v>
      </c>
      <c r="E626" s="11">
        <v>149.82</v>
      </c>
      <c r="F626" t="str">
        <f t="shared" si="22"/>
        <v>September 2023</v>
      </c>
    </row>
    <row r="627" spans="1:6" x14ac:dyDescent="0.2">
      <c r="A627" s="10">
        <v>45187</v>
      </c>
      <c r="B627" s="26">
        <v>45</v>
      </c>
      <c r="C627" s="25" t="str">
        <f t="shared" si="21"/>
        <v>2023-09</v>
      </c>
      <c r="D627" s="11">
        <v>45.85</v>
      </c>
      <c r="E627" s="11">
        <v>228.62</v>
      </c>
      <c r="F627" t="str">
        <f t="shared" si="22"/>
        <v>September 2023</v>
      </c>
    </row>
    <row r="628" spans="1:6" x14ac:dyDescent="0.2">
      <c r="A628" s="10">
        <v>45188</v>
      </c>
      <c r="B628" s="26">
        <v>35</v>
      </c>
      <c r="C628" s="25" t="str">
        <f t="shared" si="21"/>
        <v>2023-09</v>
      </c>
      <c r="D628" s="11">
        <v>33.69</v>
      </c>
      <c r="E628" s="11">
        <v>184.93</v>
      </c>
      <c r="F628" t="str">
        <f t="shared" si="22"/>
        <v>September 2023</v>
      </c>
    </row>
    <row r="629" spans="1:6" x14ac:dyDescent="0.2">
      <c r="A629" s="10">
        <v>45189</v>
      </c>
      <c r="B629" s="26">
        <v>47</v>
      </c>
      <c r="C629" s="25" t="str">
        <f t="shared" si="21"/>
        <v>2023-09</v>
      </c>
      <c r="D629" s="11">
        <v>35.29</v>
      </c>
      <c r="E629" s="11">
        <v>203.58</v>
      </c>
      <c r="F629" t="str">
        <f t="shared" si="22"/>
        <v>September 2023</v>
      </c>
    </row>
    <row r="630" spans="1:6" x14ac:dyDescent="0.2">
      <c r="A630" s="10">
        <v>45190</v>
      </c>
      <c r="B630" s="26">
        <v>44</v>
      </c>
      <c r="C630" s="25" t="str">
        <f t="shared" si="21"/>
        <v>2023-09</v>
      </c>
      <c r="D630" s="11">
        <v>45.8</v>
      </c>
      <c r="E630" s="11">
        <v>153.99</v>
      </c>
      <c r="F630" t="str">
        <f t="shared" si="22"/>
        <v>September 2023</v>
      </c>
    </row>
    <row r="631" spans="1:6" x14ac:dyDescent="0.2">
      <c r="A631" s="10">
        <v>45191</v>
      </c>
      <c r="B631" s="26">
        <v>40</v>
      </c>
      <c r="C631" s="25" t="str">
        <f t="shared" si="21"/>
        <v>2023-09</v>
      </c>
      <c r="D631" s="11">
        <v>47.71</v>
      </c>
      <c r="E631" s="11">
        <v>196.32</v>
      </c>
      <c r="F631" t="str">
        <f t="shared" si="22"/>
        <v>September 2023</v>
      </c>
    </row>
    <row r="632" spans="1:6" x14ac:dyDescent="0.2">
      <c r="A632" s="10">
        <v>45192</v>
      </c>
      <c r="B632" s="26">
        <v>41</v>
      </c>
      <c r="C632" s="25" t="str">
        <f t="shared" si="21"/>
        <v>2023-09</v>
      </c>
      <c r="D632" s="11">
        <v>33.14</v>
      </c>
      <c r="E632" s="11">
        <v>220.13</v>
      </c>
      <c r="F632" t="str">
        <f t="shared" si="22"/>
        <v>September 2023</v>
      </c>
    </row>
    <row r="633" spans="1:6" x14ac:dyDescent="0.2">
      <c r="A633" s="10">
        <v>45193</v>
      </c>
      <c r="B633" s="26">
        <v>35</v>
      </c>
      <c r="C633" s="25" t="str">
        <f t="shared" si="21"/>
        <v>2023-09</v>
      </c>
      <c r="D633" s="11">
        <v>37.25</v>
      </c>
      <c r="E633" s="11">
        <v>189.84</v>
      </c>
      <c r="F633" t="str">
        <f t="shared" si="22"/>
        <v>September 2023</v>
      </c>
    </row>
    <row r="634" spans="1:6" x14ac:dyDescent="0.2">
      <c r="A634" s="10">
        <v>45194</v>
      </c>
      <c r="B634" s="26">
        <v>38</v>
      </c>
      <c r="C634" s="25" t="str">
        <f t="shared" si="21"/>
        <v>2023-09</v>
      </c>
      <c r="D634" s="11">
        <v>46.22</v>
      </c>
      <c r="E634" s="11">
        <v>179.57</v>
      </c>
      <c r="F634" t="str">
        <f t="shared" si="22"/>
        <v>September 2023</v>
      </c>
    </row>
    <row r="635" spans="1:6" x14ac:dyDescent="0.2">
      <c r="A635" s="10">
        <v>45195</v>
      </c>
      <c r="B635" s="26">
        <v>42</v>
      </c>
      <c r="C635" s="25" t="str">
        <f t="shared" si="21"/>
        <v>2023-09</v>
      </c>
      <c r="D635" s="11">
        <v>47.81</v>
      </c>
      <c r="E635" s="11">
        <v>231.29</v>
      </c>
      <c r="F635" t="str">
        <f t="shared" si="22"/>
        <v>September 2023</v>
      </c>
    </row>
    <row r="636" spans="1:6" x14ac:dyDescent="0.2">
      <c r="A636" s="10">
        <v>45196</v>
      </c>
      <c r="B636" s="26">
        <v>36</v>
      </c>
      <c r="C636" s="25" t="str">
        <f t="shared" si="21"/>
        <v>2023-09</v>
      </c>
      <c r="D636" s="11">
        <v>48.17</v>
      </c>
      <c r="E636" s="11">
        <v>229.74</v>
      </c>
      <c r="F636" t="str">
        <f t="shared" si="22"/>
        <v>September 2023</v>
      </c>
    </row>
    <row r="637" spans="1:6" x14ac:dyDescent="0.2">
      <c r="A637" s="10">
        <v>45197</v>
      </c>
      <c r="B637" s="26">
        <v>41</v>
      </c>
      <c r="C637" s="25" t="str">
        <f t="shared" si="21"/>
        <v>2023-09</v>
      </c>
      <c r="D637" s="11">
        <v>33.74</v>
      </c>
      <c r="E637" s="11">
        <v>175.94</v>
      </c>
      <c r="F637" t="str">
        <f t="shared" si="22"/>
        <v>September 2023</v>
      </c>
    </row>
    <row r="638" spans="1:6" x14ac:dyDescent="0.2">
      <c r="A638" s="10">
        <v>45198</v>
      </c>
      <c r="B638" s="26">
        <v>47</v>
      </c>
      <c r="C638" s="25" t="str">
        <f t="shared" si="21"/>
        <v>2023-09</v>
      </c>
      <c r="D638" s="11">
        <v>38.71</v>
      </c>
      <c r="E638" s="11">
        <v>136.61000000000001</v>
      </c>
      <c r="F638" t="str">
        <f t="shared" si="22"/>
        <v>September 2023</v>
      </c>
    </row>
    <row r="639" spans="1:6" x14ac:dyDescent="0.2">
      <c r="A639" s="10">
        <v>45199</v>
      </c>
      <c r="B639" s="26">
        <v>43</v>
      </c>
      <c r="C639" s="25" t="str">
        <f t="shared" si="21"/>
        <v>2023-09</v>
      </c>
      <c r="D639" s="11">
        <v>50.44</v>
      </c>
      <c r="E639" s="11">
        <v>201.31</v>
      </c>
      <c r="F639" t="str">
        <f t="shared" si="22"/>
        <v>September 2023</v>
      </c>
    </row>
    <row r="640" spans="1:6" x14ac:dyDescent="0.2">
      <c r="A640" s="10">
        <v>45200</v>
      </c>
      <c r="B640" s="26">
        <v>35</v>
      </c>
      <c r="C640" s="25" t="str">
        <f t="shared" si="21"/>
        <v>2023-10</v>
      </c>
      <c r="D640" s="11">
        <v>40.56</v>
      </c>
      <c r="E640" s="11">
        <v>178.07</v>
      </c>
      <c r="F640" t="str">
        <f t="shared" si="22"/>
        <v>October 2023</v>
      </c>
    </row>
    <row r="641" spans="1:6" x14ac:dyDescent="0.2">
      <c r="A641" s="10">
        <v>45201</v>
      </c>
      <c r="B641" s="26">
        <v>38</v>
      </c>
      <c r="C641" s="25" t="str">
        <f t="shared" si="21"/>
        <v>2023-10</v>
      </c>
      <c r="D641" s="11">
        <v>37.47</v>
      </c>
      <c r="E641" s="11">
        <v>162.66999999999999</v>
      </c>
      <c r="F641" t="str">
        <f t="shared" si="22"/>
        <v>October 2023</v>
      </c>
    </row>
    <row r="642" spans="1:6" x14ac:dyDescent="0.2">
      <c r="A642" s="10">
        <v>45202</v>
      </c>
      <c r="B642" s="26">
        <v>40</v>
      </c>
      <c r="C642" s="25" t="str">
        <f t="shared" si="21"/>
        <v>2023-10</v>
      </c>
      <c r="D642" s="11">
        <v>41.08</v>
      </c>
      <c r="E642" s="11">
        <v>156.74</v>
      </c>
      <c r="F642" t="str">
        <f t="shared" si="22"/>
        <v>October 2023</v>
      </c>
    </row>
    <row r="643" spans="1:6" x14ac:dyDescent="0.2">
      <c r="A643" s="10">
        <v>45203</v>
      </c>
      <c r="B643" s="26">
        <v>45</v>
      </c>
      <c r="C643" s="25" t="str">
        <f t="shared" si="21"/>
        <v>2023-10</v>
      </c>
      <c r="D643" s="11">
        <v>37.1</v>
      </c>
      <c r="E643" s="11">
        <v>233.07</v>
      </c>
      <c r="F643" t="str">
        <f t="shared" si="22"/>
        <v>October 2023</v>
      </c>
    </row>
    <row r="644" spans="1:6" x14ac:dyDescent="0.2">
      <c r="A644" s="10">
        <v>45204</v>
      </c>
      <c r="B644" s="26">
        <v>39</v>
      </c>
      <c r="C644" s="25" t="str">
        <f t="shared" si="21"/>
        <v>2023-10</v>
      </c>
      <c r="D644" s="11">
        <v>36.43</v>
      </c>
      <c r="E644" s="11">
        <v>207.78</v>
      </c>
      <c r="F644" t="str">
        <f t="shared" si="22"/>
        <v>October 2023</v>
      </c>
    </row>
    <row r="645" spans="1:6" x14ac:dyDescent="0.2">
      <c r="A645" s="10">
        <v>45205</v>
      </c>
      <c r="B645" s="26">
        <v>38</v>
      </c>
      <c r="C645" s="25" t="str">
        <f t="shared" si="21"/>
        <v>2023-10</v>
      </c>
      <c r="D645" s="11">
        <v>48.82</v>
      </c>
      <c r="E645" s="11">
        <v>187.46</v>
      </c>
      <c r="F645" t="str">
        <f t="shared" si="22"/>
        <v>October 2023</v>
      </c>
    </row>
    <row r="646" spans="1:6" x14ac:dyDescent="0.2">
      <c r="A646" s="10">
        <v>45206</v>
      </c>
      <c r="B646" s="26">
        <v>47</v>
      </c>
      <c r="C646" s="25" t="str">
        <f t="shared" si="21"/>
        <v>2023-10</v>
      </c>
      <c r="D646" s="11">
        <v>41.43</v>
      </c>
      <c r="E646" s="11">
        <v>183.34</v>
      </c>
      <c r="F646" t="str">
        <f t="shared" si="22"/>
        <v>October 2023</v>
      </c>
    </row>
    <row r="647" spans="1:6" x14ac:dyDescent="0.2">
      <c r="A647" s="10">
        <v>45207</v>
      </c>
      <c r="B647" s="26">
        <v>37</v>
      </c>
      <c r="C647" s="25" t="str">
        <f t="shared" si="21"/>
        <v>2023-10</v>
      </c>
      <c r="D647" s="11">
        <v>39.17</v>
      </c>
      <c r="E647" s="11">
        <v>139.44999999999999</v>
      </c>
      <c r="F647" t="str">
        <f t="shared" si="22"/>
        <v>October 2023</v>
      </c>
    </row>
    <row r="648" spans="1:6" x14ac:dyDescent="0.2">
      <c r="A648" s="10">
        <v>45208</v>
      </c>
      <c r="B648" s="26">
        <v>45</v>
      </c>
      <c r="C648" s="25" t="str">
        <f t="shared" si="21"/>
        <v>2023-10</v>
      </c>
      <c r="D648" s="11">
        <v>36.6</v>
      </c>
      <c r="E648" s="11">
        <v>202.89</v>
      </c>
      <c r="F648" t="str">
        <f t="shared" si="22"/>
        <v>October 2023</v>
      </c>
    </row>
    <row r="649" spans="1:6" x14ac:dyDescent="0.2">
      <c r="A649" s="10">
        <v>45209</v>
      </c>
      <c r="B649" s="26">
        <v>36</v>
      </c>
      <c r="C649" s="25" t="str">
        <f t="shared" si="21"/>
        <v>2023-10</v>
      </c>
      <c r="D649" s="11">
        <v>41.15</v>
      </c>
      <c r="E649" s="11">
        <v>164.25</v>
      </c>
      <c r="F649" t="str">
        <f t="shared" si="22"/>
        <v>October 2023</v>
      </c>
    </row>
    <row r="650" spans="1:6" x14ac:dyDescent="0.2">
      <c r="A650" s="10">
        <v>45210</v>
      </c>
      <c r="B650" s="26">
        <v>37</v>
      </c>
      <c r="C650" s="25" t="str">
        <f t="shared" si="21"/>
        <v>2023-10</v>
      </c>
      <c r="D650" s="11">
        <v>43.28</v>
      </c>
      <c r="E650" s="11">
        <v>192.29</v>
      </c>
      <c r="F650" t="str">
        <f t="shared" si="22"/>
        <v>October 2023</v>
      </c>
    </row>
    <row r="651" spans="1:6" x14ac:dyDescent="0.2">
      <c r="A651" s="10">
        <v>45211</v>
      </c>
      <c r="B651" s="26">
        <v>45</v>
      </c>
      <c r="C651" s="25" t="str">
        <f t="shared" si="21"/>
        <v>2023-10</v>
      </c>
      <c r="D651" s="11">
        <v>51.72</v>
      </c>
      <c r="E651" s="11">
        <v>193.41</v>
      </c>
      <c r="F651" t="str">
        <f t="shared" si="22"/>
        <v>October 2023</v>
      </c>
    </row>
    <row r="652" spans="1:6" x14ac:dyDescent="0.2">
      <c r="A652" s="10">
        <v>45212</v>
      </c>
      <c r="B652" s="26">
        <v>43</v>
      </c>
      <c r="C652" s="25" t="str">
        <f t="shared" si="21"/>
        <v>2023-10</v>
      </c>
      <c r="D652" s="11">
        <v>32.840000000000003</v>
      </c>
      <c r="E652" s="11">
        <v>229.49</v>
      </c>
      <c r="F652" t="str">
        <f t="shared" si="22"/>
        <v>October 2023</v>
      </c>
    </row>
    <row r="653" spans="1:6" x14ac:dyDescent="0.2">
      <c r="A653" s="10">
        <v>45213</v>
      </c>
      <c r="B653" s="26">
        <v>48</v>
      </c>
      <c r="C653" s="25" t="str">
        <f t="shared" si="21"/>
        <v>2023-10</v>
      </c>
      <c r="D653" s="11">
        <v>37.770000000000003</v>
      </c>
      <c r="E653" s="11">
        <v>222.17</v>
      </c>
      <c r="F653" t="str">
        <f t="shared" si="22"/>
        <v>October 2023</v>
      </c>
    </row>
    <row r="654" spans="1:6" x14ac:dyDescent="0.2">
      <c r="A654" s="10">
        <v>45214</v>
      </c>
      <c r="B654" s="26">
        <v>45</v>
      </c>
      <c r="C654" s="25" t="str">
        <f t="shared" si="21"/>
        <v>2023-10</v>
      </c>
      <c r="D654" s="11">
        <v>35.49</v>
      </c>
      <c r="E654" s="11">
        <v>192.24</v>
      </c>
      <c r="F654" t="str">
        <f t="shared" si="22"/>
        <v>October 2023</v>
      </c>
    </row>
    <row r="655" spans="1:6" x14ac:dyDescent="0.2">
      <c r="A655" s="10">
        <v>45215</v>
      </c>
      <c r="B655" s="26">
        <v>42</v>
      </c>
      <c r="C655" s="25" t="str">
        <f t="shared" ref="C655:C718" si="23">TEXT(A655, "yyyy-mm")</f>
        <v>2023-10</v>
      </c>
      <c r="D655" s="11">
        <v>44.01</v>
      </c>
      <c r="E655" s="11">
        <v>164.08</v>
      </c>
      <c r="F655" t="str">
        <f t="shared" si="22"/>
        <v>October 2023</v>
      </c>
    </row>
    <row r="656" spans="1:6" x14ac:dyDescent="0.2">
      <c r="A656" s="10">
        <v>45216</v>
      </c>
      <c r="B656" s="26">
        <v>41</v>
      </c>
      <c r="C656" s="25" t="str">
        <f t="shared" si="23"/>
        <v>2023-10</v>
      </c>
      <c r="D656" s="11">
        <v>36.39</v>
      </c>
      <c r="E656" s="11">
        <v>177.29</v>
      </c>
      <c r="F656" t="str">
        <f t="shared" si="22"/>
        <v>October 2023</v>
      </c>
    </row>
    <row r="657" spans="1:6" x14ac:dyDescent="0.2">
      <c r="A657" s="10">
        <v>45217</v>
      </c>
      <c r="B657" s="26">
        <v>38</v>
      </c>
      <c r="C657" s="25" t="str">
        <f t="shared" si="23"/>
        <v>2023-10</v>
      </c>
      <c r="D657" s="11">
        <v>34.1</v>
      </c>
      <c r="E657" s="11">
        <v>216.3</v>
      </c>
      <c r="F657" t="str">
        <f t="shared" si="22"/>
        <v>October 2023</v>
      </c>
    </row>
    <row r="658" spans="1:6" x14ac:dyDescent="0.2">
      <c r="A658" s="10">
        <v>45218</v>
      </c>
      <c r="B658" s="26">
        <v>40</v>
      </c>
      <c r="C658" s="25" t="str">
        <f t="shared" si="23"/>
        <v>2023-10</v>
      </c>
      <c r="D658" s="11">
        <v>33.04</v>
      </c>
      <c r="E658" s="11">
        <v>228.23</v>
      </c>
      <c r="F658" t="str">
        <f t="shared" ref="F658:F721" si="24">TEXT(DATE(LEFT(C658,4), RIGHT(C658,2), 1), "mmmm yyyy")</f>
        <v>October 2023</v>
      </c>
    </row>
    <row r="659" spans="1:6" x14ac:dyDescent="0.2">
      <c r="A659" s="10">
        <v>45219</v>
      </c>
      <c r="B659" s="26">
        <v>43</v>
      </c>
      <c r="C659" s="25" t="str">
        <f t="shared" si="23"/>
        <v>2023-10</v>
      </c>
      <c r="D659" s="11">
        <v>48.24</v>
      </c>
      <c r="E659" s="11">
        <v>212.45</v>
      </c>
      <c r="F659" t="str">
        <f t="shared" si="24"/>
        <v>October 2023</v>
      </c>
    </row>
    <row r="660" spans="1:6" x14ac:dyDescent="0.2">
      <c r="A660" s="10">
        <v>45220</v>
      </c>
      <c r="B660" s="26">
        <v>42</v>
      </c>
      <c r="C660" s="25" t="str">
        <f t="shared" si="23"/>
        <v>2023-10</v>
      </c>
      <c r="D660" s="11">
        <v>37.78</v>
      </c>
      <c r="E660" s="11">
        <v>186.69</v>
      </c>
      <c r="F660" t="str">
        <f t="shared" si="24"/>
        <v>October 2023</v>
      </c>
    </row>
    <row r="661" spans="1:6" x14ac:dyDescent="0.2">
      <c r="A661" s="10">
        <v>45221</v>
      </c>
      <c r="B661" s="26">
        <v>48</v>
      </c>
      <c r="C661" s="25" t="str">
        <f t="shared" si="23"/>
        <v>2023-10</v>
      </c>
      <c r="D661" s="11">
        <v>52.57</v>
      </c>
      <c r="E661" s="11">
        <v>147.03</v>
      </c>
      <c r="F661" t="str">
        <f t="shared" si="24"/>
        <v>October 2023</v>
      </c>
    </row>
    <row r="662" spans="1:6" x14ac:dyDescent="0.2">
      <c r="A662" s="10">
        <v>45222</v>
      </c>
      <c r="B662" s="26">
        <v>41</v>
      </c>
      <c r="C662" s="25" t="str">
        <f t="shared" si="23"/>
        <v>2023-10</v>
      </c>
      <c r="D662" s="11">
        <v>48.99</v>
      </c>
      <c r="E662" s="11">
        <v>198.83</v>
      </c>
      <c r="F662" t="str">
        <f t="shared" si="24"/>
        <v>October 2023</v>
      </c>
    </row>
    <row r="663" spans="1:6" x14ac:dyDescent="0.2">
      <c r="A663" s="10">
        <v>45223</v>
      </c>
      <c r="B663" s="26">
        <v>38</v>
      </c>
      <c r="C663" s="25" t="str">
        <f t="shared" si="23"/>
        <v>2023-10</v>
      </c>
      <c r="D663" s="11">
        <v>35.96</v>
      </c>
      <c r="E663" s="11">
        <v>156.15</v>
      </c>
      <c r="F663" t="str">
        <f t="shared" si="24"/>
        <v>October 2023</v>
      </c>
    </row>
    <row r="664" spans="1:6" x14ac:dyDescent="0.2">
      <c r="A664" s="10">
        <v>45224</v>
      </c>
      <c r="B664" s="26">
        <v>46</v>
      </c>
      <c r="C664" s="25" t="str">
        <f t="shared" si="23"/>
        <v>2023-10</v>
      </c>
      <c r="D664" s="11">
        <v>46.25</v>
      </c>
      <c r="E664" s="11">
        <v>195.2</v>
      </c>
      <c r="F664" t="str">
        <f t="shared" si="24"/>
        <v>October 2023</v>
      </c>
    </row>
    <row r="665" spans="1:6" x14ac:dyDescent="0.2">
      <c r="A665" s="10">
        <v>45225</v>
      </c>
      <c r="B665" s="26">
        <v>46</v>
      </c>
      <c r="C665" s="25" t="str">
        <f t="shared" si="23"/>
        <v>2023-10</v>
      </c>
      <c r="D665" s="11">
        <v>45.2</v>
      </c>
      <c r="E665" s="11">
        <v>216.92</v>
      </c>
      <c r="F665" t="str">
        <f t="shared" si="24"/>
        <v>October 2023</v>
      </c>
    </row>
    <row r="666" spans="1:6" x14ac:dyDescent="0.2">
      <c r="A666" s="10">
        <v>45226</v>
      </c>
      <c r="B666" s="26">
        <v>38</v>
      </c>
      <c r="C666" s="25" t="str">
        <f t="shared" si="23"/>
        <v>2023-10</v>
      </c>
      <c r="D666" s="11">
        <v>34.24</v>
      </c>
      <c r="E666" s="11">
        <v>164.49</v>
      </c>
      <c r="F666" t="str">
        <f t="shared" si="24"/>
        <v>October 2023</v>
      </c>
    </row>
    <row r="667" spans="1:6" x14ac:dyDescent="0.2">
      <c r="A667" s="10">
        <v>45227</v>
      </c>
      <c r="B667" s="26">
        <v>38</v>
      </c>
      <c r="C667" s="25" t="str">
        <f t="shared" si="23"/>
        <v>2023-10</v>
      </c>
      <c r="D667" s="11">
        <v>52.04</v>
      </c>
      <c r="E667" s="11">
        <v>191.15</v>
      </c>
      <c r="F667" t="str">
        <f t="shared" si="24"/>
        <v>October 2023</v>
      </c>
    </row>
    <row r="668" spans="1:6" x14ac:dyDescent="0.2">
      <c r="A668" s="10">
        <v>45228</v>
      </c>
      <c r="B668" s="26">
        <v>40</v>
      </c>
      <c r="C668" s="25" t="str">
        <f t="shared" si="23"/>
        <v>2023-10</v>
      </c>
      <c r="D668" s="11">
        <v>44.71</v>
      </c>
      <c r="E668" s="11">
        <v>185.13</v>
      </c>
      <c r="F668" t="str">
        <f t="shared" si="24"/>
        <v>October 2023</v>
      </c>
    </row>
    <row r="669" spans="1:6" x14ac:dyDescent="0.2">
      <c r="A669" s="10">
        <v>45229</v>
      </c>
      <c r="B669" s="26">
        <v>39</v>
      </c>
      <c r="C669" s="25" t="str">
        <f t="shared" si="23"/>
        <v>2023-10</v>
      </c>
      <c r="D669" s="11">
        <v>48.84</v>
      </c>
      <c r="E669" s="11">
        <v>152.91</v>
      </c>
      <c r="F669" t="str">
        <f t="shared" si="24"/>
        <v>October 2023</v>
      </c>
    </row>
    <row r="670" spans="1:6" x14ac:dyDescent="0.2">
      <c r="A670" s="10">
        <v>45230</v>
      </c>
      <c r="B670" s="26">
        <v>43</v>
      </c>
      <c r="C670" s="25" t="str">
        <f t="shared" si="23"/>
        <v>2023-10</v>
      </c>
      <c r="D670" s="11">
        <v>51.07</v>
      </c>
      <c r="E670" s="11">
        <v>187.75</v>
      </c>
      <c r="F670" t="str">
        <f t="shared" si="24"/>
        <v>October 2023</v>
      </c>
    </row>
    <row r="671" spans="1:6" x14ac:dyDescent="0.2">
      <c r="A671" s="10">
        <v>45231</v>
      </c>
      <c r="B671" s="26">
        <v>49</v>
      </c>
      <c r="C671" s="25" t="str">
        <f t="shared" si="23"/>
        <v>2023-11</v>
      </c>
      <c r="D671" s="11">
        <v>41.74</v>
      </c>
      <c r="E671" s="11">
        <v>140.47</v>
      </c>
      <c r="F671" t="str">
        <f t="shared" si="24"/>
        <v>November 2023</v>
      </c>
    </row>
    <row r="672" spans="1:6" x14ac:dyDescent="0.2">
      <c r="A672" s="10">
        <v>45232</v>
      </c>
      <c r="B672" s="26">
        <v>37</v>
      </c>
      <c r="C672" s="25" t="str">
        <f t="shared" si="23"/>
        <v>2023-11</v>
      </c>
      <c r="D672" s="11">
        <v>40.71</v>
      </c>
      <c r="E672" s="11">
        <v>173.88</v>
      </c>
      <c r="F672" t="str">
        <f t="shared" si="24"/>
        <v>November 2023</v>
      </c>
    </row>
    <row r="673" spans="1:6" x14ac:dyDescent="0.2">
      <c r="A673" s="10">
        <v>45233</v>
      </c>
      <c r="B673" s="26">
        <v>47</v>
      </c>
      <c r="C673" s="25" t="str">
        <f t="shared" si="23"/>
        <v>2023-11</v>
      </c>
      <c r="D673" s="11">
        <v>43.94</v>
      </c>
      <c r="E673" s="11">
        <v>147.53</v>
      </c>
      <c r="F673" t="str">
        <f t="shared" si="24"/>
        <v>November 2023</v>
      </c>
    </row>
    <row r="674" spans="1:6" x14ac:dyDescent="0.2">
      <c r="A674" s="10">
        <v>45234</v>
      </c>
      <c r="B674" s="26">
        <v>38</v>
      </c>
      <c r="C674" s="25" t="str">
        <f t="shared" si="23"/>
        <v>2023-11</v>
      </c>
      <c r="D674" s="11">
        <v>38.43</v>
      </c>
      <c r="E674" s="11">
        <v>144.15</v>
      </c>
      <c r="F674" t="str">
        <f t="shared" si="24"/>
        <v>November 2023</v>
      </c>
    </row>
    <row r="675" spans="1:6" x14ac:dyDescent="0.2">
      <c r="A675" s="10">
        <v>45235</v>
      </c>
      <c r="B675" s="26">
        <v>44</v>
      </c>
      <c r="C675" s="25" t="str">
        <f t="shared" si="23"/>
        <v>2023-11</v>
      </c>
      <c r="D675" s="11">
        <v>48.34</v>
      </c>
      <c r="E675" s="11">
        <v>162.32</v>
      </c>
      <c r="F675" t="str">
        <f t="shared" si="24"/>
        <v>November 2023</v>
      </c>
    </row>
    <row r="676" spans="1:6" x14ac:dyDescent="0.2">
      <c r="A676" s="10">
        <v>45236</v>
      </c>
      <c r="B676" s="26">
        <v>39</v>
      </c>
      <c r="C676" s="25" t="str">
        <f t="shared" si="23"/>
        <v>2023-11</v>
      </c>
      <c r="D676" s="11">
        <v>46.8</v>
      </c>
      <c r="E676" s="11">
        <v>225.96</v>
      </c>
      <c r="F676" t="str">
        <f t="shared" si="24"/>
        <v>November 2023</v>
      </c>
    </row>
    <row r="677" spans="1:6" x14ac:dyDescent="0.2">
      <c r="A677" s="10">
        <v>45237</v>
      </c>
      <c r="B677" s="26">
        <v>39</v>
      </c>
      <c r="C677" s="25" t="str">
        <f t="shared" si="23"/>
        <v>2023-11</v>
      </c>
      <c r="D677" s="11">
        <v>47.92</v>
      </c>
      <c r="E677" s="11">
        <v>166.12</v>
      </c>
      <c r="F677" t="str">
        <f t="shared" si="24"/>
        <v>November 2023</v>
      </c>
    </row>
    <row r="678" spans="1:6" x14ac:dyDescent="0.2">
      <c r="A678" s="10">
        <v>45238</v>
      </c>
      <c r="B678" s="26">
        <v>37</v>
      </c>
      <c r="C678" s="25" t="str">
        <f t="shared" si="23"/>
        <v>2023-11</v>
      </c>
      <c r="D678" s="11">
        <v>43.17</v>
      </c>
      <c r="E678" s="11">
        <v>159.44</v>
      </c>
      <c r="F678" t="str">
        <f t="shared" si="24"/>
        <v>November 2023</v>
      </c>
    </row>
    <row r="679" spans="1:6" x14ac:dyDescent="0.2">
      <c r="A679" s="10">
        <v>45239</v>
      </c>
      <c r="B679" s="26">
        <v>47</v>
      </c>
      <c r="C679" s="25" t="str">
        <f t="shared" si="23"/>
        <v>2023-11</v>
      </c>
      <c r="D679" s="11">
        <v>46.26</v>
      </c>
      <c r="E679" s="11">
        <v>225.45</v>
      </c>
      <c r="F679" t="str">
        <f t="shared" si="24"/>
        <v>November 2023</v>
      </c>
    </row>
    <row r="680" spans="1:6" x14ac:dyDescent="0.2">
      <c r="A680" s="10">
        <v>45240</v>
      </c>
      <c r="B680" s="26">
        <v>42</v>
      </c>
      <c r="C680" s="25" t="str">
        <f t="shared" si="23"/>
        <v>2023-11</v>
      </c>
      <c r="D680" s="11">
        <v>52.08</v>
      </c>
      <c r="E680" s="11">
        <v>138.05000000000001</v>
      </c>
      <c r="F680" t="str">
        <f t="shared" si="24"/>
        <v>November 2023</v>
      </c>
    </row>
    <row r="681" spans="1:6" x14ac:dyDescent="0.2">
      <c r="A681" s="10">
        <v>45241</v>
      </c>
      <c r="B681" s="26">
        <v>39</v>
      </c>
      <c r="C681" s="25" t="str">
        <f t="shared" si="23"/>
        <v>2023-11</v>
      </c>
      <c r="D681" s="11">
        <v>52.16</v>
      </c>
      <c r="E681" s="11">
        <v>217.36</v>
      </c>
      <c r="F681" t="str">
        <f t="shared" si="24"/>
        <v>November 2023</v>
      </c>
    </row>
    <row r="682" spans="1:6" x14ac:dyDescent="0.2">
      <c r="A682" s="10">
        <v>45242</v>
      </c>
      <c r="B682" s="26">
        <v>42</v>
      </c>
      <c r="C682" s="25" t="str">
        <f t="shared" si="23"/>
        <v>2023-11</v>
      </c>
      <c r="D682" s="11">
        <v>47.11</v>
      </c>
      <c r="E682" s="11">
        <v>224.41</v>
      </c>
      <c r="F682" t="str">
        <f t="shared" si="24"/>
        <v>November 2023</v>
      </c>
    </row>
    <row r="683" spans="1:6" x14ac:dyDescent="0.2">
      <c r="A683" s="10">
        <v>45243</v>
      </c>
      <c r="B683" s="26">
        <v>37</v>
      </c>
      <c r="C683" s="25" t="str">
        <f t="shared" si="23"/>
        <v>2023-11</v>
      </c>
      <c r="D683" s="11">
        <v>36.700000000000003</v>
      </c>
      <c r="E683" s="11">
        <v>211.46</v>
      </c>
      <c r="F683" t="str">
        <f t="shared" si="24"/>
        <v>November 2023</v>
      </c>
    </row>
    <row r="684" spans="1:6" x14ac:dyDescent="0.2">
      <c r="A684" s="10">
        <v>45244</v>
      </c>
      <c r="B684" s="26">
        <v>40</v>
      </c>
      <c r="C684" s="25" t="str">
        <f t="shared" si="23"/>
        <v>2023-11</v>
      </c>
      <c r="D684" s="11">
        <v>39.700000000000003</v>
      </c>
      <c r="E684" s="11">
        <v>169.22</v>
      </c>
      <c r="F684" t="str">
        <f t="shared" si="24"/>
        <v>November 2023</v>
      </c>
    </row>
    <row r="685" spans="1:6" x14ac:dyDescent="0.2">
      <c r="A685" s="10">
        <v>45245</v>
      </c>
      <c r="B685" s="26">
        <v>45</v>
      </c>
      <c r="C685" s="25" t="str">
        <f t="shared" si="23"/>
        <v>2023-11</v>
      </c>
      <c r="D685" s="11">
        <v>44.56</v>
      </c>
      <c r="E685" s="11">
        <v>142.46</v>
      </c>
      <c r="F685" t="str">
        <f t="shared" si="24"/>
        <v>November 2023</v>
      </c>
    </row>
    <row r="686" spans="1:6" x14ac:dyDescent="0.2">
      <c r="A686" s="10">
        <v>45246</v>
      </c>
      <c r="B686" s="26">
        <v>43</v>
      </c>
      <c r="C686" s="25" t="str">
        <f t="shared" si="23"/>
        <v>2023-11</v>
      </c>
      <c r="D686" s="11">
        <v>50.52</v>
      </c>
      <c r="E686" s="11">
        <v>208.12</v>
      </c>
      <c r="F686" t="str">
        <f t="shared" si="24"/>
        <v>November 2023</v>
      </c>
    </row>
    <row r="687" spans="1:6" x14ac:dyDescent="0.2">
      <c r="A687" s="10">
        <v>45247</v>
      </c>
      <c r="B687" s="26">
        <v>37</v>
      </c>
      <c r="C687" s="25" t="str">
        <f t="shared" si="23"/>
        <v>2023-11</v>
      </c>
      <c r="D687" s="11">
        <v>38.17</v>
      </c>
      <c r="E687" s="11">
        <v>166.51</v>
      </c>
      <c r="F687" t="str">
        <f t="shared" si="24"/>
        <v>November 2023</v>
      </c>
    </row>
    <row r="688" spans="1:6" x14ac:dyDescent="0.2">
      <c r="A688" s="10">
        <v>45248</v>
      </c>
      <c r="B688" s="26">
        <v>45</v>
      </c>
      <c r="C688" s="25" t="str">
        <f t="shared" si="23"/>
        <v>2023-11</v>
      </c>
      <c r="D688" s="11">
        <v>52.33</v>
      </c>
      <c r="E688" s="11">
        <v>151.72</v>
      </c>
      <c r="F688" t="str">
        <f t="shared" si="24"/>
        <v>November 2023</v>
      </c>
    </row>
    <row r="689" spans="1:6" x14ac:dyDescent="0.2">
      <c r="A689" s="10">
        <v>45249</v>
      </c>
      <c r="B689" s="26">
        <v>48</v>
      </c>
      <c r="C689" s="25" t="str">
        <f t="shared" si="23"/>
        <v>2023-11</v>
      </c>
      <c r="D689" s="11">
        <v>42.65</v>
      </c>
      <c r="E689" s="11">
        <v>190.98</v>
      </c>
      <c r="F689" t="str">
        <f t="shared" si="24"/>
        <v>November 2023</v>
      </c>
    </row>
    <row r="690" spans="1:6" x14ac:dyDescent="0.2">
      <c r="A690" s="10">
        <v>45250</v>
      </c>
      <c r="B690" s="26">
        <v>37</v>
      </c>
      <c r="C690" s="25" t="str">
        <f t="shared" si="23"/>
        <v>2023-11</v>
      </c>
      <c r="D690" s="11">
        <v>44.08</v>
      </c>
      <c r="E690" s="11">
        <v>177.61</v>
      </c>
      <c r="F690" t="str">
        <f t="shared" si="24"/>
        <v>November 2023</v>
      </c>
    </row>
    <row r="691" spans="1:6" x14ac:dyDescent="0.2">
      <c r="A691" s="10">
        <v>45251</v>
      </c>
      <c r="B691" s="26">
        <v>44</v>
      </c>
      <c r="C691" s="25" t="str">
        <f t="shared" si="23"/>
        <v>2023-11</v>
      </c>
      <c r="D691" s="11">
        <v>42.56</v>
      </c>
      <c r="E691" s="11">
        <v>211.66</v>
      </c>
      <c r="F691" t="str">
        <f t="shared" si="24"/>
        <v>November 2023</v>
      </c>
    </row>
    <row r="692" spans="1:6" x14ac:dyDescent="0.2">
      <c r="A692" s="10">
        <v>45252</v>
      </c>
      <c r="B692" s="26">
        <v>40</v>
      </c>
      <c r="C692" s="25" t="str">
        <f t="shared" si="23"/>
        <v>2023-11</v>
      </c>
      <c r="D692" s="11">
        <v>52.03</v>
      </c>
      <c r="E692" s="11">
        <v>148.72</v>
      </c>
      <c r="F692" t="str">
        <f t="shared" si="24"/>
        <v>November 2023</v>
      </c>
    </row>
    <row r="693" spans="1:6" x14ac:dyDescent="0.2">
      <c r="A693" s="10">
        <v>45253</v>
      </c>
      <c r="B693" s="26">
        <v>37</v>
      </c>
      <c r="C693" s="25" t="str">
        <f t="shared" si="23"/>
        <v>2023-11</v>
      </c>
      <c r="D693" s="11">
        <v>50.07</v>
      </c>
      <c r="E693" s="11">
        <v>171.84</v>
      </c>
      <c r="F693" t="str">
        <f t="shared" si="24"/>
        <v>November 2023</v>
      </c>
    </row>
    <row r="694" spans="1:6" x14ac:dyDescent="0.2">
      <c r="A694" s="10">
        <v>45254</v>
      </c>
      <c r="B694" s="26">
        <v>40</v>
      </c>
      <c r="C694" s="25" t="str">
        <f t="shared" si="23"/>
        <v>2023-11</v>
      </c>
      <c r="D694" s="11">
        <v>43.64</v>
      </c>
      <c r="E694" s="11">
        <v>190.97</v>
      </c>
      <c r="F694" t="str">
        <f t="shared" si="24"/>
        <v>November 2023</v>
      </c>
    </row>
    <row r="695" spans="1:6" x14ac:dyDescent="0.2">
      <c r="A695" s="10">
        <v>45255</v>
      </c>
      <c r="B695" s="26">
        <v>41</v>
      </c>
      <c r="C695" s="25" t="str">
        <f t="shared" si="23"/>
        <v>2023-11</v>
      </c>
      <c r="D695" s="11">
        <v>34.450000000000003</v>
      </c>
      <c r="E695" s="11">
        <v>159.76</v>
      </c>
      <c r="F695" t="str">
        <f t="shared" si="24"/>
        <v>November 2023</v>
      </c>
    </row>
    <row r="696" spans="1:6" x14ac:dyDescent="0.2">
      <c r="A696" s="10">
        <v>45256</v>
      </c>
      <c r="B696" s="26">
        <v>46</v>
      </c>
      <c r="C696" s="25" t="str">
        <f t="shared" si="23"/>
        <v>2023-11</v>
      </c>
      <c r="D696" s="11">
        <v>39.43</v>
      </c>
      <c r="E696" s="11">
        <v>182</v>
      </c>
      <c r="F696" t="str">
        <f t="shared" si="24"/>
        <v>November 2023</v>
      </c>
    </row>
    <row r="697" spans="1:6" x14ac:dyDescent="0.2">
      <c r="A697" s="10">
        <v>45257</v>
      </c>
      <c r="B697" s="26">
        <v>44</v>
      </c>
      <c r="C697" s="25" t="str">
        <f t="shared" si="23"/>
        <v>2023-11</v>
      </c>
      <c r="D697" s="11">
        <v>46.78</v>
      </c>
      <c r="E697" s="11">
        <v>213.56</v>
      </c>
      <c r="F697" t="str">
        <f t="shared" si="24"/>
        <v>November 2023</v>
      </c>
    </row>
    <row r="698" spans="1:6" x14ac:dyDescent="0.2">
      <c r="A698" s="10">
        <v>45258</v>
      </c>
      <c r="B698" s="26">
        <v>41</v>
      </c>
      <c r="C698" s="25" t="str">
        <f t="shared" si="23"/>
        <v>2023-11</v>
      </c>
      <c r="D698" s="11">
        <v>50.38</v>
      </c>
      <c r="E698" s="11">
        <v>149.58000000000001</v>
      </c>
      <c r="F698" t="str">
        <f t="shared" si="24"/>
        <v>November 2023</v>
      </c>
    </row>
    <row r="699" spans="1:6" x14ac:dyDescent="0.2">
      <c r="A699" s="10">
        <v>45259</v>
      </c>
      <c r="B699" s="26">
        <v>37</v>
      </c>
      <c r="C699" s="25" t="str">
        <f t="shared" si="23"/>
        <v>2023-11</v>
      </c>
      <c r="D699" s="11">
        <v>38.53</v>
      </c>
      <c r="E699" s="11">
        <v>150.81</v>
      </c>
      <c r="F699" t="str">
        <f t="shared" si="24"/>
        <v>November 2023</v>
      </c>
    </row>
    <row r="700" spans="1:6" x14ac:dyDescent="0.2">
      <c r="A700" s="10">
        <v>45260</v>
      </c>
      <c r="B700" s="26">
        <v>40</v>
      </c>
      <c r="C700" s="25" t="str">
        <f t="shared" si="23"/>
        <v>2023-11</v>
      </c>
      <c r="D700" s="11">
        <v>34.81</v>
      </c>
      <c r="E700" s="11">
        <v>193.1</v>
      </c>
      <c r="F700" t="str">
        <f t="shared" si="24"/>
        <v>November 2023</v>
      </c>
    </row>
    <row r="701" spans="1:6" x14ac:dyDescent="0.2">
      <c r="A701" s="10">
        <v>45261</v>
      </c>
      <c r="B701" s="26">
        <v>41</v>
      </c>
      <c r="C701" s="25" t="str">
        <f t="shared" si="23"/>
        <v>2023-12</v>
      </c>
      <c r="D701" s="11">
        <v>43.23</v>
      </c>
      <c r="E701" s="11">
        <v>168.26</v>
      </c>
      <c r="F701" t="str">
        <f t="shared" si="24"/>
        <v>December 2023</v>
      </c>
    </row>
    <row r="702" spans="1:6" x14ac:dyDescent="0.2">
      <c r="A702" s="10">
        <v>45262</v>
      </c>
      <c r="B702" s="26">
        <v>41</v>
      </c>
      <c r="C702" s="25" t="str">
        <f t="shared" si="23"/>
        <v>2023-12</v>
      </c>
      <c r="D702" s="11">
        <v>37.25</v>
      </c>
      <c r="E702" s="11">
        <v>201.28</v>
      </c>
      <c r="F702" t="str">
        <f t="shared" si="24"/>
        <v>December 2023</v>
      </c>
    </row>
    <row r="703" spans="1:6" x14ac:dyDescent="0.2">
      <c r="A703" s="10">
        <v>45263</v>
      </c>
      <c r="B703" s="26">
        <v>39</v>
      </c>
      <c r="C703" s="25" t="str">
        <f t="shared" si="23"/>
        <v>2023-12</v>
      </c>
      <c r="D703" s="11">
        <v>35.94</v>
      </c>
      <c r="E703" s="11">
        <v>149.19999999999999</v>
      </c>
      <c r="F703" t="str">
        <f t="shared" si="24"/>
        <v>December 2023</v>
      </c>
    </row>
    <row r="704" spans="1:6" x14ac:dyDescent="0.2">
      <c r="A704" s="10">
        <v>45264</v>
      </c>
      <c r="B704" s="26">
        <v>49</v>
      </c>
      <c r="C704" s="25" t="str">
        <f t="shared" si="23"/>
        <v>2023-12</v>
      </c>
      <c r="D704" s="11">
        <v>40.04</v>
      </c>
      <c r="E704" s="11">
        <v>157.75</v>
      </c>
      <c r="F704" t="str">
        <f t="shared" si="24"/>
        <v>December 2023</v>
      </c>
    </row>
    <row r="705" spans="1:6" x14ac:dyDescent="0.2">
      <c r="A705" s="10">
        <v>45265</v>
      </c>
      <c r="B705" s="26">
        <v>39</v>
      </c>
      <c r="C705" s="25" t="str">
        <f t="shared" si="23"/>
        <v>2023-12</v>
      </c>
      <c r="D705" s="11">
        <v>46.11</v>
      </c>
      <c r="E705" s="11">
        <v>180.39</v>
      </c>
      <c r="F705" t="str">
        <f t="shared" si="24"/>
        <v>December 2023</v>
      </c>
    </row>
    <row r="706" spans="1:6" x14ac:dyDescent="0.2">
      <c r="A706" s="10">
        <v>45266</v>
      </c>
      <c r="B706" s="26">
        <v>46</v>
      </c>
      <c r="C706" s="25" t="str">
        <f t="shared" si="23"/>
        <v>2023-12</v>
      </c>
      <c r="D706" s="11">
        <v>51.43</v>
      </c>
      <c r="E706" s="11">
        <v>158.55000000000001</v>
      </c>
      <c r="F706" t="str">
        <f t="shared" si="24"/>
        <v>December 2023</v>
      </c>
    </row>
    <row r="707" spans="1:6" x14ac:dyDescent="0.2">
      <c r="A707" s="10">
        <v>45267</v>
      </c>
      <c r="B707" s="26">
        <v>42</v>
      </c>
      <c r="C707" s="25" t="str">
        <f t="shared" si="23"/>
        <v>2023-12</v>
      </c>
      <c r="D707" s="11">
        <v>44.08</v>
      </c>
      <c r="E707" s="11">
        <v>225.16</v>
      </c>
      <c r="F707" t="str">
        <f t="shared" si="24"/>
        <v>December 2023</v>
      </c>
    </row>
    <row r="708" spans="1:6" x14ac:dyDescent="0.2">
      <c r="A708" s="10">
        <v>45268</v>
      </c>
      <c r="B708" s="26">
        <v>44</v>
      </c>
      <c r="C708" s="25" t="str">
        <f t="shared" si="23"/>
        <v>2023-12</v>
      </c>
      <c r="D708" s="11">
        <v>47.45</v>
      </c>
      <c r="E708" s="11">
        <v>178.16</v>
      </c>
      <c r="F708" t="str">
        <f t="shared" si="24"/>
        <v>December 2023</v>
      </c>
    </row>
    <row r="709" spans="1:6" x14ac:dyDescent="0.2">
      <c r="A709" s="10">
        <v>45269</v>
      </c>
      <c r="B709" s="26">
        <v>49</v>
      </c>
      <c r="C709" s="25" t="str">
        <f t="shared" si="23"/>
        <v>2023-12</v>
      </c>
      <c r="D709" s="11">
        <v>47.81</v>
      </c>
      <c r="E709" s="11">
        <v>177.78</v>
      </c>
      <c r="F709" t="str">
        <f t="shared" si="24"/>
        <v>December 2023</v>
      </c>
    </row>
    <row r="710" spans="1:6" x14ac:dyDescent="0.2">
      <c r="A710" s="10">
        <v>45270</v>
      </c>
      <c r="B710" s="26">
        <v>41</v>
      </c>
      <c r="C710" s="25" t="str">
        <f t="shared" si="23"/>
        <v>2023-12</v>
      </c>
      <c r="D710" s="11">
        <v>46.1</v>
      </c>
      <c r="E710" s="11">
        <v>137.28</v>
      </c>
      <c r="F710" t="str">
        <f t="shared" si="24"/>
        <v>December 2023</v>
      </c>
    </row>
    <row r="711" spans="1:6" x14ac:dyDescent="0.2">
      <c r="A711" s="10">
        <v>45271</v>
      </c>
      <c r="B711" s="26">
        <v>40</v>
      </c>
      <c r="C711" s="25" t="str">
        <f t="shared" si="23"/>
        <v>2023-12</v>
      </c>
      <c r="D711" s="11">
        <v>34.76</v>
      </c>
      <c r="E711" s="11">
        <v>190.39</v>
      </c>
      <c r="F711" t="str">
        <f t="shared" si="24"/>
        <v>December 2023</v>
      </c>
    </row>
    <row r="712" spans="1:6" x14ac:dyDescent="0.2">
      <c r="A712" s="10">
        <v>45272</v>
      </c>
      <c r="B712" s="26">
        <v>48</v>
      </c>
      <c r="C712" s="25" t="str">
        <f t="shared" si="23"/>
        <v>2023-12</v>
      </c>
      <c r="D712" s="11">
        <v>39.630000000000003</v>
      </c>
      <c r="E712" s="11">
        <v>215.8</v>
      </c>
      <c r="F712" t="str">
        <f t="shared" si="24"/>
        <v>December 2023</v>
      </c>
    </row>
    <row r="713" spans="1:6" x14ac:dyDescent="0.2">
      <c r="A713" s="10">
        <v>45273</v>
      </c>
      <c r="B713" s="26">
        <v>40</v>
      </c>
      <c r="C713" s="25" t="str">
        <f t="shared" si="23"/>
        <v>2023-12</v>
      </c>
      <c r="D713" s="11">
        <v>38.68</v>
      </c>
      <c r="E713" s="11">
        <v>192.41</v>
      </c>
      <c r="F713" t="str">
        <f t="shared" si="24"/>
        <v>December 2023</v>
      </c>
    </row>
    <row r="714" spans="1:6" x14ac:dyDescent="0.2">
      <c r="A714" s="10">
        <v>45274</v>
      </c>
      <c r="B714" s="26">
        <v>48</v>
      </c>
      <c r="C714" s="25" t="str">
        <f t="shared" si="23"/>
        <v>2023-12</v>
      </c>
      <c r="D714" s="11">
        <v>33.450000000000003</v>
      </c>
      <c r="E714" s="11">
        <v>148.82</v>
      </c>
      <c r="F714" t="str">
        <f t="shared" si="24"/>
        <v>December 2023</v>
      </c>
    </row>
    <row r="715" spans="1:6" x14ac:dyDescent="0.2">
      <c r="A715" s="10">
        <v>45275</v>
      </c>
      <c r="B715" s="26">
        <v>42</v>
      </c>
      <c r="C715" s="25" t="str">
        <f t="shared" si="23"/>
        <v>2023-12</v>
      </c>
      <c r="D715" s="11">
        <v>37.79</v>
      </c>
      <c r="E715" s="11">
        <v>199.77</v>
      </c>
      <c r="F715" t="str">
        <f t="shared" si="24"/>
        <v>December 2023</v>
      </c>
    </row>
    <row r="716" spans="1:6" x14ac:dyDescent="0.2">
      <c r="A716" s="10">
        <v>45276</v>
      </c>
      <c r="B716" s="26">
        <v>43</v>
      </c>
      <c r="C716" s="25" t="str">
        <f t="shared" si="23"/>
        <v>2023-12</v>
      </c>
      <c r="D716" s="11">
        <v>43.26</v>
      </c>
      <c r="E716" s="11">
        <v>145.1</v>
      </c>
      <c r="F716" t="str">
        <f t="shared" si="24"/>
        <v>December 2023</v>
      </c>
    </row>
    <row r="717" spans="1:6" x14ac:dyDescent="0.2">
      <c r="A717" s="10">
        <v>45277</v>
      </c>
      <c r="B717" s="26">
        <v>48</v>
      </c>
      <c r="C717" s="25" t="str">
        <f t="shared" si="23"/>
        <v>2023-12</v>
      </c>
      <c r="D717" s="11">
        <v>32.380000000000003</v>
      </c>
      <c r="E717" s="11">
        <v>170.26</v>
      </c>
      <c r="F717" t="str">
        <f t="shared" si="24"/>
        <v>December 2023</v>
      </c>
    </row>
    <row r="718" spans="1:6" x14ac:dyDescent="0.2">
      <c r="A718" s="10">
        <v>45278</v>
      </c>
      <c r="B718" s="26">
        <v>41</v>
      </c>
      <c r="C718" s="25" t="str">
        <f t="shared" si="23"/>
        <v>2023-12</v>
      </c>
      <c r="D718" s="11">
        <v>34.1</v>
      </c>
      <c r="E718" s="11">
        <v>154.78</v>
      </c>
      <c r="F718" t="str">
        <f t="shared" si="24"/>
        <v>December 2023</v>
      </c>
    </row>
    <row r="719" spans="1:6" x14ac:dyDescent="0.2">
      <c r="A719" s="10">
        <v>45279</v>
      </c>
      <c r="B719" s="26">
        <v>40</v>
      </c>
      <c r="C719" s="25" t="str">
        <f t="shared" ref="C719:C782" si="25">TEXT(A719, "yyyy-mm")</f>
        <v>2023-12</v>
      </c>
      <c r="D719" s="11">
        <v>43.41</v>
      </c>
      <c r="E719" s="11">
        <v>161.66999999999999</v>
      </c>
      <c r="F719" t="str">
        <f t="shared" si="24"/>
        <v>December 2023</v>
      </c>
    </row>
    <row r="720" spans="1:6" x14ac:dyDescent="0.2">
      <c r="A720" s="10">
        <v>45280</v>
      </c>
      <c r="B720" s="26">
        <v>49</v>
      </c>
      <c r="C720" s="25" t="str">
        <f t="shared" si="25"/>
        <v>2023-12</v>
      </c>
      <c r="D720" s="11">
        <v>37.54</v>
      </c>
      <c r="E720" s="11">
        <v>219.51</v>
      </c>
      <c r="F720" t="str">
        <f t="shared" si="24"/>
        <v>December 2023</v>
      </c>
    </row>
    <row r="721" spans="1:6" x14ac:dyDescent="0.2">
      <c r="A721" s="10">
        <v>45281</v>
      </c>
      <c r="B721" s="26">
        <v>39</v>
      </c>
      <c r="C721" s="25" t="str">
        <f t="shared" si="25"/>
        <v>2023-12</v>
      </c>
      <c r="D721" s="11">
        <v>39.25</v>
      </c>
      <c r="E721" s="11">
        <v>155.13999999999999</v>
      </c>
      <c r="F721" t="str">
        <f t="shared" si="24"/>
        <v>December 2023</v>
      </c>
    </row>
    <row r="722" spans="1:6" x14ac:dyDescent="0.2">
      <c r="A722" s="10">
        <v>45282</v>
      </c>
      <c r="B722" s="26">
        <v>38</v>
      </c>
      <c r="C722" s="25" t="str">
        <f t="shared" si="25"/>
        <v>2023-12</v>
      </c>
      <c r="D722" s="11">
        <v>50.91</v>
      </c>
      <c r="E722" s="11">
        <v>201.09</v>
      </c>
      <c r="F722" t="str">
        <f t="shared" ref="F722:F772" si="26">TEXT(DATE(LEFT(C722,4), RIGHT(C722,2), 1), "mmmm yyyy")</f>
        <v>December 2023</v>
      </c>
    </row>
    <row r="723" spans="1:6" x14ac:dyDescent="0.2">
      <c r="A723" s="10">
        <v>45283</v>
      </c>
      <c r="B723" s="26">
        <v>46</v>
      </c>
      <c r="C723" s="25" t="str">
        <f t="shared" si="25"/>
        <v>2023-12</v>
      </c>
      <c r="D723" s="11">
        <v>37.909999999999997</v>
      </c>
      <c r="E723" s="11">
        <v>141.32</v>
      </c>
      <c r="F723" t="str">
        <f t="shared" si="26"/>
        <v>December 2023</v>
      </c>
    </row>
    <row r="724" spans="1:6" x14ac:dyDescent="0.2">
      <c r="A724" s="10">
        <v>45284</v>
      </c>
      <c r="B724" s="26">
        <v>40</v>
      </c>
      <c r="C724" s="25" t="str">
        <f t="shared" si="25"/>
        <v>2023-12</v>
      </c>
      <c r="D724" s="11">
        <v>35.61</v>
      </c>
      <c r="E724" s="11">
        <v>206.96</v>
      </c>
      <c r="F724" t="str">
        <f t="shared" si="26"/>
        <v>December 2023</v>
      </c>
    </row>
    <row r="725" spans="1:6" x14ac:dyDescent="0.2">
      <c r="A725" s="10">
        <v>45285</v>
      </c>
      <c r="B725" s="26">
        <v>39</v>
      </c>
      <c r="C725" s="25" t="str">
        <f t="shared" si="25"/>
        <v>2023-12</v>
      </c>
      <c r="D725" s="11">
        <v>46.02</v>
      </c>
      <c r="E725" s="11">
        <v>228.51</v>
      </c>
      <c r="F725" t="str">
        <f t="shared" si="26"/>
        <v>December 2023</v>
      </c>
    </row>
    <row r="726" spans="1:6" x14ac:dyDescent="0.2">
      <c r="A726" s="10">
        <v>45286</v>
      </c>
      <c r="B726" s="26">
        <v>45</v>
      </c>
      <c r="C726" s="25" t="str">
        <f t="shared" si="25"/>
        <v>2023-12</v>
      </c>
      <c r="D726" s="11">
        <v>43.22</v>
      </c>
      <c r="E726" s="11">
        <v>226.84</v>
      </c>
      <c r="F726" t="str">
        <f t="shared" si="26"/>
        <v>December 2023</v>
      </c>
    </row>
    <row r="727" spans="1:6" x14ac:dyDescent="0.2">
      <c r="A727" s="10">
        <v>45287</v>
      </c>
      <c r="B727" s="26">
        <v>44</v>
      </c>
      <c r="C727" s="25" t="str">
        <f t="shared" si="25"/>
        <v>2023-12</v>
      </c>
      <c r="D727" s="11">
        <v>41.17</v>
      </c>
      <c r="E727" s="11">
        <v>232.08</v>
      </c>
      <c r="F727" t="str">
        <f t="shared" si="26"/>
        <v>December 2023</v>
      </c>
    </row>
    <row r="728" spans="1:6" x14ac:dyDescent="0.2">
      <c r="A728" s="10">
        <v>45288</v>
      </c>
      <c r="B728" s="26">
        <v>44</v>
      </c>
      <c r="C728" s="25" t="str">
        <f t="shared" si="25"/>
        <v>2023-12</v>
      </c>
      <c r="D728" s="11">
        <v>40.51</v>
      </c>
      <c r="E728" s="11">
        <v>154.09</v>
      </c>
      <c r="F728" t="str">
        <f t="shared" si="26"/>
        <v>December 2023</v>
      </c>
    </row>
    <row r="729" spans="1:6" x14ac:dyDescent="0.2">
      <c r="A729" s="10">
        <v>45289</v>
      </c>
      <c r="B729" s="26">
        <v>45</v>
      </c>
      <c r="C729" s="25" t="str">
        <f t="shared" si="25"/>
        <v>2023-12</v>
      </c>
      <c r="D729" s="11">
        <v>32.86</v>
      </c>
      <c r="E729" s="11">
        <v>223.74</v>
      </c>
      <c r="F729" t="str">
        <f t="shared" si="26"/>
        <v>December 2023</v>
      </c>
    </row>
    <row r="730" spans="1:6" x14ac:dyDescent="0.2">
      <c r="A730" s="10">
        <v>45290</v>
      </c>
      <c r="B730" s="26">
        <v>43</v>
      </c>
      <c r="C730" s="25" t="str">
        <f t="shared" si="25"/>
        <v>2023-12</v>
      </c>
      <c r="D730" s="11">
        <v>45.18</v>
      </c>
      <c r="E730" s="11">
        <v>197.86</v>
      </c>
      <c r="F730" t="str">
        <f t="shared" si="26"/>
        <v>December 2023</v>
      </c>
    </row>
    <row r="731" spans="1:6" x14ac:dyDescent="0.2">
      <c r="A731" s="10">
        <v>45291</v>
      </c>
      <c r="B731" s="26">
        <v>40</v>
      </c>
      <c r="C731" s="25" t="str">
        <f t="shared" si="25"/>
        <v>2023-12</v>
      </c>
      <c r="D731" s="11">
        <v>51.37</v>
      </c>
      <c r="E731" s="11">
        <v>219.16</v>
      </c>
      <c r="F731" t="str">
        <f t="shared" si="26"/>
        <v>December 2023</v>
      </c>
    </row>
    <row r="732" spans="1:6" x14ac:dyDescent="0.2">
      <c r="A732" s="10">
        <v>45292</v>
      </c>
      <c r="B732" s="26">
        <v>51</v>
      </c>
      <c r="C732" s="25" t="str">
        <f t="shared" si="25"/>
        <v>2024-01</v>
      </c>
      <c r="D732" s="11">
        <v>45.81</v>
      </c>
      <c r="E732" s="11">
        <v>205.78</v>
      </c>
      <c r="F732" t="str">
        <f t="shared" si="26"/>
        <v>January 2024</v>
      </c>
    </row>
    <row r="733" spans="1:6" x14ac:dyDescent="0.2">
      <c r="A733" s="10">
        <v>45293</v>
      </c>
      <c r="B733" s="26">
        <v>42</v>
      </c>
      <c r="C733" s="25" t="str">
        <f t="shared" si="25"/>
        <v>2024-01</v>
      </c>
      <c r="D733" s="11">
        <v>47.6</v>
      </c>
      <c r="E733" s="11">
        <v>164.05</v>
      </c>
      <c r="F733" t="str">
        <f t="shared" si="26"/>
        <v>January 2024</v>
      </c>
    </row>
    <row r="734" spans="1:6" x14ac:dyDescent="0.2">
      <c r="A734" s="10">
        <v>45294</v>
      </c>
      <c r="B734" s="26">
        <v>44</v>
      </c>
      <c r="C734" s="25" t="str">
        <f t="shared" si="25"/>
        <v>2024-01</v>
      </c>
      <c r="D734" s="11">
        <v>35.51</v>
      </c>
      <c r="E734" s="11">
        <v>186.47</v>
      </c>
      <c r="F734" t="str">
        <f t="shared" si="26"/>
        <v>January 2024</v>
      </c>
    </row>
    <row r="735" spans="1:6" x14ac:dyDescent="0.2">
      <c r="A735" s="10">
        <v>45295</v>
      </c>
      <c r="B735" s="26">
        <v>40</v>
      </c>
      <c r="C735" s="25" t="str">
        <f t="shared" si="25"/>
        <v>2024-01</v>
      </c>
      <c r="D735" s="11">
        <v>42.61</v>
      </c>
      <c r="E735" s="11">
        <v>225.66</v>
      </c>
      <c r="F735" t="str">
        <f t="shared" si="26"/>
        <v>January 2024</v>
      </c>
    </row>
    <row r="736" spans="1:6" x14ac:dyDescent="0.2">
      <c r="A736" s="10">
        <v>45296</v>
      </c>
      <c r="B736" s="26">
        <v>43</v>
      </c>
      <c r="C736" s="25" t="str">
        <f t="shared" si="25"/>
        <v>2024-01</v>
      </c>
      <c r="D736" s="11">
        <v>33.28</v>
      </c>
      <c r="E736" s="11">
        <v>170.63</v>
      </c>
      <c r="F736" t="str">
        <f t="shared" si="26"/>
        <v>January 2024</v>
      </c>
    </row>
    <row r="737" spans="1:6" x14ac:dyDescent="0.2">
      <c r="A737" s="10">
        <v>45297</v>
      </c>
      <c r="B737" s="26">
        <v>43</v>
      </c>
      <c r="C737" s="25" t="str">
        <f t="shared" si="25"/>
        <v>2024-01</v>
      </c>
      <c r="D737" s="11">
        <v>42.52</v>
      </c>
      <c r="E737" s="11">
        <v>208.41</v>
      </c>
      <c r="F737" t="str">
        <f t="shared" si="26"/>
        <v>January 2024</v>
      </c>
    </row>
    <row r="738" spans="1:6" x14ac:dyDescent="0.2">
      <c r="A738" s="10">
        <v>45298</v>
      </c>
      <c r="B738" s="26">
        <v>44</v>
      </c>
      <c r="C738" s="25" t="str">
        <f t="shared" si="25"/>
        <v>2024-01</v>
      </c>
      <c r="D738" s="11">
        <v>45.46</v>
      </c>
      <c r="E738" s="11">
        <v>186.28</v>
      </c>
      <c r="F738" t="str">
        <f t="shared" si="26"/>
        <v>January 2024</v>
      </c>
    </row>
    <row r="739" spans="1:6" x14ac:dyDescent="0.2">
      <c r="A739" s="10">
        <v>45299</v>
      </c>
      <c r="B739" s="26">
        <v>44</v>
      </c>
      <c r="C739" s="25" t="str">
        <f t="shared" si="25"/>
        <v>2024-01</v>
      </c>
      <c r="D739" s="11">
        <v>35.47</v>
      </c>
      <c r="E739" s="11">
        <v>137.72</v>
      </c>
      <c r="F739" t="str">
        <f t="shared" si="26"/>
        <v>January 2024</v>
      </c>
    </row>
    <row r="740" spans="1:6" x14ac:dyDescent="0.2">
      <c r="A740" s="10">
        <v>45300</v>
      </c>
      <c r="B740" s="26">
        <v>47</v>
      </c>
      <c r="C740" s="25" t="str">
        <f t="shared" si="25"/>
        <v>2024-01</v>
      </c>
      <c r="D740" s="11">
        <v>47.64</v>
      </c>
      <c r="E740" s="11">
        <v>212.76</v>
      </c>
      <c r="F740" t="str">
        <f t="shared" si="26"/>
        <v>January 2024</v>
      </c>
    </row>
    <row r="741" spans="1:6" x14ac:dyDescent="0.2">
      <c r="A741" s="10">
        <v>45301</v>
      </c>
      <c r="B741" s="26">
        <v>39</v>
      </c>
      <c r="C741" s="25" t="str">
        <f t="shared" si="25"/>
        <v>2024-01</v>
      </c>
      <c r="D741" s="11">
        <v>40.28</v>
      </c>
      <c r="E741" s="11">
        <v>145.81</v>
      </c>
      <c r="F741" t="str">
        <f t="shared" si="26"/>
        <v>January 2024</v>
      </c>
    </row>
    <row r="742" spans="1:6" x14ac:dyDescent="0.2">
      <c r="A742" s="10">
        <v>45302</v>
      </c>
      <c r="B742" s="26">
        <v>39</v>
      </c>
      <c r="C742" s="25" t="str">
        <f t="shared" si="25"/>
        <v>2024-01</v>
      </c>
      <c r="D742" s="11">
        <v>50.69</v>
      </c>
      <c r="E742" s="11">
        <v>168.9</v>
      </c>
      <c r="F742" t="str">
        <f t="shared" si="26"/>
        <v>January 2024</v>
      </c>
    </row>
    <row r="743" spans="1:6" x14ac:dyDescent="0.2">
      <c r="A743" s="10">
        <v>45303</v>
      </c>
      <c r="B743" s="26">
        <v>49</v>
      </c>
      <c r="C743" s="25" t="str">
        <f t="shared" si="25"/>
        <v>2024-01</v>
      </c>
      <c r="D743" s="11">
        <v>35.01</v>
      </c>
      <c r="E743" s="11">
        <v>157.63999999999999</v>
      </c>
      <c r="F743" t="str">
        <f t="shared" si="26"/>
        <v>January 2024</v>
      </c>
    </row>
    <row r="744" spans="1:6" x14ac:dyDescent="0.2">
      <c r="A744" s="10">
        <v>45304</v>
      </c>
      <c r="B744" s="26">
        <v>48</v>
      </c>
      <c r="C744" s="25" t="str">
        <f t="shared" si="25"/>
        <v>2024-01</v>
      </c>
      <c r="D744" s="11">
        <v>39.36</v>
      </c>
      <c r="E744" s="11">
        <v>157.30000000000001</v>
      </c>
      <c r="F744" t="str">
        <f t="shared" si="26"/>
        <v>January 2024</v>
      </c>
    </row>
    <row r="745" spans="1:6" x14ac:dyDescent="0.2">
      <c r="A745" s="10">
        <v>45305</v>
      </c>
      <c r="B745" s="26">
        <v>40</v>
      </c>
      <c r="C745" s="25" t="str">
        <f t="shared" si="25"/>
        <v>2024-01</v>
      </c>
      <c r="D745" s="11">
        <v>50.45</v>
      </c>
      <c r="E745" s="11">
        <v>148.97</v>
      </c>
      <c r="F745" t="str">
        <f t="shared" si="26"/>
        <v>January 2024</v>
      </c>
    </row>
    <row r="746" spans="1:6" x14ac:dyDescent="0.2">
      <c r="A746" s="10">
        <v>45306</v>
      </c>
      <c r="B746" s="26">
        <v>41</v>
      </c>
      <c r="C746" s="25" t="str">
        <f t="shared" si="25"/>
        <v>2024-01</v>
      </c>
      <c r="D746" s="11">
        <v>49.85</v>
      </c>
      <c r="E746" s="11">
        <v>235.8</v>
      </c>
      <c r="F746" t="str">
        <f t="shared" si="26"/>
        <v>January 2024</v>
      </c>
    </row>
    <row r="747" spans="1:6" x14ac:dyDescent="0.2">
      <c r="A747" s="10">
        <v>45307</v>
      </c>
      <c r="B747" s="26">
        <v>40</v>
      </c>
      <c r="C747" s="25" t="str">
        <f t="shared" si="25"/>
        <v>2024-01</v>
      </c>
      <c r="D747" s="11">
        <v>47.54</v>
      </c>
      <c r="E747" s="11">
        <v>220.45</v>
      </c>
      <c r="F747" t="str">
        <f t="shared" si="26"/>
        <v>January 2024</v>
      </c>
    </row>
    <row r="748" spans="1:6" x14ac:dyDescent="0.2">
      <c r="A748" s="10">
        <v>45308</v>
      </c>
      <c r="B748" s="26">
        <v>46</v>
      </c>
      <c r="C748" s="25" t="str">
        <f t="shared" si="25"/>
        <v>2024-01</v>
      </c>
      <c r="D748" s="11">
        <v>43.37</v>
      </c>
      <c r="E748" s="11">
        <v>162.58000000000001</v>
      </c>
      <c r="F748" t="str">
        <f t="shared" si="26"/>
        <v>January 2024</v>
      </c>
    </row>
    <row r="749" spans="1:6" x14ac:dyDescent="0.2">
      <c r="A749" s="10">
        <v>45309</v>
      </c>
      <c r="B749" s="26">
        <v>40</v>
      </c>
      <c r="C749" s="25" t="str">
        <f t="shared" si="25"/>
        <v>2024-01</v>
      </c>
      <c r="D749" s="11">
        <v>46.86</v>
      </c>
      <c r="E749" s="11">
        <v>201.72</v>
      </c>
      <c r="F749" t="str">
        <f t="shared" si="26"/>
        <v>January 2024</v>
      </c>
    </row>
    <row r="750" spans="1:6" x14ac:dyDescent="0.2">
      <c r="A750" s="10">
        <v>45310</v>
      </c>
      <c r="B750" s="26">
        <v>50</v>
      </c>
      <c r="C750" s="25" t="str">
        <f t="shared" si="25"/>
        <v>2024-01</v>
      </c>
      <c r="D750" s="11">
        <v>39.630000000000003</v>
      </c>
      <c r="E750" s="11">
        <v>186.42</v>
      </c>
      <c r="F750" t="str">
        <f t="shared" si="26"/>
        <v>January 2024</v>
      </c>
    </row>
    <row r="751" spans="1:6" x14ac:dyDescent="0.2">
      <c r="A751" s="10">
        <v>45311</v>
      </c>
      <c r="B751" s="26">
        <v>41</v>
      </c>
      <c r="C751" s="25" t="str">
        <f t="shared" si="25"/>
        <v>2024-01</v>
      </c>
      <c r="D751" s="11">
        <v>37.49</v>
      </c>
      <c r="E751" s="11">
        <v>146.29</v>
      </c>
      <c r="F751" t="str">
        <f t="shared" si="26"/>
        <v>January 2024</v>
      </c>
    </row>
    <row r="752" spans="1:6" x14ac:dyDescent="0.2">
      <c r="A752" s="10">
        <v>45312</v>
      </c>
      <c r="B752" s="26">
        <v>50</v>
      </c>
      <c r="C752" s="25" t="str">
        <f t="shared" si="25"/>
        <v>2024-01</v>
      </c>
      <c r="D752" s="11">
        <v>38.549999999999997</v>
      </c>
      <c r="E752" s="11">
        <v>161.15</v>
      </c>
      <c r="F752" t="str">
        <f t="shared" si="26"/>
        <v>January 2024</v>
      </c>
    </row>
    <row r="753" spans="1:6" x14ac:dyDescent="0.2">
      <c r="A753" s="10">
        <v>45313</v>
      </c>
      <c r="B753" s="26">
        <v>46</v>
      </c>
      <c r="C753" s="25" t="str">
        <f t="shared" si="25"/>
        <v>2024-01</v>
      </c>
      <c r="D753" s="11">
        <v>35.28</v>
      </c>
      <c r="E753" s="11">
        <v>155.93</v>
      </c>
      <c r="F753" t="str">
        <f t="shared" si="26"/>
        <v>January 2024</v>
      </c>
    </row>
    <row r="754" spans="1:6" x14ac:dyDescent="0.2">
      <c r="A754" s="10">
        <v>45314</v>
      </c>
      <c r="B754" s="26">
        <v>46</v>
      </c>
      <c r="C754" s="25" t="str">
        <f t="shared" si="25"/>
        <v>2024-01</v>
      </c>
      <c r="D754" s="11">
        <v>46.87</v>
      </c>
      <c r="E754" s="11">
        <v>186.22</v>
      </c>
      <c r="F754" t="str">
        <f t="shared" si="26"/>
        <v>January 2024</v>
      </c>
    </row>
    <row r="755" spans="1:6" x14ac:dyDescent="0.2">
      <c r="A755" s="10">
        <v>45315</v>
      </c>
      <c r="B755" s="26">
        <v>48</v>
      </c>
      <c r="C755" s="25" t="str">
        <f t="shared" si="25"/>
        <v>2024-01</v>
      </c>
      <c r="D755" s="11">
        <v>33.799999999999997</v>
      </c>
      <c r="E755" s="11">
        <v>187.72</v>
      </c>
      <c r="F755" t="str">
        <f t="shared" si="26"/>
        <v>January 2024</v>
      </c>
    </row>
    <row r="756" spans="1:6" x14ac:dyDescent="0.2">
      <c r="A756" s="10">
        <v>45316</v>
      </c>
      <c r="B756" s="26">
        <v>50</v>
      </c>
      <c r="C756" s="25" t="str">
        <f t="shared" si="25"/>
        <v>2024-01</v>
      </c>
      <c r="D756" s="11">
        <v>35.14</v>
      </c>
      <c r="E756" s="11">
        <v>212.93</v>
      </c>
      <c r="F756" t="str">
        <f t="shared" si="26"/>
        <v>January 2024</v>
      </c>
    </row>
    <row r="757" spans="1:6" x14ac:dyDescent="0.2">
      <c r="A757" s="10">
        <v>45317</v>
      </c>
      <c r="B757" s="26">
        <v>40</v>
      </c>
      <c r="C757" s="25" t="str">
        <f t="shared" si="25"/>
        <v>2024-01</v>
      </c>
      <c r="D757" s="11">
        <v>32.090000000000003</v>
      </c>
      <c r="E757" s="11">
        <v>220.37</v>
      </c>
      <c r="F757" t="str">
        <f t="shared" si="26"/>
        <v>January 2024</v>
      </c>
    </row>
    <row r="758" spans="1:6" x14ac:dyDescent="0.2">
      <c r="A758" s="10">
        <v>45318</v>
      </c>
      <c r="B758" s="26">
        <v>51</v>
      </c>
      <c r="C758" s="25" t="str">
        <f t="shared" si="25"/>
        <v>2024-01</v>
      </c>
      <c r="D758" s="11">
        <v>37.39</v>
      </c>
      <c r="E758" s="11">
        <v>163.04</v>
      </c>
      <c r="F758" t="str">
        <f t="shared" si="26"/>
        <v>January 2024</v>
      </c>
    </row>
    <row r="759" spans="1:6" x14ac:dyDescent="0.2">
      <c r="A759" s="10">
        <v>45319</v>
      </c>
      <c r="B759" s="26">
        <v>40</v>
      </c>
      <c r="C759" s="25" t="str">
        <f t="shared" si="25"/>
        <v>2024-01</v>
      </c>
      <c r="D759" s="11">
        <v>48.99</v>
      </c>
      <c r="E759" s="11">
        <v>212.63</v>
      </c>
      <c r="F759" t="str">
        <f t="shared" si="26"/>
        <v>January 2024</v>
      </c>
    </row>
    <row r="760" spans="1:6" x14ac:dyDescent="0.2">
      <c r="A760" s="10">
        <v>45320</v>
      </c>
      <c r="B760" s="26">
        <v>42</v>
      </c>
      <c r="C760" s="25" t="str">
        <f t="shared" si="25"/>
        <v>2024-01</v>
      </c>
      <c r="D760" s="11">
        <v>42.32</v>
      </c>
      <c r="E760" s="11">
        <v>169.62</v>
      </c>
      <c r="F760" t="str">
        <f t="shared" si="26"/>
        <v>January 2024</v>
      </c>
    </row>
    <row r="761" spans="1:6" x14ac:dyDescent="0.2">
      <c r="A761" s="10">
        <v>45321</v>
      </c>
      <c r="B761" s="26">
        <v>46</v>
      </c>
      <c r="C761" s="25" t="str">
        <f t="shared" si="25"/>
        <v>2024-01</v>
      </c>
      <c r="D761" s="11">
        <v>43.76</v>
      </c>
      <c r="E761" s="11">
        <v>210.71</v>
      </c>
      <c r="F761" t="str">
        <f t="shared" si="26"/>
        <v>January 2024</v>
      </c>
    </row>
    <row r="762" spans="1:6" x14ac:dyDescent="0.2">
      <c r="A762" s="10">
        <v>45322</v>
      </c>
      <c r="B762" s="26">
        <v>52</v>
      </c>
      <c r="C762" s="25" t="str">
        <f t="shared" si="25"/>
        <v>2024-01</v>
      </c>
      <c r="D762" s="11">
        <v>50.79</v>
      </c>
      <c r="E762" s="11">
        <v>225.22</v>
      </c>
      <c r="F762" t="str">
        <f t="shared" si="26"/>
        <v>January 2024</v>
      </c>
    </row>
    <row r="763" spans="1:6" x14ac:dyDescent="0.2">
      <c r="A763" s="10">
        <v>45323</v>
      </c>
      <c r="B763" s="26">
        <v>45</v>
      </c>
      <c r="C763" s="25" t="str">
        <f t="shared" si="25"/>
        <v>2024-02</v>
      </c>
      <c r="D763" s="11">
        <v>50.95</v>
      </c>
      <c r="E763" s="11">
        <v>212.86</v>
      </c>
      <c r="F763" t="str">
        <f t="shared" si="26"/>
        <v>February 2024</v>
      </c>
    </row>
    <row r="764" spans="1:6" x14ac:dyDescent="0.2">
      <c r="A764" s="10">
        <v>45324</v>
      </c>
      <c r="B764" s="26">
        <v>41</v>
      </c>
      <c r="C764" s="25" t="str">
        <f t="shared" si="25"/>
        <v>2024-02</v>
      </c>
      <c r="D764" s="11">
        <v>39.58</v>
      </c>
      <c r="E764" s="11">
        <v>230.05</v>
      </c>
      <c r="F764" t="str">
        <f t="shared" si="26"/>
        <v>February 2024</v>
      </c>
    </row>
    <row r="765" spans="1:6" x14ac:dyDescent="0.2">
      <c r="A765" s="10">
        <v>45325</v>
      </c>
      <c r="B765" s="26">
        <v>41</v>
      </c>
      <c r="C765" s="25" t="str">
        <f t="shared" si="25"/>
        <v>2024-02</v>
      </c>
      <c r="D765" s="11">
        <v>36.909999999999997</v>
      </c>
      <c r="E765" s="11">
        <v>174.95</v>
      </c>
      <c r="F765" t="str">
        <f t="shared" si="26"/>
        <v>February 2024</v>
      </c>
    </row>
    <row r="766" spans="1:6" x14ac:dyDescent="0.2">
      <c r="A766" s="10">
        <v>45326</v>
      </c>
      <c r="B766" s="26">
        <v>39</v>
      </c>
      <c r="C766" s="25" t="str">
        <f t="shared" si="25"/>
        <v>2024-02</v>
      </c>
      <c r="D766" s="11">
        <v>51.15</v>
      </c>
      <c r="E766" s="11">
        <v>194.3</v>
      </c>
      <c r="F766" t="str">
        <f t="shared" si="26"/>
        <v>February 2024</v>
      </c>
    </row>
    <row r="767" spans="1:6" x14ac:dyDescent="0.2">
      <c r="A767" s="10">
        <v>45327</v>
      </c>
      <c r="B767" s="26">
        <v>45</v>
      </c>
      <c r="C767" s="25" t="str">
        <f t="shared" si="25"/>
        <v>2024-02</v>
      </c>
      <c r="D767" s="11">
        <v>42.65</v>
      </c>
      <c r="E767" s="11">
        <v>148.28</v>
      </c>
      <c r="F767" t="str">
        <f t="shared" si="26"/>
        <v>February 2024</v>
      </c>
    </row>
    <row r="768" spans="1:6" x14ac:dyDescent="0.2">
      <c r="A768" s="10">
        <v>45328</v>
      </c>
      <c r="B768" s="26">
        <v>49</v>
      </c>
      <c r="C768" s="25" t="str">
        <f t="shared" si="25"/>
        <v>2024-02</v>
      </c>
      <c r="D768" s="11">
        <v>44.32</v>
      </c>
      <c r="E768" s="11">
        <v>136.66</v>
      </c>
      <c r="F768" t="str">
        <f t="shared" si="26"/>
        <v>February 2024</v>
      </c>
    </row>
    <row r="769" spans="1:6" x14ac:dyDescent="0.2">
      <c r="A769" s="10">
        <v>45329</v>
      </c>
      <c r="B769" s="26">
        <v>41</v>
      </c>
      <c r="C769" s="25" t="str">
        <f t="shared" si="25"/>
        <v>2024-02</v>
      </c>
      <c r="D769" s="11">
        <v>42.51</v>
      </c>
      <c r="E769" s="11">
        <v>210.09</v>
      </c>
      <c r="F769" t="str">
        <f t="shared" si="26"/>
        <v>February 2024</v>
      </c>
    </row>
    <row r="770" spans="1:6" x14ac:dyDescent="0.2">
      <c r="A770" s="10">
        <v>45330</v>
      </c>
      <c r="B770" s="26">
        <v>43</v>
      </c>
      <c r="C770" s="25" t="str">
        <f t="shared" si="25"/>
        <v>2024-02</v>
      </c>
      <c r="D770" s="11">
        <v>44.47</v>
      </c>
      <c r="E770" s="11">
        <v>195.29</v>
      </c>
      <c r="F770" t="str">
        <f t="shared" si="26"/>
        <v>February 2024</v>
      </c>
    </row>
    <row r="771" spans="1:6" x14ac:dyDescent="0.2">
      <c r="A771" s="10">
        <v>45331</v>
      </c>
      <c r="B771" s="26">
        <v>48</v>
      </c>
      <c r="C771" s="25" t="str">
        <f t="shared" si="25"/>
        <v>2024-02</v>
      </c>
      <c r="D771" s="11">
        <v>35.07</v>
      </c>
      <c r="E771" s="11">
        <v>161.85</v>
      </c>
      <c r="F771" t="str">
        <f t="shared" si="26"/>
        <v>February 2024</v>
      </c>
    </row>
    <row r="772" spans="1:6" x14ac:dyDescent="0.2">
      <c r="A772" s="10">
        <v>45332</v>
      </c>
      <c r="B772" s="26">
        <v>43</v>
      </c>
      <c r="C772" s="25" t="str">
        <f t="shared" si="25"/>
        <v>2024-02</v>
      </c>
      <c r="D772" s="11">
        <v>32.78</v>
      </c>
      <c r="E772" s="11">
        <v>143.69</v>
      </c>
      <c r="F772" t="str">
        <f t="shared" si="26"/>
        <v>February 2024</v>
      </c>
    </row>
    <row r="773" spans="1:6" x14ac:dyDescent="0.2">
      <c r="A773" s="10">
        <v>45333</v>
      </c>
      <c r="B773" s="26">
        <v>42</v>
      </c>
      <c r="C773" s="25" t="str">
        <f t="shared" si="25"/>
        <v>2024-02</v>
      </c>
      <c r="D773" s="11">
        <v>38.799999999999997</v>
      </c>
      <c r="E773" s="11">
        <v>211.42</v>
      </c>
      <c r="F773" t="str">
        <f>TEXT(DATE(LEFT(C773,4), RIGHT(C773,2), 1), "mmmm yyyy")</f>
        <v>February 2024</v>
      </c>
    </row>
    <row r="774" spans="1:6" x14ac:dyDescent="0.2">
      <c r="A774" s="10">
        <v>45334</v>
      </c>
      <c r="B774" s="26">
        <v>43</v>
      </c>
      <c r="C774" s="25" t="str">
        <f t="shared" si="25"/>
        <v>2024-02</v>
      </c>
      <c r="D774" s="11">
        <v>48.66</v>
      </c>
      <c r="E774" s="11">
        <v>177.05</v>
      </c>
      <c r="F774" t="str">
        <f t="shared" ref="F774:F837" si="27">TEXT(DATE(LEFT(C774,4), RIGHT(C774,2), 1), "mmmm yyyy")</f>
        <v>February 2024</v>
      </c>
    </row>
    <row r="775" spans="1:6" x14ac:dyDescent="0.2">
      <c r="A775" s="10">
        <v>45335</v>
      </c>
      <c r="B775" s="26">
        <v>50</v>
      </c>
      <c r="C775" s="25" t="str">
        <f t="shared" si="25"/>
        <v>2024-02</v>
      </c>
      <c r="D775" s="11">
        <v>37.94</v>
      </c>
      <c r="E775" s="11">
        <v>154.31</v>
      </c>
      <c r="F775" t="str">
        <f t="shared" si="27"/>
        <v>February 2024</v>
      </c>
    </row>
    <row r="776" spans="1:6" x14ac:dyDescent="0.2">
      <c r="A776" s="10">
        <v>45336</v>
      </c>
      <c r="B776" s="26">
        <v>44</v>
      </c>
      <c r="C776" s="25" t="str">
        <f t="shared" si="25"/>
        <v>2024-02</v>
      </c>
      <c r="D776" s="11">
        <v>45.72</v>
      </c>
      <c r="E776" s="11">
        <v>170.98</v>
      </c>
      <c r="F776" t="str">
        <f t="shared" si="27"/>
        <v>February 2024</v>
      </c>
    </row>
    <row r="777" spans="1:6" x14ac:dyDescent="0.2">
      <c r="A777" s="10">
        <v>45337</v>
      </c>
      <c r="B777" s="26">
        <v>48</v>
      </c>
      <c r="C777" s="25" t="str">
        <f t="shared" si="25"/>
        <v>2024-02</v>
      </c>
      <c r="D777" s="11">
        <v>46.18</v>
      </c>
      <c r="E777" s="11">
        <v>172.68</v>
      </c>
      <c r="F777" t="str">
        <f t="shared" si="27"/>
        <v>February 2024</v>
      </c>
    </row>
    <row r="778" spans="1:6" x14ac:dyDescent="0.2">
      <c r="A778" s="10">
        <v>45338</v>
      </c>
      <c r="B778" s="26">
        <v>50</v>
      </c>
      <c r="C778" s="25" t="str">
        <f t="shared" si="25"/>
        <v>2024-02</v>
      </c>
      <c r="D778" s="11">
        <v>32.86</v>
      </c>
      <c r="E778" s="11">
        <v>190.84</v>
      </c>
      <c r="F778" t="str">
        <f t="shared" si="27"/>
        <v>February 2024</v>
      </c>
    </row>
    <row r="779" spans="1:6" x14ac:dyDescent="0.2">
      <c r="A779" s="10">
        <v>45339</v>
      </c>
      <c r="B779" s="26">
        <v>40</v>
      </c>
      <c r="C779" s="25" t="str">
        <f t="shared" si="25"/>
        <v>2024-02</v>
      </c>
      <c r="D779" s="11">
        <v>32.93</v>
      </c>
      <c r="E779" s="11">
        <v>215.66</v>
      </c>
      <c r="F779" t="str">
        <f t="shared" si="27"/>
        <v>February 2024</v>
      </c>
    </row>
    <row r="780" spans="1:6" x14ac:dyDescent="0.2">
      <c r="A780" s="10">
        <v>45340</v>
      </c>
      <c r="B780" s="26">
        <v>45</v>
      </c>
      <c r="C780" s="25" t="str">
        <f t="shared" si="25"/>
        <v>2024-02</v>
      </c>
      <c r="D780" s="11">
        <v>41.31</v>
      </c>
      <c r="E780" s="11">
        <v>206.25</v>
      </c>
      <c r="F780" t="str">
        <f t="shared" si="27"/>
        <v>February 2024</v>
      </c>
    </row>
    <row r="781" spans="1:6" x14ac:dyDescent="0.2">
      <c r="A781" s="10">
        <v>45341</v>
      </c>
      <c r="B781" s="26">
        <v>41</v>
      </c>
      <c r="C781" s="25" t="str">
        <f t="shared" si="25"/>
        <v>2024-02</v>
      </c>
      <c r="D781" s="11">
        <v>44.51</v>
      </c>
      <c r="E781" s="11">
        <v>215.59</v>
      </c>
      <c r="F781" t="str">
        <f t="shared" si="27"/>
        <v>February 2024</v>
      </c>
    </row>
    <row r="782" spans="1:6" x14ac:dyDescent="0.2">
      <c r="A782" s="10">
        <v>45342</v>
      </c>
      <c r="B782" s="26">
        <v>49</v>
      </c>
      <c r="C782" s="25" t="str">
        <f t="shared" si="25"/>
        <v>2024-02</v>
      </c>
      <c r="D782" s="11">
        <v>36.71</v>
      </c>
      <c r="E782" s="11">
        <v>182.44</v>
      </c>
      <c r="F782" t="str">
        <f t="shared" si="27"/>
        <v>February 2024</v>
      </c>
    </row>
    <row r="783" spans="1:6" x14ac:dyDescent="0.2">
      <c r="A783" s="10">
        <v>45343</v>
      </c>
      <c r="B783" s="26">
        <v>46</v>
      </c>
      <c r="C783" s="25" t="str">
        <f t="shared" ref="C783:C846" si="28">TEXT(A783, "yyyy-mm")</f>
        <v>2024-02</v>
      </c>
      <c r="D783" s="11">
        <v>37.950000000000003</v>
      </c>
      <c r="E783" s="11">
        <v>203.16</v>
      </c>
      <c r="F783" t="str">
        <f t="shared" si="27"/>
        <v>February 2024</v>
      </c>
    </row>
    <row r="784" spans="1:6" x14ac:dyDescent="0.2">
      <c r="A784" s="10">
        <v>45344</v>
      </c>
      <c r="B784" s="26">
        <v>40</v>
      </c>
      <c r="C784" s="25" t="str">
        <f t="shared" si="28"/>
        <v>2024-02</v>
      </c>
      <c r="D784" s="11">
        <v>45.96</v>
      </c>
      <c r="E784" s="11">
        <v>232.55</v>
      </c>
      <c r="F784" t="str">
        <f t="shared" si="27"/>
        <v>February 2024</v>
      </c>
    </row>
    <row r="785" spans="1:6" x14ac:dyDescent="0.2">
      <c r="A785" s="10">
        <v>45345</v>
      </c>
      <c r="B785" s="26">
        <v>47</v>
      </c>
      <c r="C785" s="25" t="str">
        <f t="shared" si="28"/>
        <v>2024-02</v>
      </c>
      <c r="D785" s="11">
        <v>44.69</v>
      </c>
      <c r="E785" s="11">
        <v>178.55</v>
      </c>
      <c r="F785" t="str">
        <f t="shared" si="27"/>
        <v>February 2024</v>
      </c>
    </row>
    <row r="786" spans="1:6" x14ac:dyDescent="0.2">
      <c r="A786" s="10">
        <v>45346</v>
      </c>
      <c r="B786" s="26">
        <v>50</v>
      </c>
      <c r="C786" s="25" t="str">
        <f t="shared" si="28"/>
        <v>2024-02</v>
      </c>
      <c r="D786" s="11">
        <v>35.46</v>
      </c>
      <c r="E786" s="11">
        <v>182.49</v>
      </c>
      <c r="F786" t="str">
        <f t="shared" si="27"/>
        <v>February 2024</v>
      </c>
    </row>
    <row r="787" spans="1:6" x14ac:dyDescent="0.2">
      <c r="A787" s="10">
        <v>45347</v>
      </c>
      <c r="B787" s="26">
        <v>52</v>
      </c>
      <c r="C787" s="25" t="str">
        <f t="shared" si="28"/>
        <v>2024-02</v>
      </c>
      <c r="D787" s="11">
        <v>34.36</v>
      </c>
      <c r="E787" s="11">
        <v>160.65</v>
      </c>
      <c r="F787" t="str">
        <f t="shared" si="27"/>
        <v>February 2024</v>
      </c>
    </row>
    <row r="788" spans="1:6" x14ac:dyDescent="0.2">
      <c r="A788" s="10">
        <v>45348</v>
      </c>
      <c r="B788" s="26">
        <v>45</v>
      </c>
      <c r="C788" s="25" t="str">
        <f t="shared" si="28"/>
        <v>2024-02</v>
      </c>
      <c r="D788" s="11">
        <v>48.37</v>
      </c>
      <c r="E788" s="11">
        <v>164.63</v>
      </c>
      <c r="F788" t="str">
        <f t="shared" si="27"/>
        <v>February 2024</v>
      </c>
    </row>
    <row r="789" spans="1:6" x14ac:dyDescent="0.2">
      <c r="A789" s="10">
        <v>45349</v>
      </c>
      <c r="B789" s="26">
        <v>41</v>
      </c>
      <c r="C789" s="25" t="str">
        <f t="shared" si="28"/>
        <v>2024-02</v>
      </c>
      <c r="D789" s="11">
        <v>38.57</v>
      </c>
      <c r="E789" s="11">
        <v>164.05</v>
      </c>
      <c r="F789" t="str">
        <f t="shared" si="27"/>
        <v>February 2024</v>
      </c>
    </row>
    <row r="790" spans="1:6" x14ac:dyDescent="0.2">
      <c r="A790" s="10">
        <v>45350</v>
      </c>
      <c r="B790" s="26">
        <v>47</v>
      </c>
      <c r="C790" s="25" t="str">
        <f t="shared" si="28"/>
        <v>2024-02</v>
      </c>
      <c r="D790" s="11">
        <v>46.97</v>
      </c>
      <c r="E790" s="11">
        <v>202.84</v>
      </c>
      <c r="F790" t="str">
        <f t="shared" si="27"/>
        <v>February 2024</v>
      </c>
    </row>
    <row r="791" spans="1:6" x14ac:dyDescent="0.2">
      <c r="A791" s="10">
        <v>45351</v>
      </c>
      <c r="B791" s="26">
        <v>44</v>
      </c>
      <c r="C791" s="25" t="str">
        <f t="shared" si="28"/>
        <v>2024-02</v>
      </c>
      <c r="D791" s="11">
        <v>50.38</v>
      </c>
      <c r="E791" s="11">
        <v>197.14</v>
      </c>
      <c r="F791" t="str">
        <f t="shared" si="27"/>
        <v>February 2024</v>
      </c>
    </row>
    <row r="792" spans="1:6" x14ac:dyDescent="0.2">
      <c r="A792" s="10">
        <v>45352</v>
      </c>
      <c r="B792" s="26">
        <v>50</v>
      </c>
      <c r="C792" s="25" t="str">
        <f t="shared" si="28"/>
        <v>2024-03</v>
      </c>
      <c r="D792" s="11">
        <v>47.7</v>
      </c>
      <c r="E792" s="11">
        <v>199.53</v>
      </c>
      <c r="F792" t="str">
        <f t="shared" si="27"/>
        <v>March 2024</v>
      </c>
    </row>
    <row r="793" spans="1:6" x14ac:dyDescent="0.2">
      <c r="A793" s="10">
        <v>45353</v>
      </c>
      <c r="B793" s="26">
        <v>48</v>
      </c>
      <c r="C793" s="25" t="str">
        <f t="shared" si="28"/>
        <v>2024-03</v>
      </c>
      <c r="D793" s="11">
        <v>44.61</v>
      </c>
      <c r="E793" s="11">
        <v>228.87</v>
      </c>
      <c r="F793" t="str">
        <f t="shared" si="27"/>
        <v>March 2024</v>
      </c>
    </row>
    <row r="794" spans="1:6" x14ac:dyDescent="0.2">
      <c r="A794" s="10">
        <v>45354</v>
      </c>
      <c r="B794" s="26">
        <v>52</v>
      </c>
      <c r="C794" s="25" t="str">
        <f t="shared" si="28"/>
        <v>2024-03</v>
      </c>
      <c r="D794" s="11">
        <v>50.09</v>
      </c>
      <c r="E794" s="11">
        <v>157.97</v>
      </c>
      <c r="F794" t="str">
        <f t="shared" si="27"/>
        <v>March 2024</v>
      </c>
    </row>
    <row r="795" spans="1:6" x14ac:dyDescent="0.2">
      <c r="A795" s="10">
        <v>45355</v>
      </c>
      <c r="B795" s="26">
        <v>50</v>
      </c>
      <c r="C795" s="25" t="str">
        <f t="shared" si="28"/>
        <v>2024-03</v>
      </c>
      <c r="D795" s="11">
        <v>42.28</v>
      </c>
      <c r="E795" s="11">
        <v>182.53</v>
      </c>
      <c r="F795" t="str">
        <f t="shared" si="27"/>
        <v>March 2024</v>
      </c>
    </row>
    <row r="796" spans="1:6" x14ac:dyDescent="0.2">
      <c r="A796" s="10">
        <v>45356</v>
      </c>
      <c r="B796" s="26">
        <v>45</v>
      </c>
      <c r="C796" s="25" t="str">
        <f t="shared" si="28"/>
        <v>2024-03</v>
      </c>
      <c r="D796" s="11">
        <v>46.35</v>
      </c>
      <c r="E796" s="11">
        <v>145.47</v>
      </c>
      <c r="F796" t="str">
        <f t="shared" si="27"/>
        <v>March 2024</v>
      </c>
    </row>
    <row r="797" spans="1:6" x14ac:dyDescent="0.2">
      <c r="A797" s="10">
        <v>45357</v>
      </c>
      <c r="B797" s="26">
        <v>43</v>
      </c>
      <c r="C797" s="25" t="str">
        <f t="shared" si="28"/>
        <v>2024-03</v>
      </c>
      <c r="D797" s="11">
        <v>46.03</v>
      </c>
      <c r="E797" s="11">
        <v>174.33</v>
      </c>
      <c r="F797" t="str">
        <f t="shared" si="27"/>
        <v>March 2024</v>
      </c>
    </row>
    <row r="798" spans="1:6" x14ac:dyDescent="0.2">
      <c r="A798" s="10">
        <v>45358</v>
      </c>
      <c r="B798" s="26">
        <v>49</v>
      </c>
      <c r="C798" s="25" t="str">
        <f t="shared" si="28"/>
        <v>2024-03</v>
      </c>
      <c r="D798" s="11">
        <v>47.45</v>
      </c>
      <c r="E798" s="11">
        <v>165.06</v>
      </c>
      <c r="F798" t="str">
        <f t="shared" si="27"/>
        <v>March 2024</v>
      </c>
    </row>
    <row r="799" spans="1:6" x14ac:dyDescent="0.2">
      <c r="A799" s="10">
        <v>45359</v>
      </c>
      <c r="B799" s="26">
        <v>47</v>
      </c>
      <c r="C799" s="25" t="str">
        <f t="shared" si="28"/>
        <v>2024-03</v>
      </c>
      <c r="D799" s="11">
        <v>48.4</v>
      </c>
      <c r="E799" s="11">
        <v>219.35</v>
      </c>
      <c r="F799" t="str">
        <f t="shared" si="27"/>
        <v>March 2024</v>
      </c>
    </row>
    <row r="800" spans="1:6" x14ac:dyDescent="0.2">
      <c r="A800" s="10">
        <v>45360</v>
      </c>
      <c r="B800" s="26">
        <v>44</v>
      </c>
      <c r="C800" s="25" t="str">
        <f t="shared" si="28"/>
        <v>2024-03</v>
      </c>
      <c r="D800" s="11">
        <v>35.74</v>
      </c>
      <c r="E800" s="11">
        <v>209.57</v>
      </c>
      <c r="F800" t="str">
        <f t="shared" si="27"/>
        <v>March 2024</v>
      </c>
    </row>
    <row r="801" spans="1:6" x14ac:dyDescent="0.2">
      <c r="A801" s="10">
        <v>45361</v>
      </c>
      <c r="B801" s="26">
        <v>51</v>
      </c>
      <c r="C801" s="25" t="str">
        <f t="shared" si="28"/>
        <v>2024-03</v>
      </c>
      <c r="D801" s="11">
        <v>39.96</v>
      </c>
      <c r="E801" s="11">
        <v>217.16</v>
      </c>
      <c r="F801" t="str">
        <f t="shared" si="27"/>
        <v>March 2024</v>
      </c>
    </row>
    <row r="802" spans="1:6" x14ac:dyDescent="0.2">
      <c r="A802" s="10">
        <v>45362</v>
      </c>
      <c r="B802" s="26">
        <v>43</v>
      </c>
      <c r="C802" s="25" t="str">
        <f t="shared" si="28"/>
        <v>2024-03</v>
      </c>
      <c r="D802" s="11">
        <v>43.89</v>
      </c>
      <c r="E802" s="11">
        <v>142.71</v>
      </c>
      <c r="F802" t="str">
        <f t="shared" si="27"/>
        <v>March 2024</v>
      </c>
    </row>
    <row r="803" spans="1:6" x14ac:dyDescent="0.2">
      <c r="A803" s="10">
        <v>45363</v>
      </c>
      <c r="B803" s="26">
        <v>50</v>
      </c>
      <c r="C803" s="25" t="str">
        <f t="shared" si="28"/>
        <v>2024-03</v>
      </c>
      <c r="D803" s="11">
        <v>38.340000000000003</v>
      </c>
      <c r="E803" s="11">
        <v>223.33</v>
      </c>
      <c r="F803" t="str">
        <f t="shared" si="27"/>
        <v>March 2024</v>
      </c>
    </row>
    <row r="804" spans="1:6" x14ac:dyDescent="0.2">
      <c r="A804" s="10">
        <v>45364</v>
      </c>
      <c r="B804" s="26">
        <v>50</v>
      </c>
      <c r="C804" s="25" t="str">
        <f t="shared" si="28"/>
        <v>2024-03</v>
      </c>
      <c r="D804" s="11">
        <v>46.33</v>
      </c>
      <c r="E804" s="11">
        <v>225.53</v>
      </c>
      <c r="F804" t="str">
        <f t="shared" si="27"/>
        <v>March 2024</v>
      </c>
    </row>
    <row r="805" spans="1:6" x14ac:dyDescent="0.2">
      <c r="A805" s="10">
        <v>45365</v>
      </c>
      <c r="B805" s="26">
        <v>52</v>
      </c>
      <c r="C805" s="25" t="str">
        <f t="shared" si="28"/>
        <v>2024-03</v>
      </c>
      <c r="D805" s="11">
        <v>36.92</v>
      </c>
      <c r="E805" s="11">
        <v>164.41</v>
      </c>
      <c r="F805" t="str">
        <f t="shared" si="27"/>
        <v>March 2024</v>
      </c>
    </row>
    <row r="806" spans="1:6" x14ac:dyDescent="0.2">
      <c r="A806" s="10">
        <v>45366</v>
      </c>
      <c r="B806" s="26">
        <v>50</v>
      </c>
      <c r="C806" s="25" t="str">
        <f t="shared" si="28"/>
        <v>2024-03</v>
      </c>
      <c r="D806" s="11">
        <v>38.81</v>
      </c>
      <c r="E806" s="11">
        <v>224.97</v>
      </c>
      <c r="F806" t="str">
        <f t="shared" si="27"/>
        <v>March 2024</v>
      </c>
    </row>
    <row r="807" spans="1:6" x14ac:dyDescent="0.2">
      <c r="A807" s="10">
        <v>45367</v>
      </c>
      <c r="B807" s="26">
        <v>45</v>
      </c>
      <c r="C807" s="25" t="str">
        <f t="shared" si="28"/>
        <v>2024-03</v>
      </c>
      <c r="D807" s="11">
        <v>41.57</v>
      </c>
      <c r="E807" s="11">
        <v>174.15</v>
      </c>
      <c r="F807" t="str">
        <f t="shared" si="27"/>
        <v>March 2024</v>
      </c>
    </row>
    <row r="808" spans="1:6" x14ac:dyDescent="0.2">
      <c r="A808" s="10">
        <v>45368</v>
      </c>
      <c r="B808" s="26">
        <v>45</v>
      </c>
      <c r="C808" s="25" t="str">
        <f t="shared" si="28"/>
        <v>2024-03</v>
      </c>
      <c r="D808" s="11">
        <v>32.96</v>
      </c>
      <c r="E808" s="11">
        <v>204.04</v>
      </c>
      <c r="F808" t="str">
        <f>TEXT(DATE(LEFT(C808,4), RIGHT(C808,2), 1), "mmmm yyyy")</f>
        <v>March 2024</v>
      </c>
    </row>
    <row r="809" spans="1:6" x14ac:dyDescent="0.2">
      <c r="A809" s="10">
        <v>45369</v>
      </c>
      <c r="B809" s="26">
        <v>41</v>
      </c>
      <c r="C809" s="25" t="str">
        <f t="shared" si="28"/>
        <v>2024-03</v>
      </c>
      <c r="D809" s="11">
        <v>33.020000000000003</v>
      </c>
      <c r="E809" s="11">
        <v>233.67</v>
      </c>
      <c r="F809" t="str">
        <f t="shared" si="27"/>
        <v>March 2024</v>
      </c>
    </row>
    <row r="810" spans="1:6" x14ac:dyDescent="0.2">
      <c r="A810" s="10">
        <v>45370</v>
      </c>
      <c r="B810" s="26">
        <v>50</v>
      </c>
      <c r="C810" s="25" t="str">
        <f t="shared" si="28"/>
        <v>2024-03</v>
      </c>
      <c r="D810" s="11">
        <v>32.979999999999997</v>
      </c>
      <c r="E810" s="11">
        <v>144.13999999999999</v>
      </c>
      <c r="F810" t="str">
        <f t="shared" si="27"/>
        <v>March 2024</v>
      </c>
    </row>
    <row r="811" spans="1:6" x14ac:dyDescent="0.2">
      <c r="A811" s="10">
        <v>45371</v>
      </c>
      <c r="B811" s="26">
        <v>52</v>
      </c>
      <c r="C811" s="25" t="str">
        <f t="shared" si="28"/>
        <v>2024-03</v>
      </c>
      <c r="D811" s="11">
        <v>48.34</v>
      </c>
      <c r="E811" s="11">
        <v>149.13</v>
      </c>
      <c r="F811" t="str">
        <f t="shared" si="27"/>
        <v>March 2024</v>
      </c>
    </row>
    <row r="812" spans="1:6" x14ac:dyDescent="0.2">
      <c r="A812" s="10">
        <v>45372</v>
      </c>
      <c r="B812" s="26">
        <v>46</v>
      </c>
      <c r="C812" s="25" t="str">
        <f t="shared" si="28"/>
        <v>2024-03</v>
      </c>
      <c r="D812" s="11">
        <v>40.200000000000003</v>
      </c>
      <c r="E812" s="11">
        <v>183.23</v>
      </c>
      <c r="F812" t="str">
        <f t="shared" si="27"/>
        <v>March 2024</v>
      </c>
    </row>
    <row r="813" spans="1:6" x14ac:dyDescent="0.2">
      <c r="A813" s="10">
        <v>45373</v>
      </c>
      <c r="B813" s="26">
        <v>45</v>
      </c>
      <c r="C813" s="25" t="str">
        <f t="shared" si="28"/>
        <v>2024-03</v>
      </c>
      <c r="D813" s="11">
        <v>33.92</v>
      </c>
      <c r="E813" s="11">
        <v>139.96</v>
      </c>
      <c r="F813" t="str">
        <f t="shared" si="27"/>
        <v>March 2024</v>
      </c>
    </row>
    <row r="814" spans="1:6" x14ac:dyDescent="0.2">
      <c r="A814" s="10">
        <v>45374</v>
      </c>
      <c r="B814" s="26">
        <v>49</v>
      </c>
      <c r="C814" s="25" t="str">
        <f t="shared" si="28"/>
        <v>2024-03</v>
      </c>
      <c r="D814" s="11">
        <v>34.97</v>
      </c>
      <c r="E814" s="11">
        <v>154.08000000000001</v>
      </c>
      <c r="F814" t="str">
        <f t="shared" si="27"/>
        <v>March 2024</v>
      </c>
    </row>
    <row r="815" spans="1:6" x14ac:dyDescent="0.2">
      <c r="A815" s="10">
        <v>45375</v>
      </c>
      <c r="B815" s="26">
        <v>42</v>
      </c>
      <c r="C815" s="25" t="str">
        <f t="shared" si="28"/>
        <v>2024-03</v>
      </c>
      <c r="D815" s="11">
        <v>32.19</v>
      </c>
      <c r="E815" s="11">
        <v>167.69</v>
      </c>
      <c r="F815" t="str">
        <f t="shared" si="27"/>
        <v>March 2024</v>
      </c>
    </row>
    <row r="816" spans="1:6" x14ac:dyDescent="0.2">
      <c r="A816" s="10">
        <v>45376</v>
      </c>
      <c r="B816" s="26">
        <v>48</v>
      </c>
      <c r="C816" s="25" t="str">
        <f t="shared" si="28"/>
        <v>2024-03</v>
      </c>
      <c r="D816" s="11">
        <v>51.13</v>
      </c>
      <c r="E816" s="11">
        <v>150.07</v>
      </c>
      <c r="F816" t="str">
        <f t="shared" si="27"/>
        <v>March 2024</v>
      </c>
    </row>
    <row r="817" spans="1:6" x14ac:dyDescent="0.2">
      <c r="A817" s="10">
        <v>45377</v>
      </c>
      <c r="B817" s="26">
        <v>49</v>
      </c>
      <c r="C817" s="25" t="str">
        <f t="shared" si="28"/>
        <v>2024-03</v>
      </c>
      <c r="D817" s="11">
        <v>45.87</v>
      </c>
      <c r="E817" s="11">
        <v>200.88</v>
      </c>
      <c r="F817" t="str">
        <f t="shared" si="27"/>
        <v>March 2024</v>
      </c>
    </row>
    <row r="818" spans="1:6" x14ac:dyDescent="0.2">
      <c r="A818" s="10">
        <v>45378</v>
      </c>
      <c r="B818" s="26">
        <v>43</v>
      </c>
      <c r="C818" s="25" t="str">
        <f t="shared" si="28"/>
        <v>2024-03</v>
      </c>
      <c r="D818" s="11">
        <v>46.27</v>
      </c>
      <c r="E818" s="11">
        <v>158.4</v>
      </c>
      <c r="F818" t="str">
        <f t="shared" si="27"/>
        <v>March 2024</v>
      </c>
    </row>
    <row r="819" spans="1:6" x14ac:dyDescent="0.2">
      <c r="A819" s="10">
        <v>45379</v>
      </c>
      <c r="B819" s="26">
        <v>54</v>
      </c>
      <c r="C819" s="25" t="str">
        <f t="shared" si="28"/>
        <v>2024-03</v>
      </c>
      <c r="D819" s="11">
        <v>47.19</v>
      </c>
      <c r="E819" s="11">
        <v>197.46</v>
      </c>
      <c r="F819" t="str">
        <f t="shared" si="27"/>
        <v>March 2024</v>
      </c>
    </row>
    <row r="820" spans="1:6" x14ac:dyDescent="0.2">
      <c r="A820" s="10">
        <v>45380</v>
      </c>
      <c r="B820" s="26">
        <v>54</v>
      </c>
      <c r="C820" s="25" t="str">
        <f t="shared" si="28"/>
        <v>2024-03</v>
      </c>
      <c r="D820" s="11">
        <v>47.8</v>
      </c>
      <c r="E820" s="11">
        <v>142.41</v>
      </c>
      <c r="F820" t="str">
        <f t="shared" si="27"/>
        <v>March 2024</v>
      </c>
    </row>
    <row r="821" spans="1:6" x14ac:dyDescent="0.2">
      <c r="A821" s="10">
        <v>45381</v>
      </c>
      <c r="B821" s="26">
        <v>46</v>
      </c>
      <c r="C821" s="25" t="str">
        <f t="shared" si="28"/>
        <v>2024-03</v>
      </c>
      <c r="D821" s="11">
        <v>44.11</v>
      </c>
      <c r="E821" s="11">
        <v>201.4</v>
      </c>
      <c r="F821" t="str">
        <f t="shared" si="27"/>
        <v>March 2024</v>
      </c>
    </row>
    <row r="822" spans="1:6" x14ac:dyDescent="0.2">
      <c r="A822" s="10">
        <v>45382</v>
      </c>
      <c r="B822" s="26">
        <v>44</v>
      </c>
      <c r="C822" s="25" t="str">
        <f t="shared" si="28"/>
        <v>2024-03</v>
      </c>
      <c r="D822" s="11">
        <v>34.619999999999997</v>
      </c>
      <c r="E822" s="11">
        <v>177.49</v>
      </c>
      <c r="F822" t="str">
        <f t="shared" si="27"/>
        <v>March 2024</v>
      </c>
    </row>
    <row r="823" spans="1:6" x14ac:dyDescent="0.2">
      <c r="A823" s="10">
        <v>45383</v>
      </c>
      <c r="B823" s="26">
        <v>44</v>
      </c>
      <c r="C823" s="25" t="str">
        <f t="shared" si="28"/>
        <v>2024-04</v>
      </c>
      <c r="D823" s="11">
        <v>40.11</v>
      </c>
      <c r="E823" s="11">
        <v>191.04</v>
      </c>
      <c r="F823" t="str">
        <f t="shared" si="27"/>
        <v>April 2024</v>
      </c>
    </row>
    <row r="824" spans="1:6" x14ac:dyDescent="0.2">
      <c r="A824" s="10">
        <v>45384</v>
      </c>
      <c r="B824" s="26">
        <v>47</v>
      </c>
      <c r="C824" s="25" t="str">
        <f t="shared" si="28"/>
        <v>2024-04</v>
      </c>
      <c r="D824" s="11">
        <v>47.18</v>
      </c>
      <c r="E824" s="11">
        <v>143.66</v>
      </c>
      <c r="F824" t="str">
        <f t="shared" si="27"/>
        <v>April 2024</v>
      </c>
    </row>
    <row r="825" spans="1:6" x14ac:dyDescent="0.2">
      <c r="A825" s="10">
        <v>45385</v>
      </c>
      <c r="B825" s="26">
        <v>54</v>
      </c>
      <c r="C825" s="25" t="str">
        <f t="shared" si="28"/>
        <v>2024-04</v>
      </c>
      <c r="D825" s="11">
        <v>42.38</v>
      </c>
      <c r="E825" s="11">
        <v>210.7</v>
      </c>
      <c r="F825" t="str">
        <f t="shared" si="27"/>
        <v>April 2024</v>
      </c>
    </row>
    <row r="826" spans="1:6" x14ac:dyDescent="0.2">
      <c r="A826" s="10">
        <v>45386</v>
      </c>
      <c r="B826" s="26">
        <v>51</v>
      </c>
      <c r="C826" s="25" t="str">
        <f t="shared" si="28"/>
        <v>2024-04</v>
      </c>
      <c r="D826" s="11">
        <v>39.14</v>
      </c>
      <c r="E826" s="11">
        <v>157.97</v>
      </c>
      <c r="F826" t="str">
        <f t="shared" si="27"/>
        <v>April 2024</v>
      </c>
    </row>
    <row r="827" spans="1:6" x14ac:dyDescent="0.2">
      <c r="A827" s="10">
        <v>45387</v>
      </c>
      <c r="B827" s="26">
        <v>52</v>
      </c>
      <c r="C827" s="25" t="str">
        <f t="shared" si="28"/>
        <v>2024-04</v>
      </c>
      <c r="D827" s="11">
        <v>37.049999999999997</v>
      </c>
      <c r="E827" s="11">
        <v>150.63999999999999</v>
      </c>
      <c r="F827" t="str">
        <f t="shared" si="27"/>
        <v>April 2024</v>
      </c>
    </row>
    <row r="828" spans="1:6" x14ac:dyDescent="0.2">
      <c r="A828" s="10">
        <v>45388</v>
      </c>
      <c r="B828" s="26">
        <v>52</v>
      </c>
      <c r="C828" s="25" t="str">
        <f t="shared" si="28"/>
        <v>2024-04</v>
      </c>
      <c r="D828" s="11">
        <v>41.84</v>
      </c>
      <c r="E828" s="11">
        <v>158.26</v>
      </c>
      <c r="F828" t="str">
        <f t="shared" si="27"/>
        <v>April 2024</v>
      </c>
    </row>
    <row r="829" spans="1:6" x14ac:dyDescent="0.2">
      <c r="A829" s="10">
        <v>45389</v>
      </c>
      <c r="B829" s="26">
        <v>47</v>
      </c>
      <c r="C829" s="25" t="str">
        <f t="shared" si="28"/>
        <v>2024-04</v>
      </c>
      <c r="D829" s="11">
        <v>48.29</v>
      </c>
      <c r="E829" s="11">
        <v>195.24</v>
      </c>
      <c r="F829" t="str">
        <f t="shared" si="27"/>
        <v>April 2024</v>
      </c>
    </row>
    <row r="830" spans="1:6" x14ac:dyDescent="0.2">
      <c r="A830" s="10">
        <v>45390</v>
      </c>
      <c r="B830" s="26">
        <v>47</v>
      </c>
      <c r="C830" s="25" t="str">
        <f t="shared" si="28"/>
        <v>2024-04</v>
      </c>
      <c r="D830" s="11">
        <v>45.18</v>
      </c>
      <c r="E830" s="11">
        <v>195.65</v>
      </c>
      <c r="F830" t="str">
        <f t="shared" si="27"/>
        <v>April 2024</v>
      </c>
    </row>
    <row r="831" spans="1:6" x14ac:dyDescent="0.2">
      <c r="A831" s="10">
        <v>45391</v>
      </c>
      <c r="B831" s="26">
        <v>48</v>
      </c>
      <c r="C831" s="25" t="str">
        <f t="shared" si="28"/>
        <v>2024-04</v>
      </c>
      <c r="D831" s="11">
        <v>40.880000000000003</v>
      </c>
      <c r="E831" s="11">
        <v>208.91</v>
      </c>
      <c r="F831" t="str">
        <f t="shared" si="27"/>
        <v>April 2024</v>
      </c>
    </row>
    <row r="832" spans="1:6" x14ac:dyDescent="0.2">
      <c r="A832" s="10">
        <v>45392</v>
      </c>
      <c r="B832" s="26">
        <v>43</v>
      </c>
      <c r="C832" s="25" t="str">
        <f t="shared" si="28"/>
        <v>2024-04</v>
      </c>
      <c r="D832" s="11">
        <v>41.45</v>
      </c>
      <c r="E832" s="11">
        <v>177.39</v>
      </c>
      <c r="F832" t="str">
        <f t="shared" si="27"/>
        <v>April 2024</v>
      </c>
    </row>
    <row r="833" spans="1:6" x14ac:dyDescent="0.2">
      <c r="A833" s="10">
        <v>45393</v>
      </c>
      <c r="B833" s="26">
        <v>50</v>
      </c>
      <c r="C833" s="25" t="str">
        <f t="shared" si="28"/>
        <v>2024-04</v>
      </c>
      <c r="D833" s="11">
        <v>42.72</v>
      </c>
      <c r="E833" s="11">
        <v>139.5</v>
      </c>
      <c r="F833" t="str">
        <f t="shared" si="27"/>
        <v>April 2024</v>
      </c>
    </row>
    <row r="834" spans="1:6" x14ac:dyDescent="0.2">
      <c r="A834" s="10">
        <v>45394</v>
      </c>
      <c r="B834" s="26">
        <v>42</v>
      </c>
      <c r="C834" s="25" t="str">
        <f t="shared" si="28"/>
        <v>2024-04</v>
      </c>
      <c r="D834" s="11">
        <v>35.200000000000003</v>
      </c>
      <c r="E834" s="11">
        <v>179.96</v>
      </c>
      <c r="F834" t="str">
        <f t="shared" si="27"/>
        <v>April 2024</v>
      </c>
    </row>
    <row r="835" spans="1:6" x14ac:dyDescent="0.2">
      <c r="A835" s="10">
        <v>45395</v>
      </c>
      <c r="B835" s="26">
        <v>47</v>
      </c>
      <c r="C835" s="25" t="str">
        <f t="shared" si="28"/>
        <v>2024-04</v>
      </c>
      <c r="D835" s="11">
        <v>43.68</v>
      </c>
      <c r="E835" s="11">
        <v>143.94999999999999</v>
      </c>
      <c r="F835" t="str">
        <f t="shared" si="27"/>
        <v>April 2024</v>
      </c>
    </row>
    <row r="836" spans="1:6" x14ac:dyDescent="0.2">
      <c r="A836" s="10">
        <v>45396</v>
      </c>
      <c r="B836" s="26">
        <v>42</v>
      </c>
      <c r="C836" s="25" t="str">
        <f t="shared" si="28"/>
        <v>2024-04</v>
      </c>
      <c r="D836" s="11">
        <v>44.85</v>
      </c>
      <c r="E836" s="11">
        <v>145.49</v>
      </c>
      <c r="F836" t="str">
        <f t="shared" si="27"/>
        <v>April 2024</v>
      </c>
    </row>
    <row r="837" spans="1:6" x14ac:dyDescent="0.2">
      <c r="A837" s="10">
        <v>45397</v>
      </c>
      <c r="B837" s="26">
        <v>52</v>
      </c>
      <c r="C837" s="25" t="str">
        <f t="shared" si="28"/>
        <v>2024-04</v>
      </c>
      <c r="D837" s="11">
        <v>49.14</v>
      </c>
      <c r="E837" s="11">
        <v>201.85</v>
      </c>
      <c r="F837" t="str">
        <f t="shared" si="27"/>
        <v>April 2024</v>
      </c>
    </row>
    <row r="838" spans="1:6" x14ac:dyDescent="0.2">
      <c r="A838" s="10">
        <v>45398</v>
      </c>
      <c r="B838" s="26">
        <v>55</v>
      </c>
      <c r="C838" s="25" t="str">
        <f t="shared" si="28"/>
        <v>2024-04</v>
      </c>
      <c r="D838" s="11">
        <v>41.11</v>
      </c>
      <c r="E838" s="11">
        <v>146.86000000000001</v>
      </c>
      <c r="F838" t="str">
        <f t="shared" ref="F838:F901" si="29">TEXT(DATE(LEFT(C838,4), RIGHT(C838,2), 1), "mmmm yyyy")</f>
        <v>April 2024</v>
      </c>
    </row>
    <row r="839" spans="1:6" x14ac:dyDescent="0.2">
      <c r="A839" s="10">
        <v>45399</v>
      </c>
      <c r="B839" s="26">
        <v>44</v>
      </c>
      <c r="C839" s="25" t="str">
        <f t="shared" si="28"/>
        <v>2024-04</v>
      </c>
      <c r="D839" s="11">
        <v>46.47</v>
      </c>
      <c r="E839" s="11">
        <v>197.55</v>
      </c>
      <c r="F839" t="str">
        <f t="shared" si="29"/>
        <v>April 2024</v>
      </c>
    </row>
    <row r="840" spans="1:6" x14ac:dyDescent="0.2">
      <c r="A840" s="10">
        <v>45400</v>
      </c>
      <c r="B840" s="26">
        <v>44</v>
      </c>
      <c r="C840" s="25" t="str">
        <f t="shared" si="28"/>
        <v>2024-04</v>
      </c>
      <c r="D840" s="11">
        <v>45.69</v>
      </c>
      <c r="E840" s="11">
        <v>142.49</v>
      </c>
      <c r="F840" t="str">
        <f t="shared" si="29"/>
        <v>April 2024</v>
      </c>
    </row>
    <row r="841" spans="1:6" x14ac:dyDescent="0.2">
      <c r="A841" s="10">
        <v>45401</v>
      </c>
      <c r="B841" s="26">
        <v>48</v>
      </c>
      <c r="C841" s="25" t="str">
        <f t="shared" si="28"/>
        <v>2024-04</v>
      </c>
      <c r="D841" s="11">
        <v>46.77</v>
      </c>
      <c r="E841" s="11">
        <v>136.66</v>
      </c>
      <c r="F841" t="str">
        <f t="shared" si="29"/>
        <v>April 2024</v>
      </c>
    </row>
    <row r="842" spans="1:6" x14ac:dyDescent="0.2">
      <c r="A842" s="10">
        <v>45402</v>
      </c>
      <c r="B842" s="26">
        <v>50</v>
      </c>
      <c r="C842" s="25" t="str">
        <f t="shared" si="28"/>
        <v>2024-04</v>
      </c>
      <c r="D842" s="11">
        <v>37.409999999999997</v>
      </c>
      <c r="E842" s="11">
        <v>224.65</v>
      </c>
      <c r="F842" t="str">
        <f t="shared" si="29"/>
        <v>April 2024</v>
      </c>
    </row>
    <row r="843" spans="1:6" x14ac:dyDescent="0.2">
      <c r="A843" s="10">
        <v>45403</v>
      </c>
      <c r="B843" s="26">
        <v>55</v>
      </c>
      <c r="C843" s="25" t="str">
        <f t="shared" si="28"/>
        <v>2024-04</v>
      </c>
      <c r="D843" s="11">
        <v>33.25</v>
      </c>
      <c r="E843" s="11">
        <v>149.19</v>
      </c>
      <c r="F843" t="str">
        <f t="shared" si="29"/>
        <v>April 2024</v>
      </c>
    </row>
    <row r="844" spans="1:6" x14ac:dyDescent="0.2">
      <c r="A844" s="10">
        <v>45404</v>
      </c>
      <c r="B844" s="26">
        <v>51</v>
      </c>
      <c r="C844" s="25" t="str">
        <f t="shared" si="28"/>
        <v>2024-04</v>
      </c>
      <c r="D844" s="11">
        <v>45.08</v>
      </c>
      <c r="E844" s="11">
        <v>212.77</v>
      </c>
      <c r="F844" t="str">
        <f t="shared" si="29"/>
        <v>April 2024</v>
      </c>
    </row>
    <row r="845" spans="1:6" x14ac:dyDescent="0.2">
      <c r="A845" s="10">
        <v>45405</v>
      </c>
      <c r="B845" s="26">
        <v>53</v>
      </c>
      <c r="C845" s="25" t="str">
        <f t="shared" si="28"/>
        <v>2024-04</v>
      </c>
      <c r="D845" s="11">
        <v>32.979999999999997</v>
      </c>
      <c r="E845" s="11">
        <v>139.93</v>
      </c>
      <c r="F845" t="str">
        <f t="shared" si="29"/>
        <v>April 2024</v>
      </c>
    </row>
    <row r="846" spans="1:6" x14ac:dyDescent="0.2">
      <c r="A846" s="10">
        <v>45406</v>
      </c>
      <c r="B846" s="26">
        <v>51</v>
      </c>
      <c r="C846" s="25" t="str">
        <f t="shared" si="28"/>
        <v>2024-04</v>
      </c>
      <c r="D846" s="11">
        <v>36.14</v>
      </c>
      <c r="E846" s="11">
        <v>160.84</v>
      </c>
      <c r="F846" t="str">
        <f t="shared" si="29"/>
        <v>April 2024</v>
      </c>
    </row>
    <row r="847" spans="1:6" x14ac:dyDescent="0.2">
      <c r="A847" s="10">
        <v>45407</v>
      </c>
      <c r="B847" s="26">
        <v>46</v>
      </c>
      <c r="C847" s="25" t="str">
        <f t="shared" ref="C847:C910" si="30">TEXT(A847, "yyyy-mm")</f>
        <v>2024-04</v>
      </c>
      <c r="D847" s="11">
        <v>34.42</v>
      </c>
      <c r="E847" s="11">
        <v>229</v>
      </c>
      <c r="F847" t="str">
        <f t="shared" si="29"/>
        <v>April 2024</v>
      </c>
    </row>
    <row r="848" spans="1:6" x14ac:dyDescent="0.2">
      <c r="A848" s="10">
        <v>45408</v>
      </c>
      <c r="B848" s="26">
        <v>45</v>
      </c>
      <c r="C848" s="25" t="str">
        <f t="shared" si="30"/>
        <v>2024-04</v>
      </c>
      <c r="D848" s="11">
        <v>35.659999999999997</v>
      </c>
      <c r="E848" s="11">
        <v>169.62</v>
      </c>
      <c r="F848" t="str">
        <f t="shared" si="29"/>
        <v>April 2024</v>
      </c>
    </row>
    <row r="849" spans="1:6" x14ac:dyDescent="0.2">
      <c r="A849" s="10">
        <v>45409</v>
      </c>
      <c r="B849" s="26">
        <v>53</v>
      </c>
      <c r="C849" s="25" t="str">
        <f t="shared" si="30"/>
        <v>2024-04</v>
      </c>
      <c r="D849" s="11">
        <v>45.07</v>
      </c>
      <c r="E849" s="11">
        <v>213.67</v>
      </c>
      <c r="F849" t="str">
        <f t="shared" si="29"/>
        <v>April 2024</v>
      </c>
    </row>
    <row r="850" spans="1:6" x14ac:dyDescent="0.2">
      <c r="A850" s="10">
        <v>45410</v>
      </c>
      <c r="B850" s="26">
        <v>55</v>
      </c>
      <c r="C850" s="25" t="str">
        <f t="shared" si="30"/>
        <v>2024-04</v>
      </c>
      <c r="D850" s="11">
        <v>37.28</v>
      </c>
      <c r="E850" s="11">
        <v>190.08</v>
      </c>
      <c r="F850" t="str">
        <f t="shared" si="29"/>
        <v>April 2024</v>
      </c>
    </row>
    <row r="851" spans="1:6" x14ac:dyDescent="0.2">
      <c r="A851" s="10">
        <v>45411</v>
      </c>
      <c r="B851" s="26">
        <v>53</v>
      </c>
      <c r="C851" s="25" t="str">
        <f t="shared" si="30"/>
        <v>2024-04</v>
      </c>
      <c r="D851" s="11">
        <v>35.450000000000003</v>
      </c>
      <c r="E851" s="11">
        <v>188.69</v>
      </c>
      <c r="F851" t="str">
        <f t="shared" si="29"/>
        <v>April 2024</v>
      </c>
    </row>
    <row r="852" spans="1:6" x14ac:dyDescent="0.2">
      <c r="A852" s="10">
        <v>45412</v>
      </c>
      <c r="B852" s="26">
        <v>52</v>
      </c>
      <c r="C852" s="25" t="str">
        <f t="shared" si="30"/>
        <v>2024-04</v>
      </c>
      <c r="D852" s="11">
        <v>32.630000000000003</v>
      </c>
      <c r="E852" s="11">
        <v>186.1</v>
      </c>
      <c r="F852" t="str">
        <f t="shared" si="29"/>
        <v>April 2024</v>
      </c>
    </row>
    <row r="853" spans="1:6" x14ac:dyDescent="0.2">
      <c r="A853" s="10">
        <v>45413</v>
      </c>
      <c r="B853" s="26">
        <v>43</v>
      </c>
      <c r="C853" s="25" t="str">
        <f t="shared" si="30"/>
        <v>2024-05</v>
      </c>
      <c r="D853" s="11">
        <v>38</v>
      </c>
      <c r="E853" s="11">
        <v>189.78</v>
      </c>
      <c r="F853" t="str">
        <f t="shared" si="29"/>
        <v>May 2024</v>
      </c>
    </row>
    <row r="854" spans="1:6" x14ac:dyDescent="0.2">
      <c r="A854" s="10">
        <v>45414</v>
      </c>
      <c r="B854" s="26">
        <v>54</v>
      </c>
      <c r="C854" s="25" t="str">
        <f t="shared" si="30"/>
        <v>2024-05</v>
      </c>
      <c r="D854" s="11">
        <v>32.479999999999997</v>
      </c>
      <c r="E854" s="11">
        <v>236</v>
      </c>
      <c r="F854" t="str">
        <f t="shared" si="29"/>
        <v>May 2024</v>
      </c>
    </row>
    <row r="855" spans="1:6" x14ac:dyDescent="0.2">
      <c r="A855" s="10">
        <v>45415</v>
      </c>
      <c r="B855" s="26">
        <v>53</v>
      </c>
      <c r="C855" s="25" t="str">
        <f t="shared" si="30"/>
        <v>2024-05</v>
      </c>
      <c r="D855" s="11">
        <v>34</v>
      </c>
      <c r="E855" s="11">
        <v>200.35</v>
      </c>
      <c r="F855" t="str">
        <f t="shared" si="29"/>
        <v>May 2024</v>
      </c>
    </row>
    <row r="856" spans="1:6" x14ac:dyDescent="0.2">
      <c r="A856" s="10">
        <v>45416</v>
      </c>
      <c r="B856" s="26">
        <v>50</v>
      </c>
      <c r="C856" s="25" t="str">
        <f t="shared" si="30"/>
        <v>2024-05</v>
      </c>
      <c r="D856" s="11">
        <v>35.89</v>
      </c>
      <c r="E856" s="11">
        <v>156.56</v>
      </c>
      <c r="F856" t="str">
        <f t="shared" si="29"/>
        <v>May 2024</v>
      </c>
    </row>
    <row r="857" spans="1:6" x14ac:dyDescent="0.2">
      <c r="A857" s="10">
        <v>45417</v>
      </c>
      <c r="B857" s="26">
        <v>52</v>
      </c>
      <c r="C857" s="25" t="str">
        <f t="shared" si="30"/>
        <v>2024-05</v>
      </c>
      <c r="D857" s="11">
        <v>36</v>
      </c>
      <c r="E857" s="11">
        <v>211.96</v>
      </c>
      <c r="F857" t="str">
        <f t="shared" si="29"/>
        <v>May 2024</v>
      </c>
    </row>
    <row r="858" spans="1:6" x14ac:dyDescent="0.2">
      <c r="A858" s="10">
        <v>45418</v>
      </c>
      <c r="B858" s="26">
        <v>45</v>
      </c>
      <c r="C858" s="25" t="str">
        <f t="shared" si="30"/>
        <v>2024-05</v>
      </c>
      <c r="D858" s="11">
        <v>42.61</v>
      </c>
      <c r="E858" s="11">
        <v>186.43</v>
      </c>
      <c r="F858" t="str">
        <f t="shared" si="29"/>
        <v>May 2024</v>
      </c>
    </row>
    <row r="859" spans="1:6" x14ac:dyDescent="0.2">
      <c r="A859" s="10">
        <v>45419</v>
      </c>
      <c r="B859" s="26">
        <v>52</v>
      </c>
      <c r="C859" s="25" t="str">
        <f t="shared" si="30"/>
        <v>2024-05</v>
      </c>
      <c r="D859" s="11">
        <v>39.880000000000003</v>
      </c>
      <c r="E859" s="11">
        <v>187.89</v>
      </c>
      <c r="F859" t="str">
        <f t="shared" si="29"/>
        <v>May 2024</v>
      </c>
    </row>
    <row r="860" spans="1:6" x14ac:dyDescent="0.2">
      <c r="A860" s="10">
        <v>45420</v>
      </c>
      <c r="B860" s="26">
        <v>54</v>
      </c>
      <c r="C860" s="25" t="str">
        <f t="shared" si="30"/>
        <v>2024-05</v>
      </c>
      <c r="D860" s="11">
        <v>40.78</v>
      </c>
      <c r="E860" s="11">
        <v>160.77000000000001</v>
      </c>
      <c r="F860" t="str">
        <f t="shared" si="29"/>
        <v>May 2024</v>
      </c>
    </row>
    <row r="861" spans="1:6" x14ac:dyDescent="0.2">
      <c r="A861" s="10">
        <v>45421</v>
      </c>
      <c r="B861" s="26">
        <v>51</v>
      </c>
      <c r="C861" s="25" t="str">
        <f t="shared" si="30"/>
        <v>2024-05</v>
      </c>
      <c r="D861" s="11">
        <v>38.06</v>
      </c>
      <c r="E861" s="11">
        <v>168.25</v>
      </c>
      <c r="F861" t="str">
        <f t="shared" si="29"/>
        <v>May 2024</v>
      </c>
    </row>
    <row r="862" spans="1:6" x14ac:dyDescent="0.2">
      <c r="A862" s="10">
        <v>45422</v>
      </c>
      <c r="B862" s="26">
        <v>52</v>
      </c>
      <c r="C862" s="25" t="str">
        <f t="shared" si="30"/>
        <v>2024-05</v>
      </c>
      <c r="D862" s="11">
        <v>30.8</v>
      </c>
      <c r="E862" s="11">
        <v>222.5</v>
      </c>
      <c r="F862" t="str">
        <f t="shared" si="29"/>
        <v>May 2024</v>
      </c>
    </row>
    <row r="863" spans="1:6" x14ac:dyDescent="0.2">
      <c r="A863" s="10">
        <v>45423</v>
      </c>
      <c r="B863" s="26">
        <v>44</v>
      </c>
      <c r="C863" s="25" t="str">
        <f t="shared" si="30"/>
        <v>2024-05</v>
      </c>
      <c r="D863" s="11">
        <v>44.32</v>
      </c>
      <c r="E863" s="11">
        <v>173.78</v>
      </c>
      <c r="F863" t="str">
        <f t="shared" si="29"/>
        <v>May 2024</v>
      </c>
    </row>
    <row r="864" spans="1:6" x14ac:dyDescent="0.2">
      <c r="A864" s="10">
        <v>45424</v>
      </c>
      <c r="B864" s="26">
        <v>51</v>
      </c>
      <c r="C864" s="25" t="str">
        <f t="shared" si="30"/>
        <v>2024-05</v>
      </c>
      <c r="D864" s="11">
        <v>35.6</v>
      </c>
      <c r="E864" s="11">
        <v>219.4</v>
      </c>
      <c r="F864" t="str">
        <f t="shared" si="29"/>
        <v>May 2024</v>
      </c>
    </row>
    <row r="865" spans="1:6" x14ac:dyDescent="0.2">
      <c r="A865" s="10">
        <v>45425</v>
      </c>
      <c r="B865" s="26">
        <v>52</v>
      </c>
      <c r="C865" s="25" t="str">
        <f t="shared" si="30"/>
        <v>2024-05</v>
      </c>
      <c r="D865" s="11">
        <v>33.700000000000003</v>
      </c>
      <c r="E865" s="11">
        <v>140.52000000000001</v>
      </c>
      <c r="F865" t="str">
        <f t="shared" si="29"/>
        <v>May 2024</v>
      </c>
    </row>
    <row r="866" spans="1:6" x14ac:dyDescent="0.2">
      <c r="A866" s="10">
        <v>45426</v>
      </c>
      <c r="B866" s="26">
        <v>45</v>
      </c>
      <c r="C866" s="25" t="str">
        <f t="shared" si="30"/>
        <v>2024-05</v>
      </c>
      <c r="D866" s="11">
        <v>40.130000000000003</v>
      </c>
      <c r="E866" s="11">
        <v>198.61</v>
      </c>
      <c r="F866" t="str">
        <f t="shared" si="29"/>
        <v>May 2024</v>
      </c>
    </row>
    <row r="867" spans="1:6" x14ac:dyDescent="0.2">
      <c r="A867" s="10">
        <v>45427</v>
      </c>
      <c r="B867" s="26">
        <v>48</v>
      </c>
      <c r="C867" s="25" t="str">
        <f t="shared" si="30"/>
        <v>2024-05</v>
      </c>
      <c r="D867" s="11">
        <v>37.700000000000003</v>
      </c>
      <c r="E867" s="11">
        <v>152.74</v>
      </c>
      <c r="F867" t="str">
        <f t="shared" si="29"/>
        <v>May 2024</v>
      </c>
    </row>
    <row r="868" spans="1:6" x14ac:dyDescent="0.2">
      <c r="A868" s="10">
        <v>45428</v>
      </c>
      <c r="B868" s="26">
        <v>48</v>
      </c>
      <c r="C868" s="25" t="str">
        <f t="shared" si="30"/>
        <v>2024-05</v>
      </c>
      <c r="D868" s="11">
        <v>32.58</v>
      </c>
      <c r="E868" s="11">
        <v>183.72</v>
      </c>
      <c r="F868" t="str">
        <f t="shared" si="29"/>
        <v>May 2024</v>
      </c>
    </row>
    <row r="869" spans="1:6" x14ac:dyDescent="0.2">
      <c r="A869" s="10">
        <v>45429</v>
      </c>
      <c r="B869" s="26">
        <v>53</v>
      </c>
      <c r="C869" s="25" t="str">
        <f t="shared" si="30"/>
        <v>2024-05</v>
      </c>
      <c r="D869" s="11">
        <v>42.54</v>
      </c>
      <c r="E869" s="11">
        <v>188.66</v>
      </c>
      <c r="F869" t="str">
        <f t="shared" si="29"/>
        <v>May 2024</v>
      </c>
    </row>
    <row r="870" spans="1:6" x14ac:dyDescent="0.2">
      <c r="A870" s="10">
        <v>45430</v>
      </c>
      <c r="B870" s="26">
        <v>46</v>
      </c>
      <c r="C870" s="25" t="str">
        <f t="shared" si="30"/>
        <v>2024-05</v>
      </c>
      <c r="D870" s="11">
        <v>45.35</v>
      </c>
      <c r="E870" s="11">
        <v>216.24</v>
      </c>
      <c r="F870" t="str">
        <f t="shared" si="29"/>
        <v>May 2024</v>
      </c>
    </row>
    <row r="871" spans="1:6" x14ac:dyDescent="0.2">
      <c r="A871" s="10">
        <v>45431</v>
      </c>
      <c r="B871" s="26">
        <v>46</v>
      </c>
      <c r="C871" s="25" t="str">
        <f t="shared" si="30"/>
        <v>2024-05</v>
      </c>
      <c r="D871" s="11">
        <v>34.770000000000003</v>
      </c>
      <c r="E871" s="11">
        <v>182.99</v>
      </c>
      <c r="F871" t="str">
        <f t="shared" si="29"/>
        <v>May 2024</v>
      </c>
    </row>
    <row r="872" spans="1:6" x14ac:dyDescent="0.2">
      <c r="A872" s="10">
        <v>45432</v>
      </c>
      <c r="B872" s="26">
        <v>51</v>
      </c>
      <c r="C872" s="25" t="str">
        <f t="shared" si="30"/>
        <v>2024-05</v>
      </c>
      <c r="D872" s="11">
        <v>41.75</v>
      </c>
      <c r="E872" s="11">
        <v>225.93</v>
      </c>
      <c r="F872" t="str">
        <f t="shared" si="29"/>
        <v>May 2024</v>
      </c>
    </row>
    <row r="873" spans="1:6" x14ac:dyDescent="0.2">
      <c r="A873" s="10">
        <v>45433</v>
      </c>
      <c r="B873" s="26">
        <v>54</v>
      </c>
      <c r="C873" s="25" t="str">
        <f t="shared" si="30"/>
        <v>2024-05</v>
      </c>
      <c r="D873" s="11">
        <v>44.63</v>
      </c>
      <c r="E873" s="11">
        <v>223.39</v>
      </c>
      <c r="F873" t="str">
        <f t="shared" si="29"/>
        <v>May 2024</v>
      </c>
    </row>
    <row r="874" spans="1:6" x14ac:dyDescent="0.2">
      <c r="A874" s="10">
        <v>45434</v>
      </c>
      <c r="B874" s="26">
        <v>55</v>
      </c>
      <c r="C874" s="25" t="str">
        <f t="shared" si="30"/>
        <v>2024-05</v>
      </c>
      <c r="D874" s="11">
        <v>49.02</v>
      </c>
      <c r="E874" s="11">
        <v>233.1</v>
      </c>
      <c r="F874" t="str">
        <f t="shared" si="29"/>
        <v>May 2024</v>
      </c>
    </row>
    <row r="875" spans="1:6" x14ac:dyDescent="0.2">
      <c r="A875" s="10">
        <v>45435</v>
      </c>
      <c r="B875" s="26">
        <v>48</v>
      </c>
      <c r="C875" s="25" t="str">
        <f t="shared" si="30"/>
        <v>2024-05</v>
      </c>
      <c r="D875" s="11">
        <v>45.69</v>
      </c>
      <c r="E875" s="11">
        <v>198.01</v>
      </c>
      <c r="F875" t="str">
        <f t="shared" si="29"/>
        <v>May 2024</v>
      </c>
    </row>
    <row r="876" spans="1:6" x14ac:dyDescent="0.2">
      <c r="A876" s="10">
        <v>45436</v>
      </c>
      <c r="B876" s="26">
        <v>45</v>
      </c>
      <c r="C876" s="25" t="str">
        <f t="shared" si="30"/>
        <v>2024-05</v>
      </c>
      <c r="D876" s="11">
        <v>32.01</v>
      </c>
      <c r="E876" s="11">
        <v>196.57</v>
      </c>
      <c r="F876" t="str">
        <f t="shared" si="29"/>
        <v>May 2024</v>
      </c>
    </row>
    <row r="877" spans="1:6" x14ac:dyDescent="0.2">
      <c r="A877" s="10">
        <v>45437</v>
      </c>
      <c r="B877" s="26">
        <v>52</v>
      </c>
      <c r="C877" s="25" t="str">
        <f t="shared" si="30"/>
        <v>2024-05</v>
      </c>
      <c r="D877" s="11">
        <v>32.56</v>
      </c>
      <c r="E877" s="11">
        <v>189.63</v>
      </c>
      <c r="F877" t="str">
        <f t="shared" si="29"/>
        <v>May 2024</v>
      </c>
    </row>
    <row r="878" spans="1:6" x14ac:dyDescent="0.2">
      <c r="A878" s="10">
        <v>45438</v>
      </c>
      <c r="B878" s="26">
        <v>46</v>
      </c>
      <c r="C878" s="25" t="str">
        <f t="shared" si="30"/>
        <v>2024-05</v>
      </c>
      <c r="D878" s="11">
        <v>32.4</v>
      </c>
      <c r="E878" s="11">
        <v>165.84</v>
      </c>
      <c r="F878" t="str">
        <f t="shared" si="29"/>
        <v>May 2024</v>
      </c>
    </row>
    <row r="879" spans="1:6" x14ac:dyDescent="0.2">
      <c r="A879" s="10">
        <v>45439</v>
      </c>
      <c r="B879" s="26">
        <v>48</v>
      </c>
      <c r="C879" s="25" t="str">
        <f t="shared" si="30"/>
        <v>2024-05</v>
      </c>
      <c r="D879" s="11">
        <v>32</v>
      </c>
      <c r="E879" s="11">
        <v>173.8</v>
      </c>
      <c r="F879" t="str">
        <f t="shared" si="29"/>
        <v>May 2024</v>
      </c>
    </row>
    <row r="880" spans="1:6" x14ac:dyDescent="0.2">
      <c r="A880" s="10">
        <v>45440</v>
      </c>
      <c r="B880" s="26">
        <v>53</v>
      </c>
      <c r="C880" s="25" t="str">
        <f t="shared" si="30"/>
        <v>2024-05</v>
      </c>
      <c r="D880" s="11">
        <v>46.22</v>
      </c>
      <c r="E880" s="11">
        <v>197.81</v>
      </c>
      <c r="F880" t="str">
        <f t="shared" si="29"/>
        <v>May 2024</v>
      </c>
    </row>
    <row r="881" spans="1:6" x14ac:dyDescent="0.2">
      <c r="A881" s="10">
        <v>45441</v>
      </c>
      <c r="B881" s="26">
        <v>46</v>
      </c>
      <c r="C881" s="25" t="str">
        <f t="shared" si="30"/>
        <v>2024-05</v>
      </c>
      <c r="D881" s="11">
        <v>49.4</v>
      </c>
      <c r="E881" s="11">
        <v>163.79</v>
      </c>
      <c r="F881" t="str">
        <f t="shared" si="29"/>
        <v>May 2024</v>
      </c>
    </row>
    <row r="882" spans="1:6" x14ac:dyDescent="0.2">
      <c r="A882" s="10">
        <v>45442</v>
      </c>
      <c r="B882" s="26">
        <v>52</v>
      </c>
      <c r="C882" s="25" t="str">
        <f t="shared" si="30"/>
        <v>2024-05</v>
      </c>
      <c r="D882" s="11">
        <v>32.43</v>
      </c>
      <c r="E882" s="11">
        <v>226.95</v>
      </c>
      <c r="F882" t="str">
        <f t="shared" si="29"/>
        <v>May 2024</v>
      </c>
    </row>
    <row r="883" spans="1:6" x14ac:dyDescent="0.2">
      <c r="A883" s="10">
        <v>45443</v>
      </c>
      <c r="B883" s="26">
        <v>54</v>
      </c>
      <c r="C883" s="25" t="str">
        <f t="shared" si="30"/>
        <v>2024-05</v>
      </c>
      <c r="D883" s="11">
        <v>43.24</v>
      </c>
      <c r="E883" s="11">
        <v>143.5</v>
      </c>
      <c r="F883" t="str">
        <f t="shared" si="29"/>
        <v>May 2024</v>
      </c>
    </row>
    <row r="884" spans="1:6" x14ac:dyDescent="0.2">
      <c r="A884" s="10">
        <v>45444</v>
      </c>
      <c r="B884" s="26">
        <v>47</v>
      </c>
      <c r="C884" s="25" t="str">
        <f t="shared" si="30"/>
        <v>2024-06</v>
      </c>
      <c r="D884" s="11">
        <v>48.75</v>
      </c>
      <c r="E884" s="11">
        <v>201.04</v>
      </c>
      <c r="F884" t="str">
        <f t="shared" si="29"/>
        <v>June 2024</v>
      </c>
    </row>
    <row r="885" spans="1:6" x14ac:dyDescent="0.2">
      <c r="A885" s="10">
        <v>45445</v>
      </c>
      <c r="B885" s="26">
        <v>50</v>
      </c>
      <c r="C885" s="25" t="str">
        <f t="shared" si="30"/>
        <v>2024-06</v>
      </c>
      <c r="D885" s="11">
        <v>48.08</v>
      </c>
      <c r="E885" s="11">
        <v>162.04</v>
      </c>
      <c r="F885" t="str">
        <f t="shared" si="29"/>
        <v>June 2024</v>
      </c>
    </row>
    <row r="886" spans="1:6" x14ac:dyDescent="0.2">
      <c r="A886" s="10">
        <v>45446</v>
      </c>
      <c r="B886" s="26">
        <v>47</v>
      </c>
      <c r="C886" s="25" t="str">
        <f t="shared" si="30"/>
        <v>2024-06</v>
      </c>
      <c r="D886" s="11">
        <v>46.5</v>
      </c>
      <c r="E886" s="11">
        <v>171.77</v>
      </c>
      <c r="F886" t="str">
        <f t="shared" si="29"/>
        <v>June 2024</v>
      </c>
    </row>
    <row r="887" spans="1:6" x14ac:dyDescent="0.2">
      <c r="A887" s="10">
        <v>45447</v>
      </c>
      <c r="B887" s="26">
        <v>49</v>
      </c>
      <c r="C887" s="25" t="str">
        <f t="shared" si="30"/>
        <v>2024-06</v>
      </c>
      <c r="D887" s="11">
        <v>47.78</v>
      </c>
      <c r="E887" s="11">
        <v>143.22</v>
      </c>
      <c r="F887" t="str">
        <f t="shared" si="29"/>
        <v>June 2024</v>
      </c>
    </row>
    <row r="888" spans="1:6" x14ac:dyDescent="0.2">
      <c r="A888" s="10">
        <v>45448</v>
      </c>
      <c r="B888" s="26">
        <v>52</v>
      </c>
      <c r="C888" s="25" t="str">
        <f t="shared" si="30"/>
        <v>2024-06</v>
      </c>
      <c r="D888" s="11">
        <v>34.26</v>
      </c>
      <c r="E888" s="11">
        <v>222.66</v>
      </c>
      <c r="F888" t="str">
        <f t="shared" si="29"/>
        <v>June 2024</v>
      </c>
    </row>
    <row r="889" spans="1:6" x14ac:dyDescent="0.2">
      <c r="A889" s="10">
        <v>45449</v>
      </c>
      <c r="B889" s="26">
        <v>50</v>
      </c>
      <c r="C889" s="25" t="str">
        <f t="shared" si="30"/>
        <v>2024-06</v>
      </c>
      <c r="D889" s="11">
        <v>40.44</v>
      </c>
      <c r="E889" s="11">
        <v>216.62</v>
      </c>
      <c r="F889" t="str">
        <f t="shared" si="29"/>
        <v>June 2024</v>
      </c>
    </row>
    <row r="890" spans="1:6" x14ac:dyDescent="0.2">
      <c r="A890" s="10">
        <v>45450</v>
      </c>
      <c r="B890" s="26">
        <v>45</v>
      </c>
      <c r="C890" s="25" t="str">
        <f t="shared" si="30"/>
        <v>2024-06</v>
      </c>
      <c r="D890" s="11">
        <v>38.31</v>
      </c>
      <c r="E890" s="11">
        <v>178.97</v>
      </c>
      <c r="F890" t="str">
        <f t="shared" si="29"/>
        <v>June 2024</v>
      </c>
    </row>
    <row r="891" spans="1:6" x14ac:dyDescent="0.2">
      <c r="A891" s="10">
        <v>45451</v>
      </c>
      <c r="B891" s="26">
        <v>50</v>
      </c>
      <c r="C891" s="25" t="str">
        <f t="shared" si="30"/>
        <v>2024-06</v>
      </c>
      <c r="D891" s="11">
        <v>49.98</v>
      </c>
      <c r="E891" s="11">
        <v>154.41999999999999</v>
      </c>
      <c r="F891" t="str">
        <f t="shared" si="29"/>
        <v>June 2024</v>
      </c>
    </row>
    <row r="892" spans="1:6" x14ac:dyDescent="0.2">
      <c r="A892" s="10">
        <v>45452</v>
      </c>
      <c r="B892" s="26">
        <v>55</v>
      </c>
      <c r="C892" s="25" t="str">
        <f t="shared" si="30"/>
        <v>2024-06</v>
      </c>
      <c r="D892" s="11">
        <v>31.09</v>
      </c>
      <c r="E892" s="11">
        <v>168.2</v>
      </c>
      <c r="F892" t="str">
        <f t="shared" si="29"/>
        <v>June 2024</v>
      </c>
    </row>
    <row r="893" spans="1:6" x14ac:dyDescent="0.2">
      <c r="A893" s="10">
        <v>45453</v>
      </c>
      <c r="B893" s="26">
        <v>52</v>
      </c>
      <c r="C893" s="25" t="str">
        <f t="shared" si="30"/>
        <v>2024-06</v>
      </c>
      <c r="D893" s="11">
        <v>44.07</v>
      </c>
      <c r="E893" s="11">
        <v>146.71</v>
      </c>
      <c r="F893" t="str">
        <f t="shared" si="29"/>
        <v>June 2024</v>
      </c>
    </row>
    <row r="894" spans="1:6" x14ac:dyDescent="0.2">
      <c r="A894" s="10">
        <v>45454</v>
      </c>
      <c r="B894" s="26">
        <v>49</v>
      </c>
      <c r="C894" s="25" t="str">
        <f t="shared" si="30"/>
        <v>2024-06</v>
      </c>
      <c r="D894" s="11">
        <v>38.659999999999997</v>
      </c>
      <c r="E894" s="11">
        <v>164.38</v>
      </c>
      <c r="F894" t="str">
        <f t="shared" si="29"/>
        <v>June 2024</v>
      </c>
    </row>
    <row r="895" spans="1:6" x14ac:dyDescent="0.2">
      <c r="A895" s="10">
        <v>45455</v>
      </c>
      <c r="B895" s="26">
        <v>46</v>
      </c>
      <c r="C895" s="25" t="str">
        <f t="shared" si="30"/>
        <v>2024-06</v>
      </c>
      <c r="D895" s="11">
        <v>42.56</v>
      </c>
      <c r="E895" s="11">
        <v>153.22</v>
      </c>
      <c r="F895" t="str">
        <f t="shared" si="29"/>
        <v>June 2024</v>
      </c>
    </row>
    <row r="896" spans="1:6" x14ac:dyDescent="0.2">
      <c r="A896" s="10">
        <v>45456</v>
      </c>
      <c r="B896" s="26">
        <v>53</v>
      </c>
      <c r="C896" s="25" t="str">
        <f t="shared" si="30"/>
        <v>2024-06</v>
      </c>
      <c r="D896" s="11">
        <v>32.21</v>
      </c>
      <c r="E896" s="11">
        <v>220.44</v>
      </c>
      <c r="F896" t="str">
        <f t="shared" si="29"/>
        <v>June 2024</v>
      </c>
    </row>
    <row r="897" spans="1:6" x14ac:dyDescent="0.2">
      <c r="A897" s="10">
        <v>45457</v>
      </c>
      <c r="B897" s="26">
        <v>49</v>
      </c>
      <c r="C897" s="25" t="str">
        <f t="shared" si="30"/>
        <v>2024-06</v>
      </c>
      <c r="D897" s="11">
        <v>31.38</v>
      </c>
      <c r="E897" s="11">
        <v>225.52</v>
      </c>
      <c r="F897" t="str">
        <f t="shared" si="29"/>
        <v>June 2024</v>
      </c>
    </row>
    <row r="898" spans="1:6" x14ac:dyDescent="0.2">
      <c r="A898" s="10">
        <v>45458</v>
      </c>
      <c r="B898" s="26">
        <v>54</v>
      </c>
      <c r="C898" s="25" t="str">
        <f t="shared" si="30"/>
        <v>2024-06</v>
      </c>
      <c r="D898" s="11">
        <v>49.57</v>
      </c>
      <c r="E898" s="11">
        <v>177.36</v>
      </c>
      <c r="F898" t="str">
        <f t="shared" si="29"/>
        <v>June 2024</v>
      </c>
    </row>
    <row r="899" spans="1:6" x14ac:dyDescent="0.2">
      <c r="A899" s="10">
        <v>45459</v>
      </c>
      <c r="B899" s="26">
        <v>47</v>
      </c>
      <c r="C899" s="25" t="str">
        <f t="shared" si="30"/>
        <v>2024-06</v>
      </c>
      <c r="D899" s="11">
        <v>30.57</v>
      </c>
      <c r="E899" s="11">
        <v>151.44</v>
      </c>
      <c r="F899" t="str">
        <f t="shared" si="29"/>
        <v>June 2024</v>
      </c>
    </row>
    <row r="900" spans="1:6" x14ac:dyDescent="0.2">
      <c r="A900" s="10">
        <v>45460</v>
      </c>
      <c r="B900" s="26">
        <v>54</v>
      </c>
      <c r="C900" s="25" t="str">
        <f t="shared" si="30"/>
        <v>2024-06</v>
      </c>
      <c r="D900" s="11">
        <v>49.47</v>
      </c>
      <c r="E900" s="11">
        <v>174.01</v>
      </c>
      <c r="F900" t="str">
        <f t="shared" si="29"/>
        <v>June 2024</v>
      </c>
    </row>
    <row r="901" spans="1:6" x14ac:dyDescent="0.2">
      <c r="A901" s="10">
        <v>45461</v>
      </c>
      <c r="B901" s="26">
        <v>49</v>
      </c>
      <c r="C901" s="25" t="str">
        <f t="shared" si="30"/>
        <v>2024-06</v>
      </c>
      <c r="D901" s="11">
        <v>41.9</v>
      </c>
      <c r="E901" s="11">
        <v>185.64</v>
      </c>
      <c r="F901" t="str">
        <f t="shared" si="29"/>
        <v>June 2024</v>
      </c>
    </row>
    <row r="902" spans="1:6" x14ac:dyDescent="0.2">
      <c r="A902" s="10">
        <v>45462</v>
      </c>
      <c r="B902" s="26">
        <v>46</v>
      </c>
      <c r="C902" s="25" t="str">
        <f t="shared" si="30"/>
        <v>2024-06</v>
      </c>
      <c r="D902" s="11">
        <v>44.27</v>
      </c>
      <c r="E902" s="11">
        <v>186.08</v>
      </c>
      <c r="F902" t="str">
        <f t="shared" ref="F902:F965" si="31">TEXT(DATE(LEFT(C902,4), RIGHT(C902,2), 1), "mmmm yyyy")</f>
        <v>June 2024</v>
      </c>
    </row>
    <row r="903" spans="1:6" x14ac:dyDescent="0.2">
      <c r="A903" s="10">
        <v>45463</v>
      </c>
      <c r="B903" s="26">
        <v>51</v>
      </c>
      <c r="C903" s="25" t="str">
        <f t="shared" si="30"/>
        <v>2024-06</v>
      </c>
      <c r="D903" s="11">
        <v>30.68</v>
      </c>
      <c r="E903" s="11">
        <v>150.32</v>
      </c>
      <c r="F903" t="str">
        <f t="shared" si="31"/>
        <v>June 2024</v>
      </c>
    </row>
    <row r="904" spans="1:6" x14ac:dyDescent="0.2">
      <c r="A904" s="10">
        <v>45464</v>
      </c>
      <c r="B904" s="26">
        <v>56</v>
      </c>
      <c r="C904" s="25" t="str">
        <f t="shared" si="30"/>
        <v>2024-06</v>
      </c>
      <c r="D904" s="11">
        <v>40.81</v>
      </c>
      <c r="E904" s="11">
        <v>222.15</v>
      </c>
      <c r="F904" t="str">
        <f t="shared" si="31"/>
        <v>June 2024</v>
      </c>
    </row>
    <row r="905" spans="1:6" x14ac:dyDescent="0.2">
      <c r="A905" s="10">
        <v>45465</v>
      </c>
      <c r="B905" s="26">
        <v>50</v>
      </c>
      <c r="C905" s="25" t="str">
        <f t="shared" si="30"/>
        <v>2024-06</v>
      </c>
      <c r="D905" s="11">
        <v>45.99</v>
      </c>
      <c r="E905" s="11">
        <v>162.47</v>
      </c>
      <c r="F905" t="str">
        <f t="shared" si="31"/>
        <v>June 2024</v>
      </c>
    </row>
    <row r="906" spans="1:6" x14ac:dyDescent="0.2">
      <c r="A906" s="10">
        <v>45466</v>
      </c>
      <c r="B906" s="26">
        <v>54</v>
      </c>
      <c r="C906" s="25" t="str">
        <f t="shared" si="30"/>
        <v>2024-06</v>
      </c>
      <c r="D906" s="11">
        <v>41.91</v>
      </c>
      <c r="E906" s="11">
        <v>182.33</v>
      </c>
      <c r="F906" t="str">
        <f t="shared" si="31"/>
        <v>June 2024</v>
      </c>
    </row>
    <row r="907" spans="1:6" x14ac:dyDescent="0.2">
      <c r="A907" s="10">
        <v>45467</v>
      </c>
      <c r="B907" s="26">
        <v>56</v>
      </c>
      <c r="C907" s="25" t="str">
        <f t="shared" si="30"/>
        <v>2024-06</v>
      </c>
      <c r="D907" s="11">
        <v>41.3</v>
      </c>
      <c r="E907" s="11">
        <v>176.82</v>
      </c>
      <c r="F907" t="str">
        <f t="shared" si="31"/>
        <v>June 2024</v>
      </c>
    </row>
    <row r="908" spans="1:6" x14ac:dyDescent="0.2">
      <c r="A908" s="10">
        <v>45468</v>
      </c>
      <c r="B908" s="26">
        <v>46</v>
      </c>
      <c r="C908" s="25" t="str">
        <f t="shared" si="30"/>
        <v>2024-06</v>
      </c>
      <c r="D908" s="11">
        <v>31.62</v>
      </c>
      <c r="E908" s="11">
        <v>178.15</v>
      </c>
      <c r="F908" t="str">
        <f t="shared" si="31"/>
        <v>June 2024</v>
      </c>
    </row>
    <row r="909" spans="1:6" x14ac:dyDescent="0.2">
      <c r="A909" s="10">
        <v>45469</v>
      </c>
      <c r="B909" s="26">
        <v>57</v>
      </c>
      <c r="C909" s="25" t="str">
        <f t="shared" si="30"/>
        <v>2024-06</v>
      </c>
      <c r="D909" s="11">
        <v>44.72</v>
      </c>
      <c r="E909" s="11">
        <v>153.38999999999999</v>
      </c>
      <c r="F909" t="str">
        <f t="shared" si="31"/>
        <v>June 2024</v>
      </c>
    </row>
    <row r="910" spans="1:6" x14ac:dyDescent="0.2">
      <c r="A910" s="10">
        <v>45470</v>
      </c>
      <c r="B910" s="26">
        <v>55</v>
      </c>
      <c r="C910" s="25" t="str">
        <f t="shared" si="30"/>
        <v>2024-06</v>
      </c>
      <c r="D910" s="11">
        <v>48.62</v>
      </c>
      <c r="E910" s="11">
        <v>226.61</v>
      </c>
      <c r="F910" t="str">
        <f t="shared" si="31"/>
        <v>June 2024</v>
      </c>
    </row>
    <row r="911" spans="1:6" x14ac:dyDescent="0.2">
      <c r="A911" s="10">
        <v>45471</v>
      </c>
      <c r="B911" s="26">
        <v>52</v>
      </c>
      <c r="C911" s="25" t="str">
        <f t="shared" ref="C911:C974" si="32">TEXT(A911, "yyyy-mm")</f>
        <v>2024-06</v>
      </c>
      <c r="D911" s="11">
        <v>36.18</v>
      </c>
      <c r="E911" s="11">
        <v>231.54</v>
      </c>
      <c r="F911" t="str">
        <f t="shared" si="31"/>
        <v>June 2024</v>
      </c>
    </row>
    <row r="912" spans="1:6" x14ac:dyDescent="0.2">
      <c r="A912" s="10">
        <v>45472</v>
      </c>
      <c r="B912" s="26">
        <v>51</v>
      </c>
      <c r="C912" s="25" t="str">
        <f t="shared" si="32"/>
        <v>2024-06</v>
      </c>
      <c r="D912" s="11">
        <v>40.76</v>
      </c>
      <c r="E912" s="11">
        <v>142.97999999999999</v>
      </c>
      <c r="F912" t="str">
        <f t="shared" si="31"/>
        <v>June 2024</v>
      </c>
    </row>
    <row r="913" spans="1:6" x14ac:dyDescent="0.2">
      <c r="A913" s="10">
        <v>45473</v>
      </c>
      <c r="B913" s="26">
        <v>48</v>
      </c>
      <c r="C913" s="25" t="str">
        <f t="shared" si="32"/>
        <v>2024-06</v>
      </c>
      <c r="D913" s="11">
        <v>50.12</v>
      </c>
      <c r="E913" s="11">
        <v>206.21</v>
      </c>
      <c r="F913" t="str">
        <f t="shared" si="31"/>
        <v>June 2024</v>
      </c>
    </row>
    <row r="914" spans="1:6" x14ac:dyDescent="0.2">
      <c r="A914" s="10">
        <v>45474</v>
      </c>
      <c r="B914" s="26">
        <v>47</v>
      </c>
      <c r="C914" s="25" t="str">
        <f t="shared" si="32"/>
        <v>2024-07</v>
      </c>
      <c r="D914" s="11">
        <v>47.06</v>
      </c>
      <c r="E914" s="11">
        <v>136.91</v>
      </c>
      <c r="F914" t="str">
        <f t="shared" si="31"/>
        <v>July 2024</v>
      </c>
    </row>
    <row r="915" spans="1:6" x14ac:dyDescent="0.2">
      <c r="A915" s="10">
        <v>45475</v>
      </c>
      <c r="B915" s="26">
        <v>48</v>
      </c>
      <c r="C915" s="25" t="str">
        <f t="shared" si="32"/>
        <v>2024-07</v>
      </c>
      <c r="D915" s="11">
        <v>41.7</v>
      </c>
      <c r="E915" s="11">
        <v>217.78</v>
      </c>
      <c r="F915" t="str">
        <f t="shared" si="31"/>
        <v>July 2024</v>
      </c>
    </row>
    <row r="916" spans="1:6" x14ac:dyDescent="0.2">
      <c r="A916" s="10">
        <v>45476</v>
      </c>
      <c r="B916" s="26">
        <v>52</v>
      </c>
      <c r="C916" s="25" t="str">
        <f t="shared" si="32"/>
        <v>2024-07</v>
      </c>
      <c r="D916" s="11">
        <v>32.46</v>
      </c>
      <c r="E916" s="11">
        <v>145.55000000000001</v>
      </c>
      <c r="F916" t="str">
        <f t="shared" si="31"/>
        <v>July 2024</v>
      </c>
    </row>
    <row r="917" spans="1:6" x14ac:dyDescent="0.2">
      <c r="A917" s="10">
        <v>45477</v>
      </c>
      <c r="B917" s="26">
        <v>58</v>
      </c>
      <c r="C917" s="25" t="str">
        <f t="shared" si="32"/>
        <v>2024-07</v>
      </c>
      <c r="D917" s="11">
        <v>35.630000000000003</v>
      </c>
      <c r="E917" s="11">
        <v>167.87</v>
      </c>
      <c r="F917" t="str">
        <f t="shared" si="31"/>
        <v>July 2024</v>
      </c>
    </row>
    <row r="918" spans="1:6" x14ac:dyDescent="0.2">
      <c r="A918" s="10">
        <v>45478</v>
      </c>
      <c r="B918" s="26">
        <v>53</v>
      </c>
      <c r="C918" s="25" t="str">
        <f t="shared" si="32"/>
        <v>2024-07</v>
      </c>
      <c r="D918" s="11">
        <v>34.090000000000003</v>
      </c>
      <c r="E918" s="11">
        <v>178.17</v>
      </c>
      <c r="F918" t="str">
        <f t="shared" si="31"/>
        <v>July 2024</v>
      </c>
    </row>
    <row r="919" spans="1:6" x14ac:dyDescent="0.2">
      <c r="A919" s="10">
        <v>45479</v>
      </c>
      <c r="B919" s="26">
        <v>48</v>
      </c>
      <c r="C919" s="25" t="str">
        <f t="shared" si="32"/>
        <v>2024-07</v>
      </c>
      <c r="D919" s="11">
        <v>44.16</v>
      </c>
      <c r="E919" s="11">
        <v>224.24</v>
      </c>
      <c r="F919" t="str">
        <f t="shared" si="31"/>
        <v>July 2024</v>
      </c>
    </row>
    <row r="920" spans="1:6" x14ac:dyDescent="0.2">
      <c r="A920" s="10">
        <v>45480</v>
      </c>
      <c r="B920" s="26">
        <v>59</v>
      </c>
      <c r="C920" s="25" t="str">
        <f t="shared" si="32"/>
        <v>2024-07</v>
      </c>
      <c r="D920" s="11">
        <v>43.69</v>
      </c>
      <c r="E920" s="11">
        <v>184.53</v>
      </c>
      <c r="F920" t="str">
        <f t="shared" si="31"/>
        <v>July 2024</v>
      </c>
    </row>
    <row r="921" spans="1:6" x14ac:dyDescent="0.2">
      <c r="A921" s="10">
        <v>45481</v>
      </c>
      <c r="B921" s="26">
        <v>56</v>
      </c>
      <c r="C921" s="25" t="str">
        <f t="shared" si="32"/>
        <v>2024-07</v>
      </c>
      <c r="D921" s="11">
        <v>35.03</v>
      </c>
      <c r="E921" s="11">
        <v>203.59</v>
      </c>
      <c r="F921" t="str">
        <f t="shared" si="31"/>
        <v>July 2024</v>
      </c>
    </row>
    <row r="922" spans="1:6" x14ac:dyDescent="0.2">
      <c r="A922" s="10">
        <v>45482</v>
      </c>
      <c r="B922" s="26">
        <v>49</v>
      </c>
      <c r="C922" s="25" t="str">
        <f t="shared" si="32"/>
        <v>2024-07</v>
      </c>
      <c r="D922" s="11">
        <v>33.049999999999997</v>
      </c>
      <c r="E922" s="11">
        <v>138.4</v>
      </c>
      <c r="F922" t="str">
        <f t="shared" si="31"/>
        <v>July 2024</v>
      </c>
    </row>
    <row r="923" spans="1:6" x14ac:dyDescent="0.2">
      <c r="A923" s="10">
        <v>45483</v>
      </c>
      <c r="B923" s="26">
        <v>54</v>
      </c>
      <c r="C923" s="25" t="str">
        <f t="shared" si="32"/>
        <v>2024-07</v>
      </c>
      <c r="D923" s="11">
        <v>31.1</v>
      </c>
      <c r="E923" s="11">
        <v>221.97</v>
      </c>
      <c r="F923" t="str">
        <f t="shared" si="31"/>
        <v>July 2024</v>
      </c>
    </row>
    <row r="924" spans="1:6" x14ac:dyDescent="0.2">
      <c r="A924" s="10">
        <v>45484</v>
      </c>
      <c r="B924" s="26">
        <v>57</v>
      </c>
      <c r="C924" s="25" t="str">
        <f t="shared" si="32"/>
        <v>2024-07</v>
      </c>
      <c r="D924" s="11">
        <v>32.36</v>
      </c>
      <c r="E924" s="11">
        <v>175.23</v>
      </c>
      <c r="F924" t="str">
        <f t="shared" si="31"/>
        <v>July 2024</v>
      </c>
    </row>
    <row r="925" spans="1:6" x14ac:dyDescent="0.2">
      <c r="A925" s="10">
        <v>45485</v>
      </c>
      <c r="B925" s="26">
        <v>51</v>
      </c>
      <c r="C925" s="25" t="str">
        <f t="shared" si="32"/>
        <v>2024-07</v>
      </c>
      <c r="D925" s="11">
        <v>37.94</v>
      </c>
      <c r="E925" s="11">
        <v>193.74</v>
      </c>
      <c r="F925" t="str">
        <f t="shared" si="31"/>
        <v>July 2024</v>
      </c>
    </row>
    <row r="926" spans="1:6" x14ac:dyDescent="0.2">
      <c r="A926" s="10">
        <v>45486</v>
      </c>
      <c r="B926" s="26">
        <v>54</v>
      </c>
      <c r="C926" s="25" t="str">
        <f t="shared" si="32"/>
        <v>2024-07</v>
      </c>
      <c r="D926" s="11">
        <v>31.14</v>
      </c>
      <c r="E926" s="11">
        <v>155.31</v>
      </c>
      <c r="F926" t="str">
        <f t="shared" si="31"/>
        <v>July 2024</v>
      </c>
    </row>
    <row r="927" spans="1:6" x14ac:dyDescent="0.2">
      <c r="A927" s="10">
        <v>45487</v>
      </c>
      <c r="B927" s="26">
        <v>56</v>
      </c>
      <c r="C927" s="25" t="str">
        <f t="shared" si="32"/>
        <v>2024-07</v>
      </c>
      <c r="D927" s="11">
        <v>41.62</v>
      </c>
      <c r="E927" s="11">
        <v>171.14</v>
      </c>
      <c r="F927" t="str">
        <f t="shared" si="31"/>
        <v>July 2024</v>
      </c>
    </row>
    <row r="928" spans="1:6" x14ac:dyDescent="0.2">
      <c r="A928" s="10">
        <v>45488</v>
      </c>
      <c r="B928" s="26">
        <v>52</v>
      </c>
      <c r="C928" s="25" t="str">
        <f t="shared" si="32"/>
        <v>2024-07</v>
      </c>
      <c r="D928" s="11">
        <v>34.9</v>
      </c>
      <c r="E928" s="11">
        <v>188.14</v>
      </c>
      <c r="F928" t="str">
        <f t="shared" si="31"/>
        <v>July 2024</v>
      </c>
    </row>
    <row r="929" spans="1:6" x14ac:dyDescent="0.2">
      <c r="A929" s="10">
        <v>45489</v>
      </c>
      <c r="B929" s="26">
        <v>50</v>
      </c>
      <c r="C929" s="25" t="str">
        <f t="shared" si="32"/>
        <v>2024-07</v>
      </c>
      <c r="D929" s="11">
        <v>30.56</v>
      </c>
      <c r="E929" s="11">
        <v>228.13</v>
      </c>
      <c r="F929" t="str">
        <f t="shared" si="31"/>
        <v>July 2024</v>
      </c>
    </row>
    <row r="930" spans="1:6" x14ac:dyDescent="0.2">
      <c r="A930" s="10">
        <v>45490</v>
      </c>
      <c r="B930" s="26">
        <v>55</v>
      </c>
      <c r="C930" s="25" t="str">
        <f t="shared" si="32"/>
        <v>2024-07</v>
      </c>
      <c r="D930" s="11">
        <v>39.81</v>
      </c>
      <c r="E930" s="11">
        <v>195.22</v>
      </c>
      <c r="F930" t="str">
        <f t="shared" si="31"/>
        <v>July 2024</v>
      </c>
    </row>
    <row r="931" spans="1:6" x14ac:dyDescent="0.2">
      <c r="A931" s="10">
        <v>45491</v>
      </c>
      <c r="B931" s="26">
        <v>53</v>
      </c>
      <c r="C931" s="25" t="str">
        <f t="shared" si="32"/>
        <v>2024-07</v>
      </c>
      <c r="D931" s="11">
        <v>32.69</v>
      </c>
      <c r="E931" s="11">
        <v>221.77</v>
      </c>
      <c r="F931" t="str">
        <f t="shared" si="31"/>
        <v>July 2024</v>
      </c>
    </row>
    <row r="932" spans="1:6" x14ac:dyDescent="0.2">
      <c r="A932" s="10">
        <v>45492</v>
      </c>
      <c r="B932" s="26">
        <v>59</v>
      </c>
      <c r="C932" s="25" t="str">
        <f t="shared" si="32"/>
        <v>2024-07</v>
      </c>
      <c r="D932" s="11">
        <v>33.700000000000003</v>
      </c>
      <c r="E932" s="11">
        <v>155.38999999999999</v>
      </c>
      <c r="F932" t="str">
        <f t="shared" si="31"/>
        <v>July 2024</v>
      </c>
    </row>
    <row r="933" spans="1:6" x14ac:dyDescent="0.2">
      <c r="A933" s="10">
        <v>45493</v>
      </c>
      <c r="B933" s="26">
        <v>56</v>
      </c>
      <c r="C933" s="25" t="str">
        <f t="shared" si="32"/>
        <v>2024-07</v>
      </c>
      <c r="D933" s="11">
        <v>38.83</v>
      </c>
      <c r="E933" s="11">
        <v>179.45</v>
      </c>
      <c r="F933" t="str">
        <f t="shared" si="31"/>
        <v>July 2024</v>
      </c>
    </row>
    <row r="934" spans="1:6" x14ac:dyDescent="0.2">
      <c r="A934" s="10">
        <v>45494</v>
      </c>
      <c r="B934" s="26">
        <v>53</v>
      </c>
      <c r="C934" s="25" t="str">
        <f t="shared" si="32"/>
        <v>2024-07</v>
      </c>
      <c r="D934" s="11">
        <v>39.159999999999997</v>
      </c>
      <c r="E934" s="11">
        <v>183.38</v>
      </c>
      <c r="F934" t="str">
        <f t="shared" si="31"/>
        <v>July 2024</v>
      </c>
    </row>
    <row r="935" spans="1:6" x14ac:dyDescent="0.2">
      <c r="A935" s="10">
        <v>45495</v>
      </c>
      <c r="B935" s="26">
        <v>57</v>
      </c>
      <c r="C935" s="25" t="str">
        <f t="shared" si="32"/>
        <v>2024-07</v>
      </c>
      <c r="D935" s="11">
        <v>48.74</v>
      </c>
      <c r="E935" s="11">
        <v>219.39</v>
      </c>
      <c r="F935" t="str">
        <f t="shared" si="31"/>
        <v>July 2024</v>
      </c>
    </row>
    <row r="936" spans="1:6" x14ac:dyDescent="0.2">
      <c r="A936" s="10">
        <v>45496</v>
      </c>
      <c r="B936" s="26">
        <v>49</v>
      </c>
      <c r="C936" s="25" t="str">
        <f t="shared" si="32"/>
        <v>2024-07</v>
      </c>
      <c r="D936" s="11">
        <v>42.35</v>
      </c>
      <c r="E936" s="11">
        <v>160.88999999999999</v>
      </c>
      <c r="F936" t="str">
        <f t="shared" si="31"/>
        <v>July 2024</v>
      </c>
    </row>
    <row r="937" spans="1:6" x14ac:dyDescent="0.2">
      <c r="A937" s="10">
        <v>45497</v>
      </c>
      <c r="B937" s="26">
        <v>55</v>
      </c>
      <c r="C937" s="25" t="str">
        <f t="shared" si="32"/>
        <v>2024-07</v>
      </c>
      <c r="D937" s="11">
        <v>35.880000000000003</v>
      </c>
      <c r="E937" s="11">
        <v>213.16</v>
      </c>
      <c r="F937" t="str">
        <f t="shared" si="31"/>
        <v>July 2024</v>
      </c>
    </row>
    <row r="938" spans="1:6" x14ac:dyDescent="0.2">
      <c r="A938" s="10">
        <v>45498</v>
      </c>
      <c r="B938" s="26">
        <v>56</v>
      </c>
      <c r="C938" s="25" t="str">
        <f t="shared" si="32"/>
        <v>2024-07</v>
      </c>
      <c r="D938" s="11">
        <v>31.36</v>
      </c>
      <c r="E938" s="11">
        <v>224.17</v>
      </c>
      <c r="F938" t="str">
        <f t="shared" si="31"/>
        <v>July 2024</v>
      </c>
    </row>
    <row r="939" spans="1:6" x14ac:dyDescent="0.2">
      <c r="A939" s="10">
        <v>45499</v>
      </c>
      <c r="B939" s="26">
        <v>57</v>
      </c>
      <c r="C939" s="25" t="str">
        <f t="shared" si="32"/>
        <v>2024-07</v>
      </c>
      <c r="D939" s="11">
        <v>43.24</v>
      </c>
      <c r="E939" s="11">
        <v>215.08</v>
      </c>
      <c r="F939" t="str">
        <f t="shared" si="31"/>
        <v>July 2024</v>
      </c>
    </row>
    <row r="940" spans="1:6" x14ac:dyDescent="0.2">
      <c r="A940" s="10">
        <v>45500</v>
      </c>
      <c r="B940" s="26">
        <v>58</v>
      </c>
      <c r="C940" s="25" t="str">
        <f t="shared" si="32"/>
        <v>2024-07</v>
      </c>
      <c r="D940" s="11">
        <v>41.01</v>
      </c>
      <c r="E940" s="11">
        <v>160.57</v>
      </c>
      <c r="F940" t="str">
        <f t="shared" si="31"/>
        <v>July 2024</v>
      </c>
    </row>
    <row r="941" spans="1:6" x14ac:dyDescent="0.2">
      <c r="A941" s="10">
        <v>45501</v>
      </c>
      <c r="B941" s="26">
        <v>52</v>
      </c>
      <c r="C941" s="25" t="str">
        <f t="shared" si="32"/>
        <v>2024-07</v>
      </c>
      <c r="D941" s="11">
        <v>49.35</v>
      </c>
      <c r="E941" s="11">
        <v>212.45</v>
      </c>
      <c r="F941" t="str">
        <f t="shared" si="31"/>
        <v>July 2024</v>
      </c>
    </row>
    <row r="942" spans="1:6" x14ac:dyDescent="0.2">
      <c r="A942" s="10">
        <v>45502</v>
      </c>
      <c r="B942" s="26">
        <v>52</v>
      </c>
      <c r="C942" s="25" t="str">
        <f t="shared" si="32"/>
        <v>2024-07</v>
      </c>
      <c r="D942" s="11">
        <v>48.62</v>
      </c>
      <c r="E942" s="11">
        <v>140.96</v>
      </c>
      <c r="F942" t="str">
        <f t="shared" si="31"/>
        <v>July 2024</v>
      </c>
    </row>
    <row r="943" spans="1:6" x14ac:dyDescent="0.2">
      <c r="A943" s="10">
        <v>45503</v>
      </c>
      <c r="B943" s="26">
        <v>59</v>
      </c>
      <c r="C943" s="25" t="str">
        <f t="shared" si="32"/>
        <v>2024-07</v>
      </c>
      <c r="D943" s="11">
        <v>38.5</v>
      </c>
      <c r="E943" s="11">
        <v>235.05</v>
      </c>
      <c r="F943" t="str">
        <f t="shared" si="31"/>
        <v>July 2024</v>
      </c>
    </row>
    <row r="944" spans="1:6" x14ac:dyDescent="0.2">
      <c r="A944" s="10">
        <v>45504</v>
      </c>
      <c r="B944" s="26">
        <v>54</v>
      </c>
      <c r="C944" s="25" t="str">
        <f t="shared" si="32"/>
        <v>2024-07</v>
      </c>
      <c r="D944" s="11">
        <v>41.09</v>
      </c>
      <c r="E944" s="11">
        <v>189.76</v>
      </c>
      <c r="F944" t="str">
        <f t="shared" si="31"/>
        <v>July 2024</v>
      </c>
    </row>
    <row r="945" spans="1:6" x14ac:dyDescent="0.2">
      <c r="A945" s="10">
        <v>45505</v>
      </c>
      <c r="B945" s="26">
        <v>50</v>
      </c>
      <c r="C945" s="25" t="str">
        <f t="shared" si="32"/>
        <v>2024-08</v>
      </c>
      <c r="D945" s="11">
        <v>39.82</v>
      </c>
      <c r="E945" s="11">
        <v>154.76</v>
      </c>
      <c r="F945" t="str">
        <f t="shared" si="31"/>
        <v>August 2024</v>
      </c>
    </row>
    <row r="946" spans="1:6" x14ac:dyDescent="0.2">
      <c r="A946" s="10">
        <v>45506</v>
      </c>
      <c r="B946" s="26">
        <v>53</v>
      </c>
      <c r="C946" s="25" t="str">
        <f t="shared" si="32"/>
        <v>2024-08</v>
      </c>
      <c r="D946" s="11">
        <v>49.9</v>
      </c>
      <c r="E946" s="11">
        <v>197.79</v>
      </c>
      <c r="F946" t="str">
        <f t="shared" si="31"/>
        <v>August 2024</v>
      </c>
    </row>
    <row r="947" spans="1:6" x14ac:dyDescent="0.2">
      <c r="A947" s="10">
        <v>45507</v>
      </c>
      <c r="B947" s="26">
        <v>57</v>
      </c>
      <c r="C947" s="25" t="str">
        <f t="shared" si="32"/>
        <v>2024-08</v>
      </c>
      <c r="D947" s="11">
        <v>43.44</v>
      </c>
      <c r="E947" s="11">
        <v>234.23</v>
      </c>
      <c r="F947" t="str">
        <f t="shared" si="31"/>
        <v>August 2024</v>
      </c>
    </row>
    <row r="948" spans="1:6" x14ac:dyDescent="0.2">
      <c r="A948" s="10">
        <v>45508</v>
      </c>
      <c r="B948" s="26">
        <v>59</v>
      </c>
      <c r="C948" s="25" t="str">
        <f t="shared" si="32"/>
        <v>2024-08</v>
      </c>
      <c r="D948" s="11">
        <v>37.07</v>
      </c>
      <c r="E948" s="11">
        <v>197.26</v>
      </c>
      <c r="F948" t="str">
        <f t="shared" si="31"/>
        <v>August 2024</v>
      </c>
    </row>
    <row r="949" spans="1:6" x14ac:dyDescent="0.2">
      <c r="A949" s="10">
        <v>45509</v>
      </c>
      <c r="B949" s="26">
        <v>51</v>
      </c>
      <c r="C949" s="25" t="str">
        <f t="shared" si="32"/>
        <v>2024-08</v>
      </c>
      <c r="D949" s="11">
        <v>36.17</v>
      </c>
      <c r="E949" s="11">
        <v>160.77000000000001</v>
      </c>
      <c r="F949" t="str">
        <f t="shared" si="31"/>
        <v>August 2024</v>
      </c>
    </row>
    <row r="950" spans="1:6" x14ac:dyDescent="0.2">
      <c r="A950" s="10">
        <v>45510</v>
      </c>
      <c r="B950" s="26">
        <v>54</v>
      </c>
      <c r="C950" s="25" t="str">
        <f t="shared" si="32"/>
        <v>2024-08</v>
      </c>
      <c r="D950" s="11">
        <v>37.49</v>
      </c>
      <c r="E950" s="11">
        <v>229.23</v>
      </c>
      <c r="F950" t="str">
        <f t="shared" si="31"/>
        <v>August 2024</v>
      </c>
    </row>
    <row r="951" spans="1:6" x14ac:dyDescent="0.2">
      <c r="A951" s="10">
        <v>45511</v>
      </c>
      <c r="B951" s="26">
        <v>57</v>
      </c>
      <c r="C951" s="25" t="str">
        <f t="shared" si="32"/>
        <v>2024-08</v>
      </c>
      <c r="D951" s="11">
        <v>33.28</v>
      </c>
      <c r="E951" s="11">
        <v>148.34</v>
      </c>
      <c r="F951" t="str">
        <f t="shared" si="31"/>
        <v>August 2024</v>
      </c>
    </row>
    <row r="952" spans="1:6" x14ac:dyDescent="0.2">
      <c r="A952" s="10">
        <v>45512</v>
      </c>
      <c r="B952" s="26">
        <v>53</v>
      </c>
      <c r="C952" s="25" t="str">
        <f t="shared" si="32"/>
        <v>2024-08</v>
      </c>
      <c r="D952" s="11">
        <v>36.71</v>
      </c>
      <c r="E952" s="11">
        <v>196.42</v>
      </c>
      <c r="F952" t="str">
        <f t="shared" si="31"/>
        <v>August 2024</v>
      </c>
    </row>
    <row r="953" spans="1:6" x14ac:dyDescent="0.2">
      <c r="A953" s="10">
        <v>45513</v>
      </c>
      <c r="B953" s="26">
        <v>58</v>
      </c>
      <c r="C953" s="25" t="str">
        <f t="shared" si="32"/>
        <v>2024-08</v>
      </c>
      <c r="D953" s="11">
        <v>35.950000000000003</v>
      </c>
      <c r="E953" s="11">
        <v>152.59</v>
      </c>
      <c r="F953" t="str">
        <f t="shared" si="31"/>
        <v>August 2024</v>
      </c>
    </row>
    <row r="954" spans="1:6" x14ac:dyDescent="0.2">
      <c r="A954" s="10">
        <v>45514</v>
      </c>
      <c r="B954" s="26">
        <v>48</v>
      </c>
      <c r="C954" s="25" t="str">
        <f t="shared" si="32"/>
        <v>2024-08</v>
      </c>
      <c r="D954" s="11">
        <v>33.159999999999997</v>
      </c>
      <c r="E954" s="11">
        <v>218.87</v>
      </c>
      <c r="F954" t="str">
        <f t="shared" si="31"/>
        <v>August 2024</v>
      </c>
    </row>
    <row r="955" spans="1:6" x14ac:dyDescent="0.2">
      <c r="A955" s="10">
        <v>45515</v>
      </c>
      <c r="B955" s="26">
        <v>55</v>
      </c>
      <c r="C955" s="25" t="str">
        <f t="shared" si="32"/>
        <v>2024-08</v>
      </c>
      <c r="D955" s="11">
        <v>36.46</v>
      </c>
      <c r="E955" s="11">
        <v>215.83</v>
      </c>
      <c r="F955" t="str">
        <f t="shared" si="31"/>
        <v>August 2024</v>
      </c>
    </row>
    <row r="956" spans="1:6" x14ac:dyDescent="0.2">
      <c r="A956" s="10">
        <v>45516</v>
      </c>
      <c r="B956" s="26">
        <v>56</v>
      </c>
      <c r="C956" s="25" t="str">
        <f t="shared" si="32"/>
        <v>2024-08</v>
      </c>
      <c r="D956" s="11">
        <v>46.81</v>
      </c>
      <c r="E956" s="11">
        <v>160.94</v>
      </c>
      <c r="F956" t="str">
        <f t="shared" si="31"/>
        <v>August 2024</v>
      </c>
    </row>
    <row r="957" spans="1:6" x14ac:dyDescent="0.2">
      <c r="A957" s="10">
        <v>45517</v>
      </c>
      <c r="B957" s="26">
        <v>57</v>
      </c>
      <c r="C957" s="25" t="str">
        <f t="shared" si="32"/>
        <v>2024-08</v>
      </c>
      <c r="D957" s="11">
        <v>38.53</v>
      </c>
      <c r="E957" s="11">
        <v>166.42</v>
      </c>
      <c r="F957" t="str">
        <f t="shared" si="31"/>
        <v>August 2024</v>
      </c>
    </row>
    <row r="958" spans="1:6" x14ac:dyDescent="0.2">
      <c r="A958" s="10">
        <v>45518</v>
      </c>
      <c r="B958" s="26">
        <v>58</v>
      </c>
      <c r="C958" s="25" t="str">
        <f t="shared" si="32"/>
        <v>2024-08</v>
      </c>
      <c r="D958" s="11">
        <v>34.83</v>
      </c>
      <c r="E958" s="11">
        <v>184.47</v>
      </c>
      <c r="F958" t="str">
        <f t="shared" si="31"/>
        <v>August 2024</v>
      </c>
    </row>
    <row r="959" spans="1:6" x14ac:dyDescent="0.2">
      <c r="A959" s="10">
        <v>45519</v>
      </c>
      <c r="B959" s="26">
        <v>55</v>
      </c>
      <c r="C959" s="25" t="str">
        <f t="shared" si="32"/>
        <v>2024-08</v>
      </c>
      <c r="D959" s="11">
        <v>32.590000000000003</v>
      </c>
      <c r="E959" s="11">
        <v>205.39</v>
      </c>
      <c r="F959" t="str">
        <f t="shared" si="31"/>
        <v>August 2024</v>
      </c>
    </row>
    <row r="960" spans="1:6" x14ac:dyDescent="0.2">
      <c r="A960" s="10">
        <v>45520</v>
      </c>
      <c r="B960" s="26">
        <v>56</v>
      </c>
      <c r="C960" s="25" t="str">
        <f t="shared" si="32"/>
        <v>2024-08</v>
      </c>
      <c r="D960" s="11">
        <v>36.049999999999997</v>
      </c>
      <c r="E960" s="11">
        <v>211.88</v>
      </c>
      <c r="F960" t="str">
        <f t="shared" si="31"/>
        <v>August 2024</v>
      </c>
    </row>
    <row r="961" spans="1:6" x14ac:dyDescent="0.2">
      <c r="A961" s="10">
        <v>45521</v>
      </c>
      <c r="B961" s="26">
        <v>49</v>
      </c>
      <c r="C961" s="25" t="str">
        <f t="shared" si="32"/>
        <v>2024-08</v>
      </c>
      <c r="D961" s="11">
        <v>35.01</v>
      </c>
      <c r="E961" s="11">
        <v>208.9</v>
      </c>
      <c r="F961" t="str">
        <f t="shared" si="31"/>
        <v>August 2024</v>
      </c>
    </row>
    <row r="962" spans="1:6" x14ac:dyDescent="0.2">
      <c r="A962" s="10">
        <v>45522</v>
      </c>
      <c r="B962" s="26">
        <v>57</v>
      </c>
      <c r="C962" s="25" t="str">
        <f t="shared" si="32"/>
        <v>2024-08</v>
      </c>
      <c r="D962" s="11">
        <v>42.23</v>
      </c>
      <c r="E962" s="11">
        <v>181.36</v>
      </c>
      <c r="F962" t="str">
        <f t="shared" si="31"/>
        <v>August 2024</v>
      </c>
    </row>
    <row r="963" spans="1:6" x14ac:dyDescent="0.2">
      <c r="A963" s="10">
        <v>45523</v>
      </c>
      <c r="B963" s="26">
        <v>59</v>
      </c>
      <c r="C963" s="25" t="str">
        <f t="shared" si="32"/>
        <v>2024-08</v>
      </c>
      <c r="D963" s="11">
        <v>37.549999999999997</v>
      </c>
      <c r="E963" s="11">
        <v>213.71</v>
      </c>
      <c r="F963" t="str">
        <f t="shared" si="31"/>
        <v>August 2024</v>
      </c>
    </row>
    <row r="964" spans="1:6" x14ac:dyDescent="0.2">
      <c r="A964" s="10">
        <v>45524</v>
      </c>
      <c r="B964" s="26">
        <v>59</v>
      </c>
      <c r="C964" s="25" t="str">
        <f t="shared" si="32"/>
        <v>2024-08</v>
      </c>
      <c r="D964" s="11">
        <v>31.88</v>
      </c>
      <c r="E964" s="11">
        <v>148.44999999999999</v>
      </c>
      <c r="F964" t="str">
        <f t="shared" si="31"/>
        <v>August 2024</v>
      </c>
    </row>
    <row r="965" spans="1:6" x14ac:dyDescent="0.2">
      <c r="A965" s="10">
        <v>45525</v>
      </c>
      <c r="B965" s="26">
        <v>59</v>
      </c>
      <c r="C965" s="25" t="str">
        <f t="shared" si="32"/>
        <v>2024-08</v>
      </c>
      <c r="D965" s="11">
        <v>37.729999999999997</v>
      </c>
      <c r="E965" s="11">
        <v>218.8</v>
      </c>
      <c r="F965" t="str">
        <f t="shared" si="31"/>
        <v>August 2024</v>
      </c>
    </row>
    <row r="966" spans="1:6" x14ac:dyDescent="0.2">
      <c r="A966" s="10">
        <v>45526</v>
      </c>
      <c r="B966" s="26">
        <v>58</v>
      </c>
      <c r="C966" s="25" t="str">
        <f t="shared" si="32"/>
        <v>2024-08</v>
      </c>
      <c r="D966" s="11">
        <v>38.28</v>
      </c>
      <c r="E966" s="11">
        <v>225.45</v>
      </c>
      <c r="F966" t="str">
        <f t="shared" ref="F966:F1029" si="33">TEXT(DATE(LEFT(C966,4), RIGHT(C966,2), 1), "mmmm yyyy")</f>
        <v>August 2024</v>
      </c>
    </row>
    <row r="967" spans="1:6" x14ac:dyDescent="0.2">
      <c r="A967" s="10">
        <v>45527</v>
      </c>
      <c r="B967" s="26">
        <v>57</v>
      </c>
      <c r="C967" s="25" t="str">
        <f t="shared" si="32"/>
        <v>2024-08</v>
      </c>
      <c r="D967" s="11">
        <v>41.61</v>
      </c>
      <c r="E967" s="11">
        <v>223.59</v>
      </c>
      <c r="F967" t="str">
        <f t="shared" si="33"/>
        <v>August 2024</v>
      </c>
    </row>
    <row r="968" spans="1:6" x14ac:dyDescent="0.2">
      <c r="A968" s="10">
        <v>45528</v>
      </c>
      <c r="B968" s="26">
        <v>55</v>
      </c>
      <c r="C968" s="25" t="str">
        <f t="shared" si="32"/>
        <v>2024-08</v>
      </c>
      <c r="D968" s="11">
        <v>49.18</v>
      </c>
      <c r="E968" s="11">
        <v>198.84</v>
      </c>
      <c r="F968" t="str">
        <f t="shared" si="33"/>
        <v>August 2024</v>
      </c>
    </row>
    <row r="969" spans="1:6" x14ac:dyDescent="0.2">
      <c r="A969" s="10">
        <v>45529</v>
      </c>
      <c r="B969" s="26">
        <v>59</v>
      </c>
      <c r="C969" s="25" t="str">
        <f t="shared" si="32"/>
        <v>2024-08</v>
      </c>
      <c r="D969" s="11">
        <v>35.380000000000003</v>
      </c>
      <c r="E969" s="11">
        <v>219.24</v>
      </c>
      <c r="F969" t="str">
        <f t="shared" si="33"/>
        <v>August 2024</v>
      </c>
    </row>
    <row r="970" spans="1:6" x14ac:dyDescent="0.2">
      <c r="A970" s="10">
        <v>45530</v>
      </c>
      <c r="B970" s="26">
        <v>51</v>
      </c>
      <c r="C970" s="25" t="str">
        <f t="shared" si="32"/>
        <v>2024-08</v>
      </c>
      <c r="D970" s="11">
        <v>39.909999999999997</v>
      </c>
      <c r="E970" s="11">
        <v>195.13</v>
      </c>
      <c r="F970" t="str">
        <f t="shared" si="33"/>
        <v>August 2024</v>
      </c>
    </row>
    <row r="971" spans="1:6" x14ac:dyDescent="0.2">
      <c r="A971" s="10">
        <v>45531</v>
      </c>
      <c r="B971" s="26">
        <v>52</v>
      </c>
      <c r="C971" s="25" t="str">
        <f t="shared" si="32"/>
        <v>2024-08</v>
      </c>
      <c r="D971" s="11">
        <v>31.16</v>
      </c>
      <c r="E971" s="11">
        <v>184.9</v>
      </c>
      <c r="F971" t="str">
        <f t="shared" si="33"/>
        <v>August 2024</v>
      </c>
    </row>
    <row r="972" spans="1:6" x14ac:dyDescent="0.2">
      <c r="A972" s="10">
        <v>45532</v>
      </c>
      <c r="B972" s="26">
        <v>54</v>
      </c>
      <c r="C972" s="25" t="str">
        <f t="shared" si="32"/>
        <v>2024-08</v>
      </c>
      <c r="D972" s="11">
        <v>33.89</v>
      </c>
      <c r="E972" s="11">
        <v>166.76</v>
      </c>
      <c r="F972" t="str">
        <f t="shared" si="33"/>
        <v>August 2024</v>
      </c>
    </row>
    <row r="973" spans="1:6" x14ac:dyDescent="0.2">
      <c r="A973" s="10">
        <v>45533</v>
      </c>
      <c r="B973" s="26">
        <v>59</v>
      </c>
      <c r="C973" s="25" t="str">
        <f t="shared" si="32"/>
        <v>2024-08</v>
      </c>
      <c r="D973" s="11">
        <v>44.61</v>
      </c>
      <c r="E973" s="11">
        <v>219.42</v>
      </c>
      <c r="F973" t="str">
        <f t="shared" si="33"/>
        <v>August 2024</v>
      </c>
    </row>
    <row r="974" spans="1:6" x14ac:dyDescent="0.2">
      <c r="A974" s="10">
        <v>45534</v>
      </c>
      <c r="B974" s="26">
        <v>49</v>
      </c>
      <c r="C974" s="25" t="str">
        <f t="shared" si="32"/>
        <v>2024-08</v>
      </c>
      <c r="D974" s="11">
        <v>44.26</v>
      </c>
      <c r="E974" s="11">
        <v>186.75</v>
      </c>
      <c r="F974" t="str">
        <f t="shared" si="33"/>
        <v>August 2024</v>
      </c>
    </row>
    <row r="975" spans="1:6" x14ac:dyDescent="0.2">
      <c r="A975" s="10">
        <v>45535</v>
      </c>
      <c r="B975" s="26">
        <v>49</v>
      </c>
      <c r="C975" s="25" t="str">
        <f t="shared" ref="C975:C1038" si="34">TEXT(A975, "yyyy-mm")</f>
        <v>2024-08</v>
      </c>
      <c r="D975" s="11">
        <v>47.58</v>
      </c>
      <c r="E975" s="11">
        <v>202.26</v>
      </c>
      <c r="F975" t="str">
        <f t="shared" si="33"/>
        <v>August 2024</v>
      </c>
    </row>
    <row r="976" spans="1:6" x14ac:dyDescent="0.2">
      <c r="A976" s="10">
        <v>45536</v>
      </c>
      <c r="B976" s="26">
        <v>60</v>
      </c>
      <c r="C976" s="25" t="str">
        <f t="shared" si="34"/>
        <v>2024-09</v>
      </c>
      <c r="D976" s="11">
        <v>39.520000000000003</v>
      </c>
      <c r="E976" s="11">
        <v>224.57</v>
      </c>
      <c r="F976" t="str">
        <f t="shared" si="33"/>
        <v>September 2024</v>
      </c>
    </row>
    <row r="977" spans="1:6" x14ac:dyDescent="0.2">
      <c r="A977" s="10">
        <v>45537</v>
      </c>
      <c r="B977" s="26">
        <v>60</v>
      </c>
      <c r="C977" s="25" t="str">
        <f t="shared" si="34"/>
        <v>2024-09</v>
      </c>
      <c r="D977" s="11">
        <v>42.08</v>
      </c>
      <c r="E977" s="11">
        <v>213.19</v>
      </c>
      <c r="F977" t="str">
        <f t="shared" si="33"/>
        <v>September 2024</v>
      </c>
    </row>
    <row r="978" spans="1:6" x14ac:dyDescent="0.2">
      <c r="A978" s="10">
        <v>45538</v>
      </c>
      <c r="B978" s="26">
        <v>60</v>
      </c>
      <c r="C978" s="25" t="str">
        <f t="shared" si="34"/>
        <v>2024-09</v>
      </c>
      <c r="D978" s="11">
        <v>40.56</v>
      </c>
      <c r="E978" s="11">
        <v>149.30000000000001</v>
      </c>
      <c r="F978" t="str">
        <f t="shared" si="33"/>
        <v>September 2024</v>
      </c>
    </row>
    <row r="979" spans="1:6" x14ac:dyDescent="0.2">
      <c r="A979" s="10">
        <v>45539</v>
      </c>
      <c r="B979" s="26">
        <v>56</v>
      </c>
      <c r="C979" s="25" t="str">
        <f t="shared" si="34"/>
        <v>2024-09</v>
      </c>
      <c r="D979" s="11">
        <v>48.01</v>
      </c>
      <c r="E979" s="11">
        <v>219.57</v>
      </c>
      <c r="F979" t="str">
        <f t="shared" si="33"/>
        <v>September 2024</v>
      </c>
    </row>
    <row r="980" spans="1:6" x14ac:dyDescent="0.2">
      <c r="A980" s="10">
        <v>45540</v>
      </c>
      <c r="B980" s="26">
        <v>56</v>
      </c>
      <c r="C980" s="25" t="str">
        <f t="shared" si="34"/>
        <v>2024-09</v>
      </c>
      <c r="D980" s="11">
        <v>38.159999999999997</v>
      </c>
      <c r="E980" s="11">
        <v>181.57</v>
      </c>
      <c r="F980" t="str">
        <f t="shared" si="33"/>
        <v>September 2024</v>
      </c>
    </row>
    <row r="981" spans="1:6" x14ac:dyDescent="0.2">
      <c r="A981" s="10">
        <v>45541</v>
      </c>
      <c r="B981" s="26">
        <v>56</v>
      </c>
      <c r="C981" s="25" t="str">
        <f t="shared" si="34"/>
        <v>2024-09</v>
      </c>
      <c r="D981" s="11">
        <v>37.549999999999997</v>
      </c>
      <c r="E981" s="11">
        <v>215.13</v>
      </c>
      <c r="F981" t="str">
        <f t="shared" si="33"/>
        <v>September 2024</v>
      </c>
    </row>
    <row r="982" spans="1:6" x14ac:dyDescent="0.2">
      <c r="A982" s="10">
        <v>45542</v>
      </c>
      <c r="B982" s="26">
        <v>49</v>
      </c>
      <c r="C982" s="25" t="str">
        <f t="shared" si="34"/>
        <v>2024-09</v>
      </c>
      <c r="D982" s="11">
        <v>44.08</v>
      </c>
      <c r="E982" s="11">
        <v>223.24</v>
      </c>
      <c r="F982" t="str">
        <f t="shared" si="33"/>
        <v>September 2024</v>
      </c>
    </row>
    <row r="983" spans="1:6" x14ac:dyDescent="0.2">
      <c r="A983" s="10">
        <v>45543</v>
      </c>
      <c r="B983" s="26">
        <v>51</v>
      </c>
      <c r="C983" s="25" t="str">
        <f t="shared" si="34"/>
        <v>2024-09</v>
      </c>
      <c r="D983" s="11">
        <v>43.03</v>
      </c>
      <c r="E983" s="11">
        <v>170.61</v>
      </c>
      <c r="F983" t="str">
        <f t="shared" si="33"/>
        <v>September 2024</v>
      </c>
    </row>
    <row r="984" spans="1:6" x14ac:dyDescent="0.2">
      <c r="A984" s="10">
        <v>45544</v>
      </c>
      <c r="B984" s="26">
        <v>51</v>
      </c>
      <c r="C984" s="25" t="str">
        <f t="shared" si="34"/>
        <v>2024-09</v>
      </c>
      <c r="D984" s="11">
        <v>34.909999999999997</v>
      </c>
      <c r="E984" s="11">
        <v>176.11</v>
      </c>
      <c r="F984" t="str">
        <f t="shared" si="33"/>
        <v>September 2024</v>
      </c>
    </row>
    <row r="985" spans="1:6" x14ac:dyDescent="0.2">
      <c r="A985" s="10">
        <v>45545</v>
      </c>
      <c r="B985" s="26">
        <v>60</v>
      </c>
      <c r="C985" s="25" t="str">
        <f t="shared" si="34"/>
        <v>2024-09</v>
      </c>
      <c r="D985" s="11">
        <v>39.950000000000003</v>
      </c>
      <c r="E985" s="11">
        <v>214.34</v>
      </c>
      <c r="F985" t="str">
        <f t="shared" si="33"/>
        <v>September 2024</v>
      </c>
    </row>
    <row r="986" spans="1:6" x14ac:dyDescent="0.2">
      <c r="A986" s="10">
        <v>45546</v>
      </c>
      <c r="B986" s="26">
        <v>52</v>
      </c>
      <c r="C986" s="25" t="str">
        <f t="shared" si="34"/>
        <v>2024-09</v>
      </c>
      <c r="D986" s="11">
        <v>38.590000000000003</v>
      </c>
      <c r="E986" s="11">
        <v>149.46</v>
      </c>
      <c r="F986" t="str">
        <f t="shared" si="33"/>
        <v>September 2024</v>
      </c>
    </row>
    <row r="987" spans="1:6" x14ac:dyDescent="0.2">
      <c r="A987" s="10">
        <v>45547</v>
      </c>
      <c r="B987" s="26">
        <v>53</v>
      </c>
      <c r="C987" s="25" t="str">
        <f t="shared" si="34"/>
        <v>2024-09</v>
      </c>
      <c r="D987" s="11">
        <v>47.21</v>
      </c>
      <c r="E987" s="11">
        <v>139.9</v>
      </c>
      <c r="F987" t="str">
        <f t="shared" si="33"/>
        <v>September 2024</v>
      </c>
    </row>
    <row r="988" spans="1:6" x14ac:dyDescent="0.2">
      <c r="A988" s="10">
        <v>45548</v>
      </c>
      <c r="B988" s="26">
        <v>60</v>
      </c>
      <c r="C988" s="25" t="str">
        <f t="shared" si="34"/>
        <v>2024-09</v>
      </c>
      <c r="D988" s="11">
        <v>48</v>
      </c>
      <c r="E988" s="11">
        <v>141.12</v>
      </c>
      <c r="F988" t="str">
        <f t="shared" si="33"/>
        <v>September 2024</v>
      </c>
    </row>
    <row r="989" spans="1:6" x14ac:dyDescent="0.2">
      <c r="A989" s="10">
        <v>45549</v>
      </c>
      <c r="B989" s="26">
        <v>52</v>
      </c>
      <c r="C989" s="25" t="str">
        <f t="shared" si="34"/>
        <v>2024-09</v>
      </c>
      <c r="D989" s="11">
        <v>36.19</v>
      </c>
      <c r="E989" s="11">
        <v>190.66</v>
      </c>
      <c r="F989" t="str">
        <f t="shared" si="33"/>
        <v>September 2024</v>
      </c>
    </row>
    <row r="990" spans="1:6" x14ac:dyDescent="0.2">
      <c r="A990" s="10">
        <v>45550</v>
      </c>
      <c r="B990" s="26">
        <v>55</v>
      </c>
      <c r="C990" s="25" t="str">
        <f t="shared" si="34"/>
        <v>2024-09</v>
      </c>
      <c r="D990" s="11">
        <v>33.01</v>
      </c>
      <c r="E990" s="11">
        <v>179.65</v>
      </c>
      <c r="F990" t="str">
        <f t="shared" si="33"/>
        <v>September 2024</v>
      </c>
    </row>
    <row r="991" spans="1:6" x14ac:dyDescent="0.2">
      <c r="A991" s="10">
        <v>45551</v>
      </c>
      <c r="B991" s="26">
        <v>50</v>
      </c>
      <c r="C991" s="25" t="str">
        <f t="shared" si="34"/>
        <v>2024-09</v>
      </c>
      <c r="D991" s="11">
        <v>37.18</v>
      </c>
      <c r="E991" s="11">
        <v>202.94</v>
      </c>
      <c r="F991" t="str">
        <f t="shared" si="33"/>
        <v>September 2024</v>
      </c>
    </row>
    <row r="992" spans="1:6" x14ac:dyDescent="0.2">
      <c r="A992" s="10">
        <v>45552</v>
      </c>
      <c r="B992" s="26">
        <v>54</v>
      </c>
      <c r="C992" s="25" t="str">
        <f t="shared" si="34"/>
        <v>2024-09</v>
      </c>
      <c r="D992" s="11">
        <v>33.46</v>
      </c>
      <c r="E992" s="11">
        <v>213.29</v>
      </c>
      <c r="F992" t="str">
        <f t="shared" si="33"/>
        <v>September 2024</v>
      </c>
    </row>
    <row r="993" spans="1:6" x14ac:dyDescent="0.2">
      <c r="A993" s="10">
        <v>45553</v>
      </c>
      <c r="B993" s="26">
        <v>57</v>
      </c>
      <c r="C993" s="25" t="str">
        <f t="shared" si="34"/>
        <v>2024-09</v>
      </c>
      <c r="D993" s="11">
        <v>48.31</v>
      </c>
      <c r="E993" s="11">
        <v>162.12</v>
      </c>
      <c r="F993" t="str">
        <f t="shared" si="33"/>
        <v>September 2024</v>
      </c>
    </row>
    <row r="994" spans="1:6" x14ac:dyDescent="0.2">
      <c r="A994" s="10">
        <v>45554</v>
      </c>
      <c r="B994" s="26">
        <v>60</v>
      </c>
      <c r="C994" s="25" t="str">
        <f t="shared" si="34"/>
        <v>2024-09</v>
      </c>
      <c r="D994" s="11">
        <v>33.380000000000003</v>
      </c>
      <c r="E994" s="11">
        <v>162.31</v>
      </c>
      <c r="F994" t="str">
        <f t="shared" si="33"/>
        <v>September 2024</v>
      </c>
    </row>
    <row r="995" spans="1:6" x14ac:dyDescent="0.2">
      <c r="A995" s="10">
        <v>45555</v>
      </c>
      <c r="B995" s="26">
        <v>56</v>
      </c>
      <c r="C995" s="25" t="str">
        <f t="shared" si="34"/>
        <v>2024-09</v>
      </c>
      <c r="D995" s="11">
        <v>47.24</v>
      </c>
      <c r="E995" s="11">
        <v>145.94999999999999</v>
      </c>
      <c r="F995" t="str">
        <f t="shared" si="33"/>
        <v>September 2024</v>
      </c>
    </row>
    <row r="996" spans="1:6" x14ac:dyDescent="0.2">
      <c r="A996" s="10">
        <v>45556</v>
      </c>
      <c r="B996" s="26">
        <v>55</v>
      </c>
      <c r="C996" s="25" t="str">
        <f t="shared" si="34"/>
        <v>2024-09</v>
      </c>
      <c r="D996" s="11">
        <v>38.99</v>
      </c>
      <c r="E996" s="11">
        <v>178.69</v>
      </c>
      <c r="F996" t="str">
        <f t="shared" si="33"/>
        <v>September 2024</v>
      </c>
    </row>
    <row r="997" spans="1:6" x14ac:dyDescent="0.2">
      <c r="A997" s="10">
        <v>45557</v>
      </c>
      <c r="B997" s="26">
        <v>51</v>
      </c>
      <c r="C997" s="25" t="str">
        <f t="shared" si="34"/>
        <v>2024-09</v>
      </c>
      <c r="D997" s="11">
        <v>44.2</v>
      </c>
      <c r="E997" s="11">
        <v>235.89</v>
      </c>
      <c r="F997" t="str">
        <f t="shared" si="33"/>
        <v>September 2024</v>
      </c>
    </row>
    <row r="998" spans="1:6" x14ac:dyDescent="0.2">
      <c r="A998" s="10">
        <v>45558</v>
      </c>
      <c r="B998" s="26">
        <v>61</v>
      </c>
      <c r="C998" s="25" t="str">
        <f t="shared" si="34"/>
        <v>2024-09</v>
      </c>
      <c r="D998" s="11">
        <v>34.39</v>
      </c>
      <c r="E998" s="11">
        <v>200.78</v>
      </c>
      <c r="F998" t="str">
        <f t="shared" si="33"/>
        <v>September 2024</v>
      </c>
    </row>
    <row r="999" spans="1:6" x14ac:dyDescent="0.2">
      <c r="A999" s="10">
        <v>45559</v>
      </c>
      <c r="B999" s="26">
        <v>59</v>
      </c>
      <c r="C999" s="25" t="str">
        <f t="shared" si="34"/>
        <v>2024-09</v>
      </c>
      <c r="D999" s="11">
        <v>38.78</v>
      </c>
      <c r="E999" s="11">
        <v>201.72</v>
      </c>
      <c r="F999" t="str">
        <f t="shared" si="33"/>
        <v>September 2024</v>
      </c>
    </row>
    <row r="1000" spans="1:6" x14ac:dyDescent="0.2">
      <c r="A1000" s="10">
        <v>45560</v>
      </c>
      <c r="B1000" s="26">
        <v>59</v>
      </c>
      <c r="C1000" s="25" t="str">
        <f t="shared" si="34"/>
        <v>2024-09</v>
      </c>
      <c r="D1000" s="11">
        <v>45.93</v>
      </c>
      <c r="E1000" s="11">
        <v>158.51</v>
      </c>
      <c r="F1000" t="str">
        <f t="shared" si="33"/>
        <v>September 2024</v>
      </c>
    </row>
    <row r="1001" spans="1:6" x14ac:dyDescent="0.2">
      <c r="A1001" s="10">
        <v>45561</v>
      </c>
      <c r="B1001" s="26">
        <v>57</v>
      </c>
      <c r="C1001" s="25" t="str">
        <f t="shared" si="34"/>
        <v>2024-09</v>
      </c>
      <c r="D1001" s="11">
        <v>30.54</v>
      </c>
      <c r="E1001" s="11">
        <v>149.82</v>
      </c>
      <c r="F1001" t="str">
        <f t="shared" si="33"/>
        <v>September 2024</v>
      </c>
    </row>
    <row r="1002" spans="1:6" x14ac:dyDescent="0.2">
      <c r="A1002" s="10">
        <v>45562</v>
      </c>
      <c r="B1002" s="26">
        <v>50</v>
      </c>
      <c r="C1002" s="25" t="str">
        <f t="shared" si="34"/>
        <v>2024-09</v>
      </c>
      <c r="D1002" s="11">
        <v>33.18</v>
      </c>
      <c r="E1002" s="11">
        <v>143.34</v>
      </c>
      <c r="F1002" t="str">
        <f t="shared" si="33"/>
        <v>September 2024</v>
      </c>
    </row>
    <row r="1003" spans="1:6" x14ac:dyDescent="0.2">
      <c r="A1003" s="10">
        <v>45563</v>
      </c>
      <c r="B1003" s="26">
        <v>57</v>
      </c>
      <c r="C1003" s="25" t="str">
        <f t="shared" si="34"/>
        <v>2024-09</v>
      </c>
      <c r="D1003" s="11">
        <v>30.61</v>
      </c>
      <c r="E1003" s="11">
        <v>201.96</v>
      </c>
      <c r="F1003" t="str">
        <f t="shared" si="33"/>
        <v>September 2024</v>
      </c>
    </row>
    <row r="1004" spans="1:6" x14ac:dyDescent="0.2">
      <c r="A1004" s="10">
        <v>45564</v>
      </c>
      <c r="B1004" s="26">
        <v>56</v>
      </c>
      <c r="C1004" s="25" t="str">
        <f t="shared" si="34"/>
        <v>2024-09</v>
      </c>
      <c r="D1004" s="11">
        <v>39.65</v>
      </c>
      <c r="E1004" s="11">
        <v>168.59</v>
      </c>
      <c r="F1004" t="str">
        <f t="shared" si="33"/>
        <v>September 2024</v>
      </c>
    </row>
    <row r="1005" spans="1:6" x14ac:dyDescent="0.2">
      <c r="A1005" s="10">
        <v>45565</v>
      </c>
      <c r="B1005" s="26">
        <v>57</v>
      </c>
      <c r="C1005" s="25" t="str">
        <f t="shared" si="34"/>
        <v>2024-09</v>
      </c>
      <c r="D1005" s="11">
        <v>30.62</v>
      </c>
      <c r="E1005" s="11">
        <v>229.86</v>
      </c>
      <c r="F1005" t="str">
        <f t="shared" si="33"/>
        <v>September 2024</v>
      </c>
    </row>
    <row r="1006" spans="1:6" x14ac:dyDescent="0.2">
      <c r="A1006" s="10">
        <v>45566</v>
      </c>
      <c r="B1006" s="26">
        <v>51</v>
      </c>
      <c r="C1006" s="25" t="str">
        <f t="shared" si="34"/>
        <v>2024-10</v>
      </c>
      <c r="D1006" s="11">
        <v>31.32</v>
      </c>
      <c r="E1006" s="11">
        <v>143.28</v>
      </c>
      <c r="F1006" t="str">
        <f t="shared" si="33"/>
        <v>October 2024</v>
      </c>
    </row>
    <row r="1007" spans="1:6" x14ac:dyDescent="0.2">
      <c r="A1007" s="10">
        <v>45567</v>
      </c>
      <c r="B1007" s="26">
        <v>51</v>
      </c>
      <c r="C1007" s="25" t="str">
        <f t="shared" si="34"/>
        <v>2024-10</v>
      </c>
      <c r="D1007" s="11">
        <v>29.98</v>
      </c>
      <c r="E1007" s="11">
        <v>174.72</v>
      </c>
      <c r="F1007" t="str">
        <f t="shared" si="33"/>
        <v>October 2024</v>
      </c>
    </row>
    <row r="1008" spans="1:6" x14ac:dyDescent="0.2">
      <c r="A1008" s="10">
        <v>45568</v>
      </c>
      <c r="B1008" s="26">
        <v>59</v>
      </c>
      <c r="C1008" s="25" t="str">
        <f t="shared" si="34"/>
        <v>2024-10</v>
      </c>
      <c r="D1008" s="11">
        <v>45.76</v>
      </c>
      <c r="E1008" s="11">
        <v>153.08000000000001</v>
      </c>
      <c r="F1008" t="str">
        <f t="shared" si="33"/>
        <v>October 2024</v>
      </c>
    </row>
    <row r="1009" spans="1:6" x14ac:dyDescent="0.2">
      <c r="A1009" s="10">
        <v>45569</v>
      </c>
      <c r="B1009" s="26">
        <v>57</v>
      </c>
      <c r="C1009" s="25" t="str">
        <f t="shared" si="34"/>
        <v>2024-10</v>
      </c>
      <c r="D1009" s="11">
        <v>33.67</v>
      </c>
      <c r="E1009" s="11">
        <v>169.01</v>
      </c>
      <c r="F1009" t="str">
        <f t="shared" si="33"/>
        <v>October 2024</v>
      </c>
    </row>
    <row r="1010" spans="1:6" x14ac:dyDescent="0.2">
      <c r="A1010" s="10">
        <v>45570</v>
      </c>
      <c r="B1010" s="26">
        <v>59</v>
      </c>
      <c r="C1010" s="25" t="str">
        <f t="shared" si="34"/>
        <v>2024-10</v>
      </c>
      <c r="D1010" s="11">
        <v>36.840000000000003</v>
      </c>
      <c r="E1010" s="11">
        <v>215</v>
      </c>
      <c r="F1010" t="str">
        <f t="shared" si="33"/>
        <v>October 2024</v>
      </c>
    </row>
    <row r="1011" spans="1:6" x14ac:dyDescent="0.2">
      <c r="A1011" s="10">
        <v>45571</v>
      </c>
      <c r="B1011" s="26">
        <v>49</v>
      </c>
      <c r="C1011" s="25" t="str">
        <f t="shared" si="34"/>
        <v>2024-10</v>
      </c>
      <c r="D1011" s="11">
        <v>34.51</v>
      </c>
      <c r="E1011" s="11">
        <v>208.36</v>
      </c>
      <c r="F1011" t="str">
        <f t="shared" si="33"/>
        <v>October 2024</v>
      </c>
    </row>
    <row r="1012" spans="1:6" x14ac:dyDescent="0.2">
      <c r="A1012" s="10">
        <v>45572</v>
      </c>
      <c r="B1012" s="26">
        <v>51</v>
      </c>
      <c r="C1012" s="25" t="str">
        <f t="shared" si="34"/>
        <v>2024-10</v>
      </c>
      <c r="D1012" s="11">
        <v>39.979999999999997</v>
      </c>
      <c r="E1012" s="11">
        <v>217.72</v>
      </c>
      <c r="F1012" t="str">
        <f t="shared" si="33"/>
        <v>October 2024</v>
      </c>
    </row>
    <row r="1013" spans="1:6" x14ac:dyDescent="0.2">
      <c r="A1013" s="10">
        <v>45573</v>
      </c>
      <c r="B1013" s="26">
        <v>50</v>
      </c>
      <c r="C1013" s="25" t="str">
        <f t="shared" si="34"/>
        <v>2024-10</v>
      </c>
      <c r="D1013" s="11">
        <v>46.84</v>
      </c>
      <c r="E1013" s="11">
        <v>195.34</v>
      </c>
      <c r="F1013" t="str">
        <f t="shared" si="33"/>
        <v>October 2024</v>
      </c>
    </row>
    <row r="1014" spans="1:6" x14ac:dyDescent="0.2">
      <c r="A1014" s="10">
        <v>45574</v>
      </c>
      <c r="B1014" s="26">
        <v>50</v>
      </c>
      <c r="C1014" s="25" t="str">
        <f t="shared" si="34"/>
        <v>2024-10</v>
      </c>
      <c r="D1014" s="11">
        <v>33.979999999999997</v>
      </c>
      <c r="E1014" s="11">
        <v>152.49</v>
      </c>
      <c r="F1014" t="str">
        <f t="shared" si="33"/>
        <v>October 2024</v>
      </c>
    </row>
    <row r="1015" spans="1:6" x14ac:dyDescent="0.2">
      <c r="A1015" s="10">
        <v>45575</v>
      </c>
      <c r="B1015" s="26">
        <v>55</v>
      </c>
      <c r="C1015" s="25" t="str">
        <f t="shared" si="34"/>
        <v>2024-10</v>
      </c>
      <c r="D1015" s="11">
        <v>43.5</v>
      </c>
      <c r="E1015" s="11">
        <v>195.25</v>
      </c>
      <c r="F1015" t="str">
        <f t="shared" si="33"/>
        <v>October 2024</v>
      </c>
    </row>
    <row r="1016" spans="1:6" x14ac:dyDescent="0.2">
      <c r="A1016" s="10">
        <v>45576</v>
      </c>
      <c r="B1016" s="26">
        <v>55</v>
      </c>
      <c r="C1016" s="25" t="str">
        <f t="shared" si="34"/>
        <v>2024-10</v>
      </c>
      <c r="D1016" s="11">
        <v>42.69</v>
      </c>
      <c r="E1016" s="11">
        <v>171.55</v>
      </c>
      <c r="F1016" t="str">
        <f t="shared" si="33"/>
        <v>October 2024</v>
      </c>
    </row>
    <row r="1017" spans="1:6" x14ac:dyDescent="0.2">
      <c r="A1017" s="10">
        <v>45577</v>
      </c>
      <c r="B1017" s="26">
        <v>53</v>
      </c>
      <c r="C1017" s="25" t="str">
        <f t="shared" si="34"/>
        <v>2024-10</v>
      </c>
      <c r="D1017" s="11">
        <v>31.89</v>
      </c>
      <c r="E1017" s="11">
        <v>155.22999999999999</v>
      </c>
      <c r="F1017" t="str">
        <f t="shared" si="33"/>
        <v>October 2024</v>
      </c>
    </row>
    <row r="1018" spans="1:6" x14ac:dyDescent="0.2">
      <c r="A1018" s="10">
        <v>45578</v>
      </c>
      <c r="B1018" s="26">
        <v>50</v>
      </c>
      <c r="C1018" s="25" t="str">
        <f t="shared" si="34"/>
        <v>2024-10</v>
      </c>
      <c r="D1018" s="11">
        <v>36.08</v>
      </c>
      <c r="E1018" s="11">
        <v>226.25</v>
      </c>
      <c r="F1018" t="str">
        <f t="shared" si="33"/>
        <v>October 2024</v>
      </c>
    </row>
    <row r="1019" spans="1:6" x14ac:dyDescent="0.2">
      <c r="A1019" s="10">
        <v>45579</v>
      </c>
      <c r="B1019" s="26">
        <v>51</v>
      </c>
      <c r="C1019" s="25" t="str">
        <f t="shared" si="34"/>
        <v>2024-10</v>
      </c>
      <c r="D1019" s="11">
        <v>33.35</v>
      </c>
      <c r="E1019" s="11">
        <v>169.77</v>
      </c>
      <c r="F1019" t="str">
        <f t="shared" si="33"/>
        <v>October 2024</v>
      </c>
    </row>
    <row r="1020" spans="1:6" x14ac:dyDescent="0.2">
      <c r="A1020" s="10">
        <v>45580</v>
      </c>
      <c r="B1020" s="26">
        <v>51</v>
      </c>
      <c r="C1020" s="25" t="str">
        <f t="shared" si="34"/>
        <v>2024-10</v>
      </c>
      <c r="D1020" s="11">
        <v>48.21</v>
      </c>
      <c r="E1020" s="11">
        <v>166.24</v>
      </c>
      <c r="F1020" t="str">
        <f t="shared" si="33"/>
        <v>October 2024</v>
      </c>
    </row>
    <row r="1021" spans="1:6" x14ac:dyDescent="0.2">
      <c r="A1021" s="10">
        <v>45581</v>
      </c>
      <c r="B1021" s="26">
        <v>61</v>
      </c>
      <c r="C1021" s="25" t="str">
        <f t="shared" si="34"/>
        <v>2024-10</v>
      </c>
      <c r="D1021" s="11">
        <v>36.47</v>
      </c>
      <c r="E1021" s="11">
        <v>171.58</v>
      </c>
      <c r="F1021" t="str">
        <f t="shared" si="33"/>
        <v>October 2024</v>
      </c>
    </row>
    <row r="1022" spans="1:6" x14ac:dyDescent="0.2">
      <c r="A1022" s="10">
        <v>45582</v>
      </c>
      <c r="B1022" s="26">
        <v>58</v>
      </c>
      <c r="C1022" s="25" t="str">
        <f t="shared" si="34"/>
        <v>2024-10</v>
      </c>
      <c r="D1022" s="11">
        <v>30.94</v>
      </c>
      <c r="E1022" s="11">
        <v>182.05</v>
      </c>
      <c r="F1022" t="str">
        <f t="shared" si="33"/>
        <v>October 2024</v>
      </c>
    </row>
    <row r="1023" spans="1:6" x14ac:dyDescent="0.2">
      <c r="A1023" s="10">
        <v>45583</v>
      </c>
      <c r="B1023" s="26">
        <v>59</v>
      </c>
      <c r="C1023" s="25" t="str">
        <f t="shared" si="34"/>
        <v>2024-10</v>
      </c>
      <c r="D1023" s="11">
        <v>46.14</v>
      </c>
      <c r="E1023" s="11">
        <v>230.61</v>
      </c>
      <c r="F1023" t="str">
        <f t="shared" si="33"/>
        <v>October 2024</v>
      </c>
    </row>
    <row r="1024" spans="1:6" x14ac:dyDescent="0.2">
      <c r="A1024" s="10">
        <v>45584</v>
      </c>
      <c r="B1024" s="26">
        <v>58</v>
      </c>
      <c r="C1024" s="25" t="str">
        <f t="shared" si="34"/>
        <v>2024-10</v>
      </c>
      <c r="D1024" s="11">
        <v>43.15</v>
      </c>
      <c r="E1024" s="11">
        <v>196.86</v>
      </c>
      <c r="F1024" t="str">
        <f t="shared" si="33"/>
        <v>October 2024</v>
      </c>
    </row>
    <row r="1025" spans="1:6" x14ac:dyDescent="0.2">
      <c r="A1025" s="10">
        <v>45585</v>
      </c>
      <c r="B1025" s="26">
        <v>59</v>
      </c>
      <c r="C1025" s="25" t="str">
        <f t="shared" si="34"/>
        <v>2024-10</v>
      </c>
      <c r="D1025" s="11">
        <v>41.75</v>
      </c>
      <c r="E1025" s="11">
        <v>203.01</v>
      </c>
      <c r="F1025" t="str">
        <f t="shared" si="33"/>
        <v>October 2024</v>
      </c>
    </row>
    <row r="1026" spans="1:6" x14ac:dyDescent="0.2">
      <c r="A1026" s="10">
        <v>45586</v>
      </c>
      <c r="B1026" s="26">
        <v>51</v>
      </c>
      <c r="C1026" s="25" t="str">
        <f t="shared" si="34"/>
        <v>2024-10</v>
      </c>
      <c r="D1026" s="11">
        <v>49.18</v>
      </c>
      <c r="E1026" s="11">
        <v>186.78</v>
      </c>
      <c r="F1026" t="str">
        <f t="shared" si="33"/>
        <v>October 2024</v>
      </c>
    </row>
    <row r="1027" spans="1:6" x14ac:dyDescent="0.2">
      <c r="A1027" s="10">
        <v>45587</v>
      </c>
      <c r="B1027" s="26">
        <v>56</v>
      </c>
      <c r="C1027" s="25" t="str">
        <f t="shared" si="34"/>
        <v>2024-10</v>
      </c>
      <c r="D1027" s="11">
        <v>40.79</v>
      </c>
      <c r="E1027" s="11">
        <v>173.65</v>
      </c>
      <c r="F1027" t="str">
        <f t="shared" si="33"/>
        <v>October 2024</v>
      </c>
    </row>
    <row r="1028" spans="1:6" x14ac:dyDescent="0.2">
      <c r="A1028" s="10">
        <v>45588</v>
      </c>
      <c r="B1028" s="26">
        <v>54</v>
      </c>
      <c r="C1028" s="25" t="str">
        <f t="shared" si="34"/>
        <v>2024-10</v>
      </c>
      <c r="D1028" s="11">
        <v>47.62</v>
      </c>
      <c r="E1028" s="11">
        <v>228.07</v>
      </c>
      <c r="F1028" t="str">
        <f t="shared" si="33"/>
        <v>October 2024</v>
      </c>
    </row>
    <row r="1029" spans="1:6" x14ac:dyDescent="0.2">
      <c r="A1029" s="10">
        <v>45589</v>
      </c>
      <c r="B1029" s="26">
        <v>62</v>
      </c>
      <c r="C1029" s="25" t="str">
        <f t="shared" si="34"/>
        <v>2024-10</v>
      </c>
      <c r="D1029" s="11">
        <v>38.020000000000003</v>
      </c>
      <c r="E1029" s="11">
        <v>158.22</v>
      </c>
      <c r="F1029" t="str">
        <f t="shared" si="33"/>
        <v>October 2024</v>
      </c>
    </row>
    <row r="1030" spans="1:6" x14ac:dyDescent="0.2">
      <c r="A1030" s="10">
        <v>45590</v>
      </c>
      <c r="B1030" s="26">
        <v>59</v>
      </c>
      <c r="C1030" s="25" t="str">
        <f t="shared" si="34"/>
        <v>2024-10</v>
      </c>
      <c r="D1030" s="11">
        <v>40.78</v>
      </c>
      <c r="E1030" s="11">
        <v>155.9</v>
      </c>
      <c r="F1030" t="str">
        <f t="shared" ref="F1030:F1093" si="35">TEXT(DATE(LEFT(C1030,4), RIGHT(C1030,2), 1), "mmmm yyyy")</f>
        <v>October 2024</v>
      </c>
    </row>
    <row r="1031" spans="1:6" x14ac:dyDescent="0.2">
      <c r="A1031" s="10">
        <v>45591</v>
      </c>
      <c r="B1031" s="26">
        <v>59</v>
      </c>
      <c r="C1031" s="25" t="str">
        <f t="shared" si="34"/>
        <v>2024-10</v>
      </c>
      <c r="D1031" s="11">
        <v>36.049999999999997</v>
      </c>
      <c r="E1031" s="11">
        <v>147.51</v>
      </c>
      <c r="F1031" t="str">
        <f t="shared" si="35"/>
        <v>October 2024</v>
      </c>
    </row>
    <row r="1032" spans="1:6" x14ac:dyDescent="0.2">
      <c r="A1032" s="10">
        <v>45592</v>
      </c>
      <c r="B1032" s="26">
        <v>52</v>
      </c>
      <c r="C1032" s="25" t="str">
        <f t="shared" si="34"/>
        <v>2024-10</v>
      </c>
      <c r="D1032" s="11">
        <v>44.96</v>
      </c>
      <c r="E1032" s="11">
        <v>146.85</v>
      </c>
      <c r="F1032" t="str">
        <f t="shared" si="35"/>
        <v>October 2024</v>
      </c>
    </row>
    <row r="1033" spans="1:6" x14ac:dyDescent="0.2">
      <c r="A1033" s="10">
        <v>45593</v>
      </c>
      <c r="B1033" s="26">
        <v>61</v>
      </c>
      <c r="C1033" s="25" t="str">
        <f t="shared" si="34"/>
        <v>2024-10</v>
      </c>
      <c r="D1033" s="11">
        <v>32.549999999999997</v>
      </c>
      <c r="E1033" s="11">
        <v>220.53</v>
      </c>
      <c r="F1033" t="str">
        <f t="shared" si="35"/>
        <v>October 2024</v>
      </c>
    </row>
    <row r="1034" spans="1:6" x14ac:dyDescent="0.2">
      <c r="A1034" s="10">
        <v>45594</v>
      </c>
      <c r="B1034" s="26">
        <v>58</v>
      </c>
      <c r="C1034" s="25" t="str">
        <f t="shared" si="34"/>
        <v>2024-10</v>
      </c>
      <c r="D1034" s="11">
        <v>43.69</v>
      </c>
      <c r="E1034" s="11">
        <v>196.61</v>
      </c>
      <c r="F1034" t="str">
        <f t="shared" si="35"/>
        <v>October 2024</v>
      </c>
    </row>
    <row r="1035" spans="1:6" x14ac:dyDescent="0.2">
      <c r="A1035" s="10">
        <v>45595</v>
      </c>
      <c r="B1035" s="26">
        <v>53</v>
      </c>
      <c r="C1035" s="25" t="str">
        <f t="shared" si="34"/>
        <v>2024-10</v>
      </c>
      <c r="D1035" s="11">
        <v>48.97</v>
      </c>
      <c r="E1035" s="11">
        <v>233.76</v>
      </c>
      <c r="F1035" t="str">
        <f t="shared" si="35"/>
        <v>October 2024</v>
      </c>
    </row>
    <row r="1036" spans="1:6" x14ac:dyDescent="0.2">
      <c r="A1036" s="10">
        <v>45596</v>
      </c>
      <c r="B1036" s="26">
        <v>57</v>
      </c>
      <c r="C1036" s="25" t="str">
        <f t="shared" si="34"/>
        <v>2024-10</v>
      </c>
      <c r="D1036" s="11">
        <v>37.229999999999997</v>
      </c>
      <c r="E1036" s="11">
        <v>143</v>
      </c>
      <c r="F1036" t="str">
        <f t="shared" si="35"/>
        <v>October 2024</v>
      </c>
    </row>
    <row r="1037" spans="1:6" x14ac:dyDescent="0.2">
      <c r="A1037" s="10">
        <v>45597</v>
      </c>
      <c r="B1037" s="26">
        <v>59</v>
      </c>
      <c r="C1037" s="25" t="str">
        <f t="shared" si="34"/>
        <v>2024-11</v>
      </c>
      <c r="D1037" s="11">
        <v>37.020000000000003</v>
      </c>
      <c r="E1037" s="11">
        <v>218.35</v>
      </c>
      <c r="F1037" t="str">
        <f t="shared" si="35"/>
        <v>November 2024</v>
      </c>
    </row>
    <row r="1038" spans="1:6" x14ac:dyDescent="0.2">
      <c r="A1038" s="10">
        <v>45598</v>
      </c>
      <c r="B1038" s="26">
        <v>54</v>
      </c>
      <c r="C1038" s="25" t="str">
        <f t="shared" si="34"/>
        <v>2024-11</v>
      </c>
      <c r="D1038" s="11">
        <v>45.71</v>
      </c>
      <c r="E1038" s="11">
        <v>149.57</v>
      </c>
      <c r="F1038" t="str">
        <f t="shared" si="35"/>
        <v>November 2024</v>
      </c>
    </row>
    <row r="1039" spans="1:6" x14ac:dyDescent="0.2">
      <c r="A1039" s="10">
        <v>45599</v>
      </c>
      <c r="B1039" s="26">
        <v>59</v>
      </c>
      <c r="C1039" s="25" t="str">
        <f t="shared" ref="C1039:C1097" si="36">TEXT(A1039, "yyyy-mm")</f>
        <v>2024-11</v>
      </c>
      <c r="D1039" s="11">
        <v>33.549999999999997</v>
      </c>
      <c r="E1039" s="11">
        <v>186.55</v>
      </c>
      <c r="F1039" t="str">
        <f t="shared" si="35"/>
        <v>November 2024</v>
      </c>
    </row>
    <row r="1040" spans="1:6" x14ac:dyDescent="0.2">
      <c r="A1040" s="10">
        <v>45600</v>
      </c>
      <c r="B1040" s="26">
        <v>58</v>
      </c>
      <c r="C1040" s="25" t="str">
        <f t="shared" si="36"/>
        <v>2024-11</v>
      </c>
      <c r="D1040" s="11">
        <v>32.65</v>
      </c>
      <c r="E1040" s="11">
        <v>228.28</v>
      </c>
      <c r="F1040" t="str">
        <f t="shared" si="35"/>
        <v>November 2024</v>
      </c>
    </row>
    <row r="1041" spans="1:6" x14ac:dyDescent="0.2">
      <c r="A1041" s="10">
        <v>45601</v>
      </c>
      <c r="B1041" s="26">
        <v>61</v>
      </c>
      <c r="C1041" s="25" t="str">
        <f t="shared" si="36"/>
        <v>2024-11</v>
      </c>
      <c r="D1041" s="11">
        <v>41.38</v>
      </c>
      <c r="E1041" s="11">
        <v>223.11</v>
      </c>
      <c r="F1041" t="str">
        <f t="shared" si="35"/>
        <v>November 2024</v>
      </c>
    </row>
    <row r="1042" spans="1:6" x14ac:dyDescent="0.2">
      <c r="A1042" s="10">
        <v>45602</v>
      </c>
      <c r="B1042" s="26">
        <v>61</v>
      </c>
      <c r="C1042" s="25" t="str">
        <f t="shared" si="36"/>
        <v>2024-11</v>
      </c>
      <c r="D1042" s="11">
        <v>34.86</v>
      </c>
      <c r="E1042" s="11">
        <v>139.44</v>
      </c>
      <c r="F1042" t="str">
        <f t="shared" si="35"/>
        <v>November 2024</v>
      </c>
    </row>
    <row r="1043" spans="1:6" x14ac:dyDescent="0.2">
      <c r="A1043" s="10">
        <v>45603</v>
      </c>
      <c r="B1043" s="26">
        <v>58</v>
      </c>
      <c r="C1043" s="25" t="str">
        <f t="shared" si="36"/>
        <v>2024-11</v>
      </c>
      <c r="D1043" s="11">
        <v>38.86</v>
      </c>
      <c r="E1043" s="11">
        <v>169.4</v>
      </c>
      <c r="F1043" t="str">
        <f t="shared" si="35"/>
        <v>November 2024</v>
      </c>
    </row>
    <row r="1044" spans="1:6" x14ac:dyDescent="0.2">
      <c r="A1044" s="10">
        <v>45604</v>
      </c>
      <c r="B1044" s="26">
        <v>55</v>
      </c>
      <c r="C1044" s="25" t="str">
        <f t="shared" si="36"/>
        <v>2024-11</v>
      </c>
      <c r="D1044" s="11">
        <v>46.86</v>
      </c>
      <c r="E1044" s="11">
        <v>146.75</v>
      </c>
      <c r="F1044" t="str">
        <f t="shared" si="35"/>
        <v>November 2024</v>
      </c>
    </row>
    <row r="1045" spans="1:6" x14ac:dyDescent="0.2">
      <c r="A1045" s="10">
        <v>45605</v>
      </c>
      <c r="B1045" s="26">
        <v>63</v>
      </c>
      <c r="C1045" s="25" t="str">
        <f t="shared" si="36"/>
        <v>2024-11</v>
      </c>
      <c r="D1045" s="11">
        <v>31.33</v>
      </c>
      <c r="E1045" s="11">
        <v>156.15</v>
      </c>
      <c r="F1045" t="str">
        <f t="shared" si="35"/>
        <v>November 2024</v>
      </c>
    </row>
    <row r="1046" spans="1:6" x14ac:dyDescent="0.2">
      <c r="A1046" s="10">
        <v>45606</v>
      </c>
      <c r="B1046" s="26">
        <v>63</v>
      </c>
      <c r="C1046" s="25" t="str">
        <f t="shared" si="36"/>
        <v>2024-11</v>
      </c>
      <c r="D1046" s="11">
        <v>45.68</v>
      </c>
      <c r="E1046" s="11">
        <v>147.88</v>
      </c>
      <c r="F1046" t="str">
        <f t="shared" si="35"/>
        <v>November 2024</v>
      </c>
    </row>
    <row r="1047" spans="1:6" x14ac:dyDescent="0.2">
      <c r="A1047" s="10">
        <v>45607</v>
      </c>
      <c r="B1047" s="26">
        <v>60</v>
      </c>
      <c r="C1047" s="25" t="str">
        <f t="shared" si="36"/>
        <v>2024-11</v>
      </c>
      <c r="D1047" s="11">
        <v>34.590000000000003</v>
      </c>
      <c r="E1047" s="11">
        <v>225.69</v>
      </c>
      <c r="F1047" t="str">
        <f t="shared" si="35"/>
        <v>November 2024</v>
      </c>
    </row>
    <row r="1048" spans="1:6" x14ac:dyDescent="0.2">
      <c r="A1048" s="10">
        <v>45608</v>
      </c>
      <c r="B1048" s="26">
        <v>53</v>
      </c>
      <c r="C1048" s="25" t="str">
        <f t="shared" si="36"/>
        <v>2024-11</v>
      </c>
      <c r="D1048" s="11">
        <v>48.81</v>
      </c>
      <c r="E1048" s="11">
        <v>162.85</v>
      </c>
      <c r="F1048" t="str">
        <f t="shared" si="35"/>
        <v>November 2024</v>
      </c>
    </row>
    <row r="1049" spans="1:6" x14ac:dyDescent="0.2">
      <c r="A1049" s="10">
        <v>45609</v>
      </c>
      <c r="B1049" s="26">
        <v>55</v>
      </c>
      <c r="C1049" s="25" t="str">
        <f t="shared" si="36"/>
        <v>2024-11</v>
      </c>
      <c r="D1049" s="11">
        <v>45.51</v>
      </c>
      <c r="E1049" s="11">
        <v>138.86000000000001</v>
      </c>
      <c r="F1049" t="str">
        <f t="shared" si="35"/>
        <v>November 2024</v>
      </c>
    </row>
    <row r="1050" spans="1:6" x14ac:dyDescent="0.2">
      <c r="A1050" s="10">
        <v>45610</v>
      </c>
      <c r="B1050" s="26">
        <v>59</v>
      </c>
      <c r="C1050" s="25" t="str">
        <f t="shared" si="36"/>
        <v>2024-11</v>
      </c>
      <c r="D1050" s="11">
        <v>30.57</v>
      </c>
      <c r="E1050" s="11">
        <v>179.44</v>
      </c>
      <c r="F1050" t="str">
        <f t="shared" si="35"/>
        <v>November 2024</v>
      </c>
    </row>
    <row r="1051" spans="1:6" x14ac:dyDescent="0.2">
      <c r="A1051" s="10">
        <v>45611</v>
      </c>
      <c r="B1051" s="26">
        <v>56</v>
      </c>
      <c r="C1051" s="25" t="str">
        <f t="shared" si="36"/>
        <v>2024-11</v>
      </c>
      <c r="D1051" s="11">
        <v>46.79</v>
      </c>
      <c r="E1051" s="11">
        <v>175.75</v>
      </c>
      <c r="F1051" t="str">
        <f t="shared" si="35"/>
        <v>November 2024</v>
      </c>
    </row>
    <row r="1052" spans="1:6" x14ac:dyDescent="0.2">
      <c r="A1052" s="10">
        <v>45612</v>
      </c>
      <c r="B1052" s="26">
        <v>62</v>
      </c>
      <c r="C1052" s="25" t="str">
        <f t="shared" si="36"/>
        <v>2024-11</v>
      </c>
      <c r="D1052" s="11">
        <v>34.44</v>
      </c>
      <c r="E1052" s="11">
        <v>181.48</v>
      </c>
      <c r="F1052" t="str">
        <f t="shared" si="35"/>
        <v>November 2024</v>
      </c>
    </row>
    <row r="1053" spans="1:6" x14ac:dyDescent="0.2">
      <c r="A1053" s="10">
        <v>45613</v>
      </c>
      <c r="B1053" s="26">
        <v>63</v>
      </c>
      <c r="C1053" s="25" t="str">
        <f t="shared" si="36"/>
        <v>2024-11</v>
      </c>
      <c r="D1053" s="11">
        <v>45.62</v>
      </c>
      <c r="E1053" s="11">
        <v>199.58</v>
      </c>
      <c r="F1053" t="str">
        <f t="shared" si="35"/>
        <v>November 2024</v>
      </c>
    </row>
    <row r="1054" spans="1:6" x14ac:dyDescent="0.2">
      <c r="A1054" s="10">
        <v>45614</v>
      </c>
      <c r="B1054" s="26">
        <v>62</v>
      </c>
      <c r="C1054" s="25" t="str">
        <f t="shared" si="36"/>
        <v>2024-11</v>
      </c>
      <c r="D1054" s="11">
        <v>35.93</v>
      </c>
      <c r="E1054" s="11">
        <v>179.9</v>
      </c>
      <c r="F1054" t="str">
        <f t="shared" si="35"/>
        <v>November 2024</v>
      </c>
    </row>
    <row r="1055" spans="1:6" x14ac:dyDescent="0.2">
      <c r="A1055" s="10">
        <v>45615</v>
      </c>
      <c r="B1055" s="26">
        <v>51</v>
      </c>
      <c r="C1055" s="25" t="str">
        <f t="shared" si="36"/>
        <v>2024-11</v>
      </c>
      <c r="D1055" s="11">
        <v>44.23</v>
      </c>
      <c r="E1055" s="11">
        <v>160.02000000000001</v>
      </c>
      <c r="F1055" t="str">
        <f t="shared" si="35"/>
        <v>November 2024</v>
      </c>
    </row>
    <row r="1056" spans="1:6" x14ac:dyDescent="0.2">
      <c r="A1056" s="10">
        <v>45616</v>
      </c>
      <c r="B1056" s="26">
        <v>51</v>
      </c>
      <c r="C1056" s="25" t="str">
        <f t="shared" si="36"/>
        <v>2024-11</v>
      </c>
      <c r="D1056" s="11">
        <v>29.28</v>
      </c>
      <c r="E1056" s="11">
        <v>141.94</v>
      </c>
      <c r="F1056" t="str">
        <f t="shared" si="35"/>
        <v>November 2024</v>
      </c>
    </row>
    <row r="1057" spans="1:6" x14ac:dyDescent="0.2">
      <c r="A1057" s="10">
        <v>45617</v>
      </c>
      <c r="B1057" s="26">
        <v>56</v>
      </c>
      <c r="C1057" s="25" t="str">
        <f t="shared" si="36"/>
        <v>2024-11</v>
      </c>
      <c r="D1057" s="11">
        <v>31.34</v>
      </c>
      <c r="E1057" s="11">
        <v>234.4</v>
      </c>
      <c r="F1057" t="str">
        <f t="shared" si="35"/>
        <v>November 2024</v>
      </c>
    </row>
    <row r="1058" spans="1:6" x14ac:dyDescent="0.2">
      <c r="A1058" s="10">
        <v>45618</v>
      </c>
      <c r="B1058" s="26">
        <v>58</v>
      </c>
      <c r="C1058" s="25" t="str">
        <f t="shared" si="36"/>
        <v>2024-11</v>
      </c>
      <c r="D1058" s="11">
        <v>43.81</v>
      </c>
      <c r="E1058" s="11">
        <v>174.58</v>
      </c>
      <c r="F1058" t="str">
        <f t="shared" si="35"/>
        <v>November 2024</v>
      </c>
    </row>
    <row r="1059" spans="1:6" x14ac:dyDescent="0.2">
      <c r="A1059" s="10">
        <v>45619</v>
      </c>
      <c r="B1059" s="26">
        <v>54</v>
      </c>
      <c r="C1059" s="25" t="str">
        <f t="shared" si="36"/>
        <v>2024-11</v>
      </c>
      <c r="D1059" s="11">
        <v>36.799999999999997</v>
      </c>
      <c r="E1059" s="11">
        <v>187.34</v>
      </c>
      <c r="F1059" t="str">
        <f t="shared" si="35"/>
        <v>November 2024</v>
      </c>
    </row>
    <row r="1060" spans="1:6" x14ac:dyDescent="0.2">
      <c r="A1060" s="10">
        <v>45620</v>
      </c>
      <c r="B1060" s="26">
        <v>57</v>
      </c>
      <c r="C1060" s="25" t="str">
        <f t="shared" si="36"/>
        <v>2024-11</v>
      </c>
      <c r="D1060" s="11">
        <v>32.97</v>
      </c>
      <c r="E1060" s="11">
        <v>185.75</v>
      </c>
      <c r="F1060" t="str">
        <f t="shared" si="35"/>
        <v>November 2024</v>
      </c>
    </row>
    <row r="1061" spans="1:6" x14ac:dyDescent="0.2">
      <c r="A1061" s="10">
        <v>45621</v>
      </c>
      <c r="B1061" s="26">
        <v>61</v>
      </c>
      <c r="C1061" s="25" t="str">
        <f t="shared" si="36"/>
        <v>2024-11</v>
      </c>
      <c r="D1061" s="11">
        <v>44.3</v>
      </c>
      <c r="E1061" s="11">
        <v>144.33000000000001</v>
      </c>
      <c r="F1061" t="str">
        <f t="shared" si="35"/>
        <v>November 2024</v>
      </c>
    </row>
    <row r="1062" spans="1:6" x14ac:dyDescent="0.2">
      <c r="A1062" s="10">
        <v>45622</v>
      </c>
      <c r="B1062" s="26">
        <v>63</v>
      </c>
      <c r="C1062" s="25" t="str">
        <f t="shared" si="36"/>
        <v>2024-11</v>
      </c>
      <c r="D1062" s="11">
        <v>40.299999999999997</v>
      </c>
      <c r="E1062" s="11">
        <v>166.44</v>
      </c>
      <c r="F1062" t="str">
        <f t="shared" si="35"/>
        <v>November 2024</v>
      </c>
    </row>
    <row r="1063" spans="1:6" x14ac:dyDescent="0.2">
      <c r="A1063" s="10">
        <v>45623</v>
      </c>
      <c r="B1063" s="26">
        <v>53</v>
      </c>
      <c r="C1063" s="25" t="str">
        <f t="shared" si="36"/>
        <v>2024-11</v>
      </c>
      <c r="D1063" s="11">
        <v>32.950000000000003</v>
      </c>
      <c r="E1063" s="11">
        <v>232.98</v>
      </c>
      <c r="F1063" t="str">
        <f t="shared" si="35"/>
        <v>November 2024</v>
      </c>
    </row>
    <row r="1064" spans="1:6" x14ac:dyDescent="0.2">
      <c r="A1064" s="10">
        <v>45624</v>
      </c>
      <c r="B1064" s="26">
        <v>59</v>
      </c>
      <c r="C1064" s="25" t="str">
        <f t="shared" si="36"/>
        <v>2024-11</v>
      </c>
      <c r="D1064" s="11">
        <v>29.39</v>
      </c>
      <c r="E1064" s="11">
        <v>179.95</v>
      </c>
      <c r="F1064" t="str">
        <f t="shared" si="35"/>
        <v>November 2024</v>
      </c>
    </row>
    <row r="1065" spans="1:6" x14ac:dyDescent="0.2">
      <c r="A1065" s="10">
        <v>45625</v>
      </c>
      <c r="B1065" s="26">
        <v>55</v>
      </c>
      <c r="C1065" s="25" t="str">
        <f t="shared" si="36"/>
        <v>2024-11</v>
      </c>
      <c r="D1065" s="11">
        <v>31.72</v>
      </c>
      <c r="E1065" s="11">
        <v>163.34</v>
      </c>
      <c r="F1065" t="str">
        <f t="shared" si="35"/>
        <v>November 2024</v>
      </c>
    </row>
    <row r="1066" spans="1:6" x14ac:dyDescent="0.2">
      <c r="A1066" s="10">
        <v>45626</v>
      </c>
      <c r="B1066" s="26">
        <v>52</v>
      </c>
      <c r="C1066" s="25" t="str">
        <f t="shared" si="36"/>
        <v>2024-11</v>
      </c>
      <c r="D1066" s="11">
        <v>47.01</v>
      </c>
      <c r="E1066" s="11">
        <v>146.88999999999999</v>
      </c>
      <c r="F1066" t="str">
        <f t="shared" si="35"/>
        <v>November 2024</v>
      </c>
    </row>
    <row r="1067" spans="1:6" x14ac:dyDescent="0.2">
      <c r="A1067" s="10">
        <v>45627</v>
      </c>
      <c r="B1067" s="26">
        <v>56</v>
      </c>
      <c r="C1067" s="25" t="str">
        <f t="shared" si="36"/>
        <v>2024-12</v>
      </c>
      <c r="D1067" s="11">
        <v>31.55</v>
      </c>
      <c r="E1067" s="11">
        <v>161.61000000000001</v>
      </c>
      <c r="F1067" t="str">
        <f t="shared" si="35"/>
        <v>December 2024</v>
      </c>
    </row>
    <row r="1068" spans="1:6" x14ac:dyDescent="0.2">
      <c r="A1068" s="10">
        <v>45628</v>
      </c>
      <c r="B1068" s="26">
        <v>61</v>
      </c>
      <c r="C1068" s="25" t="str">
        <f t="shared" si="36"/>
        <v>2024-12</v>
      </c>
      <c r="D1068" s="11">
        <v>42.75</v>
      </c>
      <c r="E1068" s="11">
        <v>188.58</v>
      </c>
      <c r="F1068" t="str">
        <f t="shared" si="35"/>
        <v>December 2024</v>
      </c>
    </row>
    <row r="1069" spans="1:6" x14ac:dyDescent="0.2">
      <c r="A1069" s="10">
        <v>45629</v>
      </c>
      <c r="B1069" s="26">
        <v>56</v>
      </c>
      <c r="C1069" s="25" t="str">
        <f t="shared" si="36"/>
        <v>2024-12</v>
      </c>
      <c r="D1069" s="11">
        <v>32.56</v>
      </c>
      <c r="E1069" s="11">
        <v>221</v>
      </c>
      <c r="F1069" t="str">
        <f t="shared" si="35"/>
        <v>December 2024</v>
      </c>
    </row>
    <row r="1070" spans="1:6" x14ac:dyDescent="0.2">
      <c r="A1070" s="10">
        <v>45630</v>
      </c>
      <c r="B1070" s="26">
        <v>55</v>
      </c>
      <c r="C1070" s="25" t="str">
        <f t="shared" si="36"/>
        <v>2024-12</v>
      </c>
      <c r="D1070" s="11">
        <v>32.700000000000003</v>
      </c>
      <c r="E1070" s="11">
        <v>207.75</v>
      </c>
      <c r="F1070" t="str">
        <f t="shared" si="35"/>
        <v>December 2024</v>
      </c>
    </row>
    <row r="1071" spans="1:6" x14ac:dyDescent="0.2">
      <c r="A1071" s="10">
        <v>45631</v>
      </c>
      <c r="B1071" s="26">
        <v>57</v>
      </c>
      <c r="C1071" s="25" t="str">
        <f t="shared" si="36"/>
        <v>2024-12</v>
      </c>
      <c r="D1071" s="11">
        <v>30.38</v>
      </c>
      <c r="E1071" s="11">
        <v>213.3</v>
      </c>
      <c r="F1071" t="str">
        <f t="shared" si="35"/>
        <v>December 2024</v>
      </c>
    </row>
    <row r="1072" spans="1:6" x14ac:dyDescent="0.2">
      <c r="A1072" s="10">
        <v>45632</v>
      </c>
      <c r="B1072" s="26">
        <v>54</v>
      </c>
      <c r="C1072" s="25" t="str">
        <f t="shared" si="36"/>
        <v>2024-12</v>
      </c>
      <c r="D1072" s="11">
        <v>47.24</v>
      </c>
      <c r="E1072" s="11">
        <v>165.29</v>
      </c>
      <c r="F1072" t="str">
        <f t="shared" si="35"/>
        <v>December 2024</v>
      </c>
    </row>
    <row r="1073" spans="1:6" x14ac:dyDescent="0.2">
      <c r="A1073" s="10">
        <v>45633</v>
      </c>
      <c r="B1073" s="26">
        <v>57</v>
      </c>
      <c r="C1073" s="25" t="str">
        <f t="shared" si="36"/>
        <v>2024-12</v>
      </c>
      <c r="D1073" s="11">
        <v>34.119999999999997</v>
      </c>
      <c r="E1073" s="11">
        <v>189.88</v>
      </c>
      <c r="F1073" t="str">
        <f t="shared" si="35"/>
        <v>December 2024</v>
      </c>
    </row>
    <row r="1074" spans="1:6" x14ac:dyDescent="0.2">
      <c r="A1074" s="10">
        <v>45634</v>
      </c>
      <c r="B1074" s="26">
        <v>63</v>
      </c>
      <c r="C1074" s="25" t="str">
        <f t="shared" si="36"/>
        <v>2024-12</v>
      </c>
      <c r="D1074" s="11">
        <v>39.119999999999997</v>
      </c>
      <c r="E1074" s="11">
        <v>219.94</v>
      </c>
      <c r="F1074" t="str">
        <f t="shared" si="35"/>
        <v>December 2024</v>
      </c>
    </row>
    <row r="1075" spans="1:6" x14ac:dyDescent="0.2">
      <c r="A1075" s="10">
        <v>45635</v>
      </c>
      <c r="B1075" s="26">
        <v>57</v>
      </c>
      <c r="C1075" s="25" t="str">
        <f t="shared" si="36"/>
        <v>2024-12</v>
      </c>
      <c r="D1075" s="11">
        <v>29.25</v>
      </c>
      <c r="E1075" s="11">
        <v>175.87</v>
      </c>
      <c r="F1075" t="str">
        <f t="shared" si="35"/>
        <v>December 2024</v>
      </c>
    </row>
    <row r="1076" spans="1:6" x14ac:dyDescent="0.2">
      <c r="A1076" s="10">
        <v>45636</v>
      </c>
      <c r="B1076" s="26">
        <v>58</v>
      </c>
      <c r="C1076" s="25" t="str">
        <f t="shared" si="36"/>
        <v>2024-12</v>
      </c>
      <c r="D1076" s="11">
        <v>31.18</v>
      </c>
      <c r="E1076" s="11">
        <v>233.98</v>
      </c>
      <c r="F1076" t="str">
        <f t="shared" si="35"/>
        <v>December 2024</v>
      </c>
    </row>
    <row r="1077" spans="1:6" x14ac:dyDescent="0.2">
      <c r="A1077" s="10">
        <v>45637</v>
      </c>
      <c r="B1077" s="26">
        <v>61</v>
      </c>
      <c r="C1077" s="25" t="str">
        <f t="shared" si="36"/>
        <v>2024-12</v>
      </c>
      <c r="D1077" s="11">
        <v>48.73</v>
      </c>
      <c r="E1077" s="11">
        <v>144.07</v>
      </c>
      <c r="F1077" t="str">
        <f t="shared" si="35"/>
        <v>December 2024</v>
      </c>
    </row>
    <row r="1078" spans="1:6" x14ac:dyDescent="0.2">
      <c r="A1078" s="10">
        <v>45638</v>
      </c>
      <c r="B1078" s="26">
        <v>61</v>
      </c>
      <c r="C1078" s="25" t="str">
        <f t="shared" si="36"/>
        <v>2024-12</v>
      </c>
      <c r="D1078" s="11">
        <v>33.83</v>
      </c>
      <c r="E1078" s="11">
        <v>208.29</v>
      </c>
      <c r="F1078" t="str">
        <f t="shared" si="35"/>
        <v>December 2024</v>
      </c>
    </row>
    <row r="1079" spans="1:6" x14ac:dyDescent="0.2">
      <c r="A1079" s="10">
        <v>45639</v>
      </c>
      <c r="B1079" s="26">
        <v>60</v>
      </c>
      <c r="C1079" s="25" t="str">
        <f t="shared" si="36"/>
        <v>2024-12</v>
      </c>
      <c r="D1079" s="11">
        <v>37.18</v>
      </c>
      <c r="E1079" s="11">
        <v>197.57</v>
      </c>
      <c r="F1079" t="str">
        <f t="shared" si="35"/>
        <v>December 2024</v>
      </c>
    </row>
    <row r="1080" spans="1:6" x14ac:dyDescent="0.2">
      <c r="A1080" s="10">
        <v>45640</v>
      </c>
      <c r="B1080" s="26">
        <v>54</v>
      </c>
      <c r="C1080" s="25" t="str">
        <f t="shared" si="36"/>
        <v>2024-12</v>
      </c>
      <c r="D1080" s="11">
        <v>39.1</v>
      </c>
      <c r="E1080" s="11">
        <v>218.41</v>
      </c>
      <c r="F1080" t="str">
        <f t="shared" si="35"/>
        <v>December 2024</v>
      </c>
    </row>
    <row r="1081" spans="1:6" x14ac:dyDescent="0.2">
      <c r="A1081" s="10">
        <v>45641</v>
      </c>
      <c r="B1081" s="26">
        <v>54</v>
      </c>
      <c r="C1081" s="25" t="str">
        <f t="shared" si="36"/>
        <v>2024-12</v>
      </c>
      <c r="D1081" s="11">
        <v>39.4</v>
      </c>
      <c r="E1081" s="11">
        <v>157.35</v>
      </c>
      <c r="F1081" t="str">
        <f t="shared" si="35"/>
        <v>December 2024</v>
      </c>
    </row>
    <row r="1082" spans="1:6" x14ac:dyDescent="0.2">
      <c r="A1082" s="10">
        <v>45642</v>
      </c>
      <c r="B1082" s="26">
        <v>54</v>
      </c>
      <c r="C1082" s="25" t="str">
        <f t="shared" si="36"/>
        <v>2024-12</v>
      </c>
      <c r="D1082" s="11">
        <v>45.06</v>
      </c>
      <c r="E1082" s="11">
        <v>168.33</v>
      </c>
      <c r="F1082" t="str">
        <f t="shared" si="35"/>
        <v>December 2024</v>
      </c>
    </row>
    <row r="1083" spans="1:6" x14ac:dyDescent="0.2">
      <c r="A1083" s="10">
        <v>45643</v>
      </c>
      <c r="B1083" s="26">
        <v>54</v>
      </c>
      <c r="C1083" s="25" t="str">
        <f t="shared" si="36"/>
        <v>2024-12</v>
      </c>
      <c r="D1083" s="11">
        <v>36.44</v>
      </c>
      <c r="E1083" s="11">
        <v>227.92</v>
      </c>
      <c r="F1083" t="str">
        <f t="shared" si="35"/>
        <v>December 2024</v>
      </c>
    </row>
    <row r="1084" spans="1:6" x14ac:dyDescent="0.2">
      <c r="A1084" s="10">
        <v>45644</v>
      </c>
      <c r="B1084" s="26">
        <v>63</v>
      </c>
      <c r="C1084" s="25" t="str">
        <f t="shared" si="36"/>
        <v>2024-12</v>
      </c>
      <c r="D1084" s="11">
        <v>39.82</v>
      </c>
      <c r="E1084" s="11">
        <v>232.34</v>
      </c>
      <c r="F1084" t="str">
        <f t="shared" si="35"/>
        <v>December 2024</v>
      </c>
    </row>
    <row r="1085" spans="1:6" x14ac:dyDescent="0.2">
      <c r="A1085" s="10">
        <v>45645</v>
      </c>
      <c r="B1085" s="26">
        <v>63</v>
      </c>
      <c r="C1085" s="25" t="str">
        <f t="shared" si="36"/>
        <v>2024-12</v>
      </c>
      <c r="D1085" s="11">
        <v>44.21</v>
      </c>
      <c r="E1085" s="11">
        <v>188.21</v>
      </c>
      <c r="F1085" t="str">
        <f t="shared" si="35"/>
        <v>December 2024</v>
      </c>
    </row>
    <row r="1086" spans="1:6" x14ac:dyDescent="0.2">
      <c r="A1086" s="10">
        <v>45646</v>
      </c>
      <c r="B1086" s="26">
        <v>57</v>
      </c>
      <c r="C1086" s="25" t="str">
        <f t="shared" si="36"/>
        <v>2024-12</v>
      </c>
      <c r="D1086" s="11">
        <v>35.46</v>
      </c>
      <c r="E1086" s="11">
        <v>180.5</v>
      </c>
      <c r="F1086" t="str">
        <f t="shared" si="35"/>
        <v>December 2024</v>
      </c>
    </row>
    <row r="1087" spans="1:6" x14ac:dyDescent="0.2">
      <c r="A1087" s="10">
        <v>45647</v>
      </c>
      <c r="B1087" s="26">
        <v>61</v>
      </c>
      <c r="C1087" s="25" t="str">
        <f t="shared" si="36"/>
        <v>2024-12</v>
      </c>
      <c r="D1087" s="11">
        <v>32.68</v>
      </c>
      <c r="E1087" s="11">
        <v>153.25</v>
      </c>
      <c r="F1087" t="str">
        <f t="shared" si="35"/>
        <v>December 2024</v>
      </c>
    </row>
    <row r="1088" spans="1:6" x14ac:dyDescent="0.2">
      <c r="A1088" s="10">
        <v>45648</v>
      </c>
      <c r="B1088" s="26">
        <v>61</v>
      </c>
      <c r="C1088" s="25" t="str">
        <f t="shared" si="36"/>
        <v>2024-12</v>
      </c>
      <c r="D1088" s="11">
        <v>39.4</v>
      </c>
      <c r="E1088" s="11">
        <v>139.19</v>
      </c>
      <c r="F1088" t="str">
        <f t="shared" si="35"/>
        <v>December 2024</v>
      </c>
    </row>
    <row r="1089" spans="1:6" x14ac:dyDescent="0.2">
      <c r="A1089" s="10">
        <v>45649</v>
      </c>
      <c r="B1089" s="26">
        <v>55</v>
      </c>
      <c r="C1089" s="25" t="str">
        <f t="shared" si="36"/>
        <v>2024-12</v>
      </c>
      <c r="D1089" s="11">
        <v>45.51</v>
      </c>
      <c r="E1089" s="11">
        <v>178.63</v>
      </c>
      <c r="F1089" t="str">
        <f t="shared" si="35"/>
        <v>December 2024</v>
      </c>
    </row>
    <row r="1090" spans="1:6" x14ac:dyDescent="0.2">
      <c r="A1090" s="10">
        <v>45650</v>
      </c>
      <c r="B1090" s="26">
        <v>56</v>
      </c>
      <c r="C1090" s="25" t="str">
        <f t="shared" si="36"/>
        <v>2024-12</v>
      </c>
      <c r="D1090" s="11">
        <v>45.83</v>
      </c>
      <c r="E1090" s="11">
        <v>152.47999999999999</v>
      </c>
      <c r="F1090" t="str">
        <f t="shared" si="35"/>
        <v>December 2024</v>
      </c>
    </row>
    <row r="1091" spans="1:6" x14ac:dyDescent="0.2">
      <c r="A1091" s="10">
        <v>45651</v>
      </c>
      <c r="B1091" s="26">
        <v>61</v>
      </c>
      <c r="C1091" s="25" t="str">
        <f t="shared" si="36"/>
        <v>2024-12</v>
      </c>
      <c r="D1091" s="11">
        <v>32.01</v>
      </c>
      <c r="E1091" s="11">
        <v>225.88</v>
      </c>
      <c r="F1091" t="str">
        <f t="shared" si="35"/>
        <v>December 2024</v>
      </c>
    </row>
    <row r="1092" spans="1:6" x14ac:dyDescent="0.2">
      <c r="A1092" s="10">
        <v>45652</v>
      </c>
      <c r="B1092" s="26">
        <v>57</v>
      </c>
      <c r="C1092" s="25" t="str">
        <f t="shared" si="36"/>
        <v>2024-12</v>
      </c>
      <c r="D1092" s="11">
        <v>38.08</v>
      </c>
      <c r="E1092" s="11">
        <v>227.37</v>
      </c>
      <c r="F1092" t="str">
        <f t="shared" si="35"/>
        <v>December 2024</v>
      </c>
    </row>
    <row r="1093" spans="1:6" x14ac:dyDescent="0.2">
      <c r="A1093" s="10">
        <v>45653</v>
      </c>
      <c r="B1093" s="26">
        <v>56</v>
      </c>
      <c r="C1093" s="25" t="str">
        <f t="shared" si="36"/>
        <v>2024-12</v>
      </c>
      <c r="D1093" s="11">
        <v>38.18</v>
      </c>
      <c r="E1093" s="11">
        <v>144.75</v>
      </c>
      <c r="F1093" t="str">
        <f t="shared" si="35"/>
        <v>December 2024</v>
      </c>
    </row>
    <row r="1094" spans="1:6" x14ac:dyDescent="0.2">
      <c r="A1094" s="10">
        <v>45654</v>
      </c>
      <c r="B1094" s="26">
        <v>59</v>
      </c>
      <c r="C1094" s="25" t="str">
        <f t="shared" si="36"/>
        <v>2024-12</v>
      </c>
      <c r="D1094" s="11">
        <v>41.54</v>
      </c>
      <c r="E1094" s="11">
        <v>212.3</v>
      </c>
      <c r="F1094" t="str">
        <f t="shared" ref="F1094:F1097" si="37">TEXT(DATE(LEFT(C1094,4), RIGHT(C1094,2), 1), "mmmm yyyy")</f>
        <v>December 2024</v>
      </c>
    </row>
    <row r="1095" spans="1:6" x14ac:dyDescent="0.2">
      <c r="A1095" s="10">
        <v>45655</v>
      </c>
      <c r="B1095" s="26">
        <v>63</v>
      </c>
      <c r="C1095" s="25" t="str">
        <f t="shared" si="36"/>
        <v>2024-12</v>
      </c>
      <c r="D1095" s="11">
        <v>33.47</v>
      </c>
      <c r="E1095" s="11">
        <v>198.05</v>
      </c>
      <c r="F1095" t="str">
        <f t="shared" si="37"/>
        <v>December 2024</v>
      </c>
    </row>
    <row r="1096" spans="1:6" x14ac:dyDescent="0.2">
      <c r="A1096" s="10">
        <v>45656</v>
      </c>
      <c r="B1096" s="26">
        <v>55</v>
      </c>
      <c r="C1096" s="25" t="str">
        <f t="shared" si="36"/>
        <v>2024-12</v>
      </c>
      <c r="D1096" s="11">
        <v>44.31</v>
      </c>
      <c r="E1096" s="11">
        <v>183.34</v>
      </c>
      <c r="F1096" t="str">
        <f t="shared" si="37"/>
        <v>December 2024</v>
      </c>
    </row>
    <row r="1097" spans="1:6" x14ac:dyDescent="0.2">
      <c r="A1097" s="10">
        <v>45657</v>
      </c>
      <c r="B1097" s="26">
        <v>62</v>
      </c>
      <c r="C1097" s="25" t="str">
        <f t="shared" si="36"/>
        <v>2024-12</v>
      </c>
      <c r="D1097" s="11">
        <v>40.89</v>
      </c>
      <c r="E1097" s="11">
        <v>158.33000000000001</v>
      </c>
      <c r="F1097" t="str">
        <f t="shared" si="37"/>
        <v>December 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Stepulation</vt:lpstr>
      <vt:lpstr>Model</vt:lpstr>
      <vt:lpstr>Solution</vt:lpstr>
      <vt:lpstr>Data</vt:lpstr>
      <vt:lpstr>Sales Line Graph</vt:lpstr>
      <vt:lpstr>Unit Purchase Cost Line Graph</vt:lpstr>
      <vt:lpstr>Fixed Order Cost 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Harris</dc:creator>
  <cp:lastModifiedBy>Jose Ricardo Feris</cp:lastModifiedBy>
  <dcterms:created xsi:type="dcterms:W3CDTF">2025-04-21T15:50:25Z</dcterms:created>
  <dcterms:modified xsi:type="dcterms:W3CDTF">2025-05-04T19:19:54Z</dcterms:modified>
</cp:coreProperties>
</file>