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3\input\paraminput\"/>
    </mc:Choice>
  </mc:AlternateContent>
  <xr:revisionPtr revIDLastSave="0" documentId="13_ncr:1_{3808E696-308A-468B-8BA8-3FCCE2E7A71C}" xr6:coauthVersionLast="47" xr6:coauthVersionMax="47" xr10:uidLastSave="{00000000-0000-0000-0000-000000000000}"/>
  <bookViews>
    <workbookView xWindow="1103" yWindow="1103" windowWidth="16200" windowHeight="9847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9" i="2"/>
  <c r="B16" i="2"/>
  <c r="E3" i="1" l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<sst xmlns="http://schemas.openxmlformats.org/spreadsheetml/2006/main" count="26" uniqueCount="26">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</sst>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wrapText="1" readingOrder="1"/>
    </xf>
    <xf numFmtId="0" fontId="0" fillId="0" borderId="0" xfId="0" applyBorder="1" applyAlignment="1">
      <alignment wrapText="1" readingOrder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topLeftCell="A16" workbookViewId="0">
      <selection activeCell="A7" sqref="A7:XFD7"/>
    </sheetView>
  </sheetViews>
  <sheetFormatPr defaultColWidth="9" defaultRowHeight="14.25"/>
  <cols>
    <col min="1" max="1" width="20.796875" style="1" customWidth="1"/>
    <col min="2" max="2" width="9.5312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4641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104.43899999999999</v>
      </c>
    </row>
    <row r="5" spans="1:2">
      <c r="A5" s="3" t="s">
        <v>4</v>
      </c>
      <c r="B5" s="2">
        <v>65.293999999999997</v>
      </c>
    </row>
    <row r="6" spans="1:2">
      <c r="A6" s="3" t="s">
        <v>5</v>
      </c>
      <c r="B6" s="2">
        <v>3.9E-2</v>
      </c>
    </row>
    <row r="7" spans="1:2">
      <c r="A7" s="3" t="s">
        <v>6</v>
      </c>
      <c r="B7" s="2">
        <v>1.5483</v>
      </c>
    </row>
    <row r="8" spans="1:2">
      <c r="A8" s="3" t="s">
        <v>7</v>
      </c>
      <c r="B8" s="2">
        <v>1</v>
      </c>
    </row>
    <row r="9" spans="1:2">
      <c r="A9" s="3" t="s">
        <v>8</v>
      </c>
      <c r="B9" s="2">
        <v>0.5</v>
      </c>
    </row>
    <row r="10" spans="1:2">
      <c r="A10" s="3" t="s">
        <v>9</v>
      </c>
      <c r="B10" s="2">
        <v>0.1744</v>
      </c>
    </row>
    <row r="11" spans="1:2">
      <c r="A11" s="3" t="s">
        <v>10</v>
      </c>
      <c r="B11" s="2">
        <v>0.06</v>
      </c>
    </row>
    <row r="12" spans="1:2">
      <c r="A12" s="3" t="s">
        <v>11</v>
      </c>
      <c r="B12" s="2">
        <v>0.23119999999999999</v>
      </c>
    </row>
    <row r="13" spans="1:2">
      <c r="A13" s="3" t="s">
        <v>12</v>
      </c>
      <c r="B13" s="2">
        <v>3017.741</v>
      </c>
    </row>
    <row r="14" spans="1:2">
      <c r="A14" s="3" t="s">
        <v>13</v>
      </c>
      <c r="B14" s="2">
        <v>211.67599999999999</v>
      </c>
    </row>
    <row r="15" spans="1:2">
      <c r="A15" s="3" t="s">
        <v>14</v>
      </c>
      <c r="B15" s="2">
        <v>8.8999999999999996E-2</v>
      </c>
    </row>
    <row r="16" spans="1:2">
      <c r="A16" s="3" t="s">
        <v>15</v>
      </c>
      <c r="B16" s="3">
        <f>10^(-7)</f>
        <v>9.9999999999999995E-8</v>
      </c>
    </row>
    <row r="17" spans="1:2">
      <c r="A17" s="4" t="s">
        <v>16</v>
      </c>
      <c r="B17" s="2">
        <v>0.05</v>
      </c>
    </row>
    <row r="18" spans="1:2">
      <c r="A18" s="5" t="s">
        <v>17</v>
      </c>
      <c r="B18" s="6">
        <v>20</v>
      </c>
    </row>
    <row r="19" spans="1:2">
      <c r="A19" s="5" t="s">
        <v>18</v>
      </c>
      <c r="B19" s="6">
        <f>4/100</f>
        <v>0.04</v>
      </c>
    </row>
    <row r="20" spans="1:2">
      <c r="A20" s="5" t="s">
        <v>19</v>
      </c>
      <c r="B20" s="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25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workbookViewId="0">
      <selection activeCell="A6" sqref="A6:XFD6"/>
    </sheetView>
  </sheetViews>
  <sheetFormatPr defaultColWidth="9" defaultRowHeight="14.25"/>
  <cols>
    <col min="3" max="3" width="19.7968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 t="shared" ref="A3:A16" si="0">IF($B3="","","par")</f>
        <v>par</v>
      </c>
      <c r="B3" t="str">
        <f>IF(Hardcode!A1=0,"",Hardcode!A1)</f>
        <v>costff</v>
      </c>
      <c r="C3" t="str">
        <f t="shared" ref="C3:C16" ca="1" si="1">IF(B3="","",SUBSTITUTE(SUBSTITUTE(LEFT(_xlfn.FORMULATEXT(B3),FIND("=",_xlfn.FORMULATEXT(B3),2)-1),"=IF(",""),"A","B"))</f>
        <v>Hardcode!B1</v>
      </c>
      <c r="D3">
        <f t="shared" ref="D3:E16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tfp1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phi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fertsh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bk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bkf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ben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k0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kf0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ref="A17:A63" si="3">IF($B17="","","par")</f>
        <v>par</v>
      </c>
      <c r="B17" t="str">
        <f>IF(Hardcode!A15=0,"",Hardcode!A15)</f>
        <v>pubgdpsh</v>
      </c>
      <c r="C17" t="str">
        <f t="shared" ref="C17:C63" ca="1" si="4">IF(B17="","",SUBSTITUTE(SUBSTITUTE(LEFT(_xlfn.FORMULATEXT(B17),FIND("=",_xlfn.FORMULATEXT(B17),2)-1),"=IF(",""),"A","B"))</f>
        <v>Hardcode!B15</v>
      </c>
      <c r="D17">
        <f>IF($B17="","",0)</f>
        <v>0</v>
      </c>
      <c r="E17">
        <f>IF($B17="","",0)</f>
        <v>0</v>
      </c>
    </row>
    <row r="18" spans="1:5">
      <c r="A18" t="str">
        <f t="shared" si="3"/>
        <v>par</v>
      </c>
      <c r="B18" t="str">
        <f>IF(Hardcode!A16=0,"",Hardcode!A16)</f>
        <v>lowerbound</v>
      </c>
      <c r="C18" t="str">
        <f t="shared" ca="1" si="4"/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discr</v>
      </c>
      <c r="C19" t="str">
        <f t="shared" ca="1" si="4"/>
        <v>Hardcode!B17</v>
      </c>
      <c r="D19">
        <f t="shared" ref="D19:E82" si="5">IF($B19="","",0)</f>
        <v>0</v>
      </c>
      <c r="E19">
        <f t="shared" si="5"/>
        <v>0</v>
      </c>
    </row>
    <row r="20" spans="1:5">
      <c r="A20" t="str">
        <f t="shared" si="3"/>
        <v>par</v>
      </c>
      <c r="B20" t="str">
        <f>IF(Hardcode!A18=0,"",Hardcode!A18)</f>
        <v>stratio</v>
      </c>
      <c r="C20" t="str">
        <f t="shared" ca="1" si="4"/>
        <v>Hardcode!B18</v>
      </c>
      <c r="D20">
        <f t="shared" si="5"/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hwratio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hcaccum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/>
      </c>
      <c r="B23" t="str">
        <f>IF(Hardcode!A21=0,"",Hardcode!A21)</f>
        <v/>
      </c>
      <c r="C23" t="str">
        <f t="shared" ca="1" si="4"/>
        <v/>
      </c>
      <c r="D23" t="str">
        <f t="shared" si="5"/>
        <v/>
      </c>
      <c r="E23" t="str">
        <f t="shared" si="5"/>
        <v/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ref="A64:A97" si="6">IF($B64="","","par")</f>
        <v/>
      </c>
      <c r="B64" t="str">
        <f>IF(Hardcode!A62=0,"",Hardcode!A62)</f>
        <v/>
      </c>
      <c r="C64" t="str">
        <f t="shared" ref="C64:C97" ca="1" si="7">IF(B64="","",SUBSTITUTE(SUBSTITUTE(LEFT(_xlfn.FORMULATEXT(B64),FIND("=",_xlfn.FORMULATEXT(B64),2)-1),"=IF(",""),"A","B"))</f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6"/>
        <v/>
      </c>
      <c r="B65" t="str">
        <f>IF(Hardcode!A63=0,"",Hardcode!A63)</f>
        <v/>
      </c>
      <c r="C65" t="str">
        <f t="shared" ca="1" si="7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ref="D83:E97" si="8">IF($B83="","",0)</f>
        <v/>
      </c>
      <c r="E83" t="str">
        <f t="shared" si="8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8"/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2022-08-19T12:37:53Z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