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input\paraminput\"/>
    </mc:Choice>
  </mc:AlternateContent>
  <xr:revisionPtr revIDLastSave="0" documentId="13_ncr:1_{FCE231D8-28A8-445D-8D0C-A5E618C33651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1" l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19" i="2"/>
  <c r="B16" i="2"/>
  <c r="E3" i="1" l="1"/>
  <c r="D3" i="1"/>
  <c r="C3" i="1"/>
  <c r="E4" i="1"/>
  <c r="D4" i="1"/>
  <c r="C4" i="1"/>
  <c r="E5" i="1"/>
  <c r="D5" i="1"/>
  <c r="C5" i="1"/>
  <c r="E6" i="1"/>
  <c r="D6" i="1"/>
  <c r="C6" i="1"/>
  <c r="E7" i="1"/>
  <c r="D7" i="1"/>
  <c r="C7" i="1"/>
  <c r="E8" i="1"/>
  <c r="D8" i="1"/>
  <c r="C8" i="1"/>
  <c r="E9" i="1"/>
  <c r="D9" i="1"/>
  <c r="C9" i="1"/>
  <c r="E10" i="1"/>
  <c r="D10" i="1"/>
  <c r="C10" i="1"/>
  <c r="E11" i="1"/>
  <c r="D11" i="1"/>
  <c r="C11" i="1"/>
  <c r="E12" i="1"/>
  <c r="D12" i="1"/>
  <c r="C12" i="1"/>
  <c r="E13" i="1"/>
  <c r="D13" i="1"/>
  <c r="C13" i="1"/>
  <c r="E14" i="1"/>
  <c r="D14" i="1"/>
  <c r="C14" i="1"/>
  <c r="E15" i="1"/>
  <c r="D15" i="1"/>
  <c r="C15" i="1"/>
  <c r="E16" i="1"/>
  <c r="D16" i="1"/>
  <c r="C16" i="1"/>
  <c r="E17" i="1"/>
  <c r="D17" i="1"/>
  <c r="C17" i="1"/>
  <c r="E18" i="1"/>
  <c r="D18" i="1"/>
  <c r="C18" i="1"/>
  <c r="E19" i="1"/>
  <c r="D19" i="1"/>
  <c r="C19" i="1"/>
  <c r="E20" i="1"/>
  <c r="D20" i="1"/>
  <c r="C20" i="1"/>
  <c r="E21" i="1"/>
  <c r="D21" i="1"/>
  <c r="C21" i="1"/>
  <c r="E22" i="1"/>
  <c r="D22" i="1"/>
  <c r="C22" i="1"/>
  <c r="E23" i="1"/>
  <c r="D23" i="1"/>
  <c r="C23" i="1"/>
  <c r="E24" i="1"/>
  <c r="D24" i="1"/>
  <c r="C24" i="1"/>
  <c r="E25" i="1"/>
  <c r="D25" i="1"/>
  <c r="C25" i="1"/>
  <c r="E26" i="1"/>
  <c r="D26" i="1"/>
  <c r="C26" i="1"/>
  <c r="E27" i="1"/>
  <c r="D27" i="1"/>
  <c r="C27" i="1"/>
  <c r="E28" i="1"/>
  <c r="D28" i="1"/>
  <c r="C28" i="1"/>
  <c r="E29" i="1"/>
  <c r="D29" i="1"/>
  <c r="C29" i="1"/>
  <c r="E30" i="1"/>
  <c r="D30" i="1"/>
  <c r="C30" i="1"/>
  <c r="E31" i="1"/>
  <c r="D31" i="1"/>
  <c r="C31" i="1"/>
  <c r="E32" i="1"/>
  <c r="D32" i="1"/>
  <c r="C32" i="1"/>
  <c r="E33" i="1"/>
  <c r="D33" i="1"/>
  <c r="C33" i="1"/>
  <c r="E34" i="1"/>
  <c r="D34" i="1"/>
  <c r="C34" i="1"/>
  <c r="E35" i="1"/>
  <c r="D35" i="1"/>
  <c r="C35" i="1"/>
  <c r="E36" i="1"/>
  <c r="D36" i="1"/>
  <c r="C36" i="1"/>
  <c r="E37" i="1"/>
  <c r="D37" i="1"/>
  <c r="C37" i="1"/>
  <c r="E38" i="1"/>
  <c r="D38" i="1"/>
  <c r="C38" i="1"/>
  <c r="E39" i="1"/>
  <c r="D39" i="1"/>
  <c r="C39" i="1"/>
  <c r="E40" i="1"/>
  <c r="D40" i="1"/>
  <c r="C40" i="1"/>
  <c r="E41" i="1"/>
  <c r="D41" i="1"/>
  <c r="C41" i="1"/>
  <c r="E42" i="1"/>
  <c r="D42" i="1"/>
  <c r="C42" i="1"/>
  <c r="E43" i="1"/>
  <c r="D43" i="1"/>
  <c r="C43" i="1"/>
  <c r="E44" i="1"/>
  <c r="D44" i="1"/>
  <c r="C44" i="1"/>
  <c r="E45" i="1"/>
  <c r="D45" i="1"/>
  <c r="C45" i="1"/>
  <c r="E46" i="1"/>
  <c r="D46" i="1"/>
  <c r="C46" i="1"/>
  <c r="E47" i="1"/>
  <c r="D47" i="1"/>
  <c r="C47" i="1"/>
  <c r="E48" i="1"/>
  <c r="D48" i="1"/>
  <c r="C48" i="1"/>
  <c r="E49" i="1"/>
  <c r="D49" i="1"/>
  <c r="C49" i="1"/>
  <c r="E50" i="1"/>
  <c r="D50" i="1"/>
  <c r="C50" i="1"/>
  <c r="E51" i="1"/>
  <c r="D51" i="1"/>
  <c r="C51" i="1"/>
  <c r="E52" i="1"/>
  <c r="D52" i="1"/>
  <c r="C52" i="1"/>
  <c r="E53" i="1"/>
  <c r="D53" i="1"/>
  <c r="C53" i="1"/>
  <c r="E54" i="1"/>
  <c r="D54" i="1"/>
  <c r="C54" i="1"/>
  <c r="E55" i="1"/>
  <c r="D55" i="1"/>
  <c r="C55" i="1"/>
  <c r="E56" i="1"/>
  <c r="D56" i="1"/>
  <c r="C56" i="1"/>
  <c r="E57" i="1"/>
  <c r="D57" i="1"/>
  <c r="C57" i="1"/>
  <c r="E58" i="1"/>
  <c r="D58" i="1"/>
  <c r="C58" i="1"/>
  <c r="E59" i="1"/>
  <c r="D59" i="1"/>
  <c r="C59" i="1"/>
  <c r="E60" i="1"/>
  <c r="D60" i="1"/>
  <c r="C60" i="1"/>
  <c r="E61" i="1"/>
  <c r="D61" i="1"/>
  <c r="C61" i="1"/>
  <c r="E62" i="1"/>
  <c r="D62" i="1"/>
  <c r="C62" i="1"/>
  <c r="E63" i="1"/>
  <c r="D63" i="1"/>
  <c r="C63" i="1"/>
  <c r="E64" i="1"/>
  <c r="D64" i="1"/>
  <c r="C64" i="1"/>
  <c r="E65" i="1"/>
  <c r="D65" i="1"/>
  <c r="C65" i="1"/>
  <c r="E66" i="1"/>
  <c r="D66" i="1"/>
  <c r="C66" i="1"/>
  <c r="E67" i="1"/>
  <c r="D67" i="1"/>
  <c r="C67" i="1"/>
  <c r="E68" i="1"/>
  <c r="D68" i="1"/>
  <c r="C68" i="1"/>
  <c r="E69" i="1"/>
  <c r="D69" i="1"/>
  <c r="C69" i="1"/>
  <c r="E70" i="1"/>
  <c r="D70" i="1"/>
  <c r="C70" i="1"/>
  <c r="E71" i="1"/>
  <c r="D71" i="1"/>
  <c r="C71" i="1"/>
  <c r="E72" i="1"/>
  <c r="D72" i="1"/>
  <c r="C72" i="1"/>
  <c r="E73" i="1"/>
  <c r="D73" i="1"/>
  <c r="C73" i="1"/>
  <c r="E74" i="1"/>
  <c r="D74" i="1"/>
  <c r="C74" i="1"/>
  <c r="E75" i="1"/>
  <c r="D75" i="1"/>
  <c r="C75" i="1"/>
  <c r="E76" i="1"/>
  <c r="D76" i="1"/>
  <c r="C76" i="1"/>
  <c r="E77" i="1"/>
  <c r="D77" i="1"/>
  <c r="C77" i="1"/>
  <c r="E78" i="1"/>
  <c r="D78" i="1"/>
  <c r="C78" i="1"/>
  <c r="E79" i="1"/>
  <c r="D79" i="1"/>
  <c r="C79" i="1"/>
  <c r="E80" i="1"/>
  <c r="D80" i="1"/>
  <c r="C80" i="1"/>
  <c r="E81" i="1"/>
  <c r="D81" i="1"/>
  <c r="C81" i="1"/>
  <c r="E82" i="1"/>
  <c r="D82" i="1"/>
  <c r="C82" i="1"/>
  <c r="E83" i="1"/>
  <c r="D83" i="1"/>
  <c r="C83" i="1"/>
  <c r="E84" i="1"/>
  <c r="D84" i="1"/>
  <c r="C84" i="1"/>
  <c r="E85" i="1"/>
  <c r="D85" i="1"/>
  <c r="C85" i="1"/>
  <c r="E86" i="1"/>
  <c r="D86" i="1"/>
  <c r="C86" i="1"/>
  <c r="E87" i="1"/>
  <c r="D87" i="1"/>
  <c r="C87" i="1"/>
  <c r="E88" i="1"/>
  <c r="D88" i="1"/>
  <c r="C88" i="1"/>
  <c r="E89" i="1"/>
  <c r="D89" i="1"/>
  <c r="C89" i="1"/>
  <c r="E90" i="1"/>
  <c r="D90" i="1"/>
  <c r="C90" i="1"/>
  <c r="E91" i="1"/>
  <c r="D91" i="1"/>
  <c r="C91" i="1"/>
  <c r="E92" i="1"/>
  <c r="D92" i="1"/>
  <c r="C92" i="1"/>
  <c r="E93" i="1"/>
  <c r="D93" i="1"/>
  <c r="C93" i="1"/>
  <c r="E94" i="1"/>
  <c r="D94" i="1"/>
  <c r="C94" i="1"/>
  <c r="E95" i="1"/>
  <c r="D95" i="1"/>
  <c r="C95" i="1"/>
  <c r="E96" i="1"/>
  <c r="D96" i="1"/>
  <c r="C96" i="1"/>
  <c r="E97" i="1"/>
  <c r="D97" i="1"/>
  <c r="C97" i="1"/>
</calcChain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<sst xmlns="http://schemas.openxmlformats.org/spreadsheetml/2006/main" count="26" uniqueCount="26">
  <si>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</si>
  <si>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</si>
  <si>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</si>
  <si>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kff0</t>
  </si>
  <si>
    <t>kre0</t>
  </si>
  <si>
    <t>aff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</si>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</sst>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right" readingOrder="1"/>
    </xf>
    <xf numFmtId="0" fontId="0" fillId="0" borderId="0" xfId="0" applyBorder="1" applyAlignment="1">
      <alignment readingOrder="1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G19" sqref="G19"/>
    </sheetView>
  </sheetViews>
  <sheetFormatPr defaultColWidth="9" defaultRowHeight="14.25"/>
  <cols>
    <col min="1" max="1" width="20.796875" style="1" customWidth="1"/>
    <col min="2" max="2" width="9.3984375" style="2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4468.5559999999996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196.47900000000001</v>
      </c>
    </row>
    <row r="5" spans="1:2">
      <c r="A5" s="3" t="s">
        <v>4</v>
      </c>
      <c r="B5" s="2">
        <v>26.681999999999999</v>
      </c>
    </row>
    <row r="6" spans="1:2">
      <c r="A6" s="3" t="s">
        <v>5</v>
      </c>
      <c r="B6" s="2">
        <v>4.3999999999999997E-2</v>
      </c>
    </row>
    <row r="7" spans="1:2">
      <c r="A7" s="3" t="s">
        <v>6</v>
      </c>
      <c r="B7" s="2">
        <v>1.1565595872382299</v>
      </c>
    </row>
    <row r="8" spans="1:2">
      <c r="A8" s="3" t="s">
        <v>7</v>
      </c>
      <c r="B8" s="2">
        <v>1</v>
      </c>
    </row>
    <row r="9" spans="1:2">
      <c r="A9" s="3" t="s">
        <v>8</v>
      </c>
      <c r="B9" s="2">
        <v>0.5</v>
      </c>
    </row>
    <row r="10" spans="1:2">
      <c r="A10" s="3" t="s">
        <v>9</v>
      </c>
      <c r="B10" s="2">
        <v>0.207532905115798</v>
      </c>
    </row>
    <row r="11" spans="1:2">
      <c r="A11" s="3" t="s">
        <v>10</v>
      </c>
      <c r="B11" s="2">
        <v>0.09</v>
      </c>
    </row>
    <row r="12" spans="1:2">
      <c r="A12" s="3" t="s">
        <v>11</v>
      </c>
      <c r="B12" s="2">
        <v>0.27518709488420201</v>
      </c>
    </row>
    <row r="13" spans="1:2">
      <c r="A13" s="3" t="s">
        <v>12</v>
      </c>
      <c r="B13" s="2">
        <v>1445.546</v>
      </c>
    </row>
    <row r="14" spans="1:2">
      <c r="A14" s="3" t="s">
        <v>13</v>
      </c>
      <c r="B14" s="2">
        <v>168.94399999999999</v>
      </c>
    </row>
    <row r="15" spans="1:2">
      <c r="A15" s="3" t="s">
        <v>14</v>
      </c>
      <c r="B15" s="2">
        <v>7.9000000000000001E-2</v>
      </c>
    </row>
    <row r="16" spans="1:2">
      <c r="A16" s="3" t="s">
        <v>15</v>
      </c>
      <c r="B16" s="3">
        <f>10^(-6)</f>
        <v>9.9999999999999995E-7</v>
      </c>
    </row>
    <row r="17" spans="1:2">
      <c r="A17" s="4" t="s">
        <v>16</v>
      </c>
      <c r="B17" s="2">
        <v>0.05</v>
      </c>
    </row>
    <row r="18" spans="1:2">
      <c r="A18" s="4" t="s">
        <v>17</v>
      </c>
      <c r="B18" s="2">
        <v>20</v>
      </c>
    </row>
    <row r="19" spans="1:2">
      <c r="A19" s="4" t="s">
        <v>18</v>
      </c>
      <c r="B19" s="2">
        <f>4/100</f>
        <v>0.04</v>
      </c>
    </row>
    <row r="20" spans="1:2">
      <c r="A20" s="4" t="s">
        <v>19</v>
      </c>
      <c r="B20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B48" sqref="B48"/>
    </sheetView>
  </sheetViews>
  <sheetFormatPr defaultColWidth="9" defaultRowHeight="14.25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7"/>
  <sheetViews>
    <sheetView workbookViewId="0">
      <selection activeCell="A17" sqref="A17:XFD17"/>
    </sheetView>
  </sheetViews>
  <sheetFormatPr defaultColWidth="9" defaultRowHeight="14.25"/>
  <cols>
    <col min="3" max="3" width="19.7968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 t="shared" ref="A3:A16" si="0">IF($B3="","","par")</f>
        <v>par</v>
      </c>
      <c r="B3" t="str">
        <f>IF(Hardcode!A1=0,"",Hardcode!A1)</f>
        <v>costff</v>
      </c>
      <c r="C3" t="str">
        <f t="shared" ref="C3:C16" ca="1" si="1">IF(B3="","",SUBSTITUTE(SUBSTITUTE(LEFT(_xlfn.FORMULATEXT(B3),FIND("=",_xlfn.FORMULATEXT(B3),2)-1),"=IF(",""),"A","B"))</f>
        <v>Hardcode!B1</v>
      </c>
      <c r="D3">
        <f t="shared" ref="D3:E16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tfp1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phi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fertsh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bk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bkf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ben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k0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kf0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ref="A17:A63" si="3">IF($B17="","","par")</f>
        <v>par</v>
      </c>
      <c r="B17" t="str">
        <f>IF(Hardcode!A15=0,"",Hardcode!A15)</f>
        <v>pubgdpsh</v>
      </c>
      <c r="C17" t="str">
        <f t="shared" ref="C17:C63" ca="1" si="4">IF(B17="","",SUBSTITUTE(SUBSTITUTE(LEFT(_xlfn.FORMULATEXT(B17),FIND("=",_xlfn.FORMULATEXT(B17),2)-1),"=IF(",""),"A","B"))</f>
        <v>Hardcode!B15</v>
      </c>
      <c r="D17">
        <f>IF($B17="","",0)</f>
        <v>0</v>
      </c>
      <c r="E17">
        <f>IF($B17="","",0)</f>
        <v>0</v>
      </c>
    </row>
    <row r="18" spans="1:5">
      <c r="A18" t="str">
        <f t="shared" si="3"/>
        <v>par</v>
      </c>
      <c r="B18" t="str">
        <f>IF(Hardcode!A16=0,"",Hardcode!A16)</f>
        <v>lowerbound</v>
      </c>
      <c r="C18" t="str">
        <f t="shared" ca="1" si="4"/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discr</v>
      </c>
      <c r="C19" t="str">
        <f t="shared" ca="1" si="4"/>
        <v>Hardcode!B17</v>
      </c>
      <c r="D19">
        <f t="shared" ref="D19:E82" si="5">IF($B19="","",0)</f>
        <v>0</v>
      </c>
      <c r="E19">
        <f t="shared" si="5"/>
        <v>0</v>
      </c>
    </row>
    <row r="20" spans="1:5">
      <c r="A20" t="str">
        <f t="shared" si="3"/>
        <v>par</v>
      </c>
      <c r="B20" t="str">
        <f>IF(Hardcode!A18=0,"",Hardcode!A18)</f>
        <v>stratio</v>
      </c>
      <c r="C20" t="str">
        <f t="shared" ca="1" si="4"/>
        <v>Hardcode!B18</v>
      </c>
      <c r="D20">
        <f t="shared" si="5"/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hwratio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hcaccum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/>
      </c>
      <c r="B23" t="str">
        <f>IF(Hardcode!A21=0,"",Hardcode!A21)</f>
        <v/>
      </c>
      <c r="C23" t="str">
        <f t="shared" ca="1" si="4"/>
        <v/>
      </c>
      <c r="D23" t="str">
        <f t="shared" si="5"/>
        <v/>
      </c>
      <c r="E23" t="str">
        <f t="shared" si="5"/>
        <v/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ref="A64:A97" si="6">IF($B64="","","par")</f>
        <v/>
      </c>
      <c r="B64" t="str">
        <f>IF(Hardcode!A62=0,"",Hardcode!A62)</f>
        <v/>
      </c>
      <c r="C64" t="str">
        <f t="shared" ref="C64:C97" ca="1" si="7">IF(B64="","",SUBSTITUTE(SUBSTITUTE(LEFT(_xlfn.FORMULATEXT(B64),FIND("=",_xlfn.FORMULATEXT(B64),2)-1),"=IF(",""),"A","B"))</f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6"/>
        <v/>
      </c>
      <c r="B65" t="str">
        <f>IF(Hardcode!A63=0,"",Hardcode!A63)</f>
        <v/>
      </c>
      <c r="C65" t="str">
        <f t="shared" ca="1" si="7"/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ref="D83:E97" si="8">IF($B83="","",0)</f>
        <v/>
      </c>
      <c r="E83" t="str">
        <f t="shared" si="8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8"/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2022-08-22T13:38:39Z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