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Mass" vbProcedure="false">Sheet1!$B$3</definedName>
    <definedName function="false" hidden="false" name="Radius" vbProcedure="false">Sheet1!$B$4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<sst xmlns="http://schemas.openxmlformats.org/spreadsheetml/2006/main" count="14" uniqueCount="14">
  <si>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Flywheel</t>
  </si>
  <si>
    <t xml:space="preserve">Mass</t>
  </si>
  <si>
    <t xml:space="preserve">Radius</t>
  </si>
  <si>
    <t xml:space="preserve">Ip</t>
  </si>
  <si>
    <t xml:space="preserve">Idiv</t>
  </si>
  <si>
    <t xml:space="preserve">Tx</t>
  </si>
  <si>
    <t xml:space="preserve">Ioffset</t>
  </si>
  <si>
    <t xml:space="preserve">ThrFactor</t>
  </si>
  <si>
    <t xml:space="preserve">RPM</t>
  </si>
  <si>
    <t xml:space="preserve">I</t>
  </si>
  <si>
    <t xml:space="preserve">T</t>
  </si>
  <si>
    <t xml:space="preserve">Energy</t>
  </si>
  <si>
    <t xml:space="preserve">ThrV</t>
  </si>
  <si>
    <t xml:space="preserve">RPM/Sec Decay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</si>
</sst>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0783139965440632"/>
          <c:y val="0.0634182174338883"/>
          <c:w val="0.725623302888176"/>
          <c:h val="0.805888834476004"/>
        </c:manualLayout>
      </c:layout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Sheet1!$A$11:$A$30</c:f>
              <c:strCach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strCache>
            </c:strRef>
          </c:cat>
          <c:val>
            <c:numRef>
              <c:f>Sheet1!$B$11:$B$30</c:f>
              <c:numCache>
                <c:formatCode>General</c:formatCode>
                <c:ptCount val="20"/>
                <c:pt idx="0">
                  <c:v>25.3078418117735</c:v>
                </c:pt>
                <c:pt idx="1">
                  <c:v>26.4144695311342</c:v>
                </c:pt>
                <c:pt idx="2">
                  <c:v>28.4513926249022</c:v>
                </c:pt>
                <c:pt idx="3">
                  <c:v>31.4991952944293</c:v>
                </c:pt>
                <c:pt idx="4">
                  <c:v>35.6184619685475</c:v>
                </c:pt>
                <c:pt idx="5">
                  <c:v>40.8584361226965</c:v>
                </c:pt>
                <c:pt idx="6">
                  <c:v>47.2609295077689</c:v>
                </c:pt>
                <c:pt idx="7">
                  <c:v>54.8624597740617</c:v>
                </c:pt>
                <c:pt idx="8">
                  <c:v>63.6955591984138</c:v>
                </c:pt>
                <c:pt idx="9">
                  <c:v>73.7896391834763</c:v>
                </c:pt>
                <c:pt idx="10">
                  <c:v>85.1715936139862</c:v>
                </c:pt>
                <c:pt idx="11">
                  <c:v>97.8662379478677</c:v>
                </c:pt>
                <c:pt idx="12">
                  <c:v>111.89663947347</c:v>
                </c:pt>
                <c:pt idx="13">
                  <c:v>127.284372425116</c:v>
                </c:pt>
                <c:pt idx="14">
                  <c:v>144.049719448153</c:v>
                </c:pt>
                <c:pt idx="15">
                  <c:v>162.211833674519</c:v>
                </c:pt>
                <c:pt idx="16">
                  <c:v>181.788871189467</c:v>
                </c:pt>
                <c:pt idx="17">
                  <c:v>202.798100787633</c:v>
                </c:pt>
                <c:pt idx="18">
                  <c:v>225.255996002209</c:v>
                </c:pt>
                <c:pt idx="19">
                  <c:v>249.178313083832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Sheet1!$A$11:$A$30</c:f>
              <c:strCach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strCache>
            </c:strRef>
          </c:cat>
          <c:val>
            <c:numRef>
              <c:f>Sheet1!$C$11:$C$30</c:f>
              <c:numCache>
                <c:formatCode>General</c:formatCode>
                <c:ptCount val="20"/>
                <c:pt idx="0">
                  <c:v>3.24798807584187</c:v>
                </c:pt>
                <c:pt idx="1">
                  <c:v>5.15585968837155</c:v>
                </c:pt>
                <c:pt idx="2">
                  <c:v>6.75608745402416</c:v>
                </c:pt>
                <c:pt idx="3">
                  <c:v>8.18441709312144</c:v>
                </c:pt>
                <c:pt idx="4">
                  <c:v>9.4971747472655</c:v>
                </c:pt>
                <c:pt idx="5">
                  <c:v>10.7246203317071</c:v>
                </c:pt>
                <c:pt idx="6">
                  <c:v>11.8853813120147</c:v>
                </c:pt>
                <c:pt idx="7">
                  <c:v>12.9919523033675</c:v>
                </c:pt>
                <c:pt idx="8">
                  <c:v>14.0532282202396</c:v>
                </c:pt>
                <c:pt idx="9">
                  <c:v>15.0758251845351</c:v>
                </c:pt>
                <c:pt idx="10">
                  <c:v>16.064833037743</c:v>
                </c:pt>
                <c:pt idx="11">
                  <c:v>17.0242735965114</c:v>
                </c:pt>
                <c:pt idx="12">
                  <c:v>17.9573946688438</c:v>
                </c:pt>
                <c:pt idx="13">
                  <c:v>18.8668667977353</c:v>
                </c:pt>
                <c:pt idx="14">
                  <c:v>19.754919556484</c:v>
                </c:pt>
                <c:pt idx="15">
                  <c:v>20.6234387534862</c:v>
                </c:pt>
                <c:pt idx="16">
                  <c:v>21.4740374955109</c:v>
                </c:pt>
                <c:pt idx="17">
                  <c:v>22.3081092603575</c:v>
                </c:pt>
                <c:pt idx="18">
                  <c:v>23.1268682773273</c:v>
                </c:pt>
                <c:pt idx="19">
                  <c:v>23.9313807572197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4063811"/>
        <c:axId val="21142212"/>
      </c:lineChart>
      <c:catAx>
        <c:axId val="24063811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RPM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1142212"/>
        <c:crosses val="autoZero"/>
        <c:auto val="1"/>
        <c:lblAlgn val="ctr"/>
        <c:lblOffset val="100"/>
        <c:noMultiLvlLbl val="0"/>
      </c:catAx>
      <c:valAx>
        <c:axId val="2114221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Amps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4063811"/>
        <c:crossesAt val="1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layout>
        <c:manualLayout>
          <c:xMode val="edge"/>
          <c:yMode val="edge"/>
          <c:x val="0.883701555171563"/>
          <c:y val="0.493450048971596"/>
          <c:w val="0.0959052056654427"/>
          <c:h val="0.176981940618304"/>
        </c:manualLayout>
      </c:layout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ayout>
        <c:manualLayout>
          <c:layoutTarget val="inner"/>
          <c:xMode val="edge"/>
          <c:yMode val="edge"/>
          <c:x val="0.119592875318066"/>
          <c:y val="0.0418574830555047"/>
          <c:w val="0.850613000231321"/>
          <c:h val="0.915643890822495"/>
        </c:manualLayout>
      </c:layout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Sheet1!$B$11:$B$30</c:f>
              <c:numCache>
                <c:formatCode>General</c:formatCode>
                <c:ptCount val="20"/>
                <c:pt idx="0">
                  <c:v>25.3078418117735</c:v>
                </c:pt>
                <c:pt idx="1">
                  <c:v>26.4144695311342</c:v>
                </c:pt>
                <c:pt idx="2">
                  <c:v>28.4513926249022</c:v>
                </c:pt>
                <c:pt idx="3">
                  <c:v>31.4991952944293</c:v>
                </c:pt>
                <c:pt idx="4">
                  <c:v>35.6184619685475</c:v>
                </c:pt>
                <c:pt idx="5">
                  <c:v>40.8584361226965</c:v>
                </c:pt>
                <c:pt idx="6">
                  <c:v>47.2609295077689</c:v>
                </c:pt>
                <c:pt idx="7">
                  <c:v>54.8624597740617</c:v>
                </c:pt>
                <c:pt idx="8">
                  <c:v>63.6955591984138</c:v>
                </c:pt>
                <c:pt idx="9">
                  <c:v>73.7896391834763</c:v>
                </c:pt>
                <c:pt idx="10">
                  <c:v>85.1715936139862</c:v>
                </c:pt>
                <c:pt idx="11">
                  <c:v>97.8662379478677</c:v>
                </c:pt>
                <c:pt idx="12">
                  <c:v>111.89663947347</c:v>
                </c:pt>
                <c:pt idx="13">
                  <c:v>127.284372425116</c:v>
                </c:pt>
                <c:pt idx="14">
                  <c:v>144.049719448153</c:v>
                </c:pt>
                <c:pt idx="15">
                  <c:v>162.211833674519</c:v>
                </c:pt>
                <c:pt idx="16">
                  <c:v>181.788871189467</c:v>
                </c:pt>
                <c:pt idx="17">
                  <c:v>202.798100787633</c:v>
                </c:pt>
                <c:pt idx="18">
                  <c:v>225.255996002209</c:v>
                </c:pt>
                <c:pt idx="19">
                  <c:v>249.178313083832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Sheet1!$C$11:$C$30</c:f>
              <c:numCache>
                <c:formatCode>General</c:formatCode>
                <c:ptCount val="20"/>
                <c:pt idx="0">
                  <c:v>3.24798807584187</c:v>
                </c:pt>
                <c:pt idx="1">
                  <c:v>5.15585968837155</c:v>
                </c:pt>
                <c:pt idx="2">
                  <c:v>6.75608745402416</c:v>
                </c:pt>
                <c:pt idx="3">
                  <c:v>8.18441709312144</c:v>
                </c:pt>
                <c:pt idx="4">
                  <c:v>9.4971747472655</c:v>
                </c:pt>
                <c:pt idx="5">
                  <c:v>10.7246203317071</c:v>
                </c:pt>
                <c:pt idx="6">
                  <c:v>11.8853813120147</c:v>
                </c:pt>
                <c:pt idx="7">
                  <c:v>12.9919523033675</c:v>
                </c:pt>
                <c:pt idx="8">
                  <c:v>14.0532282202396</c:v>
                </c:pt>
                <c:pt idx="9">
                  <c:v>15.0758251845351</c:v>
                </c:pt>
                <c:pt idx="10">
                  <c:v>16.064833037743</c:v>
                </c:pt>
                <c:pt idx="11">
                  <c:v>17.0242735965114</c:v>
                </c:pt>
                <c:pt idx="12">
                  <c:v>17.9573946688438</c:v>
                </c:pt>
                <c:pt idx="13">
                  <c:v>18.8668667977353</c:v>
                </c:pt>
                <c:pt idx="14">
                  <c:v>19.754919556484</c:v>
                </c:pt>
                <c:pt idx="15">
                  <c:v>20.6234387534862</c:v>
                </c:pt>
                <c:pt idx="16">
                  <c:v>21.4740374955109</c:v>
                </c:pt>
                <c:pt idx="17">
                  <c:v>22.3081092603575</c:v>
                </c:pt>
                <c:pt idx="18">
                  <c:v>23.1268682773273</c:v>
                </c:pt>
                <c:pt idx="19">
                  <c:v>23.9313807572197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Sheet1!$D$11:$D$30</c:f>
              <c:numCache>
                <c:formatCode>General</c:formatCode>
                <c:ptCount val="20"/>
                <c:pt idx="0">
                  <c:v>34.2644116115238</c:v>
                </c:pt>
                <c:pt idx="1">
                  <c:v>137.057646446095</c:v>
                </c:pt>
                <c:pt idx="2">
                  <c:v>308.379704503714</c:v>
                </c:pt>
                <c:pt idx="3">
                  <c:v>548.230585784381</c:v>
                </c:pt>
                <c:pt idx="4">
                  <c:v>856.610290288095</c:v>
                </c:pt>
                <c:pt idx="5">
                  <c:v>1233.51881801486</c:v>
                </c:pt>
                <c:pt idx="6">
                  <c:v>1678.95616896467</c:v>
                </c:pt>
                <c:pt idx="7">
                  <c:v>2192.92234313752</c:v>
                </c:pt>
                <c:pt idx="8">
                  <c:v>2775.41734053343</c:v>
                </c:pt>
                <c:pt idx="9">
                  <c:v>3426.44116115238</c:v>
                </c:pt>
                <c:pt idx="10">
                  <c:v>4145.99380499438</c:v>
                </c:pt>
                <c:pt idx="11">
                  <c:v>4934.07527205943</c:v>
                </c:pt>
                <c:pt idx="12">
                  <c:v>5790.68556234752</c:v>
                </c:pt>
                <c:pt idx="13">
                  <c:v>6715.82467585867</c:v>
                </c:pt>
                <c:pt idx="14">
                  <c:v>7709.49261259286</c:v>
                </c:pt>
                <c:pt idx="15">
                  <c:v>8771.68937255009</c:v>
                </c:pt>
                <c:pt idx="16">
                  <c:v>9902.41495573038</c:v>
                </c:pt>
                <c:pt idx="17">
                  <c:v>11101.6693621337</c:v>
                </c:pt>
                <c:pt idx="18">
                  <c:v>12369.4525917601</c:v>
                </c:pt>
                <c:pt idx="19">
                  <c:v>13705.7646446095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94706028"/>
        <c:axId val="94199042"/>
      </c:lineChart>
      <c:catAx>
        <c:axId val="947060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199042"/>
        <c:crosses val="autoZero"/>
        <c:auto val="1"/>
        <c:lblAlgn val="ctr"/>
        <c:lblOffset val="100"/>
        <c:noMultiLvlLbl val="0"/>
      </c:catAx>
      <c:valAx>
        <c:axId val="9419904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706028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Sheet1!$B$10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Sheet1!$A$11:$A$30</c:f>
              <c:strCach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strCache>
            </c:strRef>
          </c:cat>
          <c:val>
            <c:numRef>
              <c:f>Sheet1!$B$11:$B$30</c:f>
              <c:numCache>
                <c:formatCode>General</c:formatCode>
                <c:ptCount val="20"/>
                <c:pt idx="0">
                  <c:v>25.3078418117735</c:v>
                </c:pt>
                <c:pt idx="1">
                  <c:v>26.4144695311342</c:v>
                </c:pt>
                <c:pt idx="2">
                  <c:v>28.4513926249022</c:v>
                </c:pt>
                <c:pt idx="3">
                  <c:v>31.4991952944293</c:v>
                </c:pt>
                <c:pt idx="4">
                  <c:v>35.6184619685475</c:v>
                </c:pt>
                <c:pt idx="5">
                  <c:v>40.8584361226965</c:v>
                </c:pt>
                <c:pt idx="6">
                  <c:v>47.2609295077689</c:v>
                </c:pt>
                <c:pt idx="7">
                  <c:v>54.8624597740617</c:v>
                </c:pt>
                <c:pt idx="8">
                  <c:v>63.6955591984138</c:v>
                </c:pt>
                <c:pt idx="9">
                  <c:v>73.7896391834763</c:v>
                </c:pt>
                <c:pt idx="10">
                  <c:v>85.1715936139862</c:v>
                </c:pt>
                <c:pt idx="11">
                  <c:v>97.8662379478677</c:v>
                </c:pt>
                <c:pt idx="12">
                  <c:v>111.89663947347</c:v>
                </c:pt>
                <c:pt idx="13">
                  <c:v>127.284372425116</c:v>
                </c:pt>
                <c:pt idx="14">
                  <c:v>144.049719448153</c:v>
                </c:pt>
                <c:pt idx="15">
                  <c:v>162.211833674519</c:v>
                </c:pt>
                <c:pt idx="16">
                  <c:v>181.788871189467</c:v>
                </c:pt>
                <c:pt idx="17">
                  <c:v>202.798100787633</c:v>
                </c:pt>
                <c:pt idx="18">
                  <c:v>225.255996002209</c:v>
                </c:pt>
                <c:pt idx="19">
                  <c:v>249.178313083832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Sheet1!$C$10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Sheet1!$A$11:$A$30</c:f>
              <c:strCach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strCache>
            </c:strRef>
          </c:cat>
          <c:val>
            <c:numRef>
              <c:f>Sheet1!$C$11:$C$30</c:f>
              <c:numCache>
                <c:formatCode>General</c:formatCode>
                <c:ptCount val="20"/>
                <c:pt idx="0">
                  <c:v>3.24798807584187</c:v>
                </c:pt>
                <c:pt idx="1">
                  <c:v>5.15585968837155</c:v>
                </c:pt>
                <c:pt idx="2">
                  <c:v>6.75608745402416</c:v>
                </c:pt>
                <c:pt idx="3">
                  <c:v>8.18441709312144</c:v>
                </c:pt>
                <c:pt idx="4">
                  <c:v>9.4971747472655</c:v>
                </c:pt>
                <c:pt idx="5">
                  <c:v>10.7246203317071</c:v>
                </c:pt>
                <c:pt idx="6">
                  <c:v>11.8853813120147</c:v>
                </c:pt>
                <c:pt idx="7">
                  <c:v>12.9919523033675</c:v>
                </c:pt>
                <c:pt idx="8">
                  <c:v>14.0532282202396</c:v>
                </c:pt>
                <c:pt idx="9">
                  <c:v>15.0758251845351</c:v>
                </c:pt>
                <c:pt idx="10">
                  <c:v>16.064833037743</c:v>
                </c:pt>
                <c:pt idx="11">
                  <c:v>17.0242735965114</c:v>
                </c:pt>
                <c:pt idx="12">
                  <c:v>17.9573946688438</c:v>
                </c:pt>
                <c:pt idx="13">
                  <c:v>18.8668667977353</c:v>
                </c:pt>
                <c:pt idx="14">
                  <c:v>19.754919556484</c:v>
                </c:pt>
                <c:pt idx="15">
                  <c:v>20.6234387534862</c:v>
                </c:pt>
                <c:pt idx="16">
                  <c:v>21.4740374955109</c:v>
                </c:pt>
                <c:pt idx="17">
                  <c:v>22.3081092603575</c:v>
                </c:pt>
                <c:pt idx="18">
                  <c:v>23.1268682773273</c:v>
                </c:pt>
                <c:pt idx="19">
                  <c:v>23.9313807572197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Sheet1!$D$10</c:f>
              <c:strCache>
                <c:ptCount val="1"/>
                <c:pt idx="0">
                  <c:v>Energy</c:v>
                </c:pt>
              </c:strCache>
            </c:strRef>
          </c:tx>
          <c:spPr>
            <a:solidFill>
              <a:srgbClr val="ffd320"/>
            </a:solidFill>
            <a:ln w="28800">
              <a:solidFill>
                <a:srgbClr val="ffd320"/>
              </a:solidFill>
              <a:round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Sheet1!$A$11:$A$30</c:f>
              <c:strCache>
                <c:ptCount val="20"/>
                <c:pt idx="0">
                  <c:v>500</c:v>
                </c:pt>
                <c:pt idx="1">
                  <c:v>1000</c:v>
                </c:pt>
                <c:pt idx="2">
                  <c:v>1500</c:v>
                </c:pt>
                <c:pt idx="3">
                  <c:v>2000</c:v>
                </c:pt>
                <c:pt idx="4">
                  <c:v>2500</c:v>
                </c:pt>
                <c:pt idx="5">
                  <c:v>3000</c:v>
                </c:pt>
                <c:pt idx="6">
                  <c:v>3500</c:v>
                </c:pt>
                <c:pt idx="7">
                  <c:v>4000</c:v>
                </c:pt>
                <c:pt idx="8">
                  <c:v>4500</c:v>
                </c:pt>
                <c:pt idx="9">
                  <c:v>5000</c:v>
                </c:pt>
                <c:pt idx="10">
                  <c:v>5500</c:v>
                </c:pt>
                <c:pt idx="11">
                  <c:v>6000</c:v>
                </c:pt>
                <c:pt idx="12">
                  <c:v>6500</c:v>
                </c:pt>
                <c:pt idx="13">
                  <c:v>7000</c:v>
                </c:pt>
                <c:pt idx="14">
                  <c:v>7500</c:v>
                </c:pt>
                <c:pt idx="15">
                  <c:v>8000</c:v>
                </c:pt>
                <c:pt idx="16">
                  <c:v>8500</c:v>
                </c:pt>
                <c:pt idx="17">
                  <c:v>9000</c:v>
                </c:pt>
                <c:pt idx="18">
                  <c:v>9500</c:v>
                </c:pt>
                <c:pt idx="19">
                  <c:v>10000</c:v>
                </c:pt>
              </c:strCache>
            </c:strRef>
          </c:cat>
          <c:val>
            <c:numRef>
              <c:f>Sheet1!$D$11:$D$30</c:f>
              <c:numCache>
                <c:formatCode>General</c:formatCode>
                <c:ptCount val="20"/>
                <c:pt idx="0">
                  <c:v>34.2644116115238</c:v>
                </c:pt>
                <c:pt idx="1">
                  <c:v>137.057646446095</c:v>
                </c:pt>
                <c:pt idx="2">
                  <c:v>308.379704503714</c:v>
                </c:pt>
                <c:pt idx="3">
                  <c:v>548.230585784381</c:v>
                </c:pt>
                <c:pt idx="4">
                  <c:v>856.610290288095</c:v>
                </c:pt>
                <c:pt idx="5">
                  <c:v>1233.51881801486</c:v>
                </c:pt>
                <c:pt idx="6">
                  <c:v>1678.95616896467</c:v>
                </c:pt>
                <c:pt idx="7">
                  <c:v>2192.92234313752</c:v>
                </c:pt>
                <c:pt idx="8">
                  <c:v>2775.41734053343</c:v>
                </c:pt>
                <c:pt idx="9">
                  <c:v>3426.44116115238</c:v>
                </c:pt>
                <c:pt idx="10">
                  <c:v>4145.99380499438</c:v>
                </c:pt>
                <c:pt idx="11">
                  <c:v>4934.07527205943</c:v>
                </c:pt>
                <c:pt idx="12">
                  <c:v>5790.68556234752</c:v>
                </c:pt>
                <c:pt idx="13">
                  <c:v>6715.82467585867</c:v>
                </c:pt>
                <c:pt idx="14">
                  <c:v>7709.49261259286</c:v>
                </c:pt>
                <c:pt idx="15">
                  <c:v>8771.68937255009</c:v>
                </c:pt>
                <c:pt idx="16">
                  <c:v>9902.41495573038</c:v>
                </c:pt>
                <c:pt idx="17">
                  <c:v>11101.6693621337</c:v>
                </c:pt>
                <c:pt idx="18">
                  <c:v>12369.4525917601</c:v>
                </c:pt>
                <c:pt idx="19">
                  <c:v>13705.7646446095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5573599"/>
        <c:axId val="57255432"/>
      </c:lineChart>
      <c:catAx>
        <c:axId val="4557359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57255432"/>
        <c:crosses val="autoZero"/>
        <c:auto val="1"/>
        <c:lblAlgn val="ctr"/>
        <c:lblOffset val="100"/>
        <c:noMultiLvlLbl val="0"/>
      </c:catAx>
      <c:valAx>
        <c:axId val="57255432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#,##0.00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557359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386640</xdr:colOff>
      <xdr:row>2</xdr:row>
      <xdr:rowOff>9720</xdr:rowOff>
    </xdr:from>
    <xdr:to>
      <xdr:col>21</xdr:col>
      <xdr:colOff>673920</xdr:colOff>
      <xdr:row>38</xdr:row>
      <xdr:rowOff>38160</xdr:rowOff>
    </xdr:to>
    <xdr:graphicFrame>
      <xdr:nvGraphicFramePr>
        <xdr:cNvPr id="0" name=""/>
        <xdr:cNvGraphicFramePr/>
      </xdr:nvGraphicFramePr>
      <xdr:xfrm>
        <a:off x="6076080" y="334800"/>
        <a:ext cx="11666520" cy="5880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347040</xdr:colOff>
      <xdr:row>58</xdr:row>
      <xdr:rowOff>76680</xdr:rowOff>
    </xdr:from>
    <xdr:to>
      <xdr:col>26</xdr:col>
      <xdr:colOff>812880</xdr:colOff>
      <xdr:row>82</xdr:row>
      <xdr:rowOff>105120</xdr:rowOff>
    </xdr:to>
    <xdr:graphicFrame>
      <xdr:nvGraphicFramePr>
        <xdr:cNvPr id="1" name=""/>
        <xdr:cNvGraphicFramePr/>
      </xdr:nvGraphicFramePr>
      <xdr:xfrm>
        <a:off x="14164560" y="9505080"/>
        <a:ext cx="7781040" cy="393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8</xdr:col>
      <xdr:colOff>386640</xdr:colOff>
      <xdr:row>40</xdr:row>
      <xdr:rowOff>47520</xdr:rowOff>
    </xdr:from>
    <xdr:to>
      <xdr:col>15</xdr:col>
      <xdr:colOff>455760</xdr:colOff>
      <xdr:row>60</xdr:row>
      <xdr:rowOff>38160</xdr:rowOff>
    </xdr:to>
    <xdr:graphicFrame>
      <xdr:nvGraphicFramePr>
        <xdr:cNvPr id="2" name=""/>
        <xdr:cNvGraphicFramePr/>
      </xdr:nvGraphicFramePr>
      <xdr:xfrm>
        <a:off x="6888960" y="6549840"/>
        <a:ext cx="575892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1.535156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0" t="s">
        <v>1</v>
      </c>
      <c r="B3" s="0" t="n">
        <v>5</v>
      </c>
    </row>
    <row r="4" customFormat="false" ht="12.8" hidden="false" customHeight="false" outlineLevel="0" collapsed="false">
      <c r="A4" s="0" t="s">
        <v>2</v>
      </c>
      <c r="B4" s="0" t="n">
        <v>0.1</v>
      </c>
    </row>
    <row r="5" customFormat="false" ht="12.8" hidden="false" customHeight="false" outlineLevel="0" collapsed="false">
      <c r="A5" s="0" t="s">
        <v>3</v>
      </c>
      <c r="B5" s="0" t="n">
        <v>1.1</v>
      </c>
    </row>
    <row r="6" customFormat="false" ht="12.8" hidden="false" customHeight="false" outlineLevel="0" collapsed="false">
      <c r="A6" s="0" t="s">
        <v>4</v>
      </c>
      <c r="B6" s="0" t="n">
        <v>100</v>
      </c>
    </row>
    <row r="7" customFormat="false" ht="12.8" hidden="false" customHeight="false" outlineLevel="0" collapsed="false">
      <c r="A7" s="0" t="s">
        <v>5</v>
      </c>
      <c r="B7" s="0" t="n">
        <v>3</v>
      </c>
    </row>
    <row r="8" customFormat="false" ht="12.8" hidden="false" customHeight="false" outlineLevel="0" collapsed="false">
      <c r="A8" s="0" t="s">
        <v>6</v>
      </c>
      <c r="B8" s="0" t="n">
        <v>25</v>
      </c>
    </row>
    <row r="9" customFormat="false" ht="12.8" hidden="false" customHeight="false" outlineLevel="0" collapsed="false">
      <c r="A9" s="0" t="s">
        <v>7</v>
      </c>
      <c r="B9" s="0" t="n">
        <v>50</v>
      </c>
    </row>
    <row r="10" customFormat="false" ht="12.8" hidden="false" customHeight="false" outlineLevel="0" collapsed="false">
      <c r="A10" s="0" t="s">
        <v>8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</row>
    <row r="11" customFormat="false" ht="12.8" hidden="false" customHeight="false" outlineLevel="0" collapsed="false">
      <c r="A11" s="0" t="n">
        <v>500</v>
      </c>
      <c r="B11" s="2" t="n">
        <f aca="false">(D11/$B$6)^($B$5)+$B$8</f>
        <v>25.3078418117735</v>
      </c>
      <c r="C11" s="2" t="n">
        <f aca="false">D11^(1/$B$7)</f>
        <v>3.24798807584187</v>
      </c>
      <c r="D11" s="2" t="n">
        <f aca="false">0.5*(0.5*($B$3*$B$4^2)*((A11/9.55)^2))</f>
        <v>34.2644116115238</v>
      </c>
      <c r="E11" s="2" t="n">
        <f aca="false">B11/B$9</f>
        <v>0.506156836235471</v>
      </c>
      <c r="F11" s="2" t="n">
        <f aca="false">B11/C11</f>
        <v>7.79185182359815</v>
      </c>
      <c r="G11" s="0" t="n">
        <f aca="false">F11/1000</f>
        <v>0.00779185182359815</v>
      </c>
    </row>
    <row r="12" customFormat="false" ht="12.8" hidden="false" customHeight="false" outlineLevel="0" collapsed="false">
      <c r="A12" s="0" t="n">
        <v>1000</v>
      </c>
      <c r="B12" s="2" t="n">
        <f aca="false">(D12/$B$6)^($B$5)+$B$8</f>
        <v>26.4144695311342</v>
      </c>
      <c r="C12" s="2" t="n">
        <f aca="false">D12^(1/$B$7)</f>
        <v>5.15585968837155</v>
      </c>
      <c r="D12" s="2" t="n">
        <f aca="false">0.5*(0.5*($B$3*$B$4^2)*((A12/9.55)^2))</f>
        <v>137.057646446095</v>
      </c>
      <c r="E12" s="2" t="n">
        <f aca="false">B12/B$9</f>
        <v>0.528289390622685</v>
      </c>
      <c r="F12" s="2" t="n">
        <f aca="false">B12/C12</f>
        <v>5.12319402149539</v>
      </c>
    </row>
    <row r="13" customFormat="false" ht="12.8" hidden="false" customHeight="false" outlineLevel="0" collapsed="false">
      <c r="A13" s="0" t="n">
        <v>1500</v>
      </c>
      <c r="B13" s="2" t="n">
        <f aca="false">(D13/$B$6)^($B$5)+$B$8</f>
        <v>28.4513926249022</v>
      </c>
      <c r="C13" s="2" t="n">
        <f aca="false">D13^(1/$B$7)</f>
        <v>6.75608745402416</v>
      </c>
      <c r="D13" s="2" t="n">
        <f aca="false">0.5*(0.5*($B$3*$B$4^2)*((A13/9.55)^2))</f>
        <v>308.379704503714</v>
      </c>
      <c r="E13" s="2" t="n">
        <f aca="false">B13/B$9</f>
        <v>0.569027852498045</v>
      </c>
      <c r="F13" s="2" t="n">
        <f aca="false">B13/C13</f>
        <v>4.21122325880427</v>
      </c>
    </row>
    <row r="14" customFormat="false" ht="12.8" hidden="false" customHeight="false" outlineLevel="0" collapsed="false">
      <c r="A14" s="0" t="n">
        <v>2000</v>
      </c>
      <c r="B14" s="2" t="n">
        <f aca="false">(D14/$B$6)^($B$5)+$B$8</f>
        <v>31.4991952944293</v>
      </c>
      <c r="C14" s="2" t="n">
        <f aca="false">D14^(1/$B$7)</f>
        <v>8.18441709312144</v>
      </c>
      <c r="D14" s="2" t="n">
        <f aca="false">0.5*(0.5*($B$3*$B$4^2)*((A14/9.55)^2))</f>
        <v>548.230585784381</v>
      </c>
      <c r="E14" s="2" t="n">
        <f aca="false">B14/B$9</f>
        <v>0.629983905888586</v>
      </c>
      <c r="F14" s="2" t="n">
        <f aca="false">B14/C14</f>
        <v>3.84867913451071</v>
      </c>
    </row>
    <row r="15" customFormat="false" ht="12.8" hidden="false" customHeight="false" outlineLevel="0" collapsed="false">
      <c r="A15" s="0" t="n">
        <v>2500</v>
      </c>
      <c r="B15" s="2" t="n">
        <f aca="false">(D15/$B$6)^($B$5)+$B$8</f>
        <v>35.6184619685475</v>
      </c>
      <c r="C15" s="2" t="n">
        <f aca="false">D15^(1/$B$7)</f>
        <v>9.4971747472655</v>
      </c>
      <c r="D15" s="2" t="n">
        <f aca="false">0.5*(0.5*($B$3*$B$4^2)*((A15/9.55)^2))</f>
        <v>856.610290288095</v>
      </c>
      <c r="E15" s="2" t="n">
        <f aca="false">B15/B$9</f>
        <v>0.71236923937095</v>
      </c>
      <c r="F15" s="2" t="n">
        <f aca="false">B15/C15</f>
        <v>3.75042714453612</v>
      </c>
    </row>
    <row r="16" customFormat="false" ht="12.8" hidden="false" customHeight="false" outlineLevel="0" collapsed="false">
      <c r="A16" s="0" t="n">
        <v>3000</v>
      </c>
      <c r="B16" s="2" t="n">
        <f aca="false">(D16/$B$6)^($B$5)+$B$8</f>
        <v>40.8584361226965</v>
      </c>
      <c r="C16" s="2" t="n">
        <f aca="false">D16^(1/$B$7)</f>
        <v>10.7246203317071</v>
      </c>
      <c r="D16" s="2" t="n">
        <f aca="false">0.5*(0.5*($B$3*$B$4^2)*((A16/9.55)^2))</f>
        <v>1233.51881801486</v>
      </c>
      <c r="E16" s="2" t="n">
        <f aca="false">B16/B$9</f>
        <v>0.817168722453929</v>
      </c>
      <c r="F16" s="2" t="n">
        <f aca="false">B16/C16</f>
        <v>3.80977926108017</v>
      </c>
    </row>
    <row r="17" customFormat="false" ht="12.8" hidden="false" customHeight="false" outlineLevel="0" collapsed="false">
      <c r="A17" s="0" t="n">
        <v>3500</v>
      </c>
      <c r="B17" s="2" t="n">
        <f aca="false">(D17/$B$6)^($B$5)+$B$8</f>
        <v>47.2609295077689</v>
      </c>
      <c r="C17" s="2" t="n">
        <f aca="false">D17^(1/$B$7)</f>
        <v>11.8853813120147</v>
      </c>
      <c r="D17" s="2" t="n">
        <f aca="false">0.5*(0.5*($B$3*$B$4^2)*((A17/9.55)^2))</f>
        <v>1678.95616896467</v>
      </c>
      <c r="E17" s="2" t="n">
        <f aca="false">B17/B$9</f>
        <v>0.945218590155378</v>
      </c>
      <c r="F17" s="2" t="n">
        <f aca="false">B17/C17</f>
        <v>3.9763915239298</v>
      </c>
    </row>
    <row r="18" customFormat="false" ht="12.8" hidden="false" customHeight="false" outlineLevel="0" collapsed="false">
      <c r="A18" s="0" t="n">
        <v>4000</v>
      </c>
      <c r="B18" s="2" t="n">
        <f aca="false">(D18/$B$6)^($B$5)+$B$8</f>
        <v>54.8624597740617</v>
      </c>
      <c r="C18" s="2" t="n">
        <f aca="false">D18^(1/$B$7)</f>
        <v>12.9919523033675</v>
      </c>
      <c r="D18" s="2" t="n">
        <f aca="false">0.5*(0.5*($B$3*$B$4^2)*((A18/9.55)^2))</f>
        <v>2192.92234313752</v>
      </c>
      <c r="E18" s="2" t="n">
        <f aca="false">B18/B$9</f>
        <v>1.09724919548123</v>
      </c>
      <c r="F18" s="2" t="n">
        <f aca="false">B18/C18</f>
        <v>4.22280335495393</v>
      </c>
    </row>
    <row r="19" customFormat="false" ht="12.8" hidden="false" customHeight="false" outlineLevel="0" collapsed="false">
      <c r="A19" s="0" t="n">
        <v>4500</v>
      </c>
      <c r="B19" s="2" t="n">
        <f aca="false">(D19/$B$6)^($B$5)+$B$8</f>
        <v>63.6955591984138</v>
      </c>
      <c r="C19" s="2" t="n">
        <f aca="false">D19^(1/$B$7)</f>
        <v>14.0532282202396</v>
      </c>
      <c r="D19" s="2" t="n">
        <f aca="false">0.5*(0.5*($B$3*$B$4^2)*((A19/9.55)^2))</f>
        <v>2775.41734053343</v>
      </c>
      <c r="E19" s="2" t="n">
        <f aca="false">B19/B$9</f>
        <v>1.27391118396828</v>
      </c>
      <c r="F19" s="2" t="n">
        <f aca="false">B19/C19</f>
        <v>4.5324503523453</v>
      </c>
    </row>
    <row r="20" customFormat="false" ht="12.8" hidden="false" customHeight="false" outlineLevel="0" collapsed="false">
      <c r="A20" s="0" t="n">
        <v>5000</v>
      </c>
      <c r="B20" s="2" t="n">
        <f aca="false">(D20/$B$6)^($B$5)+$B$8</f>
        <v>73.7896391834763</v>
      </c>
      <c r="C20" s="2" t="n">
        <f aca="false">D20^(1/$B$7)</f>
        <v>15.0758251845351</v>
      </c>
      <c r="D20" s="2" t="n">
        <f aca="false">0.5*(0.5*($B$3*$B$4^2)*((A20/9.55)^2))</f>
        <v>3426.44116115238</v>
      </c>
      <c r="E20" s="2" t="n">
        <f aca="false">B20/B$9</f>
        <v>1.47579278366953</v>
      </c>
      <c r="F20" s="2" t="n">
        <f aca="false">B20/C20</f>
        <v>4.8945671815809</v>
      </c>
    </row>
    <row r="21" customFormat="false" ht="12.8" hidden="false" customHeight="false" outlineLevel="0" collapsed="false">
      <c r="A21" s="0" t="n">
        <v>5500</v>
      </c>
      <c r="B21" s="2" t="n">
        <f aca="false">(D21/$B$6)^($B$5)+$B$8</f>
        <v>85.1715936139862</v>
      </c>
      <c r="C21" s="2" t="n">
        <f aca="false">D21^(1/$B$7)</f>
        <v>16.064833037743</v>
      </c>
      <c r="D21" s="2" t="n">
        <f aca="false">0.5*(0.5*($B$3*$B$4^2)*((A21/9.55)^2))</f>
        <v>4145.99380499438</v>
      </c>
      <c r="E21" s="2" t="n">
        <f aca="false">B21/B$9</f>
        <v>1.70343187227973</v>
      </c>
      <c r="F21" s="2" t="n">
        <f aca="false">B21/C21</f>
        <v>5.30174160004543</v>
      </c>
    </row>
    <row r="22" customFormat="false" ht="12.8" hidden="false" customHeight="false" outlineLevel="0" collapsed="false">
      <c r="A22" s="0" t="n">
        <v>6000</v>
      </c>
      <c r="B22" s="2" t="n">
        <f aca="false">(D22/$B$6)^($B$5)+$B$8</f>
        <v>97.8662379478677</v>
      </c>
      <c r="C22" s="2" t="n">
        <f aca="false">D22^(1/$B$7)</f>
        <v>17.0242735965114</v>
      </c>
      <c r="D22" s="2" t="n">
        <f aca="false">0.5*(0.5*($B$3*$B$4^2)*((A22/9.55)^2))</f>
        <v>4934.07527205943</v>
      </c>
      <c r="E22" s="2" t="n">
        <f aca="false">B22/B$9</f>
        <v>1.95732475895735</v>
      </c>
      <c r="F22" s="2" t="n">
        <f aca="false">B22/C22</f>
        <v>5.7486292964607</v>
      </c>
    </row>
    <row r="23" customFormat="false" ht="12.8" hidden="false" customHeight="false" outlineLevel="0" collapsed="false">
      <c r="A23" s="0" t="n">
        <v>6500</v>
      </c>
      <c r="B23" s="2" t="n">
        <f aca="false">(D23/$B$6)^($B$5)+$B$8</f>
        <v>111.89663947347</v>
      </c>
      <c r="C23" s="2" t="n">
        <f aca="false">D23^(1/$B$7)</f>
        <v>17.9573946688438</v>
      </c>
      <c r="D23" s="2" t="n">
        <f aca="false">0.5*(0.5*($B$3*$B$4^2)*((A23/9.55)^2))</f>
        <v>5790.68556234752</v>
      </c>
      <c r="E23" s="2" t="n">
        <f aca="false">B23/B$9</f>
        <v>2.2379327894694</v>
      </c>
      <c r="F23" s="2" t="n">
        <f aca="false">B23/C23</f>
        <v>6.2312290583896</v>
      </c>
    </row>
    <row r="24" customFormat="false" ht="12.8" hidden="false" customHeight="false" outlineLevel="0" collapsed="false">
      <c r="A24" s="0" t="n">
        <v>7000</v>
      </c>
      <c r="B24" s="2" t="n">
        <f aca="false">(D24/$B$6)^($B$5)+$B$8</f>
        <v>127.284372425116</v>
      </c>
      <c r="C24" s="2" t="n">
        <f aca="false">D24^(1/$B$7)</f>
        <v>18.8668667977353</v>
      </c>
      <c r="D24" s="2" t="n">
        <f aca="false">0.5*(0.5*($B$3*$B$4^2)*((A24/9.55)^2))</f>
        <v>6715.82467585867</v>
      </c>
      <c r="E24" s="2" t="n">
        <f aca="false">B24/B$9</f>
        <v>2.54568744850232</v>
      </c>
      <c r="F24" s="2" t="n">
        <f aca="false">B24/C24</f>
        <v>6.74644994262613</v>
      </c>
    </row>
    <row r="25" customFormat="false" ht="12.8" hidden="false" customHeight="false" outlineLevel="0" collapsed="false">
      <c r="A25" s="0" t="n">
        <v>7500</v>
      </c>
      <c r="B25" s="2" t="n">
        <f aca="false">(D25/$B$6)^($B$5)+$B$8</f>
        <v>144.049719448153</v>
      </c>
      <c r="C25" s="2" t="n">
        <f aca="false">D25^(1/$B$7)</f>
        <v>19.754919556484</v>
      </c>
      <c r="D25" s="2" t="n">
        <f aca="false">0.5*(0.5*($B$3*$B$4^2)*((A25/9.55)^2))</f>
        <v>7709.49261259286</v>
      </c>
      <c r="E25" s="2" t="n">
        <f aca="false">B25/B$9</f>
        <v>2.88099438896305</v>
      </c>
      <c r="F25" s="2" t="n">
        <f aca="false">B25/C25</f>
        <v>7.29184034570631</v>
      </c>
    </row>
    <row r="26" customFormat="false" ht="12.8" hidden="false" customHeight="false" outlineLevel="0" collapsed="false">
      <c r="A26" s="0" t="n">
        <v>8000</v>
      </c>
      <c r="B26" s="2" t="n">
        <f aca="false">(D26/$B$6)^($B$5)+$B$8</f>
        <v>162.211833674519</v>
      </c>
      <c r="C26" s="2" t="n">
        <f aca="false">D26^(1/$B$7)</f>
        <v>20.6234387534862</v>
      </c>
      <c r="D26" s="2" t="n">
        <f aca="false">0.5*(0.5*($B$3*$B$4^2)*((A26/9.55)^2))</f>
        <v>8771.68937255009</v>
      </c>
      <c r="E26" s="2" t="n">
        <f aca="false">B26/B$9</f>
        <v>3.24423667349039</v>
      </c>
      <c r="F26" s="2" t="n">
        <f aca="false">B26/C26</f>
        <v>7.8654115646499</v>
      </c>
    </row>
    <row r="27" customFormat="false" ht="12.8" hidden="false" customHeight="false" outlineLevel="0" collapsed="false">
      <c r="A27" s="0" t="n">
        <v>8500</v>
      </c>
      <c r="B27" s="2" t="n">
        <f aca="false">(D27/$B$6)^($B$5)+$B$8</f>
        <v>181.788871189467</v>
      </c>
      <c r="C27" s="2" t="n">
        <f aca="false">D27^(1/$B$7)</f>
        <v>21.4740374955109</v>
      </c>
      <c r="D27" s="2" t="n">
        <f aca="false">0.5*(0.5*($B$3*$B$4^2)*((A27/9.55)^2))</f>
        <v>9902.41495573038</v>
      </c>
      <c r="E27" s="2" t="n">
        <f aca="false">B27/B$9</f>
        <v>3.63577742378933</v>
      </c>
      <c r="F27" s="2" t="n">
        <f aca="false">B27/C27</f>
        <v>8.46551894246572</v>
      </c>
    </row>
    <row r="28" customFormat="false" ht="12.8" hidden="false" customHeight="false" outlineLevel="0" collapsed="false">
      <c r="A28" s="0" t="n">
        <v>9000</v>
      </c>
      <c r="B28" s="2" t="n">
        <f aca="false">(D28/$B$6)^($B$5)+$B$8</f>
        <v>202.798100787633</v>
      </c>
      <c r="C28" s="2" t="n">
        <f aca="false">D28^(1/$B$7)</f>
        <v>22.3081092603575</v>
      </c>
      <c r="D28" s="2" t="n">
        <f aca="false">0.5*(0.5*($B$3*$B$4^2)*((A28/9.55)^2))</f>
        <v>11101.6693621337</v>
      </c>
      <c r="E28" s="2" t="n">
        <f aca="false">B28/B$9</f>
        <v>4.05596201575266</v>
      </c>
      <c r="F28" s="2" t="n">
        <f aca="false">B28/C28</f>
        <v>9.09077943006198</v>
      </c>
    </row>
    <row r="29" customFormat="false" ht="12.8" hidden="false" customHeight="false" outlineLevel="0" collapsed="false">
      <c r="A29" s="0" t="n">
        <v>9500</v>
      </c>
      <c r="B29" s="2" t="n">
        <f aca="false">(D29/$B$6)^($B$5)+$B$8</f>
        <v>225.255996002209</v>
      </c>
      <c r="C29" s="2" t="n">
        <f aca="false">D29^(1/$B$7)</f>
        <v>23.1268682773273</v>
      </c>
      <c r="D29" s="2" t="n">
        <f aca="false">0.5*(0.5*($B$3*$B$4^2)*((A29/9.55)^2))</f>
        <v>12369.4525917601</v>
      </c>
      <c r="E29" s="2" t="n">
        <f aca="false">B29/B$9</f>
        <v>4.50511992004418</v>
      </c>
      <c r="F29" s="2" t="n">
        <f aca="false">B29/C29</f>
        <v>9.74001292786545</v>
      </c>
    </row>
    <row r="30" customFormat="false" ht="12.8" hidden="false" customHeight="false" outlineLevel="0" collapsed="false">
      <c r="A30" s="0" t="n">
        <v>10000</v>
      </c>
      <c r="B30" s="2" t="n">
        <f aca="false">(D30/$B$6)^($B$5)+$B$8</f>
        <v>249.178313083832</v>
      </c>
      <c r="C30" s="2" t="n">
        <f aca="false">D30^(1/$B$7)</f>
        <v>23.9313807572197</v>
      </c>
      <c r="D30" s="2" t="n">
        <f aca="false">0.5*(0.5*($B$3*$B$4^2)*((A30/9.55)^2))</f>
        <v>13705.7646446095</v>
      </c>
      <c r="E30" s="2" t="n">
        <f aca="false">B30/B$9</f>
        <v>4.98356626167664</v>
      </c>
      <c r="F30" s="2" t="n">
        <f aca="false">B30/C30</f>
        <v>10.4121995973282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2024-01-07T21:10:32Z</dcterms:created>
  <dc:creator>Peter Mack</dc:creator>
  <dc:description/>
  <dc:language>en-AU</dc:language>
  <cp:lastModifiedBy>Peter Mack</cp:lastModifiedBy>
  <dcterms:modified xsi:type="dcterms:W3CDTF">2024-01-17T13:55:32Z</dcterms:modified>
  <cp:revision>11</cp:revision>
  <dc:subject/>
  <dc:title/>
</cp:coreProperties>
</file>