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E:\IIMA\Stratagem\Stratabetting\"/>
    </mc:Choice>
  </mc:AlternateContent>
  <xr:revisionPtr revIDLastSave="0" documentId="13_ncr:1_{A9F27A0E-B815-459B-815D-827D908AE78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master" sheetId="1" r:id="rId1"/>
    <sheet name="throwball F" sheetId="5" r:id="rId2"/>
    <sheet name="Cricket SF&amp;F" sheetId="6" r:id="rId3"/>
    <sheet name="Chess F" sheetId="7" r:id="rId4"/>
    <sheet name="Volleyball F" sheetId="8" r:id="rId5"/>
    <sheet name="Football SF" sheetId="9" r:id="rId6"/>
    <sheet name="FIFA" sheetId="10" r:id="rId7"/>
    <sheet name="TT F" sheetId="11" r:id="rId8"/>
    <sheet name="Futsal F" sheetId="12" r:id="rId9"/>
    <sheet name="Football F" sheetId="13" r:id="rId10"/>
    <sheet name="Basketball F" sheetId="14" r:id="rId11"/>
    <sheet name="BGMI F" sheetId="17" r:id="rId12"/>
    <sheet name="Carrom F" sheetId="16" r:id="rId13"/>
    <sheet name="Badminton F" sheetId="15" r:id="rId14"/>
    <sheet name="Athletics" sheetId="18" r:id="rId15"/>
    <sheet name="Frisbee" sheetId="19" r:id="rId16"/>
    <sheet name="Pool" sheetId="20" r:id="rId17"/>
    <sheet name="Tug of War" sheetId="22" r:id="rId18"/>
  </sheets>
  <definedNames>
    <definedName name="_xlnm._FilterDatabase" localSheetId="3" hidden="1">'Chess F'!$B$1:$B$84</definedName>
    <definedName name="_xlnm._FilterDatabase" localSheetId="2" hidden="1">'Cricket SF&amp;F'!$B$1:$B$103</definedName>
    <definedName name="_xlnm._FilterDatabase" localSheetId="8" hidden="1">'Futsal F'!$M$1:$M$37</definedName>
    <definedName name="_xlnm._FilterDatabase" localSheetId="0" hidden="1">master!$Z$1:$Z$999</definedName>
    <definedName name="_xlnm._FilterDatabase" localSheetId="16" hidden="1">Pool!$U$1:$U$31</definedName>
    <definedName name="_xlnm._FilterDatabase" localSheetId="1" hidden="1">'throwball F'!$B$1:$B$138</definedName>
    <definedName name="_xlnm._FilterDatabase" localSheetId="7" hidden="1">'TT F'!$Q$1:$Q$71</definedName>
    <definedName name="_xlnm._FilterDatabase" localSheetId="4" hidden="1">'Volleyball F'!$B$1:$B$50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3" i="1" l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2" i="1"/>
  <c r="Q3" i="19"/>
  <c r="Q4" i="19"/>
  <c r="Q5" i="19"/>
  <c r="Q6" i="19"/>
  <c r="Q7" i="19"/>
  <c r="Q8" i="19"/>
  <c r="Q9" i="19"/>
  <c r="Q10" i="19"/>
  <c r="Q11" i="19"/>
  <c r="Q12" i="19"/>
  <c r="Q13" i="19"/>
  <c r="Q14" i="19"/>
  <c r="Q15" i="19"/>
  <c r="Q16" i="19"/>
  <c r="Q17" i="19"/>
  <c r="Q18" i="19"/>
  <c r="Q2" i="19"/>
  <c r="P3" i="19"/>
  <c r="P4" i="19"/>
  <c r="P5" i="19"/>
  <c r="P6" i="19"/>
  <c r="P7" i="19"/>
  <c r="P8" i="19"/>
  <c r="P9" i="19"/>
  <c r="P10" i="19"/>
  <c r="P11" i="19"/>
  <c r="P12" i="19"/>
  <c r="P13" i="19"/>
  <c r="P14" i="19"/>
  <c r="P15" i="19"/>
  <c r="P16" i="19"/>
  <c r="P17" i="19"/>
  <c r="P18" i="19"/>
  <c r="P2" i="19"/>
  <c r="O3" i="19"/>
  <c r="O4" i="19"/>
  <c r="O5" i="19"/>
  <c r="O6" i="19"/>
  <c r="O7" i="19"/>
  <c r="O8" i="19"/>
  <c r="O9" i="19"/>
  <c r="O10" i="19"/>
  <c r="O11" i="19"/>
  <c r="O12" i="19"/>
  <c r="O13" i="19"/>
  <c r="O14" i="19"/>
  <c r="O15" i="19"/>
  <c r="O16" i="19"/>
  <c r="O17" i="19"/>
  <c r="O18" i="19"/>
  <c r="O2" i="19"/>
  <c r="N3" i="19"/>
  <c r="N4" i="19"/>
  <c r="N5" i="19"/>
  <c r="N6" i="19"/>
  <c r="N7" i="19"/>
  <c r="N8" i="19"/>
  <c r="N9" i="19"/>
  <c r="N10" i="19"/>
  <c r="N11" i="19"/>
  <c r="N12" i="19"/>
  <c r="N13" i="19"/>
  <c r="N14" i="19"/>
  <c r="N15" i="19"/>
  <c r="N16" i="19"/>
  <c r="N17" i="19"/>
  <c r="N18" i="19"/>
  <c r="N2" i="19"/>
  <c r="N599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2" i="1"/>
  <c r="V23" i="1"/>
  <c r="V24" i="1"/>
  <c r="V25" i="1"/>
  <c r="V26" i="1"/>
  <c r="V27" i="1"/>
  <c r="V28" i="1"/>
  <c r="V30" i="1"/>
  <c r="V32" i="1"/>
  <c r="V33" i="1"/>
  <c r="V35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3" i="1"/>
  <c r="V334" i="1"/>
  <c r="V335" i="1"/>
  <c r="V336" i="1"/>
  <c r="V337" i="1"/>
  <c r="V339" i="1"/>
  <c r="V340" i="1"/>
  <c r="V341" i="1"/>
  <c r="V342" i="1"/>
  <c r="V343" i="1"/>
  <c r="V344" i="1"/>
  <c r="V345" i="1"/>
  <c r="V346" i="1"/>
  <c r="V347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1" i="1"/>
  <c r="V413" i="1"/>
  <c r="V414" i="1"/>
  <c r="V415" i="1"/>
  <c r="V416" i="1"/>
  <c r="V417" i="1"/>
  <c r="V418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4" i="1"/>
  <c r="V515" i="1"/>
  <c r="V516" i="1"/>
  <c r="V517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1" i="1"/>
  <c r="V582" i="1"/>
  <c r="V584" i="1"/>
  <c r="V585" i="1"/>
  <c r="V586" i="1"/>
  <c r="V587" i="1"/>
  <c r="V588" i="1"/>
  <c r="V589" i="1"/>
  <c r="V590" i="1"/>
  <c r="V591" i="1"/>
  <c r="V592" i="1"/>
  <c r="V593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2" i="1"/>
  <c r="U3" i="1"/>
  <c r="U4" i="1"/>
  <c r="U6" i="1"/>
  <c r="U7" i="1"/>
  <c r="U8" i="1"/>
  <c r="U9" i="1"/>
  <c r="U10" i="1"/>
  <c r="U11" i="1"/>
  <c r="U12" i="1"/>
  <c r="U14" i="1"/>
  <c r="U15" i="1"/>
  <c r="U16" i="1"/>
  <c r="U17" i="1"/>
  <c r="U18" i="1"/>
  <c r="U19" i="1"/>
  <c r="U20" i="1"/>
  <c r="U22" i="1"/>
  <c r="U23" i="1"/>
  <c r="U24" i="1"/>
  <c r="U25" i="1"/>
  <c r="U26" i="1"/>
  <c r="U27" i="1"/>
  <c r="U28" i="1"/>
  <c r="U30" i="1"/>
  <c r="U32" i="1"/>
  <c r="U33" i="1"/>
  <c r="U34" i="1"/>
  <c r="U35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6" i="1"/>
  <c r="U87" i="1"/>
  <c r="U89" i="1"/>
  <c r="U90" i="1"/>
  <c r="U91" i="1"/>
  <c r="U92" i="1"/>
  <c r="U93" i="1"/>
  <c r="U94" i="1"/>
  <c r="U95" i="1"/>
  <c r="U96" i="1"/>
  <c r="U98" i="1"/>
  <c r="U99" i="1"/>
  <c r="U100" i="1"/>
  <c r="U101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5" i="1"/>
  <c r="U146" i="1"/>
  <c r="U147" i="1"/>
  <c r="U148" i="1"/>
  <c r="U149" i="1"/>
  <c r="U150" i="1"/>
  <c r="U151" i="1"/>
  <c r="U152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7" i="1"/>
  <c r="U178" i="1"/>
  <c r="U179" i="1"/>
  <c r="U180" i="1"/>
  <c r="U181" i="1"/>
  <c r="U182" i="1"/>
  <c r="U183" i="1"/>
  <c r="U184" i="1"/>
  <c r="U185" i="1"/>
  <c r="U186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7" i="1"/>
  <c r="U288" i="1"/>
  <c r="U289" i="1"/>
  <c r="U290" i="1"/>
  <c r="U291" i="1"/>
  <c r="U292" i="1"/>
  <c r="U293" i="1"/>
  <c r="U294" i="1"/>
  <c r="U295" i="1"/>
  <c r="U297" i="1"/>
  <c r="U298" i="1"/>
  <c r="U299" i="1"/>
  <c r="U300" i="1"/>
  <c r="U302" i="1"/>
  <c r="U304" i="1"/>
  <c r="U305" i="1"/>
  <c r="U306" i="1"/>
  <c r="U307" i="1"/>
  <c r="U308" i="1"/>
  <c r="U309" i="1"/>
  <c r="U310" i="1"/>
  <c r="U311" i="1"/>
  <c r="U312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3" i="1"/>
  <c r="U334" i="1"/>
  <c r="U335" i="1"/>
  <c r="U336" i="1"/>
  <c r="U337" i="1"/>
  <c r="U339" i="1"/>
  <c r="U340" i="1"/>
  <c r="U341" i="1"/>
  <c r="U342" i="1"/>
  <c r="U343" i="1"/>
  <c r="U344" i="1"/>
  <c r="U345" i="1"/>
  <c r="U346" i="1"/>
  <c r="U347" i="1"/>
  <c r="U349" i="1"/>
  <c r="U350" i="1"/>
  <c r="U351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4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3" i="1"/>
  <c r="U415" i="1"/>
  <c r="U416" i="1"/>
  <c r="U417" i="1"/>
  <c r="U418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50" i="1"/>
  <c r="U451" i="1"/>
  <c r="U452" i="1"/>
  <c r="U453" i="1"/>
  <c r="U454" i="1"/>
  <c r="U455" i="1"/>
  <c r="U456" i="1"/>
  <c r="U457" i="1"/>
  <c r="U458" i="1"/>
  <c r="U459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4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1" i="1"/>
  <c r="U552" i="1"/>
  <c r="U554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2" i="1"/>
  <c r="L2" i="1"/>
  <c r="M2" i="1"/>
  <c r="AC3" i="22"/>
  <c r="AC4" i="22"/>
  <c r="AC5" i="22"/>
  <c r="AC6" i="22"/>
  <c r="AC7" i="22"/>
  <c r="AC8" i="22"/>
  <c r="AC9" i="22"/>
  <c r="AC10" i="22"/>
  <c r="AC11" i="22"/>
  <c r="AC12" i="22"/>
  <c r="AC13" i="22"/>
  <c r="AC14" i="22"/>
  <c r="AC15" i="22"/>
  <c r="AC16" i="22"/>
  <c r="AC17" i="22"/>
  <c r="AC18" i="22"/>
  <c r="AC19" i="22"/>
  <c r="AC20" i="22"/>
  <c r="AC2" i="22"/>
  <c r="P10" i="8"/>
  <c r="P11" i="8"/>
  <c r="P12" i="8"/>
  <c r="P13" i="8"/>
  <c r="P14" i="8"/>
  <c r="P15" i="8"/>
  <c r="P16" i="8"/>
  <c r="P17" i="8"/>
  <c r="P18" i="8"/>
  <c r="P19" i="8"/>
  <c r="P20" i="8"/>
  <c r="P21" i="8"/>
  <c r="P22" i="8"/>
  <c r="P23" i="8"/>
  <c r="P24" i="8"/>
  <c r="P25" i="8"/>
  <c r="P26" i="8"/>
  <c r="P27" i="8"/>
  <c r="P28" i="8"/>
  <c r="P29" i="8"/>
  <c r="P30" i="8"/>
  <c r="P31" i="8"/>
  <c r="P32" i="8"/>
  <c r="P33" i="8"/>
  <c r="P34" i="8"/>
  <c r="P35" i="8"/>
  <c r="P36" i="8"/>
  <c r="P37" i="8"/>
  <c r="P38" i="8"/>
  <c r="P39" i="8"/>
  <c r="P40" i="8"/>
  <c r="P41" i="8"/>
  <c r="P42" i="8"/>
  <c r="P43" i="8"/>
  <c r="P44" i="8"/>
  <c r="P45" i="8"/>
  <c r="P46" i="8"/>
  <c r="P47" i="8"/>
  <c r="P48" i="8"/>
  <c r="P49" i="8"/>
  <c r="P50" i="8"/>
  <c r="P8" i="8"/>
  <c r="P9" i="8"/>
  <c r="P3" i="8"/>
  <c r="P4" i="8"/>
  <c r="P5" i="8"/>
  <c r="P6" i="8"/>
  <c r="P7" i="8"/>
  <c r="P2" i="8"/>
  <c r="O3" i="8"/>
  <c r="O4" i="8"/>
  <c r="O5" i="8"/>
  <c r="Q5" i="8" s="1"/>
  <c r="U581" i="1" s="1"/>
  <c r="O6" i="8"/>
  <c r="O7" i="8"/>
  <c r="O8" i="8"/>
  <c r="O9" i="8"/>
  <c r="Q9" i="8" s="1"/>
  <c r="U473" i="1" s="1"/>
  <c r="O10" i="8"/>
  <c r="O11" i="8"/>
  <c r="O12" i="8"/>
  <c r="O13" i="8"/>
  <c r="Q13" i="8" s="1"/>
  <c r="U31" i="1" s="1"/>
  <c r="O14" i="8"/>
  <c r="O15" i="8"/>
  <c r="O16" i="8"/>
  <c r="O17" i="8"/>
  <c r="Q17" i="8" s="1"/>
  <c r="U496" i="1" s="1"/>
  <c r="O18" i="8"/>
  <c r="O19" i="8"/>
  <c r="O20" i="8"/>
  <c r="O21" i="8"/>
  <c r="Q21" i="8" s="1"/>
  <c r="U460" i="1" s="1"/>
  <c r="O22" i="8"/>
  <c r="O23" i="8"/>
  <c r="O24" i="8"/>
  <c r="O25" i="8"/>
  <c r="Q25" i="8" s="1"/>
  <c r="U88" i="1" s="1"/>
  <c r="O26" i="8"/>
  <c r="O27" i="8"/>
  <c r="O28" i="8"/>
  <c r="O29" i="8"/>
  <c r="Q29" i="8" s="1"/>
  <c r="U286" i="1" s="1"/>
  <c r="O30" i="8"/>
  <c r="O31" i="8"/>
  <c r="O32" i="8"/>
  <c r="O33" i="8"/>
  <c r="Q33" i="8" s="1"/>
  <c r="U332" i="1" s="1"/>
  <c r="O34" i="8"/>
  <c r="O35" i="8"/>
  <c r="O36" i="8"/>
  <c r="O37" i="8"/>
  <c r="Q37" i="8" s="1"/>
  <c r="U414" i="1" s="1"/>
  <c r="O38" i="8"/>
  <c r="O39" i="8"/>
  <c r="O40" i="8"/>
  <c r="O41" i="8"/>
  <c r="Q41" i="8" s="1"/>
  <c r="U303" i="1" s="1"/>
  <c r="O42" i="8"/>
  <c r="O43" i="8"/>
  <c r="O44" i="8"/>
  <c r="O45" i="8"/>
  <c r="Q45" i="8" s="1"/>
  <c r="U85" i="1" s="1"/>
  <c r="O46" i="8"/>
  <c r="O47" i="8"/>
  <c r="O48" i="8"/>
  <c r="O49" i="8"/>
  <c r="Q49" i="8" s="1"/>
  <c r="U550" i="1" s="1"/>
  <c r="O50" i="8"/>
  <c r="Q50" i="8" s="1"/>
  <c r="O2" i="8"/>
  <c r="N3" i="8"/>
  <c r="N4" i="8"/>
  <c r="Q4" i="8" s="1"/>
  <c r="U201" i="1" s="1"/>
  <c r="N5" i="8"/>
  <c r="N6" i="8"/>
  <c r="N7" i="8"/>
  <c r="N8" i="8"/>
  <c r="Q8" i="8" s="1"/>
  <c r="U97" i="1" s="1"/>
  <c r="N9" i="8"/>
  <c r="N10" i="8"/>
  <c r="N11" i="8"/>
  <c r="Q11" i="8" s="1"/>
  <c r="U352" i="1" s="1"/>
  <c r="N12" i="8"/>
  <c r="Q12" i="8" s="1"/>
  <c r="U419" i="1" s="1"/>
  <c r="N13" i="8"/>
  <c r="N14" i="8"/>
  <c r="N15" i="8"/>
  <c r="Q15" i="8" s="1"/>
  <c r="U412" i="1" s="1"/>
  <c r="N16" i="8"/>
  <c r="Q16" i="8" s="1"/>
  <c r="U102" i="1" s="1"/>
  <c r="N17" i="8"/>
  <c r="N18" i="8"/>
  <c r="N19" i="8"/>
  <c r="Q19" i="8" s="1"/>
  <c r="U248" i="1" s="1"/>
  <c r="N20" i="8"/>
  <c r="Q20" i="8" s="1"/>
  <c r="U518" i="1" s="1"/>
  <c r="N21" i="8"/>
  <c r="N22" i="8"/>
  <c r="N23" i="8"/>
  <c r="Q23" i="8" s="1"/>
  <c r="U475" i="1" s="1"/>
  <c r="N24" i="8"/>
  <c r="Q24" i="8" s="1"/>
  <c r="U375" i="1" s="1"/>
  <c r="N25" i="8"/>
  <c r="N26" i="8"/>
  <c r="N27" i="8"/>
  <c r="Q27" i="8" s="1"/>
  <c r="U301" i="1" s="1"/>
  <c r="N28" i="8"/>
  <c r="Q28" i="8" s="1"/>
  <c r="U59" i="1" s="1"/>
  <c r="N29" i="8"/>
  <c r="N30" i="8"/>
  <c r="N31" i="8"/>
  <c r="Q31" i="8" s="1"/>
  <c r="U176" i="1" s="1"/>
  <c r="N32" i="8"/>
  <c r="Q32" i="8" s="1"/>
  <c r="U434" i="1" s="1"/>
  <c r="N33" i="8"/>
  <c r="N34" i="8"/>
  <c r="N35" i="8"/>
  <c r="Q35" i="8" s="1"/>
  <c r="U232" i="1" s="1"/>
  <c r="N36" i="8"/>
  <c r="Q36" i="8" s="1"/>
  <c r="U120" i="1" s="1"/>
  <c r="N37" i="8"/>
  <c r="N38" i="8"/>
  <c r="N39" i="8"/>
  <c r="Q39" i="8" s="1"/>
  <c r="U449" i="1" s="1"/>
  <c r="N40" i="8"/>
  <c r="Q40" i="8" s="1"/>
  <c r="U448" i="1" s="1"/>
  <c r="N41" i="8"/>
  <c r="N42" i="8"/>
  <c r="N43" i="8"/>
  <c r="Q43" i="8" s="1"/>
  <c r="U187" i="1" s="1"/>
  <c r="N44" i="8"/>
  <c r="Q44" i="8" s="1"/>
  <c r="U83" i="1" s="1"/>
  <c r="N45" i="8"/>
  <c r="N46" i="8"/>
  <c r="N47" i="8"/>
  <c r="Q47" i="8" s="1"/>
  <c r="U373" i="1" s="1"/>
  <c r="N48" i="8"/>
  <c r="Q48" i="8" s="1"/>
  <c r="U555" i="1" s="1"/>
  <c r="N49" i="8"/>
  <c r="N50" i="8"/>
  <c r="N2" i="8"/>
  <c r="Q2" i="8" s="1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2" i="7"/>
  <c r="J2" i="5"/>
  <c r="AB3" i="22"/>
  <c r="AB4" i="22"/>
  <c r="AB5" i="22"/>
  <c r="AB6" i="22"/>
  <c r="AB7" i="22"/>
  <c r="AB8" i="22"/>
  <c r="AB9" i="22"/>
  <c r="AB10" i="22"/>
  <c r="AB11" i="22"/>
  <c r="AB12" i="22"/>
  <c r="AB13" i="22"/>
  <c r="AB14" i="22"/>
  <c r="AB15" i="22"/>
  <c r="AB16" i="22"/>
  <c r="AB17" i="22"/>
  <c r="AB18" i="22"/>
  <c r="AB19" i="22"/>
  <c r="AB20" i="22"/>
  <c r="AB2" i="22"/>
  <c r="AA3" i="22"/>
  <c r="AA4" i="22"/>
  <c r="AA5" i="22"/>
  <c r="AA6" i="22"/>
  <c r="AA7" i="22"/>
  <c r="AA8" i="22"/>
  <c r="AA9" i="22"/>
  <c r="AA10" i="22"/>
  <c r="AA11" i="22"/>
  <c r="AA12" i="22"/>
  <c r="AA13" i="22"/>
  <c r="AA14" i="22"/>
  <c r="AA15" i="22"/>
  <c r="AA16" i="22"/>
  <c r="AA17" i="22"/>
  <c r="AA18" i="22"/>
  <c r="AA19" i="22"/>
  <c r="AA20" i="22"/>
  <c r="AA2" i="22"/>
  <c r="Z3" i="22"/>
  <c r="Z4" i="22"/>
  <c r="Z5" i="22"/>
  <c r="Z6" i="22"/>
  <c r="Z7" i="22"/>
  <c r="Z8" i="22"/>
  <c r="Z9" i="22"/>
  <c r="Z10" i="22"/>
  <c r="Z11" i="22"/>
  <c r="Z12" i="22"/>
  <c r="Z13" i="22"/>
  <c r="Z14" i="22"/>
  <c r="Z15" i="22"/>
  <c r="Z16" i="22"/>
  <c r="Z17" i="22"/>
  <c r="Z18" i="22"/>
  <c r="Z19" i="22"/>
  <c r="Z20" i="22"/>
  <c r="Z2" i="22"/>
  <c r="Y3" i="22"/>
  <c r="Y4" i="22"/>
  <c r="Y5" i="22"/>
  <c r="Y6" i="22"/>
  <c r="Y7" i="22"/>
  <c r="Y8" i="22"/>
  <c r="Y9" i="22"/>
  <c r="Y10" i="22"/>
  <c r="Y11" i="22"/>
  <c r="Y12" i="22"/>
  <c r="Y13" i="22"/>
  <c r="Y14" i="22"/>
  <c r="Y15" i="22"/>
  <c r="Y16" i="22"/>
  <c r="Y17" i="22"/>
  <c r="Y18" i="22"/>
  <c r="Y19" i="22"/>
  <c r="Y20" i="22"/>
  <c r="Y2" i="22"/>
  <c r="X3" i="22"/>
  <c r="X4" i="22"/>
  <c r="X5" i="22"/>
  <c r="X6" i="22"/>
  <c r="X7" i="22"/>
  <c r="X8" i="22"/>
  <c r="X9" i="22"/>
  <c r="X10" i="22"/>
  <c r="X11" i="22"/>
  <c r="X12" i="22"/>
  <c r="X13" i="22"/>
  <c r="X14" i="22"/>
  <c r="X15" i="22"/>
  <c r="X16" i="22"/>
  <c r="X17" i="22"/>
  <c r="X18" i="22"/>
  <c r="X19" i="22"/>
  <c r="X20" i="22"/>
  <c r="X2" i="22"/>
  <c r="W3" i="22"/>
  <c r="W4" i="22"/>
  <c r="W5" i="22"/>
  <c r="W6" i="22"/>
  <c r="W7" i="22"/>
  <c r="W8" i="22"/>
  <c r="W9" i="22"/>
  <c r="W10" i="22"/>
  <c r="W11" i="22"/>
  <c r="W12" i="22"/>
  <c r="W13" i="22"/>
  <c r="W14" i="22"/>
  <c r="W15" i="22"/>
  <c r="W16" i="22"/>
  <c r="W17" i="22"/>
  <c r="W18" i="22"/>
  <c r="W19" i="22"/>
  <c r="W20" i="22"/>
  <c r="W2" i="22"/>
  <c r="T3" i="20"/>
  <c r="T4" i="20"/>
  <c r="T5" i="20"/>
  <c r="T6" i="20"/>
  <c r="T7" i="20"/>
  <c r="T8" i="20"/>
  <c r="T9" i="20"/>
  <c r="T10" i="20"/>
  <c r="T11" i="20"/>
  <c r="T12" i="20"/>
  <c r="T13" i="20"/>
  <c r="T14" i="20"/>
  <c r="T15" i="20"/>
  <c r="T16" i="20"/>
  <c r="T17" i="20"/>
  <c r="T18" i="20"/>
  <c r="T19" i="20"/>
  <c r="T20" i="20"/>
  <c r="T21" i="20"/>
  <c r="T22" i="20"/>
  <c r="T23" i="20"/>
  <c r="T24" i="20"/>
  <c r="T25" i="20"/>
  <c r="T26" i="20"/>
  <c r="T27" i="20"/>
  <c r="T28" i="20"/>
  <c r="T29" i="20"/>
  <c r="T30" i="20"/>
  <c r="T31" i="20"/>
  <c r="T2" i="20"/>
  <c r="S3" i="20"/>
  <c r="S4" i="20"/>
  <c r="S5" i="20"/>
  <c r="S6" i="20"/>
  <c r="S7" i="20"/>
  <c r="S8" i="20"/>
  <c r="S9" i="20"/>
  <c r="S10" i="20"/>
  <c r="S11" i="20"/>
  <c r="S12" i="20"/>
  <c r="S13" i="20"/>
  <c r="S14" i="20"/>
  <c r="S15" i="20"/>
  <c r="S16" i="20"/>
  <c r="S17" i="20"/>
  <c r="S18" i="20"/>
  <c r="S19" i="20"/>
  <c r="S20" i="20"/>
  <c r="S21" i="20"/>
  <c r="S22" i="20"/>
  <c r="S23" i="20"/>
  <c r="S24" i="20"/>
  <c r="S25" i="20"/>
  <c r="S26" i="20"/>
  <c r="S27" i="20"/>
  <c r="S28" i="20"/>
  <c r="S29" i="20"/>
  <c r="S30" i="20"/>
  <c r="S31" i="20"/>
  <c r="S2" i="20"/>
  <c r="R3" i="20"/>
  <c r="R4" i="20"/>
  <c r="R5" i="20"/>
  <c r="R6" i="20"/>
  <c r="R7" i="20"/>
  <c r="R8" i="20"/>
  <c r="R9" i="20"/>
  <c r="R10" i="20"/>
  <c r="R11" i="20"/>
  <c r="R12" i="20"/>
  <c r="R13" i="20"/>
  <c r="R14" i="20"/>
  <c r="R15" i="20"/>
  <c r="R16" i="20"/>
  <c r="R17" i="20"/>
  <c r="R18" i="20"/>
  <c r="R19" i="20"/>
  <c r="R20" i="20"/>
  <c r="R21" i="20"/>
  <c r="R22" i="20"/>
  <c r="R23" i="20"/>
  <c r="R24" i="20"/>
  <c r="R25" i="20"/>
  <c r="R26" i="20"/>
  <c r="R27" i="20"/>
  <c r="R28" i="20"/>
  <c r="R29" i="20"/>
  <c r="R30" i="20"/>
  <c r="R31" i="20"/>
  <c r="R2" i="20"/>
  <c r="Q3" i="20"/>
  <c r="Q4" i="20"/>
  <c r="U4" i="20" s="1"/>
  <c r="V36" i="1" s="1"/>
  <c r="Q5" i="20"/>
  <c r="U5" i="20" s="1"/>
  <c r="V518" i="1" s="1"/>
  <c r="Q6" i="20"/>
  <c r="Q7" i="20"/>
  <c r="Q8" i="20"/>
  <c r="U8" i="20" s="1"/>
  <c r="V216" i="1" s="1"/>
  <c r="Q9" i="20"/>
  <c r="U9" i="20" s="1"/>
  <c r="V419" i="1" s="1"/>
  <c r="Q10" i="20"/>
  <c r="Q11" i="20"/>
  <c r="Q12" i="20"/>
  <c r="U12" i="20" s="1"/>
  <c r="V31" i="1" s="1"/>
  <c r="Q13" i="20"/>
  <c r="U13" i="20" s="1"/>
  <c r="V84" i="1" s="1"/>
  <c r="Q14" i="20"/>
  <c r="Q15" i="20"/>
  <c r="Q16" i="20"/>
  <c r="U16" i="20" s="1"/>
  <c r="V21" i="1" s="1"/>
  <c r="Q17" i="20"/>
  <c r="U17" i="20" s="1"/>
  <c r="V441" i="1" s="1"/>
  <c r="Q18" i="20"/>
  <c r="Q19" i="20"/>
  <c r="Q20" i="20"/>
  <c r="U20" i="20" s="1"/>
  <c r="Q21" i="20"/>
  <c r="U21" i="20" s="1"/>
  <c r="V410" i="1" s="1"/>
  <c r="Q22" i="20"/>
  <c r="Q23" i="20"/>
  <c r="Q24" i="20"/>
  <c r="U24" i="20" s="1"/>
  <c r="V473" i="1" s="1"/>
  <c r="Q25" i="20"/>
  <c r="U25" i="20" s="1"/>
  <c r="V513" i="1" s="1"/>
  <c r="Q26" i="20"/>
  <c r="Q27" i="20"/>
  <c r="Q28" i="20"/>
  <c r="U28" i="20" s="1"/>
  <c r="V412" i="1" s="1"/>
  <c r="Q29" i="20"/>
  <c r="U29" i="20" s="1"/>
  <c r="V583" i="1" s="1"/>
  <c r="Q30" i="20"/>
  <c r="Q31" i="20"/>
  <c r="Q2" i="20"/>
  <c r="U2" i="20" s="1"/>
  <c r="V332" i="1" s="1"/>
  <c r="AF3" i="18"/>
  <c r="AF4" i="18"/>
  <c r="AF5" i="18"/>
  <c r="AF6" i="18"/>
  <c r="AF7" i="18"/>
  <c r="AF8" i="18"/>
  <c r="AF9" i="18"/>
  <c r="AF10" i="18"/>
  <c r="AF11" i="18"/>
  <c r="AF12" i="18"/>
  <c r="AF13" i="18"/>
  <c r="AF14" i="18"/>
  <c r="AF15" i="18"/>
  <c r="AF16" i="18"/>
  <c r="AF17" i="18"/>
  <c r="AF18" i="18"/>
  <c r="AF19" i="18"/>
  <c r="AF20" i="18"/>
  <c r="AF21" i="18"/>
  <c r="AF22" i="18"/>
  <c r="G2" i="18"/>
  <c r="AF2" i="18" s="1"/>
  <c r="J2" i="18"/>
  <c r="M2" i="18"/>
  <c r="P2" i="18"/>
  <c r="S2" i="18"/>
  <c r="V2" i="18"/>
  <c r="Y2" i="18"/>
  <c r="AB2" i="18"/>
  <c r="AE2" i="18"/>
  <c r="AE3" i="18"/>
  <c r="AE4" i="18"/>
  <c r="AE5" i="18"/>
  <c r="AE6" i="18"/>
  <c r="AE7" i="18"/>
  <c r="AE8" i="18"/>
  <c r="AE9" i="18"/>
  <c r="AE10" i="18"/>
  <c r="AE11" i="18"/>
  <c r="AE12" i="18"/>
  <c r="AE13" i="18"/>
  <c r="AE14" i="18"/>
  <c r="AE15" i="18"/>
  <c r="AE16" i="18"/>
  <c r="AE17" i="18"/>
  <c r="AE18" i="18"/>
  <c r="AE19" i="18"/>
  <c r="AE20" i="18"/>
  <c r="AE21" i="18"/>
  <c r="AE22" i="18"/>
  <c r="AB3" i="18"/>
  <c r="AB4" i="18"/>
  <c r="AB5" i="18"/>
  <c r="AB6" i="18"/>
  <c r="AB7" i="18"/>
  <c r="AB8" i="18"/>
  <c r="AB9" i="18"/>
  <c r="AB10" i="18"/>
  <c r="AB11" i="18"/>
  <c r="AB12" i="18"/>
  <c r="AB13" i="18"/>
  <c r="AB14" i="18"/>
  <c r="AB15" i="18"/>
  <c r="AB16" i="18"/>
  <c r="AB17" i="18"/>
  <c r="AB18" i="18"/>
  <c r="AB19" i="18"/>
  <c r="AB20" i="18"/>
  <c r="AB21" i="18"/>
  <c r="AB22" i="18"/>
  <c r="Y3" i="18"/>
  <c r="Y4" i="18"/>
  <c r="Y5" i="18"/>
  <c r="Y6" i="18"/>
  <c r="Y7" i="18"/>
  <c r="Y8" i="18"/>
  <c r="Y9" i="18"/>
  <c r="Y10" i="18"/>
  <c r="Y11" i="18"/>
  <c r="Y12" i="18"/>
  <c r="Y13" i="18"/>
  <c r="Y14" i="18"/>
  <c r="Y15" i="18"/>
  <c r="Y16" i="18"/>
  <c r="Y17" i="18"/>
  <c r="Y18" i="18"/>
  <c r="Y19" i="18"/>
  <c r="Y20" i="18"/>
  <c r="Y21" i="18"/>
  <c r="Y22" i="18"/>
  <c r="V3" i="18"/>
  <c r="V4" i="18"/>
  <c r="V5" i="18"/>
  <c r="V6" i="18"/>
  <c r="V7" i="18"/>
  <c r="V8" i="18"/>
  <c r="V9" i="18"/>
  <c r="V10" i="18"/>
  <c r="V11" i="18"/>
  <c r="V12" i="18"/>
  <c r="V13" i="18"/>
  <c r="V14" i="18"/>
  <c r="V15" i="18"/>
  <c r="V16" i="18"/>
  <c r="V17" i="18"/>
  <c r="V18" i="18"/>
  <c r="V19" i="18"/>
  <c r="V20" i="18"/>
  <c r="V21" i="18"/>
  <c r="V22" i="18"/>
  <c r="S3" i="18"/>
  <c r="S4" i="18"/>
  <c r="S5" i="18"/>
  <c r="S6" i="18"/>
  <c r="S7" i="18"/>
  <c r="S8" i="18"/>
  <c r="S9" i="18"/>
  <c r="S10" i="18"/>
  <c r="S11" i="18"/>
  <c r="S12" i="18"/>
  <c r="S13" i="18"/>
  <c r="S14" i="18"/>
  <c r="S15" i="18"/>
  <c r="S16" i="18"/>
  <c r="S17" i="18"/>
  <c r="S18" i="18"/>
  <c r="S19" i="18"/>
  <c r="S20" i="18"/>
  <c r="S21" i="18"/>
  <c r="S22" i="18"/>
  <c r="P3" i="18"/>
  <c r="P4" i="18"/>
  <c r="P5" i="18"/>
  <c r="P6" i="18"/>
  <c r="P7" i="18"/>
  <c r="P8" i="18"/>
  <c r="P9" i="18"/>
  <c r="P10" i="18"/>
  <c r="P11" i="18"/>
  <c r="P12" i="18"/>
  <c r="P13" i="18"/>
  <c r="P14" i="18"/>
  <c r="P15" i="18"/>
  <c r="P16" i="18"/>
  <c r="P17" i="18"/>
  <c r="P18" i="18"/>
  <c r="P19" i="18"/>
  <c r="P20" i="18"/>
  <c r="P21" i="18"/>
  <c r="P22" i="18"/>
  <c r="M3" i="18"/>
  <c r="M4" i="18"/>
  <c r="M5" i="18"/>
  <c r="M6" i="18"/>
  <c r="M7" i="18"/>
  <c r="M8" i="18"/>
  <c r="M9" i="18"/>
  <c r="M10" i="18"/>
  <c r="M11" i="18"/>
  <c r="M12" i="18"/>
  <c r="M13" i="18"/>
  <c r="M14" i="18"/>
  <c r="M15" i="18"/>
  <c r="M16" i="18"/>
  <c r="M17" i="18"/>
  <c r="M18" i="18"/>
  <c r="M19" i="18"/>
  <c r="M20" i="18"/>
  <c r="M21" i="18"/>
  <c r="M22" i="18"/>
  <c r="J3" i="18"/>
  <c r="J4" i="18"/>
  <c r="J5" i="18"/>
  <c r="J6" i="18"/>
  <c r="J7" i="18"/>
  <c r="J8" i="18"/>
  <c r="J9" i="18"/>
  <c r="J10" i="18"/>
  <c r="J11" i="18"/>
  <c r="J12" i="18"/>
  <c r="J13" i="18"/>
  <c r="J14" i="18"/>
  <c r="J15" i="18"/>
  <c r="J16" i="18"/>
  <c r="J17" i="18"/>
  <c r="J18" i="18"/>
  <c r="J19" i="18"/>
  <c r="J20" i="18"/>
  <c r="J21" i="18"/>
  <c r="J22" i="18"/>
  <c r="G3" i="18"/>
  <c r="G4" i="18"/>
  <c r="G5" i="18"/>
  <c r="G6" i="18"/>
  <c r="G7" i="18"/>
  <c r="G8" i="18"/>
  <c r="G9" i="18"/>
  <c r="G10" i="18"/>
  <c r="G11" i="18"/>
  <c r="G12" i="18"/>
  <c r="G13" i="18"/>
  <c r="G14" i="18"/>
  <c r="G15" i="18"/>
  <c r="G16" i="18"/>
  <c r="G17" i="18"/>
  <c r="G18" i="18"/>
  <c r="G19" i="18"/>
  <c r="G20" i="18"/>
  <c r="G21" i="18"/>
  <c r="G22" i="18"/>
  <c r="M3" i="16"/>
  <c r="M4" i="16"/>
  <c r="M5" i="16"/>
  <c r="M6" i="16"/>
  <c r="M7" i="16"/>
  <c r="M8" i="16"/>
  <c r="M9" i="16"/>
  <c r="M10" i="16"/>
  <c r="M11" i="16"/>
  <c r="M12" i="16"/>
  <c r="M13" i="16"/>
  <c r="M14" i="16"/>
  <c r="M15" i="16"/>
  <c r="M16" i="16"/>
  <c r="M17" i="16"/>
  <c r="M18" i="16"/>
  <c r="M19" i="16"/>
  <c r="M20" i="16"/>
  <c r="M21" i="16"/>
  <c r="M22" i="16"/>
  <c r="M23" i="16"/>
  <c r="M24" i="16"/>
  <c r="M25" i="16"/>
  <c r="M26" i="16"/>
  <c r="M27" i="16"/>
  <c r="M28" i="16"/>
  <c r="M29" i="16"/>
  <c r="M30" i="16"/>
  <c r="M31" i="16"/>
  <c r="M32" i="16"/>
  <c r="M33" i="16"/>
  <c r="M34" i="16"/>
  <c r="M35" i="16"/>
  <c r="M36" i="16"/>
  <c r="M37" i="16"/>
  <c r="M38" i="16"/>
  <c r="M39" i="16"/>
  <c r="M40" i="16"/>
  <c r="M41" i="16"/>
  <c r="M2" i="16"/>
  <c r="L3" i="16"/>
  <c r="L4" i="16"/>
  <c r="L5" i="16"/>
  <c r="L6" i="16"/>
  <c r="L7" i="16"/>
  <c r="L8" i="16"/>
  <c r="L9" i="16"/>
  <c r="L10" i="16"/>
  <c r="L11" i="16"/>
  <c r="L12" i="16"/>
  <c r="L13" i="16"/>
  <c r="L14" i="16"/>
  <c r="L15" i="16"/>
  <c r="L16" i="16"/>
  <c r="L17" i="16"/>
  <c r="L18" i="16"/>
  <c r="L19" i="16"/>
  <c r="L20" i="16"/>
  <c r="L21" i="16"/>
  <c r="L22" i="16"/>
  <c r="L23" i="16"/>
  <c r="L24" i="16"/>
  <c r="L25" i="16"/>
  <c r="L26" i="16"/>
  <c r="L27" i="16"/>
  <c r="L28" i="16"/>
  <c r="L29" i="16"/>
  <c r="L30" i="16"/>
  <c r="L31" i="16"/>
  <c r="L32" i="16"/>
  <c r="L33" i="16"/>
  <c r="L34" i="16"/>
  <c r="L35" i="16"/>
  <c r="L36" i="16"/>
  <c r="L37" i="16"/>
  <c r="L38" i="16"/>
  <c r="L39" i="16"/>
  <c r="L40" i="16"/>
  <c r="L41" i="16"/>
  <c r="L2" i="16"/>
  <c r="K3" i="16"/>
  <c r="K4" i="16"/>
  <c r="K5" i="16"/>
  <c r="K6" i="16"/>
  <c r="K7" i="16"/>
  <c r="K8" i="16"/>
  <c r="K9" i="16"/>
  <c r="K10" i="16"/>
  <c r="K11" i="16"/>
  <c r="K12" i="16"/>
  <c r="K13" i="16"/>
  <c r="K14" i="16"/>
  <c r="K15" i="16"/>
  <c r="K16" i="16"/>
  <c r="K17" i="16"/>
  <c r="K18" i="16"/>
  <c r="K19" i="16"/>
  <c r="K20" i="16"/>
  <c r="K21" i="16"/>
  <c r="K22" i="16"/>
  <c r="K23" i="16"/>
  <c r="K24" i="16"/>
  <c r="K25" i="16"/>
  <c r="K26" i="16"/>
  <c r="K27" i="16"/>
  <c r="K28" i="16"/>
  <c r="K29" i="16"/>
  <c r="K30" i="16"/>
  <c r="K31" i="16"/>
  <c r="K32" i="16"/>
  <c r="K33" i="16"/>
  <c r="K34" i="16"/>
  <c r="K35" i="16"/>
  <c r="K36" i="16"/>
  <c r="K37" i="16"/>
  <c r="K38" i="16"/>
  <c r="K39" i="16"/>
  <c r="K40" i="16"/>
  <c r="K41" i="16"/>
  <c r="K2" i="16"/>
  <c r="P3" i="15"/>
  <c r="P4" i="15"/>
  <c r="P5" i="15"/>
  <c r="P6" i="15"/>
  <c r="P7" i="15"/>
  <c r="P8" i="15"/>
  <c r="P9" i="15"/>
  <c r="P10" i="15"/>
  <c r="P11" i="15"/>
  <c r="P12" i="15"/>
  <c r="P13" i="15"/>
  <c r="P14" i="15"/>
  <c r="P15" i="15"/>
  <c r="P16" i="15"/>
  <c r="P17" i="15"/>
  <c r="P18" i="15"/>
  <c r="P19" i="15"/>
  <c r="P20" i="15"/>
  <c r="P21" i="15"/>
  <c r="P22" i="15"/>
  <c r="P23" i="15"/>
  <c r="P24" i="15"/>
  <c r="P25" i="15"/>
  <c r="P26" i="15"/>
  <c r="P27" i="15"/>
  <c r="P28" i="15"/>
  <c r="P29" i="15"/>
  <c r="P30" i="15"/>
  <c r="P31" i="15"/>
  <c r="P32" i="15"/>
  <c r="P33" i="15"/>
  <c r="P34" i="15"/>
  <c r="P35" i="15"/>
  <c r="P36" i="15"/>
  <c r="P37" i="15"/>
  <c r="P38" i="15"/>
  <c r="P39" i="15"/>
  <c r="P40" i="15"/>
  <c r="P41" i="15"/>
  <c r="P42" i="15"/>
  <c r="P43" i="15"/>
  <c r="P44" i="15"/>
  <c r="P45" i="15"/>
  <c r="P46" i="15"/>
  <c r="P2" i="15"/>
  <c r="O3" i="15"/>
  <c r="O4" i="15"/>
  <c r="O5" i="15"/>
  <c r="O6" i="15"/>
  <c r="O7" i="15"/>
  <c r="O8" i="15"/>
  <c r="O9" i="15"/>
  <c r="O10" i="15"/>
  <c r="O11" i="15"/>
  <c r="O12" i="15"/>
  <c r="O13" i="15"/>
  <c r="O14" i="15"/>
  <c r="O15" i="15"/>
  <c r="O16" i="15"/>
  <c r="O17" i="15"/>
  <c r="O18" i="15"/>
  <c r="O19" i="15"/>
  <c r="O20" i="15"/>
  <c r="O21" i="15"/>
  <c r="O22" i="15"/>
  <c r="O23" i="15"/>
  <c r="O24" i="15"/>
  <c r="O25" i="15"/>
  <c r="O26" i="15"/>
  <c r="O27" i="15"/>
  <c r="O28" i="15"/>
  <c r="O29" i="15"/>
  <c r="O30" i="15"/>
  <c r="O31" i="15"/>
  <c r="O32" i="15"/>
  <c r="O33" i="15"/>
  <c r="O34" i="15"/>
  <c r="O35" i="15"/>
  <c r="O36" i="15"/>
  <c r="O37" i="15"/>
  <c r="O38" i="15"/>
  <c r="O39" i="15"/>
  <c r="O40" i="15"/>
  <c r="O41" i="15"/>
  <c r="O42" i="15"/>
  <c r="O43" i="15"/>
  <c r="O44" i="15"/>
  <c r="O45" i="15"/>
  <c r="O46" i="15"/>
  <c r="O2" i="15"/>
  <c r="N3" i="15"/>
  <c r="Q3" i="15" s="1"/>
  <c r="N4" i="15"/>
  <c r="Q4" i="15" s="1"/>
  <c r="N5" i="15"/>
  <c r="Q5" i="15" s="1"/>
  <c r="N6" i="15"/>
  <c r="Q6" i="15" s="1"/>
  <c r="N7" i="15"/>
  <c r="Q7" i="15" s="1"/>
  <c r="N8" i="15"/>
  <c r="Q8" i="15" s="1"/>
  <c r="N9" i="15"/>
  <c r="Q9" i="15" s="1"/>
  <c r="N10" i="15"/>
  <c r="Q10" i="15" s="1"/>
  <c r="N11" i="15"/>
  <c r="Q11" i="15" s="1"/>
  <c r="N12" i="15"/>
  <c r="Q12" i="15" s="1"/>
  <c r="N13" i="15"/>
  <c r="Q13" i="15" s="1"/>
  <c r="N14" i="15"/>
  <c r="Q14" i="15" s="1"/>
  <c r="N15" i="15"/>
  <c r="Q15" i="15" s="1"/>
  <c r="N16" i="15"/>
  <c r="Q16" i="15" s="1"/>
  <c r="N17" i="15"/>
  <c r="Q17" i="15" s="1"/>
  <c r="N18" i="15"/>
  <c r="Q18" i="15" s="1"/>
  <c r="N19" i="15"/>
  <c r="Q19" i="15" s="1"/>
  <c r="N20" i="15"/>
  <c r="Q20" i="15" s="1"/>
  <c r="N21" i="15"/>
  <c r="Q21" i="15" s="1"/>
  <c r="N22" i="15"/>
  <c r="Q22" i="15" s="1"/>
  <c r="N23" i="15"/>
  <c r="Q23" i="15" s="1"/>
  <c r="N24" i="15"/>
  <c r="Q24" i="15" s="1"/>
  <c r="N25" i="15"/>
  <c r="Q25" i="15" s="1"/>
  <c r="N26" i="15"/>
  <c r="Q26" i="15" s="1"/>
  <c r="N27" i="15"/>
  <c r="Q27" i="15" s="1"/>
  <c r="N28" i="15"/>
  <c r="Q28" i="15" s="1"/>
  <c r="N29" i="15"/>
  <c r="Q29" i="15" s="1"/>
  <c r="N30" i="15"/>
  <c r="Q30" i="15" s="1"/>
  <c r="N31" i="15"/>
  <c r="Q31" i="15" s="1"/>
  <c r="N32" i="15"/>
  <c r="Q32" i="15" s="1"/>
  <c r="N33" i="15"/>
  <c r="Q33" i="15" s="1"/>
  <c r="N34" i="15"/>
  <c r="Q34" i="15" s="1"/>
  <c r="N35" i="15"/>
  <c r="Q35" i="15" s="1"/>
  <c r="N36" i="15"/>
  <c r="Q36" i="15" s="1"/>
  <c r="N37" i="15"/>
  <c r="Q37" i="15" s="1"/>
  <c r="N38" i="15"/>
  <c r="Q38" i="15" s="1"/>
  <c r="N39" i="15"/>
  <c r="Q39" i="15" s="1"/>
  <c r="N40" i="15"/>
  <c r="Q40" i="15" s="1"/>
  <c r="N41" i="15"/>
  <c r="Q41" i="15" s="1"/>
  <c r="N42" i="15"/>
  <c r="Q42" i="15" s="1"/>
  <c r="N43" i="15"/>
  <c r="Q43" i="15" s="1"/>
  <c r="N44" i="15"/>
  <c r="Q44" i="15" s="1"/>
  <c r="N45" i="15"/>
  <c r="Q45" i="15" s="1"/>
  <c r="N46" i="15"/>
  <c r="Q46" i="15" s="1"/>
  <c r="N2" i="15"/>
  <c r="Q2" i="15" s="1"/>
  <c r="Q3" i="17"/>
  <c r="Q7" i="17"/>
  <c r="Q11" i="17"/>
  <c r="Q15" i="17"/>
  <c r="Q19" i="17"/>
  <c r="Q23" i="17"/>
  <c r="Q27" i="17"/>
  <c r="Q31" i="17"/>
  <c r="P3" i="17"/>
  <c r="P4" i="17"/>
  <c r="P5" i="17"/>
  <c r="P6" i="17"/>
  <c r="P7" i="17"/>
  <c r="P8" i="17"/>
  <c r="P9" i="17"/>
  <c r="P10" i="17"/>
  <c r="P11" i="17"/>
  <c r="P12" i="17"/>
  <c r="P13" i="17"/>
  <c r="P14" i="17"/>
  <c r="P15" i="17"/>
  <c r="P16" i="17"/>
  <c r="P17" i="17"/>
  <c r="P18" i="17"/>
  <c r="P19" i="17"/>
  <c r="P20" i="17"/>
  <c r="P21" i="17"/>
  <c r="P22" i="17"/>
  <c r="P23" i="17"/>
  <c r="P24" i="17"/>
  <c r="P25" i="17"/>
  <c r="P26" i="17"/>
  <c r="P27" i="17"/>
  <c r="P28" i="17"/>
  <c r="P29" i="17"/>
  <c r="P30" i="17"/>
  <c r="P31" i="17"/>
  <c r="P32" i="17"/>
  <c r="P2" i="17"/>
  <c r="O3" i="17"/>
  <c r="O4" i="17"/>
  <c r="O5" i="17"/>
  <c r="O6" i="17"/>
  <c r="O7" i="17"/>
  <c r="O8" i="17"/>
  <c r="O9" i="17"/>
  <c r="O10" i="17"/>
  <c r="O11" i="17"/>
  <c r="O12" i="17"/>
  <c r="O13" i="17"/>
  <c r="O14" i="17"/>
  <c r="O15" i="17"/>
  <c r="O16" i="17"/>
  <c r="O17" i="17"/>
  <c r="O18" i="17"/>
  <c r="O19" i="17"/>
  <c r="O20" i="17"/>
  <c r="O21" i="17"/>
  <c r="O22" i="17"/>
  <c r="O23" i="17"/>
  <c r="O24" i="17"/>
  <c r="O25" i="17"/>
  <c r="O26" i="17"/>
  <c r="O27" i="17"/>
  <c r="O28" i="17"/>
  <c r="O29" i="17"/>
  <c r="O30" i="17"/>
  <c r="O31" i="17"/>
  <c r="O32" i="17"/>
  <c r="O2" i="17"/>
  <c r="N3" i="17"/>
  <c r="N4" i="17"/>
  <c r="Q4" i="17" s="1"/>
  <c r="N5" i="17"/>
  <c r="Q5" i="17" s="1"/>
  <c r="N6" i="17"/>
  <c r="Q6" i="17" s="1"/>
  <c r="N7" i="17"/>
  <c r="N8" i="17"/>
  <c r="Q8" i="17" s="1"/>
  <c r="N9" i="17"/>
  <c r="Q9" i="17" s="1"/>
  <c r="N10" i="17"/>
  <c r="Q10" i="17" s="1"/>
  <c r="N11" i="17"/>
  <c r="N12" i="17"/>
  <c r="Q12" i="17" s="1"/>
  <c r="N13" i="17"/>
  <c r="Q13" i="17" s="1"/>
  <c r="N14" i="17"/>
  <c r="Q14" i="17" s="1"/>
  <c r="N15" i="17"/>
  <c r="N16" i="17"/>
  <c r="Q16" i="17" s="1"/>
  <c r="N17" i="17"/>
  <c r="Q17" i="17" s="1"/>
  <c r="N18" i="17"/>
  <c r="Q18" i="17" s="1"/>
  <c r="N19" i="17"/>
  <c r="N20" i="17"/>
  <c r="Q20" i="17" s="1"/>
  <c r="N21" i="17"/>
  <c r="Q21" i="17" s="1"/>
  <c r="N22" i="17"/>
  <c r="Q22" i="17" s="1"/>
  <c r="N23" i="17"/>
  <c r="N24" i="17"/>
  <c r="Q24" i="17" s="1"/>
  <c r="N25" i="17"/>
  <c r="Q25" i="17" s="1"/>
  <c r="N26" i="17"/>
  <c r="Q26" i="17" s="1"/>
  <c r="N27" i="17"/>
  <c r="N28" i="17"/>
  <c r="Q28" i="17" s="1"/>
  <c r="N29" i="17"/>
  <c r="Q29" i="17" s="1"/>
  <c r="N30" i="17"/>
  <c r="Q30" i="17" s="1"/>
  <c r="N31" i="17"/>
  <c r="N32" i="17"/>
  <c r="Q32" i="17" s="1"/>
  <c r="K2" i="14"/>
  <c r="N2" i="17"/>
  <c r="Q2" i="17" s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2" i="1"/>
  <c r="L551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1" i="1"/>
  <c r="L520" i="1"/>
  <c r="L519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4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1" i="1"/>
  <c r="L350" i="1"/>
  <c r="L349" i="1"/>
  <c r="L347" i="1"/>
  <c r="L346" i="1"/>
  <c r="L345" i="1"/>
  <c r="L344" i="1"/>
  <c r="L343" i="1"/>
  <c r="L342" i="1"/>
  <c r="L341" i="1"/>
  <c r="L340" i="1"/>
  <c r="L339" i="1"/>
  <c r="L337" i="1"/>
  <c r="L336" i="1"/>
  <c r="L335" i="1"/>
  <c r="L334" i="1"/>
  <c r="L333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2" i="1"/>
  <c r="L311" i="1"/>
  <c r="L310" i="1"/>
  <c r="L309" i="1"/>
  <c r="L308" i="1"/>
  <c r="L307" i="1"/>
  <c r="L306" i="1"/>
  <c r="L305" i="1"/>
  <c r="L304" i="1"/>
  <c r="L303" i="1"/>
  <c r="L302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0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3" i="1"/>
  <c r="L182" i="1"/>
  <c r="L181" i="1"/>
  <c r="L180" i="1"/>
  <c r="L179" i="1"/>
  <c r="L177" i="1"/>
  <c r="L176" i="1"/>
  <c r="L175" i="1"/>
  <c r="L174" i="1"/>
  <c r="L173" i="1"/>
  <c r="L172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6" i="1"/>
  <c r="L95" i="1"/>
  <c r="L94" i="1"/>
  <c r="L93" i="1"/>
  <c r="L92" i="1"/>
  <c r="L91" i="1"/>
  <c r="L90" i="1"/>
  <c r="L89" i="1"/>
  <c r="L87" i="1"/>
  <c r="L86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5" i="1"/>
  <c r="L34" i="1"/>
  <c r="L32" i="1"/>
  <c r="L30" i="1"/>
  <c r="L28" i="1"/>
  <c r="L27" i="1"/>
  <c r="L26" i="1"/>
  <c r="L25" i="1"/>
  <c r="L24" i="1"/>
  <c r="L23" i="1"/>
  <c r="L22" i="1"/>
  <c r="L20" i="1"/>
  <c r="L19" i="1"/>
  <c r="L18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U31" i="20" l="1"/>
  <c r="V252" i="1" s="1"/>
  <c r="U27" i="20"/>
  <c r="V50" i="1" s="1"/>
  <c r="U23" i="20"/>
  <c r="V201" i="1" s="1"/>
  <c r="U19" i="20"/>
  <c r="V29" i="1" s="1"/>
  <c r="U15" i="20"/>
  <c r="V348" i="1" s="1"/>
  <c r="U11" i="20"/>
  <c r="V338" i="1" s="1"/>
  <c r="U7" i="20"/>
  <c r="V85" i="1" s="1"/>
  <c r="U3" i="20"/>
  <c r="V34" i="1" s="1"/>
  <c r="U30" i="20"/>
  <c r="V135" i="1" s="1"/>
  <c r="U26" i="20"/>
  <c r="V373" i="1" s="1"/>
  <c r="U22" i="20"/>
  <c r="V594" i="1" s="1"/>
  <c r="U18" i="20"/>
  <c r="V531" i="1" s="1"/>
  <c r="U14" i="20"/>
  <c r="V168" i="1" s="1"/>
  <c r="U10" i="20"/>
  <c r="V301" i="1" s="1"/>
  <c r="U6" i="20"/>
  <c r="V580" i="1" s="1"/>
  <c r="Q7" i="8"/>
  <c r="U21" i="1" s="1"/>
  <c r="Q3" i="8"/>
  <c r="U348" i="1" s="1"/>
  <c r="Q46" i="8"/>
  <c r="U153" i="1" s="1"/>
  <c r="Q42" i="8"/>
  <c r="U84" i="1" s="1"/>
  <c r="Q38" i="8"/>
  <c r="U296" i="1" s="1"/>
  <c r="Q34" i="8"/>
  <c r="U553" i="1" s="1"/>
  <c r="Q30" i="8"/>
  <c r="U338" i="1" s="1"/>
  <c r="Q26" i="8"/>
  <c r="U144" i="1" s="1"/>
  <c r="Q22" i="8"/>
  <c r="U5" i="1" s="1"/>
  <c r="Q18" i="8"/>
  <c r="U36" i="1" s="1"/>
  <c r="Q14" i="8"/>
  <c r="U313" i="1" s="1"/>
  <c r="Q10" i="8"/>
  <c r="U29" i="1" s="1"/>
  <c r="Q6" i="8"/>
  <c r="U13" i="1" s="1"/>
  <c r="L35" i="13"/>
  <c r="K35" i="13"/>
  <c r="M35" i="13" s="1"/>
  <c r="L33" i="14"/>
  <c r="K33" i="14"/>
  <c r="E11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2" i="1"/>
  <c r="N23" i="1"/>
  <c r="N24" i="1"/>
  <c r="N25" i="1"/>
  <c r="N26" i="1"/>
  <c r="N27" i="1"/>
  <c r="N28" i="1"/>
  <c r="N30" i="1"/>
  <c r="N32" i="1"/>
  <c r="N34" i="1"/>
  <c r="N35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6" i="1"/>
  <c r="N87" i="1"/>
  <c r="N89" i="1"/>
  <c r="N90" i="1"/>
  <c r="N91" i="1"/>
  <c r="N92" i="1"/>
  <c r="N93" i="1"/>
  <c r="N94" i="1"/>
  <c r="N95" i="1"/>
  <c r="N96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2" i="1"/>
  <c r="N173" i="1"/>
  <c r="N174" i="1"/>
  <c r="N175" i="1"/>
  <c r="N176" i="1"/>
  <c r="N177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2" i="1"/>
  <c r="N303" i="1"/>
  <c r="N304" i="1"/>
  <c r="N305" i="1"/>
  <c r="N306" i="1"/>
  <c r="N307" i="1"/>
  <c r="N308" i="1"/>
  <c r="N309" i="1"/>
  <c r="N310" i="1"/>
  <c r="N311" i="1"/>
  <c r="N312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9" i="1"/>
  <c r="N340" i="1"/>
  <c r="N341" i="1"/>
  <c r="N342" i="1"/>
  <c r="N343" i="1"/>
  <c r="N344" i="1"/>
  <c r="N345" i="1"/>
  <c r="N346" i="1"/>
  <c r="N347" i="1"/>
  <c r="N349" i="1"/>
  <c r="N350" i="1"/>
  <c r="N351" i="1"/>
  <c r="N354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4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9" i="1"/>
  <c r="N520" i="1"/>
  <c r="N521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600" i="1"/>
  <c r="N601" i="1"/>
  <c r="N602" i="1"/>
  <c r="N603" i="1"/>
  <c r="N604" i="1"/>
  <c r="N605" i="1"/>
  <c r="N606" i="1"/>
  <c r="N607" i="1"/>
  <c r="N608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2" i="1"/>
  <c r="M23" i="1"/>
  <c r="M24" i="1"/>
  <c r="M25" i="1"/>
  <c r="M26" i="1"/>
  <c r="M27" i="1"/>
  <c r="M28" i="1"/>
  <c r="M30" i="1"/>
  <c r="M32" i="1"/>
  <c r="M34" i="1"/>
  <c r="M35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6" i="1"/>
  <c r="M87" i="1"/>
  <c r="M89" i="1"/>
  <c r="M90" i="1"/>
  <c r="M91" i="1"/>
  <c r="M93" i="1"/>
  <c r="M94" i="1"/>
  <c r="M95" i="1"/>
  <c r="M96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2" i="1"/>
  <c r="M173" i="1"/>
  <c r="M174" i="1"/>
  <c r="M175" i="1"/>
  <c r="M176" i="1"/>
  <c r="M177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2" i="1"/>
  <c r="M303" i="1"/>
  <c r="M304" i="1"/>
  <c r="M305" i="1"/>
  <c r="M306" i="1"/>
  <c r="M307" i="1"/>
  <c r="M308" i="1"/>
  <c r="M309" i="1"/>
  <c r="M310" i="1"/>
  <c r="M311" i="1"/>
  <c r="M312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9" i="1"/>
  <c r="M340" i="1"/>
  <c r="M341" i="1"/>
  <c r="M342" i="1"/>
  <c r="M343" i="1"/>
  <c r="M344" i="1"/>
  <c r="M345" i="1"/>
  <c r="M346" i="1"/>
  <c r="M347" i="1"/>
  <c r="M349" i="1"/>
  <c r="M350" i="1"/>
  <c r="M351" i="1"/>
  <c r="M354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4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9" i="1"/>
  <c r="M520" i="1"/>
  <c r="M521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1" i="1"/>
  <c r="M552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J3" i="1"/>
  <c r="J4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2" i="1"/>
  <c r="J23" i="1"/>
  <c r="J24" i="1"/>
  <c r="J25" i="1"/>
  <c r="J26" i="1"/>
  <c r="J27" i="1"/>
  <c r="J28" i="1"/>
  <c r="J30" i="1"/>
  <c r="J32" i="1"/>
  <c r="J34" i="1"/>
  <c r="J35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1" i="1"/>
  <c r="J53" i="1"/>
  <c r="J54" i="1"/>
  <c r="J55" i="1"/>
  <c r="J56" i="1"/>
  <c r="J57" i="1"/>
  <c r="J58" i="1"/>
  <c r="J59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6" i="1"/>
  <c r="J87" i="1"/>
  <c r="J89" i="1"/>
  <c r="J90" i="1"/>
  <c r="J91" i="1"/>
  <c r="J92" i="1"/>
  <c r="J93" i="1"/>
  <c r="J95" i="1"/>
  <c r="J96" i="1"/>
  <c r="J98" i="1"/>
  <c r="J99" i="1"/>
  <c r="J100" i="1"/>
  <c r="J103" i="1"/>
  <c r="J104" i="1"/>
  <c r="J105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6" i="1"/>
  <c r="J127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2" i="1"/>
  <c r="J173" i="1"/>
  <c r="J174" i="1"/>
  <c r="J175" i="1"/>
  <c r="J176" i="1"/>
  <c r="J177" i="1"/>
  <c r="J179" i="1"/>
  <c r="J180" i="1"/>
  <c r="J181" i="1"/>
  <c r="J182" i="1"/>
  <c r="J183" i="1"/>
  <c r="J185" i="1"/>
  <c r="J186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7" i="1"/>
  <c r="J218" i="1"/>
  <c r="J219" i="1"/>
  <c r="J220" i="1"/>
  <c r="J221" i="1"/>
  <c r="J222" i="1"/>
  <c r="J224" i="1"/>
  <c r="J225" i="1"/>
  <c r="J226" i="1"/>
  <c r="J227" i="1"/>
  <c r="J229" i="1"/>
  <c r="J231" i="1"/>
  <c r="J233" i="1"/>
  <c r="J234" i="1"/>
  <c r="J235" i="1"/>
  <c r="J237" i="1"/>
  <c r="J238" i="1"/>
  <c r="J239" i="1"/>
  <c r="J240" i="1"/>
  <c r="J241" i="1"/>
  <c r="J243" i="1"/>
  <c r="J244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7" i="1"/>
  <c r="J288" i="1"/>
  <c r="J289" i="1"/>
  <c r="J290" i="1"/>
  <c r="J291" i="1"/>
  <c r="J292" i="1"/>
  <c r="J293" i="1"/>
  <c r="J294" i="1"/>
  <c r="J295" i="1"/>
  <c r="J297" i="1"/>
  <c r="J298" i="1"/>
  <c r="J299" i="1"/>
  <c r="J300" i="1"/>
  <c r="J302" i="1"/>
  <c r="J303" i="1"/>
  <c r="J304" i="1"/>
  <c r="J305" i="1"/>
  <c r="J306" i="1"/>
  <c r="J307" i="1"/>
  <c r="J308" i="1"/>
  <c r="J309" i="1"/>
  <c r="J310" i="1"/>
  <c r="J311" i="1"/>
  <c r="J312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9" i="1"/>
  <c r="J350" i="1"/>
  <c r="J353" i="1"/>
  <c r="J354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4" i="1"/>
  <c r="J405" i="1"/>
  <c r="J406" i="1"/>
  <c r="J407" i="1"/>
  <c r="J408" i="1"/>
  <c r="J409" i="1"/>
  <c r="J410" i="1"/>
  <c r="J411" i="1"/>
  <c r="J413" i="1"/>
  <c r="J414" i="1"/>
  <c r="J415" i="1"/>
  <c r="J416" i="1"/>
  <c r="J417" i="1"/>
  <c r="J418" i="1"/>
  <c r="J420" i="1"/>
  <c r="J421" i="1"/>
  <c r="J422" i="1"/>
  <c r="J423" i="1"/>
  <c r="J424" i="1"/>
  <c r="J425" i="1"/>
  <c r="J426" i="1"/>
  <c r="J427" i="1"/>
  <c r="J428" i="1"/>
  <c r="J429" i="1"/>
  <c r="J431" i="1"/>
  <c r="J432" i="1"/>
  <c r="J433" i="1"/>
  <c r="J434" i="1"/>
  <c r="J435" i="1"/>
  <c r="J436" i="1"/>
  <c r="J437" i="1"/>
  <c r="J438" i="1"/>
  <c r="J440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4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1" i="1"/>
  <c r="J552" i="1"/>
  <c r="J554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3" i="1"/>
  <c r="J574" i="1"/>
  <c r="J575" i="1"/>
  <c r="J576" i="1"/>
  <c r="J578" i="1"/>
  <c r="J579" i="1"/>
  <c r="J582" i="1"/>
  <c r="J584" i="1"/>
  <c r="J585" i="1"/>
  <c r="J586" i="1"/>
  <c r="J587" i="1"/>
  <c r="J589" i="1"/>
  <c r="J590" i="1"/>
  <c r="J591" i="1"/>
  <c r="J592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2" i="1"/>
  <c r="I3" i="1"/>
  <c r="I4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2" i="1"/>
  <c r="I23" i="1"/>
  <c r="I24" i="1"/>
  <c r="I25" i="1"/>
  <c r="I26" i="1"/>
  <c r="I27" i="1"/>
  <c r="I28" i="1"/>
  <c r="I29" i="1"/>
  <c r="I30" i="1"/>
  <c r="I32" i="1"/>
  <c r="I33" i="1"/>
  <c r="I34" i="1"/>
  <c r="I35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6" i="1"/>
  <c r="I87" i="1"/>
  <c r="I88" i="1"/>
  <c r="I89" i="1"/>
  <c r="I90" i="1"/>
  <c r="I91" i="1"/>
  <c r="I92" i="1"/>
  <c r="I93" i="1"/>
  <c r="I94" i="1"/>
  <c r="I95" i="1"/>
  <c r="I96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2" i="1"/>
  <c r="I173" i="1"/>
  <c r="I174" i="1"/>
  <c r="I175" i="1"/>
  <c r="I176" i="1"/>
  <c r="I177" i="1"/>
  <c r="I179" i="1"/>
  <c r="I180" i="1"/>
  <c r="I181" i="1"/>
  <c r="I182" i="1"/>
  <c r="I183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7" i="1"/>
  <c r="I218" i="1"/>
  <c r="I219" i="1"/>
  <c r="I220" i="1"/>
  <c r="I221" i="1"/>
  <c r="I222" i="1"/>
  <c r="I224" i="1"/>
  <c r="I225" i="1"/>
  <c r="I226" i="1"/>
  <c r="I227" i="1"/>
  <c r="I228" i="1"/>
  <c r="I229" i="1"/>
  <c r="I230" i="1"/>
  <c r="I231" i="1"/>
  <c r="I233" i="1"/>
  <c r="I234" i="1"/>
  <c r="I235" i="1"/>
  <c r="I237" i="1"/>
  <c r="I238" i="1"/>
  <c r="I239" i="1"/>
  <c r="I240" i="1"/>
  <c r="I241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9" i="1"/>
  <c r="I340" i="1"/>
  <c r="I341" i="1"/>
  <c r="I342" i="1"/>
  <c r="I343" i="1"/>
  <c r="I344" i="1"/>
  <c r="I345" i="1"/>
  <c r="I346" i="1"/>
  <c r="I347" i="1"/>
  <c r="I349" i="1"/>
  <c r="I350" i="1"/>
  <c r="I352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10" i="1"/>
  <c r="I411" i="1"/>
  <c r="I414" i="1"/>
  <c r="I415" i="1"/>
  <c r="I416" i="1"/>
  <c r="I417" i="1"/>
  <c r="I418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1" i="1"/>
  <c r="I552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2" i="1"/>
  <c r="H10" i="1"/>
  <c r="H11" i="1"/>
  <c r="H12" i="1"/>
  <c r="H13" i="1"/>
  <c r="H14" i="1"/>
  <c r="H15" i="1"/>
  <c r="H16" i="1"/>
  <c r="H17" i="1"/>
  <c r="H18" i="1"/>
  <c r="H19" i="1"/>
  <c r="H20" i="1"/>
  <c r="H22" i="1"/>
  <c r="H23" i="1"/>
  <c r="H24" i="1"/>
  <c r="H25" i="1"/>
  <c r="H26" i="1"/>
  <c r="H27" i="1"/>
  <c r="H28" i="1"/>
  <c r="H29" i="1"/>
  <c r="H30" i="1"/>
  <c r="H32" i="1"/>
  <c r="H33" i="1"/>
  <c r="H35" i="1"/>
  <c r="H37" i="1"/>
  <c r="H38" i="1"/>
  <c r="H39" i="1"/>
  <c r="H40" i="1"/>
  <c r="H41" i="1"/>
  <c r="H42" i="1"/>
  <c r="H43" i="1"/>
  <c r="H45" i="1"/>
  <c r="H46" i="1"/>
  <c r="H47" i="1"/>
  <c r="H48" i="1"/>
  <c r="H49" i="1"/>
  <c r="H50" i="1"/>
  <c r="H51" i="1"/>
  <c r="H53" i="1"/>
  <c r="H54" i="1"/>
  <c r="H55" i="1"/>
  <c r="H56" i="1"/>
  <c r="H57" i="1"/>
  <c r="H58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6" i="1"/>
  <c r="H87" i="1"/>
  <c r="H89" i="1"/>
  <c r="H90" i="1"/>
  <c r="H91" i="1"/>
  <c r="H92" i="1"/>
  <c r="H93" i="1"/>
  <c r="H94" i="1"/>
  <c r="H95" i="1"/>
  <c r="H96" i="1"/>
  <c r="H98" i="1"/>
  <c r="H99" i="1"/>
  <c r="H100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2" i="1"/>
  <c r="H173" i="1"/>
  <c r="H174" i="1"/>
  <c r="H175" i="1"/>
  <c r="H177" i="1"/>
  <c r="H179" i="1"/>
  <c r="H180" i="1"/>
  <c r="H181" i="1"/>
  <c r="H182" i="1"/>
  <c r="H183" i="1"/>
  <c r="H185" i="1"/>
  <c r="H186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7" i="1"/>
  <c r="H218" i="1"/>
  <c r="H219" i="1"/>
  <c r="H220" i="1"/>
  <c r="H221" i="1"/>
  <c r="H222" i="1"/>
  <c r="H224" i="1"/>
  <c r="H225" i="1"/>
  <c r="H226" i="1"/>
  <c r="H227" i="1"/>
  <c r="H229" i="1"/>
  <c r="H230" i="1"/>
  <c r="H231" i="1"/>
  <c r="H233" i="1"/>
  <c r="H234" i="1"/>
  <c r="H235" i="1"/>
  <c r="H236" i="1"/>
  <c r="H237" i="1"/>
  <c r="H238" i="1"/>
  <c r="H239" i="1"/>
  <c r="H240" i="1"/>
  <c r="H241" i="1"/>
  <c r="H243" i="1"/>
  <c r="H244" i="1"/>
  <c r="H246" i="1"/>
  <c r="H247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7" i="1"/>
  <c r="H288" i="1"/>
  <c r="H289" i="1"/>
  <c r="H290" i="1"/>
  <c r="H291" i="1"/>
  <c r="H292" i="1"/>
  <c r="H293" i="1"/>
  <c r="H294" i="1"/>
  <c r="H295" i="1"/>
  <c r="H297" i="1"/>
  <c r="H299" i="1"/>
  <c r="H300" i="1"/>
  <c r="H302" i="1"/>
  <c r="H304" i="1"/>
  <c r="H305" i="1"/>
  <c r="H306" i="1"/>
  <c r="H307" i="1"/>
  <c r="H308" i="1"/>
  <c r="H309" i="1"/>
  <c r="H310" i="1"/>
  <c r="H311" i="1"/>
  <c r="H312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3" i="1"/>
  <c r="H334" i="1"/>
  <c r="H335" i="1"/>
  <c r="H336" i="1"/>
  <c r="H337" i="1"/>
  <c r="H339" i="1"/>
  <c r="H340" i="1"/>
  <c r="H341" i="1"/>
  <c r="H342" i="1"/>
  <c r="H343" i="1"/>
  <c r="H344" i="1"/>
  <c r="H345" i="1"/>
  <c r="H346" i="1"/>
  <c r="H347" i="1"/>
  <c r="H349" i="1"/>
  <c r="H350" i="1"/>
  <c r="H351" i="1"/>
  <c r="H353" i="1"/>
  <c r="H354" i="1"/>
  <c r="H355" i="1"/>
  <c r="H356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3" i="1"/>
  <c r="H414" i="1"/>
  <c r="H415" i="1"/>
  <c r="H416" i="1"/>
  <c r="H417" i="1"/>
  <c r="H418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5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2" i="1"/>
  <c r="H453" i="1"/>
  <c r="H454" i="1"/>
  <c r="H455" i="1"/>
  <c r="H456" i="1"/>
  <c r="H457" i="1"/>
  <c r="H458" i="1"/>
  <c r="H459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4" i="1"/>
  <c r="H476" i="1"/>
  <c r="H477" i="1"/>
  <c r="H478" i="1"/>
  <c r="H479" i="1"/>
  <c r="H480" i="1"/>
  <c r="H481" i="1"/>
  <c r="H482" i="1"/>
  <c r="H484" i="1"/>
  <c r="H485" i="1"/>
  <c r="H487" i="1"/>
  <c r="H488" i="1"/>
  <c r="H489" i="1"/>
  <c r="H490" i="1"/>
  <c r="H491" i="1"/>
  <c r="H492" i="1"/>
  <c r="H493" i="1"/>
  <c r="H494" i="1"/>
  <c r="H495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9" i="1"/>
  <c r="H520" i="1"/>
  <c r="H521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" i="1"/>
  <c r="H7" i="1"/>
  <c r="H8" i="1"/>
  <c r="H9" i="1"/>
  <c r="H4" i="1"/>
  <c r="H3" i="1"/>
  <c r="H2" i="1"/>
  <c r="E2" i="1"/>
  <c r="M8" i="14"/>
  <c r="N21" i="1" s="1"/>
  <c r="M16" i="14"/>
  <c r="N338" i="1" s="1"/>
  <c r="M24" i="14"/>
  <c r="N355" i="1" s="1"/>
  <c r="M32" i="14"/>
  <c r="N84" i="1" s="1"/>
  <c r="L3" i="14"/>
  <c r="L4" i="14"/>
  <c r="M4" i="14" s="1"/>
  <c r="N178" i="1" s="1"/>
  <c r="L5" i="14"/>
  <c r="L6" i="14"/>
  <c r="L7" i="14"/>
  <c r="L8" i="14"/>
  <c r="L9" i="14"/>
  <c r="L10" i="14"/>
  <c r="L11" i="14"/>
  <c r="L12" i="14"/>
  <c r="M12" i="14" s="1"/>
  <c r="N348" i="1" s="1"/>
  <c r="L13" i="14"/>
  <c r="L14" i="14"/>
  <c r="L15" i="14"/>
  <c r="L16" i="14"/>
  <c r="L17" i="14"/>
  <c r="L18" i="14"/>
  <c r="L19" i="14"/>
  <c r="L20" i="14"/>
  <c r="M20" i="14" s="1"/>
  <c r="N441" i="1" s="1"/>
  <c r="L21" i="14"/>
  <c r="L22" i="14"/>
  <c r="L23" i="14"/>
  <c r="L24" i="14"/>
  <c r="L25" i="14"/>
  <c r="L26" i="14"/>
  <c r="L27" i="14"/>
  <c r="L28" i="14"/>
  <c r="M28" i="14" s="1"/>
  <c r="N223" i="1" s="1"/>
  <c r="L29" i="14"/>
  <c r="L30" i="14"/>
  <c r="L31" i="14"/>
  <c r="L32" i="14"/>
  <c r="L2" i="14"/>
  <c r="K3" i="14"/>
  <c r="M3" i="14" s="1"/>
  <c r="N581" i="1" s="1"/>
  <c r="K4" i="14"/>
  <c r="K5" i="14"/>
  <c r="M5" i="14" s="1"/>
  <c r="N412" i="1" s="1"/>
  <c r="K6" i="14"/>
  <c r="K7" i="14"/>
  <c r="M7" i="14" s="1"/>
  <c r="N475" i="1" s="1"/>
  <c r="K8" i="14"/>
  <c r="K9" i="14"/>
  <c r="M9" i="14" s="1"/>
  <c r="N473" i="1" s="1"/>
  <c r="K10" i="14"/>
  <c r="K11" i="14"/>
  <c r="M11" i="14" s="1"/>
  <c r="N201" i="1" s="1"/>
  <c r="K12" i="14"/>
  <c r="K13" i="14"/>
  <c r="M13" i="14" s="1"/>
  <c r="N97" i="1" s="1"/>
  <c r="K14" i="14"/>
  <c r="K15" i="14"/>
  <c r="M15" i="14" s="1"/>
  <c r="N31" i="1" s="1"/>
  <c r="K16" i="14"/>
  <c r="K17" i="14"/>
  <c r="M17" i="14" s="1"/>
  <c r="N36" i="1" s="1"/>
  <c r="K18" i="14"/>
  <c r="K19" i="14"/>
  <c r="M19" i="14" s="1"/>
  <c r="N301" i="1" s="1"/>
  <c r="K20" i="14"/>
  <c r="K21" i="14"/>
  <c r="M21" i="14" s="1"/>
  <c r="N88" i="1" s="1"/>
  <c r="K22" i="14"/>
  <c r="K23" i="14"/>
  <c r="M23" i="14" s="1"/>
  <c r="N522" i="1" s="1"/>
  <c r="K24" i="14"/>
  <c r="K25" i="14"/>
  <c r="M25" i="14" s="1"/>
  <c r="N352" i="1" s="1"/>
  <c r="K26" i="14"/>
  <c r="K27" i="14"/>
  <c r="M27" i="14" s="1"/>
  <c r="N33" i="1" s="1"/>
  <c r="K28" i="14"/>
  <c r="K29" i="14"/>
  <c r="M29" i="14" s="1"/>
  <c r="N286" i="1" s="1"/>
  <c r="K30" i="14"/>
  <c r="K31" i="14"/>
  <c r="M31" i="14" s="1"/>
  <c r="N83" i="1" s="1"/>
  <c r="K32" i="14"/>
  <c r="M2" i="14"/>
  <c r="N496" i="1" s="1"/>
  <c r="L3" i="13"/>
  <c r="L4" i="13"/>
  <c r="M4" i="13" s="1"/>
  <c r="M581" i="1" s="1"/>
  <c r="L5" i="13"/>
  <c r="L6" i="13"/>
  <c r="L7" i="13"/>
  <c r="L8" i="13"/>
  <c r="M8" i="13" s="1"/>
  <c r="M475" i="1" s="1"/>
  <c r="L9" i="13"/>
  <c r="L10" i="13"/>
  <c r="L11" i="13"/>
  <c r="L12" i="13"/>
  <c r="M12" i="13" s="1"/>
  <c r="M242" i="1" s="1"/>
  <c r="L13" i="13"/>
  <c r="L14" i="13"/>
  <c r="L15" i="13"/>
  <c r="L16" i="13"/>
  <c r="M16" i="13" s="1"/>
  <c r="M97" i="1" s="1"/>
  <c r="L17" i="13"/>
  <c r="L18" i="13"/>
  <c r="L19" i="13"/>
  <c r="L20" i="13"/>
  <c r="M20" i="13" s="1"/>
  <c r="M36" i="1" s="1"/>
  <c r="L21" i="13"/>
  <c r="L22" i="13"/>
  <c r="L23" i="13"/>
  <c r="L24" i="13"/>
  <c r="M24" i="13" s="1"/>
  <c r="M88" i="1" s="1"/>
  <c r="L25" i="13"/>
  <c r="L26" i="13"/>
  <c r="L27" i="13"/>
  <c r="L28" i="13"/>
  <c r="M28" i="13" s="1"/>
  <c r="M352" i="1" s="1"/>
  <c r="L29" i="13"/>
  <c r="L30" i="13"/>
  <c r="L31" i="13"/>
  <c r="L32" i="13"/>
  <c r="M32" i="13" s="1"/>
  <c r="M171" i="1" s="1"/>
  <c r="L33" i="13"/>
  <c r="L34" i="13"/>
  <c r="L2" i="13"/>
  <c r="K3" i="13"/>
  <c r="M3" i="13" s="1"/>
  <c r="M496" i="1" s="1"/>
  <c r="K4" i="13"/>
  <c r="K5" i="13"/>
  <c r="M5" i="13" s="1"/>
  <c r="M178" i="1" s="1"/>
  <c r="K6" i="13"/>
  <c r="K7" i="13"/>
  <c r="M7" i="13" s="1"/>
  <c r="M550" i="1" s="1"/>
  <c r="K8" i="13"/>
  <c r="K9" i="13"/>
  <c r="M9" i="13" s="1"/>
  <c r="M21" i="1" s="1"/>
  <c r="K10" i="13"/>
  <c r="K11" i="13"/>
  <c r="M11" i="13" s="1"/>
  <c r="M313" i="1" s="1"/>
  <c r="K12" i="13"/>
  <c r="K13" i="13"/>
  <c r="M13" i="13" s="1"/>
  <c r="M201" i="1" s="1"/>
  <c r="K14" i="13"/>
  <c r="K15" i="13"/>
  <c r="M15" i="13" s="1"/>
  <c r="M348" i="1" s="1"/>
  <c r="K16" i="13"/>
  <c r="K17" i="13"/>
  <c r="M17" i="13" s="1"/>
  <c r="M518" i="1" s="1"/>
  <c r="K18" i="13"/>
  <c r="K19" i="13"/>
  <c r="M19" i="13" s="1"/>
  <c r="M338" i="1" s="1"/>
  <c r="K20" i="13"/>
  <c r="K21" i="13"/>
  <c r="M21" i="13" s="1"/>
  <c r="M29" i="1" s="1"/>
  <c r="K22" i="13"/>
  <c r="K23" i="13"/>
  <c r="M23" i="13" s="1"/>
  <c r="M441" i="1" s="1"/>
  <c r="K24" i="13"/>
  <c r="K25" i="13"/>
  <c r="M25" i="13" s="1"/>
  <c r="M353" i="1" s="1"/>
  <c r="K26" i="13"/>
  <c r="K27" i="13"/>
  <c r="M27" i="13" s="1"/>
  <c r="M522" i="1" s="1"/>
  <c r="K28" i="13"/>
  <c r="K29" i="13"/>
  <c r="M29" i="13" s="1"/>
  <c r="M355" i="1" s="1"/>
  <c r="K30" i="13"/>
  <c r="K31" i="13"/>
  <c r="M31" i="13" s="1"/>
  <c r="M92" i="1" s="1"/>
  <c r="K32" i="13"/>
  <c r="K33" i="13"/>
  <c r="M33" i="13" s="1"/>
  <c r="M33" i="1" s="1"/>
  <c r="K34" i="13"/>
  <c r="K2" i="13"/>
  <c r="M2" i="13" s="1"/>
  <c r="M216" i="1" s="1"/>
  <c r="L3" i="12"/>
  <c r="L4" i="12"/>
  <c r="L5" i="12"/>
  <c r="L6" i="12"/>
  <c r="L7" i="12"/>
  <c r="L8" i="12"/>
  <c r="L9" i="12"/>
  <c r="L10" i="12"/>
  <c r="L11" i="12"/>
  <c r="L12" i="12"/>
  <c r="L13" i="12"/>
  <c r="L14" i="12"/>
  <c r="L15" i="12"/>
  <c r="L16" i="12"/>
  <c r="L17" i="12"/>
  <c r="L18" i="12"/>
  <c r="L19" i="12"/>
  <c r="L20" i="12"/>
  <c r="L21" i="12"/>
  <c r="L22" i="12"/>
  <c r="L23" i="12"/>
  <c r="L24" i="12"/>
  <c r="L25" i="12"/>
  <c r="L26" i="12"/>
  <c r="L27" i="12"/>
  <c r="L28" i="12"/>
  <c r="L29" i="12"/>
  <c r="L30" i="12"/>
  <c r="L31" i="12"/>
  <c r="L32" i="12"/>
  <c r="L33" i="12"/>
  <c r="L34" i="12"/>
  <c r="L35" i="12"/>
  <c r="L36" i="12"/>
  <c r="L37" i="12"/>
  <c r="L2" i="12"/>
  <c r="K3" i="12"/>
  <c r="M3" i="12" s="1"/>
  <c r="L496" i="1" s="1"/>
  <c r="K4" i="12"/>
  <c r="M4" i="12" s="1"/>
  <c r="L581" i="1" s="1"/>
  <c r="K5" i="12"/>
  <c r="M5" i="12" s="1"/>
  <c r="L178" i="1" s="1"/>
  <c r="K6" i="12"/>
  <c r="M6" i="12" s="1"/>
  <c r="L412" i="1" s="1"/>
  <c r="K7" i="12"/>
  <c r="M7" i="12" s="1"/>
  <c r="L550" i="1" s="1"/>
  <c r="K8" i="12"/>
  <c r="M8" i="12" s="1"/>
  <c r="L475" i="1" s="1"/>
  <c r="K9" i="12"/>
  <c r="M9" i="12" s="1"/>
  <c r="L473" i="1" s="1"/>
  <c r="K10" i="12"/>
  <c r="M10" i="12" s="1"/>
  <c r="L21" i="1" s="1"/>
  <c r="K11" i="12"/>
  <c r="M11" i="12" s="1"/>
  <c r="L313" i="1" s="1"/>
  <c r="K12" i="12"/>
  <c r="M12" i="12" s="1"/>
  <c r="L201" i="1" s="1"/>
  <c r="K13" i="12"/>
  <c r="M13" i="12" s="1"/>
  <c r="L348" i="1" s="1"/>
  <c r="K14" i="12"/>
  <c r="M14" i="12" s="1"/>
  <c r="L97" i="1" s="1"/>
  <c r="K15" i="12"/>
  <c r="M15" i="12" s="1"/>
  <c r="L518" i="1" s="1"/>
  <c r="K16" i="12"/>
  <c r="M16" i="12" s="1"/>
  <c r="L338" i="1" s="1"/>
  <c r="K17" i="12"/>
  <c r="M17" i="12" s="1"/>
  <c r="L36" i="1" s="1"/>
  <c r="K18" i="12"/>
  <c r="M18" i="12" s="1"/>
  <c r="L29" i="1" s="1"/>
  <c r="K19" i="12"/>
  <c r="M19" i="12" s="1"/>
  <c r="L441" i="1" s="1"/>
  <c r="K20" i="12"/>
  <c r="M20" i="12" s="1"/>
  <c r="L301" i="1" s="1"/>
  <c r="K21" i="12"/>
  <c r="M21" i="12" s="1"/>
  <c r="L88" i="1" s="1"/>
  <c r="K22" i="12"/>
  <c r="M22" i="12" s="1"/>
  <c r="L353" i="1" s="1"/>
  <c r="K23" i="12"/>
  <c r="M23" i="12" s="1"/>
  <c r="L522" i="1" s="1"/>
  <c r="K24" i="12"/>
  <c r="M24" i="12" s="1"/>
  <c r="L352" i="1" s="1"/>
  <c r="K25" i="12"/>
  <c r="M25" i="12" s="1"/>
  <c r="L171" i="1" s="1"/>
  <c r="K26" i="12"/>
  <c r="M26" i="12" s="1"/>
  <c r="L199" i="1" s="1"/>
  <c r="K27" i="12"/>
  <c r="M27" i="12" s="1"/>
  <c r="L33" i="1" s="1"/>
  <c r="K28" i="12"/>
  <c r="M28" i="12" s="1"/>
  <c r="L245" i="1" s="1"/>
  <c r="K29" i="12"/>
  <c r="M29" i="12" s="1"/>
  <c r="L85" i="1" s="1"/>
  <c r="K30" i="12"/>
  <c r="M30" i="12" s="1"/>
  <c r="L31" i="1" s="1"/>
  <c r="K31" i="12"/>
  <c r="M31" i="12" s="1"/>
  <c r="L216" i="1" s="1"/>
  <c r="K32" i="12"/>
  <c r="M32" i="12" s="1"/>
  <c r="L553" i="1" s="1"/>
  <c r="K33" i="12"/>
  <c r="M33" i="12" s="1"/>
  <c r="L84" i="1" s="1"/>
  <c r="K34" i="12"/>
  <c r="M34" i="12" s="1"/>
  <c r="L286" i="1" s="1"/>
  <c r="K35" i="12"/>
  <c r="M35" i="12" s="1"/>
  <c r="L184" i="1" s="1"/>
  <c r="K36" i="12"/>
  <c r="M36" i="12" s="1"/>
  <c r="L17" i="1" s="1"/>
  <c r="K37" i="12"/>
  <c r="M37" i="12" s="1"/>
  <c r="L83" i="1" s="1"/>
  <c r="K2" i="12"/>
  <c r="M2" i="12" s="1"/>
  <c r="L332" i="1" s="1"/>
  <c r="P3" i="11"/>
  <c r="P4" i="11"/>
  <c r="P5" i="11"/>
  <c r="P6" i="11"/>
  <c r="P7" i="11"/>
  <c r="P8" i="11"/>
  <c r="P9" i="11"/>
  <c r="P10" i="11"/>
  <c r="P11" i="11"/>
  <c r="P12" i="11"/>
  <c r="P13" i="11"/>
  <c r="P14" i="11"/>
  <c r="P15" i="11"/>
  <c r="P16" i="11"/>
  <c r="P17" i="11"/>
  <c r="P18" i="11"/>
  <c r="P19" i="11"/>
  <c r="P20" i="11"/>
  <c r="P21" i="11"/>
  <c r="P22" i="11"/>
  <c r="P23" i="11"/>
  <c r="P24" i="11"/>
  <c r="P25" i="11"/>
  <c r="P26" i="11"/>
  <c r="P27" i="11"/>
  <c r="P28" i="11"/>
  <c r="P29" i="11"/>
  <c r="P30" i="11"/>
  <c r="P31" i="11"/>
  <c r="P32" i="11"/>
  <c r="P33" i="11"/>
  <c r="P34" i="11"/>
  <c r="P35" i="11"/>
  <c r="P36" i="11"/>
  <c r="P37" i="11"/>
  <c r="P38" i="11"/>
  <c r="P39" i="11"/>
  <c r="P40" i="11"/>
  <c r="P41" i="11"/>
  <c r="P42" i="11"/>
  <c r="P43" i="11"/>
  <c r="P44" i="11"/>
  <c r="P45" i="11"/>
  <c r="P46" i="11"/>
  <c r="P47" i="11"/>
  <c r="P48" i="11"/>
  <c r="P49" i="11"/>
  <c r="P50" i="11"/>
  <c r="P51" i="11"/>
  <c r="P52" i="11"/>
  <c r="P53" i="11"/>
  <c r="P54" i="11"/>
  <c r="P55" i="11"/>
  <c r="P56" i="11"/>
  <c r="P57" i="11"/>
  <c r="P58" i="11"/>
  <c r="P59" i="11"/>
  <c r="P60" i="11"/>
  <c r="P61" i="11"/>
  <c r="P62" i="11"/>
  <c r="P63" i="11"/>
  <c r="P64" i="11"/>
  <c r="P65" i="11"/>
  <c r="P66" i="11"/>
  <c r="P67" i="11"/>
  <c r="P68" i="11"/>
  <c r="P69" i="11"/>
  <c r="P70" i="11"/>
  <c r="P71" i="11"/>
  <c r="P2" i="11"/>
  <c r="O3" i="11"/>
  <c r="O4" i="11"/>
  <c r="O5" i="11"/>
  <c r="O6" i="11"/>
  <c r="O7" i="11"/>
  <c r="O8" i="11"/>
  <c r="O9" i="11"/>
  <c r="O10" i="11"/>
  <c r="O11" i="11"/>
  <c r="O12" i="11"/>
  <c r="O13" i="11"/>
  <c r="O14" i="11"/>
  <c r="O15" i="11"/>
  <c r="O16" i="11"/>
  <c r="O17" i="11"/>
  <c r="O18" i="11"/>
  <c r="O19" i="11"/>
  <c r="O20" i="11"/>
  <c r="O21" i="11"/>
  <c r="O22" i="11"/>
  <c r="O23" i="11"/>
  <c r="O24" i="11"/>
  <c r="O25" i="11"/>
  <c r="O26" i="11"/>
  <c r="O27" i="11"/>
  <c r="O28" i="11"/>
  <c r="O29" i="11"/>
  <c r="O30" i="11"/>
  <c r="O31" i="11"/>
  <c r="O32" i="11"/>
  <c r="O33" i="11"/>
  <c r="O34" i="11"/>
  <c r="O35" i="11"/>
  <c r="O36" i="11"/>
  <c r="O37" i="11"/>
  <c r="O38" i="11"/>
  <c r="O39" i="11"/>
  <c r="O40" i="11"/>
  <c r="O41" i="11"/>
  <c r="O42" i="11"/>
  <c r="O43" i="11"/>
  <c r="O44" i="11"/>
  <c r="O45" i="11"/>
  <c r="O46" i="11"/>
  <c r="O47" i="11"/>
  <c r="O48" i="11"/>
  <c r="O49" i="11"/>
  <c r="O50" i="11"/>
  <c r="O51" i="11"/>
  <c r="O52" i="11"/>
  <c r="O53" i="11"/>
  <c r="O54" i="11"/>
  <c r="O55" i="11"/>
  <c r="O56" i="11"/>
  <c r="O57" i="11"/>
  <c r="O58" i="11"/>
  <c r="O59" i="11"/>
  <c r="O60" i="11"/>
  <c r="O61" i="11"/>
  <c r="O62" i="11"/>
  <c r="O63" i="11"/>
  <c r="O64" i="11"/>
  <c r="O65" i="11"/>
  <c r="O66" i="11"/>
  <c r="O67" i="11"/>
  <c r="O68" i="11"/>
  <c r="O69" i="11"/>
  <c r="O70" i="11"/>
  <c r="O71" i="11"/>
  <c r="O2" i="11"/>
  <c r="N3" i="11"/>
  <c r="N4" i="11"/>
  <c r="N5" i="11"/>
  <c r="N6" i="11"/>
  <c r="N7" i="11"/>
  <c r="N8" i="11"/>
  <c r="N9" i="11"/>
  <c r="N10" i="11"/>
  <c r="N11" i="11"/>
  <c r="N12" i="11"/>
  <c r="N13" i="11"/>
  <c r="N14" i="11"/>
  <c r="N15" i="11"/>
  <c r="N16" i="11"/>
  <c r="N17" i="11"/>
  <c r="N18" i="11"/>
  <c r="N19" i="11"/>
  <c r="N20" i="11"/>
  <c r="N21" i="11"/>
  <c r="N22" i="11"/>
  <c r="N23" i="11"/>
  <c r="N24" i="11"/>
  <c r="N25" i="11"/>
  <c r="N26" i="11"/>
  <c r="N27" i="11"/>
  <c r="N28" i="11"/>
  <c r="N29" i="11"/>
  <c r="N30" i="11"/>
  <c r="N31" i="11"/>
  <c r="N32" i="11"/>
  <c r="N33" i="11"/>
  <c r="N34" i="11"/>
  <c r="N35" i="11"/>
  <c r="N36" i="11"/>
  <c r="N37" i="11"/>
  <c r="N38" i="11"/>
  <c r="N39" i="11"/>
  <c r="N40" i="11"/>
  <c r="N41" i="11"/>
  <c r="N42" i="11"/>
  <c r="N43" i="11"/>
  <c r="N44" i="11"/>
  <c r="N45" i="11"/>
  <c r="N46" i="11"/>
  <c r="N47" i="11"/>
  <c r="N48" i="11"/>
  <c r="N49" i="11"/>
  <c r="N50" i="11"/>
  <c r="N51" i="11"/>
  <c r="N52" i="11"/>
  <c r="N53" i="11"/>
  <c r="N54" i="11"/>
  <c r="Q54" i="11" s="1"/>
  <c r="J296" i="1" s="1"/>
  <c r="N55" i="11"/>
  <c r="N56" i="11"/>
  <c r="N57" i="11"/>
  <c r="N58" i="11"/>
  <c r="N59" i="11"/>
  <c r="N60" i="11"/>
  <c r="N61" i="11"/>
  <c r="N62" i="11"/>
  <c r="N63" i="11"/>
  <c r="N64" i="11"/>
  <c r="N65" i="11"/>
  <c r="N66" i="11"/>
  <c r="N67" i="11"/>
  <c r="N68" i="11"/>
  <c r="N69" i="11"/>
  <c r="N70" i="11"/>
  <c r="Q70" i="11" s="1"/>
  <c r="J106" i="1" s="1"/>
  <c r="N71" i="11"/>
  <c r="N2" i="11"/>
  <c r="M4" i="10"/>
  <c r="I553" i="1" s="1"/>
  <c r="M8" i="10"/>
  <c r="I223" i="1" s="1"/>
  <c r="M12" i="10"/>
  <c r="I412" i="1" s="1"/>
  <c r="M16" i="10"/>
  <c r="I53" i="1" s="1"/>
  <c r="M20" i="10"/>
  <c r="I242" i="1" s="1"/>
  <c r="M24" i="10"/>
  <c r="I36" i="1" s="1"/>
  <c r="M28" i="10"/>
  <c r="I285" i="1" s="1"/>
  <c r="M32" i="10"/>
  <c r="I409" i="1" s="1"/>
  <c r="M36" i="10"/>
  <c r="I301" i="1" s="1"/>
  <c r="L3" i="10"/>
  <c r="M3" i="10" s="1"/>
  <c r="I441" i="1" s="1"/>
  <c r="L4" i="10"/>
  <c r="L5" i="10"/>
  <c r="L6" i="10"/>
  <c r="L7" i="10"/>
  <c r="M7" i="10" s="1"/>
  <c r="I171" i="1" s="1"/>
  <c r="L8" i="10"/>
  <c r="L9" i="10"/>
  <c r="L10" i="10"/>
  <c r="L11" i="10"/>
  <c r="M11" i="10" s="1"/>
  <c r="I419" i="1" s="1"/>
  <c r="L12" i="10"/>
  <c r="L13" i="10"/>
  <c r="L14" i="10"/>
  <c r="L15" i="10"/>
  <c r="M15" i="10" s="1"/>
  <c r="I460" i="1" s="1"/>
  <c r="L16" i="10"/>
  <c r="L17" i="10"/>
  <c r="L18" i="10"/>
  <c r="L19" i="10"/>
  <c r="M19" i="10" s="1"/>
  <c r="I5" i="1" s="1"/>
  <c r="L20" i="10"/>
  <c r="L21" i="10"/>
  <c r="L22" i="10"/>
  <c r="L23" i="10"/>
  <c r="M23" i="10" s="1"/>
  <c r="I178" i="1" s="1"/>
  <c r="L24" i="10"/>
  <c r="L25" i="10"/>
  <c r="L26" i="10"/>
  <c r="L27" i="10"/>
  <c r="M27" i="10" s="1"/>
  <c r="I97" i="1" s="1"/>
  <c r="L28" i="10"/>
  <c r="L29" i="10"/>
  <c r="L30" i="10"/>
  <c r="L31" i="10"/>
  <c r="M31" i="10" s="1"/>
  <c r="I531" i="1" s="1"/>
  <c r="L32" i="10"/>
  <c r="L33" i="10"/>
  <c r="L34" i="10"/>
  <c r="L35" i="10"/>
  <c r="M35" i="10" s="1"/>
  <c r="I184" i="1" s="1"/>
  <c r="L36" i="10"/>
  <c r="L2" i="10"/>
  <c r="K3" i="10"/>
  <c r="K4" i="10"/>
  <c r="K5" i="10"/>
  <c r="M5" i="10" s="1"/>
  <c r="I21" i="1" s="1"/>
  <c r="K6" i="10"/>
  <c r="M6" i="10" s="1"/>
  <c r="I236" i="1" s="1"/>
  <c r="K7" i="10"/>
  <c r="K8" i="10"/>
  <c r="K9" i="10"/>
  <c r="M9" i="10" s="1"/>
  <c r="I338" i="1" s="1"/>
  <c r="K10" i="10"/>
  <c r="M10" i="10" s="1"/>
  <c r="I31" i="1" s="1"/>
  <c r="K11" i="10"/>
  <c r="K12" i="10"/>
  <c r="K13" i="10"/>
  <c r="M13" i="10" s="1"/>
  <c r="I413" i="1" s="1"/>
  <c r="K14" i="10"/>
  <c r="M14" i="10" s="1"/>
  <c r="I286" i="1" s="1"/>
  <c r="K15" i="10"/>
  <c r="K16" i="10"/>
  <c r="K17" i="10"/>
  <c r="M17" i="10" s="1"/>
  <c r="I348" i="1" s="1"/>
  <c r="K18" i="10"/>
  <c r="M18" i="10" s="1"/>
  <c r="I351" i="1" s="1"/>
  <c r="K19" i="10"/>
  <c r="K20" i="10"/>
  <c r="K21" i="10"/>
  <c r="M21" i="10" s="1"/>
  <c r="I216" i="1" s="1"/>
  <c r="K22" i="10"/>
  <c r="M22" i="10" s="1"/>
  <c r="I475" i="1" s="1"/>
  <c r="K23" i="10"/>
  <c r="K24" i="10"/>
  <c r="K25" i="10"/>
  <c r="M25" i="10" s="1"/>
  <c r="I353" i="1" s="1"/>
  <c r="K26" i="10"/>
  <c r="M26" i="10" s="1"/>
  <c r="I496" i="1" s="1"/>
  <c r="K27" i="10"/>
  <c r="K28" i="10"/>
  <c r="K29" i="10"/>
  <c r="M29" i="10" s="1"/>
  <c r="I550" i="1" s="1"/>
  <c r="K30" i="10"/>
  <c r="M30" i="10" s="1"/>
  <c r="I83" i="1" s="1"/>
  <c r="K31" i="10"/>
  <c r="K32" i="10"/>
  <c r="K33" i="10"/>
  <c r="M33" i="10" s="1"/>
  <c r="I85" i="1" s="1"/>
  <c r="K34" i="10"/>
  <c r="M34" i="10" s="1"/>
  <c r="I84" i="1" s="1"/>
  <c r="K35" i="10"/>
  <c r="K36" i="10"/>
  <c r="K2" i="10"/>
  <c r="M2" i="10" s="1"/>
  <c r="I232" i="1" s="1"/>
  <c r="T3" i="9"/>
  <c r="T4" i="9"/>
  <c r="T5" i="9"/>
  <c r="T6" i="9"/>
  <c r="T7" i="9"/>
  <c r="T8" i="9"/>
  <c r="T9" i="9"/>
  <c r="T10" i="9"/>
  <c r="T11" i="9"/>
  <c r="T12" i="9"/>
  <c r="T13" i="9"/>
  <c r="T14" i="9"/>
  <c r="T15" i="9"/>
  <c r="T16" i="9"/>
  <c r="T17" i="9"/>
  <c r="T18" i="9"/>
  <c r="T19" i="9"/>
  <c r="T20" i="9"/>
  <c r="T21" i="9"/>
  <c r="T22" i="9"/>
  <c r="T23" i="9"/>
  <c r="T24" i="9"/>
  <c r="T25" i="9"/>
  <c r="T26" i="9"/>
  <c r="T27" i="9"/>
  <c r="T28" i="9"/>
  <c r="T29" i="9"/>
  <c r="T30" i="9"/>
  <c r="T31" i="9"/>
  <c r="T32" i="9"/>
  <c r="T33" i="9"/>
  <c r="T34" i="9"/>
  <c r="T35" i="9"/>
  <c r="T36" i="9"/>
  <c r="T37" i="9"/>
  <c r="T38" i="9"/>
  <c r="T39" i="9"/>
  <c r="T40" i="9"/>
  <c r="T41" i="9"/>
  <c r="T42" i="9"/>
  <c r="T43" i="9"/>
  <c r="T44" i="9"/>
  <c r="T45" i="9"/>
  <c r="T46" i="9"/>
  <c r="T47" i="9"/>
  <c r="T48" i="9"/>
  <c r="T49" i="9"/>
  <c r="T50" i="9"/>
  <c r="T51" i="9"/>
  <c r="T52" i="9"/>
  <c r="T53" i="9"/>
  <c r="T54" i="9"/>
  <c r="T55" i="9"/>
  <c r="T56" i="9"/>
  <c r="T57" i="9"/>
  <c r="T58" i="9"/>
  <c r="T59" i="9"/>
  <c r="T60" i="9"/>
  <c r="T61" i="9"/>
  <c r="T2" i="9"/>
  <c r="S3" i="9"/>
  <c r="S4" i="9"/>
  <c r="S5" i="9"/>
  <c r="S6" i="9"/>
  <c r="S7" i="9"/>
  <c r="S8" i="9"/>
  <c r="S9" i="9"/>
  <c r="S10" i="9"/>
  <c r="S11" i="9"/>
  <c r="S12" i="9"/>
  <c r="S13" i="9"/>
  <c r="S14" i="9"/>
  <c r="S15" i="9"/>
  <c r="S16" i="9"/>
  <c r="S17" i="9"/>
  <c r="S18" i="9"/>
  <c r="S19" i="9"/>
  <c r="S20" i="9"/>
  <c r="S21" i="9"/>
  <c r="S22" i="9"/>
  <c r="S23" i="9"/>
  <c r="S24" i="9"/>
  <c r="S25" i="9"/>
  <c r="S26" i="9"/>
  <c r="S27" i="9"/>
  <c r="S28" i="9"/>
  <c r="S29" i="9"/>
  <c r="S30" i="9"/>
  <c r="S31" i="9"/>
  <c r="S32" i="9"/>
  <c r="S33" i="9"/>
  <c r="S34" i="9"/>
  <c r="S35" i="9"/>
  <c r="S36" i="9"/>
  <c r="S37" i="9"/>
  <c r="S38" i="9"/>
  <c r="S39" i="9"/>
  <c r="S40" i="9"/>
  <c r="S41" i="9"/>
  <c r="S42" i="9"/>
  <c r="S43" i="9"/>
  <c r="S44" i="9"/>
  <c r="S45" i="9"/>
  <c r="S46" i="9"/>
  <c r="S47" i="9"/>
  <c r="S48" i="9"/>
  <c r="S49" i="9"/>
  <c r="S50" i="9"/>
  <c r="S51" i="9"/>
  <c r="S52" i="9"/>
  <c r="S53" i="9"/>
  <c r="S54" i="9"/>
  <c r="S55" i="9"/>
  <c r="S56" i="9"/>
  <c r="S57" i="9"/>
  <c r="S58" i="9"/>
  <c r="S59" i="9"/>
  <c r="S60" i="9"/>
  <c r="S61" i="9"/>
  <c r="S2" i="9"/>
  <c r="R3" i="9"/>
  <c r="R4" i="9"/>
  <c r="R5" i="9"/>
  <c r="R6" i="9"/>
  <c r="R7" i="9"/>
  <c r="R8" i="9"/>
  <c r="R9" i="9"/>
  <c r="R10" i="9"/>
  <c r="R11" i="9"/>
  <c r="R12" i="9"/>
  <c r="R13" i="9"/>
  <c r="R14" i="9"/>
  <c r="R15" i="9"/>
  <c r="R16" i="9"/>
  <c r="R17" i="9"/>
  <c r="R18" i="9"/>
  <c r="R19" i="9"/>
  <c r="R20" i="9"/>
  <c r="R21" i="9"/>
  <c r="R22" i="9"/>
  <c r="R23" i="9"/>
  <c r="R24" i="9"/>
  <c r="R25" i="9"/>
  <c r="R26" i="9"/>
  <c r="R27" i="9"/>
  <c r="R28" i="9"/>
  <c r="R29" i="9"/>
  <c r="R30" i="9"/>
  <c r="R31" i="9"/>
  <c r="R32" i="9"/>
  <c r="R33" i="9"/>
  <c r="R34" i="9"/>
  <c r="R35" i="9"/>
  <c r="R36" i="9"/>
  <c r="R37" i="9"/>
  <c r="R38" i="9"/>
  <c r="R39" i="9"/>
  <c r="R40" i="9"/>
  <c r="R41" i="9"/>
  <c r="R42" i="9"/>
  <c r="R43" i="9"/>
  <c r="R44" i="9"/>
  <c r="R45" i="9"/>
  <c r="R46" i="9"/>
  <c r="R47" i="9"/>
  <c r="R48" i="9"/>
  <c r="R49" i="9"/>
  <c r="R50" i="9"/>
  <c r="R51" i="9"/>
  <c r="R52" i="9"/>
  <c r="R53" i="9"/>
  <c r="R54" i="9"/>
  <c r="R55" i="9"/>
  <c r="R56" i="9"/>
  <c r="R57" i="9"/>
  <c r="R58" i="9"/>
  <c r="R59" i="9"/>
  <c r="R60" i="9"/>
  <c r="R61" i="9"/>
  <c r="R2" i="9"/>
  <c r="Q3" i="9"/>
  <c r="U3" i="9" s="1"/>
  <c r="H338" i="1" s="1"/>
  <c r="Q4" i="9"/>
  <c r="U4" i="9" s="1"/>
  <c r="H434" i="1" s="1"/>
  <c r="Q5" i="9"/>
  <c r="U5" i="9" s="1"/>
  <c r="H216" i="1" s="1"/>
  <c r="Q6" i="9"/>
  <c r="U6" i="9" s="1"/>
  <c r="H201" i="1" s="1"/>
  <c r="Q7" i="9"/>
  <c r="U7" i="9" s="1"/>
  <c r="H522" i="1" s="1"/>
  <c r="Q8" i="9"/>
  <c r="U8" i="9" s="1"/>
  <c r="H242" i="1" s="1"/>
  <c r="Q9" i="9"/>
  <c r="U9" i="9" s="1"/>
  <c r="H21" i="1" s="1"/>
  <c r="Q10" i="9"/>
  <c r="U10" i="9" s="1"/>
  <c r="H223" i="1" s="1"/>
  <c r="Q11" i="9"/>
  <c r="U11" i="9" s="1"/>
  <c r="H97" i="1" s="1"/>
  <c r="Q12" i="9"/>
  <c r="U12" i="9" s="1"/>
  <c r="H483" i="1" s="1"/>
  <c r="Q13" i="9"/>
  <c r="U13" i="9" s="1"/>
  <c r="H473" i="1" s="1"/>
  <c r="Q14" i="9"/>
  <c r="U14" i="9" s="1"/>
  <c r="H171" i="1" s="1"/>
  <c r="Q15" i="9"/>
  <c r="U15" i="9" s="1"/>
  <c r="H352" i="1" s="1"/>
  <c r="Q16" i="9"/>
  <c r="U16" i="9" s="1"/>
  <c r="H419" i="1" s="1"/>
  <c r="Q17" i="9"/>
  <c r="U17" i="9" s="1"/>
  <c r="H303" i="1" s="1"/>
  <c r="Q18" i="9"/>
  <c r="U18" i="9" s="1"/>
  <c r="H436" i="1" s="1"/>
  <c r="Q19" i="9"/>
  <c r="U19" i="9" s="1"/>
  <c r="H31" i="1" s="1"/>
  <c r="Q20" i="9"/>
  <c r="U20" i="9" s="1"/>
  <c r="H286" i="1" s="1"/>
  <c r="Q21" i="9"/>
  <c r="U21" i="9" s="1"/>
  <c r="H120" i="1" s="1"/>
  <c r="Q22" i="9"/>
  <c r="U22" i="9" s="1"/>
  <c r="H313" i="1" s="1"/>
  <c r="Q23" i="9"/>
  <c r="U23" i="9" s="1"/>
  <c r="H412" i="1" s="1"/>
  <c r="Q24" i="9"/>
  <c r="U24" i="9" s="1"/>
  <c r="H580" i="1" s="1"/>
  <c r="Q25" i="9"/>
  <c r="U25" i="9" s="1"/>
  <c r="H102" i="1" s="1"/>
  <c r="Q26" i="9"/>
  <c r="U26" i="9" s="1"/>
  <c r="H595" i="1" s="1"/>
  <c r="Q27" i="9"/>
  <c r="U27" i="9" s="1"/>
  <c r="H83" i="1" s="1"/>
  <c r="Q28" i="9"/>
  <c r="U28" i="9" s="1"/>
  <c r="H184" i="1" s="1"/>
  <c r="Q29" i="9"/>
  <c r="U29" i="9" s="1"/>
  <c r="H496" i="1" s="1"/>
  <c r="Q30" i="9"/>
  <c r="U30" i="9" s="1"/>
  <c r="H285" i="1" s="1"/>
  <c r="Q31" i="9"/>
  <c r="U31" i="9" s="1"/>
  <c r="H36" i="1" s="1"/>
  <c r="Q32" i="9"/>
  <c r="U32" i="9" s="1"/>
  <c r="H248" i="1" s="1"/>
  <c r="Q33" i="9"/>
  <c r="U33" i="9" s="1"/>
  <c r="H518" i="1" s="1"/>
  <c r="Q34" i="9"/>
  <c r="U34" i="9" s="1"/>
  <c r="H296" i="1" s="1"/>
  <c r="Q35" i="9"/>
  <c r="U35" i="9" s="1"/>
  <c r="H5" i="1" s="1"/>
  <c r="Q36" i="9"/>
  <c r="U36" i="9" s="1"/>
  <c r="H475" i="1" s="1"/>
  <c r="Q37" i="9"/>
  <c r="U37" i="9" s="1"/>
  <c r="H460" i="1" s="1"/>
  <c r="Q38" i="9"/>
  <c r="U38" i="9" s="1"/>
  <c r="H88" i="1" s="1"/>
  <c r="Q39" i="9"/>
  <c r="U39" i="9" s="1"/>
  <c r="H375" i="1" s="1"/>
  <c r="Q40" i="9"/>
  <c r="U40" i="9" s="1"/>
  <c r="H228" i="1" s="1"/>
  <c r="Q41" i="9"/>
  <c r="U41" i="9" s="1"/>
  <c r="H245" i="1" s="1"/>
  <c r="Q42" i="9"/>
  <c r="U42" i="9" s="1"/>
  <c r="H34" i="1" s="1"/>
  <c r="Q43" i="9"/>
  <c r="U43" i="9" s="1"/>
  <c r="H298" i="1" s="1"/>
  <c r="Q44" i="9"/>
  <c r="U44" i="9" s="1"/>
  <c r="H44" i="1" s="1"/>
  <c r="Q45" i="9"/>
  <c r="U45" i="9" s="1"/>
  <c r="H486" i="1" s="1"/>
  <c r="Q46" i="9"/>
  <c r="U46" i="9" s="1"/>
  <c r="H144" i="1" s="1"/>
  <c r="Q47" i="9"/>
  <c r="U47" i="9" s="1"/>
  <c r="H187" i="1" s="1"/>
  <c r="Q48" i="9"/>
  <c r="U48" i="9" s="1"/>
  <c r="H301" i="1" s="1"/>
  <c r="Q49" i="9"/>
  <c r="U49" i="9" s="1"/>
  <c r="H84" i="1" s="1"/>
  <c r="Q50" i="9"/>
  <c r="U50" i="9" s="1"/>
  <c r="H85" i="1" s="1"/>
  <c r="Q51" i="9"/>
  <c r="U51" i="9" s="1"/>
  <c r="H59" i="1" s="1"/>
  <c r="Q52" i="9"/>
  <c r="U52" i="9" s="1"/>
  <c r="H52" i="1" s="1"/>
  <c r="Q53" i="9"/>
  <c r="U53" i="9" s="1"/>
  <c r="H451" i="1" s="1"/>
  <c r="Q54" i="9"/>
  <c r="U54" i="9" s="1"/>
  <c r="H176" i="1" s="1"/>
  <c r="Q55" i="9"/>
  <c r="U55" i="9" s="1"/>
  <c r="H594" i="1" s="1"/>
  <c r="Q56" i="9"/>
  <c r="U56" i="9" s="1"/>
  <c r="H332" i="1" s="1"/>
  <c r="Q57" i="9"/>
  <c r="U57" i="9" s="1"/>
  <c r="H357" i="1" s="1"/>
  <c r="Q58" i="9"/>
  <c r="U58" i="9" s="1"/>
  <c r="H178" i="1" s="1"/>
  <c r="Q59" i="9"/>
  <c r="U59" i="9" s="1"/>
  <c r="H232" i="1" s="1"/>
  <c r="Q60" i="9"/>
  <c r="U60" i="9" s="1"/>
  <c r="H101" i="1" s="1"/>
  <c r="Q61" i="9"/>
  <c r="U61" i="9" s="1"/>
  <c r="H553" i="1" s="1"/>
  <c r="Z2" i="6"/>
  <c r="Q2" i="9"/>
  <c r="U2" i="9" s="1"/>
  <c r="H348" i="1" s="1"/>
  <c r="E6" i="1"/>
  <c r="F6" i="1"/>
  <c r="D6" i="1"/>
  <c r="M34" i="13" l="1"/>
  <c r="M85" i="1" s="1"/>
  <c r="M30" i="13"/>
  <c r="M83" i="1" s="1"/>
  <c r="M26" i="13"/>
  <c r="M553" i="1" s="1"/>
  <c r="M22" i="13"/>
  <c r="M301" i="1" s="1"/>
  <c r="M18" i="13"/>
  <c r="M31" i="1" s="1"/>
  <c r="M14" i="13"/>
  <c r="M84" i="1" s="1"/>
  <c r="M10" i="13"/>
  <c r="M473" i="1" s="1"/>
  <c r="M6" i="13"/>
  <c r="M412" i="1" s="1"/>
  <c r="M30" i="14"/>
  <c r="N85" i="1" s="1"/>
  <c r="M26" i="14"/>
  <c r="N171" i="1" s="1"/>
  <c r="M22" i="14"/>
  <c r="N353" i="1" s="1"/>
  <c r="M18" i="14"/>
  <c r="N29" i="1" s="1"/>
  <c r="M14" i="14"/>
  <c r="N518" i="1" s="1"/>
  <c r="M10" i="14"/>
  <c r="N313" i="1" s="1"/>
  <c r="M6" i="14"/>
  <c r="N550" i="1" s="1"/>
  <c r="M33" i="14"/>
  <c r="Q2" i="11"/>
  <c r="J473" i="1" s="1"/>
  <c r="Q68" i="11"/>
  <c r="J518" i="1" s="1"/>
  <c r="Q64" i="11"/>
  <c r="J553" i="1" s="1"/>
  <c r="Q60" i="11"/>
  <c r="J102" i="1" s="1"/>
  <c r="Q56" i="11"/>
  <c r="J373" i="1" s="1"/>
  <c r="Q52" i="11"/>
  <c r="J202" i="1" s="1"/>
  <c r="Q48" i="11"/>
  <c r="J97" i="1" s="1"/>
  <c r="Q44" i="11"/>
  <c r="J245" i="1" s="1"/>
  <c r="Q40" i="11"/>
  <c r="J31" i="1" s="1"/>
  <c r="Q36" i="11"/>
  <c r="J33" i="1" s="1"/>
  <c r="Q32" i="11"/>
  <c r="J301" i="1" s="1"/>
  <c r="Q28" i="11"/>
  <c r="J580" i="1" s="1"/>
  <c r="Q24" i="11"/>
  <c r="J230" i="1" s="1"/>
  <c r="Q20" i="11"/>
  <c r="J128" i="1" s="1"/>
  <c r="Q16" i="11"/>
  <c r="J593" i="1" s="1"/>
  <c r="Q12" i="11"/>
  <c r="J236" i="1" s="1"/>
  <c r="Q8" i="11"/>
  <c r="J21" i="1" s="1"/>
  <c r="Q4" i="11"/>
  <c r="J588" i="1" s="1"/>
  <c r="Q66" i="11"/>
  <c r="J125" i="1" s="1"/>
  <c r="Q62" i="11"/>
  <c r="J581" i="1" s="1"/>
  <c r="Q58" i="11"/>
  <c r="J348" i="1" s="1"/>
  <c r="Q50" i="11"/>
  <c r="J412" i="1" s="1"/>
  <c r="Q46" i="11"/>
  <c r="J171" i="1" s="1"/>
  <c r="Q42" i="11"/>
  <c r="J352" i="1" s="1"/>
  <c r="Q38" i="11"/>
  <c r="J84" i="1" s="1"/>
  <c r="Q34" i="11"/>
  <c r="J441" i="1" s="1"/>
  <c r="Q30" i="11"/>
  <c r="J496" i="1" s="1"/>
  <c r="Q26" i="11"/>
  <c r="J583" i="1" s="1"/>
  <c r="Q22" i="11"/>
  <c r="J355" i="1" s="1"/>
  <c r="Q18" i="11"/>
  <c r="J531" i="1" s="1"/>
  <c r="Q14" i="11"/>
  <c r="J36" i="1" s="1"/>
  <c r="Q10" i="11"/>
  <c r="J313" i="1" s="1"/>
  <c r="Q6" i="11"/>
  <c r="J5" i="1" s="1"/>
  <c r="Q71" i="11"/>
  <c r="J52" i="1" s="1"/>
  <c r="Q63" i="11"/>
  <c r="J242" i="1" s="1"/>
  <c r="Q55" i="11"/>
  <c r="J419" i="1" s="1"/>
  <c r="Q43" i="11"/>
  <c r="J577" i="1" s="1"/>
  <c r="Q35" i="11"/>
  <c r="J153" i="1" s="1"/>
  <c r="Q27" i="11"/>
  <c r="J29" i="1" s="1"/>
  <c r="Q19" i="11"/>
  <c r="J216" i="1" s="1"/>
  <c r="Q11" i="11"/>
  <c r="J572" i="1" s="1"/>
  <c r="Q3" i="11"/>
  <c r="J60" i="1" s="1"/>
  <c r="Q65" i="11"/>
  <c r="Q57" i="11"/>
  <c r="J228" i="1" s="1"/>
  <c r="Q49" i="11"/>
  <c r="J550" i="1" s="1"/>
  <c r="Q41" i="11"/>
  <c r="J351" i="1" s="1"/>
  <c r="Q29" i="11"/>
  <c r="J460" i="1" s="1"/>
  <c r="Q21" i="11"/>
  <c r="J594" i="1" s="1"/>
  <c r="Q17" i="11"/>
  <c r="J232" i="1" s="1"/>
  <c r="Q5" i="11"/>
  <c r="J178" i="1" s="1"/>
  <c r="Q67" i="11"/>
  <c r="J430" i="1" s="1"/>
  <c r="Q59" i="11"/>
  <c r="J223" i="1" s="1"/>
  <c r="Q51" i="11"/>
  <c r="J101" i="1" s="1"/>
  <c r="Q47" i="11"/>
  <c r="J85" i="1" s="1"/>
  <c r="Q39" i="11"/>
  <c r="J88" i="1" s="1"/>
  <c r="Q31" i="11"/>
  <c r="J201" i="1" s="1"/>
  <c r="Q23" i="11"/>
  <c r="J285" i="1" s="1"/>
  <c r="Q15" i="11"/>
  <c r="J332" i="1" s="1"/>
  <c r="Q7" i="11"/>
  <c r="J50" i="1" s="1"/>
  <c r="Q69" i="11"/>
  <c r="J94" i="1" s="1"/>
  <c r="Q61" i="11"/>
  <c r="J439" i="1" s="1"/>
  <c r="Q53" i="11"/>
  <c r="J403" i="1" s="1"/>
  <c r="Q45" i="11"/>
  <c r="J286" i="1" s="1"/>
  <c r="Q37" i="11"/>
  <c r="J184" i="1" s="1"/>
  <c r="Q33" i="11"/>
  <c r="J83" i="1" s="1"/>
  <c r="Q25" i="11"/>
  <c r="J187" i="1" s="1"/>
  <c r="Q13" i="11"/>
  <c r="J475" i="1" s="1"/>
  <c r="Q9" i="11"/>
  <c r="J555" i="1" s="1"/>
  <c r="D7" i="1"/>
  <c r="D8" i="1"/>
  <c r="D9" i="1"/>
  <c r="D10" i="1"/>
  <c r="D11" i="1"/>
  <c r="D12" i="1"/>
  <c r="D13" i="1"/>
  <c r="D14" i="1"/>
  <c r="D16" i="1"/>
  <c r="D18" i="1"/>
  <c r="D19" i="1"/>
  <c r="D20" i="1"/>
  <c r="D22" i="1"/>
  <c r="D23" i="1"/>
  <c r="D24" i="1"/>
  <c r="D25" i="1"/>
  <c r="D26" i="1"/>
  <c r="D27" i="1"/>
  <c r="D28" i="1"/>
  <c r="D30" i="1"/>
  <c r="D32" i="1"/>
  <c r="D33" i="1"/>
  <c r="D35" i="1"/>
  <c r="D37" i="1"/>
  <c r="D38" i="1"/>
  <c r="D39" i="1"/>
  <c r="D40" i="1"/>
  <c r="D41" i="1"/>
  <c r="D42" i="1"/>
  <c r="D45" i="1"/>
  <c r="D46" i="1"/>
  <c r="D47" i="1"/>
  <c r="D48" i="1"/>
  <c r="D49" i="1"/>
  <c r="D51" i="1"/>
  <c r="D54" i="1"/>
  <c r="D55" i="1"/>
  <c r="D57" i="1"/>
  <c r="D58" i="1"/>
  <c r="D61" i="1"/>
  <c r="D62" i="1"/>
  <c r="D63" i="1"/>
  <c r="D64" i="1"/>
  <c r="D65" i="1"/>
  <c r="D66" i="1"/>
  <c r="D67" i="1"/>
  <c r="D69" i="1"/>
  <c r="D70" i="1"/>
  <c r="D71" i="1"/>
  <c r="D72" i="1"/>
  <c r="D73" i="1"/>
  <c r="D74" i="1"/>
  <c r="D78" i="1"/>
  <c r="D79" i="1"/>
  <c r="D80" i="1"/>
  <c r="D81" i="1"/>
  <c r="D82" i="1"/>
  <c r="D86" i="1"/>
  <c r="D87" i="1"/>
  <c r="D88" i="1"/>
  <c r="D89" i="1"/>
  <c r="D90" i="1"/>
  <c r="D91" i="1"/>
  <c r="D93" i="1"/>
  <c r="D94" i="1"/>
  <c r="D95" i="1"/>
  <c r="D96" i="1"/>
  <c r="D98" i="1"/>
  <c r="D99" i="1"/>
  <c r="D100" i="1"/>
  <c r="D103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2" i="1"/>
  <c r="D123" i="1"/>
  <c r="D125" i="1"/>
  <c r="D126" i="1"/>
  <c r="D127" i="1"/>
  <c r="D129" i="1"/>
  <c r="D130" i="1"/>
  <c r="D131" i="1"/>
  <c r="D132" i="1"/>
  <c r="D133" i="1"/>
  <c r="D135" i="1"/>
  <c r="D138" i="1"/>
  <c r="D139" i="1"/>
  <c r="D140" i="1"/>
  <c r="D142" i="1"/>
  <c r="D143" i="1"/>
  <c r="D145" i="1"/>
  <c r="D146" i="1"/>
  <c r="D147" i="1"/>
  <c r="D148" i="1"/>
  <c r="D149" i="1"/>
  <c r="D150" i="1"/>
  <c r="D152" i="1"/>
  <c r="D154" i="1"/>
  <c r="D155" i="1"/>
  <c r="D157" i="1"/>
  <c r="D159" i="1"/>
  <c r="D160" i="1"/>
  <c r="D161" i="1"/>
  <c r="D162" i="1"/>
  <c r="D163" i="1"/>
  <c r="D164" i="1"/>
  <c r="D165" i="1"/>
  <c r="D167" i="1"/>
  <c r="D168" i="1"/>
  <c r="D169" i="1"/>
  <c r="D170" i="1"/>
  <c r="D173" i="1"/>
  <c r="D174" i="1"/>
  <c r="D175" i="1"/>
  <c r="D177" i="1"/>
  <c r="D178" i="1"/>
  <c r="D179" i="1"/>
  <c r="D180" i="1"/>
  <c r="D181" i="1"/>
  <c r="D182" i="1"/>
  <c r="D183" i="1"/>
  <c r="D185" i="1"/>
  <c r="D186" i="1"/>
  <c r="D188" i="1"/>
  <c r="D189" i="1"/>
  <c r="D190" i="1"/>
  <c r="D191" i="1"/>
  <c r="D192" i="1"/>
  <c r="D193" i="1"/>
  <c r="D194" i="1"/>
  <c r="D196" i="1"/>
  <c r="D197" i="1"/>
  <c r="D198" i="1"/>
  <c r="D203" i="1"/>
  <c r="D205" i="1"/>
  <c r="D206" i="1"/>
  <c r="D207" i="1"/>
  <c r="D208" i="1"/>
  <c r="D209" i="1"/>
  <c r="D210" i="1"/>
  <c r="D211" i="1"/>
  <c r="D213" i="1"/>
  <c r="D214" i="1"/>
  <c r="D215" i="1"/>
  <c r="D217" i="1"/>
  <c r="D218" i="1"/>
  <c r="D219" i="1"/>
  <c r="D221" i="1"/>
  <c r="D222" i="1"/>
  <c r="D224" i="1"/>
  <c r="D225" i="1"/>
  <c r="D226" i="1"/>
  <c r="D227" i="1"/>
  <c r="D229" i="1"/>
  <c r="D231" i="1"/>
  <c r="D233" i="1"/>
  <c r="D234" i="1"/>
  <c r="D237" i="1"/>
  <c r="D239" i="1"/>
  <c r="D240" i="1"/>
  <c r="D243" i="1"/>
  <c r="D244" i="1"/>
  <c r="D246" i="1"/>
  <c r="D247" i="1"/>
  <c r="D249" i="1"/>
  <c r="D251" i="1"/>
  <c r="D253" i="1"/>
  <c r="D254" i="1"/>
  <c r="D255" i="1"/>
  <c r="D257" i="1"/>
  <c r="D258" i="1"/>
  <c r="D259" i="1"/>
  <c r="D260" i="1"/>
  <c r="D261" i="1"/>
  <c r="D262" i="1"/>
  <c r="D263" i="1"/>
  <c r="D264" i="1"/>
  <c r="D265" i="1"/>
  <c r="D267" i="1"/>
  <c r="D268" i="1"/>
  <c r="D269" i="1"/>
  <c r="D270" i="1"/>
  <c r="D271" i="1"/>
  <c r="D272" i="1"/>
  <c r="D274" i="1"/>
  <c r="D275" i="1"/>
  <c r="D277" i="1"/>
  <c r="D278" i="1"/>
  <c r="D280" i="1"/>
  <c r="D281" i="1"/>
  <c r="D282" i="1"/>
  <c r="D283" i="1"/>
  <c r="D284" i="1"/>
  <c r="D287" i="1"/>
  <c r="D289" i="1"/>
  <c r="D290" i="1"/>
  <c r="D291" i="1"/>
  <c r="D292" i="1"/>
  <c r="D293" i="1"/>
  <c r="D294" i="1"/>
  <c r="D295" i="1"/>
  <c r="D297" i="1"/>
  <c r="D299" i="1"/>
  <c r="D300" i="1"/>
  <c r="D301" i="1"/>
  <c r="D302" i="1"/>
  <c r="D304" i="1"/>
  <c r="D305" i="1"/>
  <c r="D306" i="1"/>
  <c r="D307" i="1"/>
  <c r="D309" i="1"/>
  <c r="D310" i="1"/>
  <c r="D312" i="1"/>
  <c r="D314" i="1"/>
  <c r="D315" i="1"/>
  <c r="D317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3" i="1"/>
  <c r="D334" i="1"/>
  <c r="D335" i="1"/>
  <c r="D337" i="1"/>
  <c r="D339" i="1"/>
  <c r="D340" i="1"/>
  <c r="D341" i="1"/>
  <c r="D343" i="1"/>
  <c r="D344" i="1"/>
  <c r="D345" i="1"/>
  <c r="D346" i="1"/>
  <c r="D347" i="1"/>
  <c r="D349" i="1"/>
  <c r="D350" i="1"/>
  <c r="D351" i="1"/>
  <c r="D354" i="1"/>
  <c r="D356" i="1"/>
  <c r="D357" i="1"/>
  <c r="D358" i="1"/>
  <c r="D359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4" i="1"/>
  <c r="D375" i="1"/>
  <c r="D376" i="1"/>
  <c r="D377" i="1"/>
  <c r="D378" i="1"/>
  <c r="D379" i="1"/>
  <c r="D380" i="1"/>
  <c r="D381" i="1"/>
  <c r="D382" i="1"/>
  <c r="D383" i="1"/>
  <c r="D385" i="1"/>
  <c r="D386" i="1"/>
  <c r="D387" i="1"/>
  <c r="D388" i="1"/>
  <c r="D389" i="1"/>
  <c r="D393" i="1"/>
  <c r="D394" i="1"/>
  <c r="D395" i="1"/>
  <c r="D396" i="1"/>
  <c r="D397" i="1"/>
  <c r="D398" i="1"/>
  <c r="D400" i="1"/>
  <c r="D401" i="1"/>
  <c r="D402" i="1"/>
  <c r="D404" i="1"/>
  <c r="D405" i="1"/>
  <c r="D406" i="1"/>
  <c r="D407" i="1"/>
  <c r="D408" i="1"/>
  <c r="D409" i="1"/>
  <c r="D410" i="1"/>
  <c r="D411" i="1"/>
  <c r="D413" i="1"/>
  <c r="D415" i="1"/>
  <c r="D416" i="1"/>
  <c r="D417" i="1"/>
  <c r="D418" i="1"/>
  <c r="D419" i="1"/>
  <c r="D420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8" i="1"/>
  <c r="D440" i="1"/>
  <c r="D441" i="1"/>
  <c r="D442" i="1"/>
  <c r="D443" i="1"/>
  <c r="D444" i="1"/>
  <c r="D445" i="1"/>
  <c r="D446" i="1"/>
  <c r="D447" i="1"/>
  <c r="D448" i="1"/>
  <c r="D449" i="1"/>
  <c r="D450" i="1"/>
  <c r="D452" i="1"/>
  <c r="D453" i="1"/>
  <c r="D454" i="1"/>
  <c r="D455" i="1"/>
  <c r="D456" i="1"/>
  <c r="D457" i="1"/>
  <c r="D458" i="1"/>
  <c r="D459" i="1"/>
  <c r="D461" i="1"/>
  <c r="D463" i="1"/>
  <c r="D464" i="1"/>
  <c r="D465" i="1"/>
  <c r="D466" i="1"/>
  <c r="D468" i="1"/>
  <c r="D469" i="1"/>
  <c r="D471" i="1"/>
  <c r="D472" i="1"/>
  <c r="D474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4" i="1"/>
  <c r="D495" i="1"/>
  <c r="D497" i="1"/>
  <c r="D498" i="1"/>
  <c r="D499" i="1"/>
  <c r="D500" i="1"/>
  <c r="D502" i="1"/>
  <c r="D503" i="1"/>
  <c r="D504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9" i="1"/>
  <c r="D521" i="1"/>
  <c r="D523" i="1"/>
  <c r="D524" i="1"/>
  <c r="D527" i="1"/>
  <c r="D528" i="1"/>
  <c r="D529" i="1"/>
  <c r="D530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9" i="1"/>
  <c r="D550" i="1"/>
  <c r="D551" i="1"/>
  <c r="D552" i="1"/>
  <c r="D554" i="1"/>
  <c r="D555" i="1"/>
  <c r="D556" i="1"/>
  <c r="D558" i="1"/>
  <c r="D559" i="1"/>
  <c r="D560" i="1"/>
  <c r="D561" i="1"/>
  <c r="D562" i="1"/>
  <c r="D563" i="1"/>
  <c r="D564" i="1"/>
  <c r="D565" i="1"/>
  <c r="D566" i="1"/>
  <c r="D569" i="1"/>
  <c r="D570" i="1"/>
  <c r="D571" i="1"/>
  <c r="D572" i="1"/>
  <c r="D573" i="1"/>
  <c r="D574" i="1"/>
  <c r="D575" i="1"/>
  <c r="D576" i="1"/>
  <c r="D578" i="1"/>
  <c r="D579" i="1"/>
  <c r="D582" i="1"/>
  <c r="D584" i="1"/>
  <c r="D585" i="1"/>
  <c r="D586" i="1"/>
  <c r="D587" i="1"/>
  <c r="D588" i="1"/>
  <c r="D589" i="1"/>
  <c r="D590" i="1"/>
  <c r="D591" i="1"/>
  <c r="D592" i="1"/>
  <c r="D593" i="1"/>
  <c r="D595" i="1"/>
  <c r="D596" i="1"/>
  <c r="D597" i="1"/>
  <c r="D598" i="1"/>
  <c r="D599" i="1"/>
  <c r="D601" i="1"/>
  <c r="D602" i="1"/>
  <c r="D603" i="1"/>
  <c r="D604" i="1"/>
  <c r="D605" i="1"/>
  <c r="D606" i="1"/>
  <c r="D607" i="1"/>
  <c r="D608" i="1"/>
  <c r="D2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2" i="1"/>
  <c r="F23" i="1"/>
  <c r="F24" i="1"/>
  <c r="F25" i="1"/>
  <c r="F26" i="1"/>
  <c r="F27" i="1"/>
  <c r="F28" i="1"/>
  <c r="F30" i="1"/>
  <c r="F32" i="1"/>
  <c r="F35" i="1"/>
  <c r="F37" i="1"/>
  <c r="F38" i="1"/>
  <c r="F39" i="1"/>
  <c r="F40" i="1"/>
  <c r="F41" i="1"/>
  <c r="F43" i="1"/>
  <c r="F45" i="1"/>
  <c r="F46" i="1"/>
  <c r="F47" i="1"/>
  <c r="F48" i="1"/>
  <c r="F49" i="1"/>
  <c r="F51" i="1"/>
  <c r="F54" i="1"/>
  <c r="F55" i="1"/>
  <c r="F56" i="1"/>
  <c r="F57" i="1"/>
  <c r="F58" i="1"/>
  <c r="F59" i="1"/>
  <c r="F61" i="1"/>
  <c r="F62" i="1"/>
  <c r="F63" i="1"/>
  <c r="F64" i="1"/>
  <c r="F65" i="1"/>
  <c r="F66" i="1"/>
  <c r="F67" i="1"/>
  <c r="F68" i="1"/>
  <c r="F69" i="1"/>
  <c r="F71" i="1"/>
  <c r="F72" i="1"/>
  <c r="F73" i="1"/>
  <c r="F74" i="1"/>
  <c r="F75" i="1"/>
  <c r="F77" i="1"/>
  <c r="F78" i="1"/>
  <c r="F79" i="1"/>
  <c r="F80" i="1"/>
  <c r="F81" i="1"/>
  <c r="F82" i="1"/>
  <c r="F86" i="1"/>
  <c r="F87" i="1"/>
  <c r="F88" i="1"/>
  <c r="F89" i="1"/>
  <c r="F90" i="1"/>
  <c r="F91" i="1"/>
  <c r="F93" i="1"/>
  <c r="F94" i="1"/>
  <c r="F95" i="1"/>
  <c r="F96" i="1"/>
  <c r="F98" i="1"/>
  <c r="F99" i="1"/>
  <c r="F100" i="1"/>
  <c r="F103" i="1"/>
  <c r="F105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5" i="1"/>
  <c r="F146" i="1"/>
  <c r="F147" i="1"/>
  <c r="F148" i="1"/>
  <c r="F149" i="1"/>
  <c r="F150" i="1"/>
  <c r="F151" i="1"/>
  <c r="F152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7" i="1"/>
  <c r="F168" i="1"/>
  <c r="F169" i="1"/>
  <c r="F170" i="1"/>
  <c r="F172" i="1"/>
  <c r="F173" i="1"/>
  <c r="F174" i="1"/>
  <c r="F175" i="1"/>
  <c r="F177" i="1"/>
  <c r="F179" i="1"/>
  <c r="F180" i="1"/>
  <c r="F181" i="1"/>
  <c r="F183" i="1"/>
  <c r="F185" i="1"/>
  <c r="F188" i="1"/>
  <c r="F189" i="1"/>
  <c r="F190" i="1"/>
  <c r="F191" i="1"/>
  <c r="F192" i="1"/>
  <c r="F193" i="1"/>
  <c r="F194" i="1"/>
  <c r="F195" i="1"/>
  <c r="F196" i="1"/>
  <c r="F197" i="1"/>
  <c r="F198" i="1"/>
  <c r="F200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7" i="1"/>
  <c r="F218" i="1"/>
  <c r="F219" i="1"/>
  <c r="F221" i="1"/>
  <c r="F222" i="1"/>
  <c r="F224" i="1"/>
  <c r="F225" i="1"/>
  <c r="F226" i="1"/>
  <c r="F227" i="1"/>
  <c r="F228" i="1"/>
  <c r="F229" i="1"/>
  <c r="F230" i="1"/>
  <c r="F231" i="1"/>
  <c r="F232" i="1"/>
  <c r="F233" i="1"/>
  <c r="F234" i="1"/>
  <c r="F237" i="1"/>
  <c r="F238" i="1"/>
  <c r="F239" i="1"/>
  <c r="F240" i="1"/>
  <c r="F243" i="1"/>
  <c r="F244" i="1"/>
  <c r="F245" i="1"/>
  <c r="F246" i="1"/>
  <c r="F247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7" i="1"/>
  <c r="F278" i="1"/>
  <c r="F279" i="1"/>
  <c r="F280" i="1"/>
  <c r="F281" i="1"/>
  <c r="F282" i="1"/>
  <c r="F283" i="1"/>
  <c r="F284" i="1"/>
  <c r="F287" i="1"/>
  <c r="F288" i="1"/>
  <c r="F289" i="1"/>
  <c r="F290" i="1"/>
  <c r="F291" i="1"/>
  <c r="F292" i="1"/>
  <c r="F293" i="1"/>
  <c r="F294" i="1"/>
  <c r="F295" i="1"/>
  <c r="F297" i="1"/>
  <c r="F299" i="1"/>
  <c r="F300" i="1"/>
  <c r="F302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3" i="1"/>
  <c r="F334" i="1"/>
  <c r="F335" i="1"/>
  <c r="F336" i="1"/>
  <c r="F337" i="1"/>
  <c r="F339" i="1"/>
  <c r="F340" i="1"/>
  <c r="F341" i="1"/>
  <c r="F342" i="1"/>
  <c r="F343" i="1"/>
  <c r="F344" i="1"/>
  <c r="F345" i="1"/>
  <c r="F346" i="1"/>
  <c r="F347" i="1"/>
  <c r="F349" i="1"/>
  <c r="F350" i="1"/>
  <c r="F351" i="1"/>
  <c r="F354" i="1"/>
  <c r="F355" i="1"/>
  <c r="F356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8" i="1"/>
  <c r="F409" i="1"/>
  <c r="F410" i="1"/>
  <c r="F411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6" i="1"/>
  <c r="F427" i="1"/>
  <c r="F428" i="1"/>
  <c r="F429" i="1"/>
  <c r="F430" i="1"/>
  <c r="F431" i="1"/>
  <c r="F432" i="1"/>
  <c r="F433" i="1"/>
  <c r="F434" i="1"/>
  <c r="F435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2" i="1"/>
  <c r="F453" i="1"/>
  <c r="F454" i="1"/>
  <c r="F455" i="1"/>
  <c r="F456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4" i="1"/>
  <c r="F476" i="1"/>
  <c r="F477" i="1"/>
  <c r="F478" i="1"/>
  <c r="F479" i="1"/>
  <c r="F480" i="1"/>
  <c r="F481" i="1"/>
  <c r="F482" i="1"/>
  <c r="F483" i="1"/>
  <c r="F484" i="1"/>
  <c r="F485" i="1"/>
  <c r="F487" i="1"/>
  <c r="F488" i="1"/>
  <c r="F489" i="1"/>
  <c r="F490" i="1"/>
  <c r="F491" i="1"/>
  <c r="F492" i="1"/>
  <c r="F493" i="1"/>
  <c r="F494" i="1"/>
  <c r="F495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9" i="1"/>
  <c r="F520" i="1"/>
  <c r="F521" i="1"/>
  <c r="F522" i="1"/>
  <c r="F523" i="1"/>
  <c r="F524" i="1"/>
  <c r="F525" i="1"/>
  <c r="F527" i="1"/>
  <c r="F528" i="1"/>
  <c r="F529" i="1"/>
  <c r="F531" i="1"/>
  <c r="F532" i="1"/>
  <c r="F533" i="1"/>
  <c r="F534" i="1"/>
  <c r="F535" i="1"/>
  <c r="F536" i="1"/>
  <c r="F537" i="1"/>
  <c r="F538" i="1"/>
  <c r="F539" i="1"/>
  <c r="F540" i="1"/>
  <c r="F541" i="1"/>
  <c r="F543" i="1"/>
  <c r="F544" i="1"/>
  <c r="F545" i="1"/>
  <c r="F546" i="1"/>
  <c r="F547" i="1"/>
  <c r="F548" i="1"/>
  <c r="F549" i="1"/>
  <c r="F551" i="1"/>
  <c r="F552" i="1"/>
  <c r="F554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3" i="1"/>
  <c r="F574" i="1"/>
  <c r="F575" i="1"/>
  <c r="F576" i="1"/>
  <c r="F578" i="1"/>
  <c r="F579" i="1"/>
  <c r="F580" i="1"/>
  <c r="F582" i="1"/>
  <c r="F583" i="1"/>
  <c r="F584" i="1"/>
  <c r="F585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2" i="1"/>
  <c r="E3" i="1"/>
  <c r="E4" i="1"/>
  <c r="E7" i="1"/>
  <c r="E8" i="1"/>
  <c r="E9" i="1"/>
  <c r="E10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30" i="1"/>
  <c r="E32" i="1"/>
  <c r="E35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1" i="1"/>
  <c r="E53" i="1"/>
  <c r="E54" i="1"/>
  <c r="E55" i="1"/>
  <c r="E56" i="1"/>
  <c r="E57" i="1"/>
  <c r="E58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6" i="1"/>
  <c r="E77" i="1"/>
  <c r="E78" i="1"/>
  <c r="E79" i="1"/>
  <c r="E80" i="1"/>
  <c r="E81" i="1"/>
  <c r="E82" i="1"/>
  <c r="E86" i="1"/>
  <c r="E87" i="1"/>
  <c r="E88" i="1"/>
  <c r="E89" i="1"/>
  <c r="E90" i="1"/>
  <c r="E91" i="1"/>
  <c r="E92" i="1"/>
  <c r="E93" i="1"/>
  <c r="E94" i="1"/>
  <c r="E95" i="1"/>
  <c r="E96" i="1"/>
  <c r="E98" i="1"/>
  <c r="E99" i="1"/>
  <c r="E100" i="1"/>
  <c r="E103" i="1"/>
  <c r="E105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2" i="1"/>
  <c r="E143" i="1"/>
  <c r="E145" i="1"/>
  <c r="E146" i="1"/>
  <c r="E147" i="1"/>
  <c r="E148" i="1"/>
  <c r="E149" i="1"/>
  <c r="E150" i="1"/>
  <c r="E152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7" i="1"/>
  <c r="E168" i="1"/>
  <c r="E169" i="1"/>
  <c r="E170" i="1"/>
  <c r="E172" i="1"/>
  <c r="E173" i="1"/>
  <c r="E174" i="1"/>
  <c r="E175" i="1"/>
  <c r="E177" i="1"/>
  <c r="E179" i="1"/>
  <c r="E180" i="1"/>
  <c r="E181" i="1"/>
  <c r="E183" i="1"/>
  <c r="E185" i="1"/>
  <c r="E188" i="1"/>
  <c r="E189" i="1"/>
  <c r="E190" i="1"/>
  <c r="E191" i="1"/>
  <c r="E192" i="1"/>
  <c r="E193" i="1"/>
  <c r="E194" i="1"/>
  <c r="E196" i="1"/>
  <c r="E197" i="1"/>
  <c r="E198" i="1"/>
  <c r="E199" i="1"/>
  <c r="E200" i="1"/>
  <c r="E202" i="1"/>
  <c r="E203" i="1"/>
  <c r="E204" i="1"/>
  <c r="E205" i="1"/>
  <c r="E206" i="1"/>
  <c r="E207" i="1"/>
  <c r="E208" i="1"/>
  <c r="E210" i="1"/>
  <c r="E211" i="1"/>
  <c r="E212" i="1"/>
  <c r="E213" i="1"/>
  <c r="E215" i="1"/>
  <c r="E217" i="1"/>
  <c r="E218" i="1"/>
  <c r="E219" i="1"/>
  <c r="E221" i="1"/>
  <c r="E222" i="1"/>
  <c r="E225" i="1"/>
  <c r="E226" i="1"/>
  <c r="E227" i="1"/>
  <c r="E229" i="1"/>
  <c r="E230" i="1"/>
  <c r="E231" i="1"/>
  <c r="E233" i="1"/>
  <c r="E234" i="1"/>
  <c r="E237" i="1"/>
  <c r="E238" i="1"/>
  <c r="E239" i="1"/>
  <c r="E240" i="1"/>
  <c r="E241" i="1"/>
  <c r="E243" i="1"/>
  <c r="E244" i="1"/>
  <c r="E246" i="1"/>
  <c r="E247" i="1"/>
  <c r="E249" i="1"/>
  <c r="E250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4" i="1"/>
  <c r="E275" i="1"/>
  <c r="E278" i="1"/>
  <c r="E279" i="1"/>
  <c r="E280" i="1"/>
  <c r="E281" i="1"/>
  <c r="E282" i="1"/>
  <c r="E283" i="1"/>
  <c r="E284" i="1"/>
  <c r="E287" i="1"/>
  <c r="E288" i="1"/>
  <c r="E289" i="1"/>
  <c r="E290" i="1"/>
  <c r="E292" i="1"/>
  <c r="E293" i="1"/>
  <c r="E294" i="1"/>
  <c r="E295" i="1"/>
  <c r="E297" i="1"/>
  <c r="E299" i="1"/>
  <c r="E300" i="1"/>
  <c r="E302" i="1"/>
  <c r="E304" i="1"/>
  <c r="E305" i="1"/>
  <c r="E306" i="1"/>
  <c r="E307" i="1"/>
  <c r="E308" i="1"/>
  <c r="E309" i="1"/>
  <c r="E310" i="1"/>
  <c r="E311" i="1"/>
  <c r="E312" i="1"/>
  <c r="E315" i="1"/>
  <c r="E317" i="1"/>
  <c r="E318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3" i="1"/>
  <c r="E334" i="1"/>
  <c r="E335" i="1"/>
  <c r="E336" i="1"/>
  <c r="E337" i="1"/>
  <c r="E339" i="1"/>
  <c r="E340" i="1"/>
  <c r="E341" i="1"/>
  <c r="E342" i="1"/>
  <c r="E343" i="1"/>
  <c r="E344" i="1"/>
  <c r="E345" i="1"/>
  <c r="E346" i="1"/>
  <c r="E347" i="1"/>
  <c r="E349" i="1"/>
  <c r="E350" i="1"/>
  <c r="E351" i="1"/>
  <c r="E352" i="1"/>
  <c r="E354" i="1"/>
  <c r="E356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3" i="1"/>
  <c r="E394" i="1"/>
  <c r="E395" i="1"/>
  <c r="E396" i="1"/>
  <c r="E397" i="1"/>
  <c r="E398" i="1"/>
  <c r="E399" i="1"/>
  <c r="E400" i="1"/>
  <c r="E401" i="1"/>
  <c r="E402" i="1"/>
  <c r="E404" i="1"/>
  <c r="E405" i="1"/>
  <c r="E406" i="1"/>
  <c r="E407" i="1"/>
  <c r="E408" i="1"/>
  <c r="E409" i="1"/>
  <c r="E410" i="1"/>
  <c r="E411" i="1"/>
  <c r="E413" i="1"/>
  <c r="E414" i="1"/>
  <c r="E415" i="1"/>
  <c r="E416" i="1"/>
  <c r="E417" i="1"/>
  <c r="E418" i="1"/>
  <c r="E420" i="1"/>
  <c r="E421" i="1"/>
  <c r="E422" i="1"/>
  <c r="E423" i="1"/>
  <c r="E424" i="1"/>
  <c r="E425" i="1"/>
  <c r="E426" i="1"/>
  <c r="E427" i="1"/>
  <c r="E428" i="1"/>
  <c r="E429" i="1"/>
  <c r="E431" i="1"/>
  <c r="E432" i="1"/>
  <c r="E433" i="1"/>
  <c r="E434" i="1"/>
  <c r="E435" i="1"/>
  <c r="E440" i="1"/>
  <c r="E441" i="1"/>
  <c r="E442" i="1"/>
  <c r="E443" i="1"/>
  <c r="E444" i="1"/>
  <c r="E445" i="1"/>
  <c r="E446" i="1"/>
  <c r="E447" i="1"/>
  <c r="E448" i="1"/>
  <c r="E449" i="1"/>
  <c r="E450" i="1"/>
  <c r="E452" i="1"/>
  <c r="E453" i="1"/>
  <c r="E454" i="1"/>
  <c r="E455" i="1"/>
  <c r="E456" i="1"/>
  <c r="E457" i="1"/>
  <c r="E458" i="1"/>
  <c r="E459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6" i="1"/>
  <c r="E477" i="1"/>
  <c r="E478" i="1"/>
  <c r="E479" i="1"/>
  <c r="E480" i="1"/>
  <c r="E481" i="1"/>
  <c r="E482" i="1"/>
  <c r="E483" i="1"/>
  <c r="E485" i="1"/>
  <c r="E486" i="1"/>
  <c r="E487" i="1"/>
  <c r="E488" i="1"/>
  <c r="E489" i="1"/>
  <c r="E490" i="1"/>
  <c r="E491" i="1"/>
  <c r="E492" i="1"/>
  <c r="E493" i="1"/>
  <c r="E494" i="1"/>
  <c r="E495" i="1"/>
  <c r="E497" i="1"/>
  <c r="E498" i="1"/>
  <c r="E499" i="1"/>
  <c r="E500" i="1"/>
  <c r="E501" i="1"/>
  <c r="E502" i="1"/>
  <c r="E503" i="1"/>
  <c r="E504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7" i="1"/>
  <c r="E538" i="1"/>
  <c r="E540" i="1"/>
  <c r="E541" i="1"/>
  <c r="E542" i="1"/>
  <c r="E543" i="1"/>
  <c r="E544" i="1"/>
  <c r="E545" i="1"/>
  <c r="E546" i="1"/>
  <c r="E547" i="1"/>
  <c r="E548" i="1"/>
  <c r="E549" i="1"/>
  <c r="E552" i="1"/>
  <c r="E556" i="1"/>
  <c r="E557" i="1"/>
  <c r="E558" i="1"/>
  <c r="E559" i="1"/>
  <c r="E560" i="1"/>
  <c r="E561" i="1"/>
  <c r="E562" i="1"/>
  <c r="E563" i="1"/>
  <c r="E565" i="1"/>
  <c r="E566" i="1"/>
  <c r="E567" i="1"/>
  <c r="E568" i="1"/>
  <c r="E569" i="1"/>
  <c r="E570" i="1"/>
  <c r="E571" i="1"/>
  <c r="E572" i="1"/>
  <c r="E573" i="1"/>
  <c r="E575" i="1"/>
  <c r="E576" i="1"/>
  <c r="E578" i="1"/>
  <c r="E579" i="1"/>
  <c r="E580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5" i="1"/>
  <c r="E596" i="1"/>
  <c r="E597" i="1"/>
  <c r="E598" i="1"/>
  <c r="E599" i="1"/>
  <c r="E600" i="1"/>
  <c r="E601" i="1"/>
  <c r="E602" i="1"/>
  <c r="E603" i="1"/>
  <c r="E604" i="1"/>
  <c r="E606" i="1"/>
  <c r="E607" i="1"/>
  <c r="E608" i="1"/>
  <c r="H3" i="7"/>
  <c r="F70" i="1" s="1"/>
  <c r="H4" i="7"/>
  <c r="F220" i="1" s="1"/>
  <c r="H5" i="7"/>
  <c r="F473" i="1" s="1"/>
  <c r="H6" i="7"/>
  <c r="F352" i="1" s="1"/>
  <c r="H7" i="7"/>
  <c r="F581" i="1" s="1"/>
  <c r="H8" i="7"/>
  <c r="F296" i="1" s="1"/>
  <c r="H9" i="7"/>
  <c r="F76" i="1" s="1"/>
  <c r="H10" i="7"/>
  <c r="F338" i="1" s="1"/>
  <c r="H11" i="7"/>
  <c r="F223" i="1" s="1"/>
  <c r="H12" i="7"/>
  <c r="F176" i="1" s="1"/>
  <c r="H13" i="7"/>
  <c r="F236" i="1" s="1"/>
  <c r="H14" i="7"/>
  <c r="F248" i="1" s="1"/>
  <c r="H15" i="7"/>
  <c r="F412" i="1" s="1"/>
  <c r="H16" i="7"/>
  <c r="F496" i="1" s="1"/>
  <c r="H17" i="7"/>
  <c r="F29" i="1" s="1"/>
  <c r="H18" i="7"/>
  <c r="F186" i="1" s="1"/>
  <c r="H19" i="7"/>
  <c r="F201" i="1" s="1"/>
  <c r="H20" i="7"/>
  <c r="F475" i="1" s="1"/>
  <c r="H21" i="7"/>
  <c r="F301" i="1" s="1"/>
  <c r="H22" i="7"/>
  <c r="F5" i="1" s="1"/>
  <c r="H23" i="7"/>
  <c r="F373" i="1" s="1"/>
  <c r="H24" i="7"/>
  <c r="F241" i="1" s="1"/>
  <c r="H25" i="7"/>
  <c r="F542" i="1" s="1"/>
  <c r="H26" i="7"/>
  <c r="F60" i="1" s="1"/>
  <c r="H27" i="7"/>
  <c r="F85" i="1" s="1"/>
  <c r="H28" i="7"/>
  <c r="F83" i="1" s="1"/>
  <c r="H29" i="7"/>
  <c r="F184" i="1" s="1"/>
  <c r="H30" i="7"/>
  <c r="F153" i="1" s="1"/>
  <c r="H31" i="7"/>
  <c r="F298" i="1" s="1"/>
  <c r="H32" i="7"/>
  <c r="F33" i="1" s="1"/>
  <c r="H33" i="7"/>
  <c r="F171" i="1" s="1"/>
  <c r="H34" i="7"/>
  <c r="F303" i="1" s="1"/>
  <c r="H35" i="7"/>
  <c r="F101" i="1" s="1"/>
  <c r="H36" i="7"/>
  <c r="F42" i="1" s="1"/>
  <c r="H37" i="7"/>
  <c r="F178" i="1" s="1"/>
  <c r="H38" i="7"/>
  <c r="F577" i="1" s="1"/>
  <c r="H39" i="7"/>
  <c r="F348" i="1" s="1"/>
  <c r="H40" i="7"/>
  <c r="F553" i="1" s="1"/>
  <c r="H41" i="7"/>
  <c r="F50" i="1" s="1"/>
  <c r="H42" i="7"/>
  <c r="F286" i="1" s="1"/>
  <c r="H43" i="7"/>
  <c r="F84" i="1" s="1"/>
  <c r="H44" i="7"/>
  <c r="F104" i="1" s="1"/>
  <c r="H45" i="7"/>
  <c r="F187" i="1" s="1"/>
  <c r="H46" i="7"/>
  <c r="F44" i="1" s="1"/>
  <c r="H47" i="7"/>
  <c r="F36" i="1" s="1"/>
  <c r="H48" i="7"/>
  <c r="F572" i="1" s="1"/>
  <c r="H49" i="7"/>
  <c r="F182" i="1" s="1"/>
  <c r="H50" i="7"/>
  <c r="F34" i="1" s="1"/>
  <c r="H51" i="7"/>
  <c r="F3" i="1" s="1"/>
  <c r="H52" i="7"/>
  <c r="F199" i="1" s="1"/>
  <c r="H53" i="7"/>
  <c r="F407" i="1" s="1"/>
  <c r="H54" i="7"/>
  <c r="F451" i="1" s="1"/>
  <c r="H55" i="7"/>
  <c r="F518" i="1" s="1"/>
  <c r="H56" i="7"/>
  <c r="F353" i="1" s="1"/>
  <c r="H57" i="7"/>
  <c r="F4" i="1" s="1"/>
  <c r="H58" i="7"/>
  <c r="F457" i="1" s="1"/>
  <c r="H59" i="7"/>
  <c r="F144" i="1" s="1"/>
  <c r="H60" i="7"/>
  <c r="F53" i="1" s="1"/>
  <c r="H61" i="7"/>
  <c r="F285" i="1" s="1"/>
  <c r="H62" i="7"/>
  <c r="F52" i="1" s="1"/>
  <c r="H63" i="7"/>
  <c r="F555" i="1" s="1"/>
  <c r="H64" i="7"/>
  <c r="F550" i="1" s="1"/>
  <c r="H65" i="7"/>
  <c r="F530" i="1" s="1"/>
  <c r="H66" i="7"/>
  <c r="F97" i="1" s="1"/>
  <c r="H67" i="7"/>
  <c r="F357" i="1" s="1"/>
  <c r="H68" i="7"/>
  <c r="F106" i="1" s="1"/>
  <c r="H69" i="7"/>
  <c r="F586" i="1" s="1"/>
  <c r="H70" i="7"/>
  <c r="F125" i="1" s="1"/>
  <c r="H71" i="7"/>
  <c r="F486" i="1" s="1"/>
  <c r="H72" i="7"/>
  <c r="F21" i="1" s="1"/>
  <c r="H73" i="7"/>
  <c r="F526" i="1" s="1"/>
  <c r="H74" i="7"/>
  <c r="F166" i="1" s="1"/>
  <c r="H75" i="7"/>
  <c r="F392" i="1" s="1"/>
  <c r="H76" i="7"/>
  <c r="F436" i="1" s="1"/>
  <c r="H77" i="7"/>
  <c r="F92" i="1" s="1"/>
  <c r="H78" i="7"/>
  <c r="F31" i="1" s="1"/>
  <c r="H79" i="7"/>
  <c r="F102" i="1" s="1"/>
  <c r="H80" i="7"/>
  <c r="F235" i="1" s="1"/>
  <c r="H81" i="7"/>
  <c r="F276" i="1" s="1"/>
  <c r="H82" i="7"/>
  <c r="F425" i="1" s="1"/>
  <c r="H83" i="7"/>
  <c r="F216" i="1" s="1"/>
  <c r="H84" i="7"/>
  <c r="F242" i="1" s="1"/>
  <c r="H2" i="7"/>
  <c r="F332" i="1" s="1"/>
  <c r="AB3" i="6"/>
  <c r="AB4" i="6"/>
  <c r="AB5" i="6"/>
  <c r="AB6" i="6"/>
  <c r="AB7" i="6"/>
  <c r="AB8" i="6"/>
  <c r="AB9" i="6"/>
  <c r="AB10" i="6"/>
  <c r="AB11" i="6"/>
  <c r="AB12" i="6"/>
  <c r="AB13" i="6"/>
  <c r="AB14" i="6"/>
  <c r="AB15" i="6"/>
  <c r="AB16" i="6"/>
  <c r="AB17" i="6"/>
  <c r="AB18" i="6"/>
  <c r="AB19" i="6"/>
  <c r="AB20" i="6"/>
  <c r="AB21" i="6"/>
  <c r="AB22" i="6"/>
  <c r="AB23" i="6"/>
  <c r="AB24" i="6"/>
  <c r="AB25" i="6"/>
  <c r="AB26" i="6"/>
  <c r="AB27" i="6"/>
  <c r="AB28" i="6"/>
  <c r="AB29" i="6"/>
  <c r="AB30" i="6"/>
  <c r="AB31" i="6"/>
  <c r="AB32" i="6"/>
  <c r="AB33" i="6"/>
  <c r="AB34" i="6"/>
  <c r="AB35" i="6"/>
  <c r="AB36" i="6"/>
  <c r="AB37" i="6"/>
  <c r="AB38" i="6"/>
  <c r="AB39" i="6"/>
  <c r="AB40" i="6"/>
  <c r="AB41" i="6"/>
  <c r="AB42" i="6"/>
  <c r="AB43" i="6"/>
  <c r="AB44" i="6"/>
  <c r="AB45" i="6"/>
  <c r="AB46" i="6"/>
  <c r="AB47" i="6"/>
  <c r="AB48" i="6"/>
  <c r="AB49" i="6"/>
  <c r="AB50" i="6"/>
  <c r="AB51" i="6"/>
  <c r="AB52" i="6"/>
  <c r="AB53" i="6"/>
  <c r="AB54" i="6"/>
  <c r="AB55" i="6"/>
  <c r="AB56" i="6"/>
  <c r="AB57" i="6"/>
  <c r="AB58" i="6"/>
  <c r="AB59" i="6"/>
  <c r="AB60" i="6"/>
  <c r="AB61" i="6"/>
  <c r="AB62" i="6"/>
  <c r="AB63" i="6"/>
  <c r="AB64" i="6"/>
  <c r="AB65" i="6"/>
  <c r="AB66" i="6"/>
  <c r="AB67" i="6"/>
  <c r="AB68" i="6"/>
  <c r="AB69" i="6"/>
  <c r="AB70" i="6"/>
  <c r="AB71" i="6"/>
  <c r="AB72" i="6"/>
  <c r="AB73" i="6"/>
  <c r="AB74" i="6"/>
  <c r="AB75" i="6"/>
  <c r="AB76" i="6"/>
  <c r="AB77" i="6"/>
  <c r="AB78" i="6"/>
  <c r="AB79" i="6"/>
  <c r="AB80" i="6"/>
  <c r="AB81" i="6"/>
  <c r="AB82" i="6"/>
  <c r="AB83" i="6"/>
  <c r="AB84" i="6"/>
  <c r="AB85" i="6"/>
  <c r="AB86" i="6"/>
  <c r="AB87" i="6"/>
  <c r="AB88" i="6"/>
  <c r="AB89" i="6"/>
  <c r="AB90" i="6"/>
  <c r="AB91" i="6"/>
  <c r="AB92" i="6"/>
  <c r="AB93" i="6"/>
  <c r="AB94" i="6"/>
  <c r="AB95" i="6"/>
  <c r="AB96" i="6"/>
  <c r="AB97" i="6"/>
  <c r="AB98" i="6"/>
  <c r="AB99" i="6"/>
  <c r="AB100" i="6"/>
  <c r="AB101" i="6"/>
  <c r="AB102" i="6"/>
  <c r="AB103" i="6"/>
  <c r="AB2" i="6"/>
  <c r="AA3" i="6"/>
  <c r="AA4" i="6"/>
  <c r="AA5" i="6"/>
  <c r="AA6" i="6"/>
  <c r="AA7" i="6"/>
  <c r="AA8" i="6"/>
  <c r="AA9" i="6"/>
  <c r="AA10" i="6"/>
  <c r="AA11" i="6"/>
  <c r="AA12" i="6"/>
  <c r="AA13" i="6"/>
  <c r="AA14" i="6"/>
  <c r="AA15" i="6"/>
  <c r="AA16" i="6"/>
  <c r="AA17" i="6"/>
  <c r="AA18" i="6"/>
  <c r="AA19" i="6"/>
  <c r="AA20" i="6"/>
  <c r="AA21" i="6"/>
  <c r="AA22" i="6"/>
  <c r="AA23" i="6"/>
  <c r="AA24" i="6"/>
  <c r="AA25" i="6"/>
  <c r="AA26" i="6"/>
  <c r="AA27" i="6"/>
  <c r="AA28" i="6"/>
  <c r="AA29" i="6"/>
  <c r="AA30" i="6"/>
  <c r="AA31" i="6"/>
  <c r="AA32" i="6"/>
  <c r="AA33" i="6"/>
  <c r="AA34" i="6"/>
  <c r="AA35" i="6"/>
  <c r="AA36" i="6"/>
  <c r="AA37" i="6"/>
  <c r="AA38" i="6"/>
  <c r="AA39" i="6"/>
  <c r="AA40" i="6"/>
  <c r="AA41" i="6"/>
  <c r="AA42" i="6"/>
  <c r="AA43" i="6"/>
  <c r="AA44" i="6"/>
  <c r="AA45" i="6"/>
  <c r="AA46" i="6"/>
  <c r="AA47" i="6"/>
  <c r="AA48" i="6"/>
  <c r="AA49" i="6"/>
  <c r="AA50" i="6"/>
  <c r="AA51" i="6"/>
  <c r="AA52" i="6"/>
  <c r="AA53" i="6"/>
  <c r="AA54" i="6"/>
  <c r="AA55" i="6"/>
  <c r="AA56" i="6"/>
  <c r="AA57" i="6"/>
  <c r="AA58" i="6"/>
  <c r="AA59" i="6"/>
  <c r="AA60" i="6"/>
  <c r="AA61" i="6"/>
  <c r="AA62" i="6"/>
  <c r="AA63" i="6"/>
  <c r="AA64" i="6"/>
  <c r="AA65" i="6"/>
  <c r="AA66" i="6"/>
  <c r="AA67" i="6"/>
  <c r="AA68" i="6"/>
  <c r="AA69" i="6"/>
  <c r="AA70" i="6"/>
  <c r="AA71" i="6"/>
  <c r="AA72" i="6"/>
  <c r="AA73" i="6"/>
  <c r="AA74" i="6"/>
  <c r="AA75" i="6"/>
  <c r="AA76" i="6"/>
  <c r="AA77" i="6"/>
  <c r="AA78" i="6"/>
  <c r="AA79" i="6"/>
  <c r="AA80" i="6"/>
  <c r="AA81" i="6"/>
  <c r="AA82" i="6"/>
  <c r="AA83" i="6"/>
  <c r="AA84" i="6"/>
  <c r="AA85" i="6"/>
  <c r="AA86" i="6"/>
  <c r="AA87" i="6"/>
  <c r="AA88" i="6"/>
  <c r="AA89" i="6"/>
  <c r="AA90" i="6"/>
  <c r="AA91" i="6"/>
  <c r="AA92" i="6"/>
  <c r="AA93" i="6"/>
  <c r="AA94" i="6"/>
  <c r="AA95" i="6"/>
  <c r="AA96" i="6"/>
  <c r="AA97" i="6"/>
  <c r="AA98" i="6"/>
  <c r="AA99" i="6"/>
  <c r="AA100" i="6"/>
  <c r="AA101" i="6"/>
  <c r="AA102" i="6"/>
  <c r="AA103" i="6"/>
  <c r="AA2" i="6"/>
  <c r="Z3" i="6"/>
  <c r="Z4" i="6"/>
  <c r="Z5" i="6"/>
  <c r="Z6" i="6"/>
  <c r="Z7" i="6"/>
  <c r="Z8" i="6"/>
  <c r="Z9" i="6"/>
  <c r="Z10" i="6"/>
  <c r="Z11" i="6"/>
  <c r="Z12" i="6"/>
  <c r="Z13" i="6"/>
  <c r="Z14" i="6"/>
  <c r="Z15" i="6"/>
  <c r="Z16" i="6"/>
  <c r="Z17" i="6"/>
  <c r="Z18" i="6"/>
  <c r="Z19" i="6"/>
  <c r="Z20" i="6"/>
  <c r="Z21" i="6"/>
  <c r="Z22" i="6"/>
  <c r="Z23" i="6"/>
  <c r="Z24" i="6"/>
  <c r="Z25" i="6"/>
  <c r="Z26" i="6"/>
  <c r="Z27" i="6"/>
  <c r="Z28" i="6"/>
  <c r="Z29" i="6"/>
  <c r="Z30" i="6"/>
  <c r="Z31" i="6"/>
  <c r="Z32" i="6"/>
  <c r="Z33" i="6"/>
  <c r="Z34" i="6"/>
  <c r="Z35" i="6"/>
  <c r="Z36" i="6"/>
  <c r="Z37" i="6"/>
  <c r="Z38" i="6"/>
  <c r="Z39" i="6"/>
  <c r="Z40" i="6"/>
  <c r="Z41" i="6"/>
  <c r="Z42" i="6"/>
  <c r="Z43" i="6"/>
  <c r="Z44" i="6"/>
  <c r="Z45" i="6"/>
  <c r="Z46" i="6"/>
  <c r="Z47" i="6"/>
  <c r="Z48" i="6"/>
  <c r="Z49" i="6"/>
  <c r="Z50" i="6"/>
  <c r="Z51" i="6"/>
  <c r="Z52" i="6"/>
  <c r="Z53" i="6"/>
  <c r="Z54" i="6"/>
  <c r="Z55" i="6"/>
  <c r="Z56" i="6"/>
  <c r="Z57" i="6"/>
  <c r="Z58" i="6"/>
  <c r="Z59" i="6"/>
  <c r="Z60" i="6"/>
  <c r="Z61" i="6"/>
  <c r="Z62" i="6"/>
  <c r="Z63" i="6"/>
  <c r="Z64" i="6"/>
  <c r="Z65" i="6"/>
  <c r="Z66" i="6"/>
  <c r="Z67" i="6"/>
  <c r="Z68" i="6"/>
  <c r="Z69" i="6"/>
  <c r="Z70" i="6"/>
  <c r="Z71" i="6"/>
  <c r="Z72" i="6"/>
  <c r="Z73" i="6"/>
  <c r="Z74" i="6"/>
  <c r="Z75" i="6"/>
  <c r="Z76" i="6"/>
  <c r="Z77" i="6"/>
  <c r="Z78" i="6"/>
  <c r="Z79" i="6"/>
  <c r="Z80" i="6"/>
  <c r="Z81" i="6"/>
  <c r="Z82" i="6"/>
  <c r="Z83" i="6"/>
  <c r="Z84" i="6"/>
  <c r="Z85" i="6"/>
  <c r="Z86" i="6"/>
  <c r="Z87" i="6"/>
  <c r="Z88" i="6"/>
  <c r="Z89" i="6"/>
  <c r="Z90" i="6"/>
  <c r="Z91" i="6"/>
  <c r="Z92" i="6"/>
  <c r="Z93" i="6"/>
  <c r="Z94" i="6"/>
  <c r="Z95" i="6"/>
  <c r="Z96" i="6"/>
  <c r="Z97" i="6"/>
  <c r="Z98" i="6"/>
  <c r="Z99" i="6"/>
  <c r="Z100" i="6"/>
  <c r="Z101" i="6"/>
  <c r="Z102" i="6"/>
  <c r="Z103" i="6"/>
  <c r="G12" i="1" l="1"/>
  <c r="G300" i="1"/>
  <c r="K300" i="1" s="1"/>
  <c r="O300" i="1" s="1"/>
  <c r="S300" i="1" s="1"/>
  <c r="X300" i="1" s="1"/>
  <c r="Z300" i="1" s="1"/>
  <c r="G597" i="1"/>
  <c r="K597" i="1" s="1"/>
  <c r="O597" i="1" s="1"/>
  <c r="S597" i="1" s="1"/>
  <c r="X597" i="1" s="1"/>
  <c r="Z597" i="1" s="1"/>
  <c r="G569" i="1"/>
  <c r="K569" i="1" s="1"/>
  <c r="O569" i="1" s="1"/>
  <c r="S569" i="1" s="1"/>
  <c r="X569" i="1" s="1"/>
  <c r="Z569" i="1" s="1"/>
  <c r="G425" i="1"/>
  <c r="K425" i="1" s="1"/>
  <c r="O425" i="1" s="1"/>
  <c r="S425" i="1" s="1"/>
  <c r="X425" i="1" s="1"/>
  <c r="Z425" i="1" s="1"/>
  <c r="G149" i="1"/>
  <c r="K149" i="1" s="1"/>
  <c r="O149" i="1" s="1"/>
  <c r="S149" i="1" s="1"/>
  <c r="X149" i="1" s="1"/>
  <c r="Z149" i="1" s="1"/>
  <c r="G49" i="1"/>
  <c r="K49" i="1" s="1"/>
  <c r="O49" i="1" s="1"/>
  <c r="S49" i="1" s="1"/>
  <c r="X49" i="1" s="1"/>
  <c r="Z49" i="1" s="1"/>
  <c r="G387" i="1"/>
  <c r="K387" i="1" s="1"/>
  <c r="O387" i="1" s="1"/>
  <c r="S387" i="1" s="1"/>
  <c r="X387" i="1" s="1"/>
  <c r="Z387" i="1" s="1"/>
  <c r="G463" i="1"/>
  <c r="K463" i="1" s="1"/>
  <c r="O463" i="1" s="1"/>
  <c r="S463" i="1" s="1"/>
  <c r="X463" i="1" s="1"/>
  <c r="Z463" i="1" s="1"/>
  <c r="G538" i="1"/>
  <c r="K538" i="1" s="1"/>
  <c r="O538" i="1" s="1"/>
  <c r="S538" i="1" s="1"/>
  <c r="X538" i="1" s="1"/>
  <c r="Z538" i="1" s="1"/>
  <c r="G350" i="1"/>
  <c r="K350" i="1" s="1"/>
  <c r="O350" i="1" s="1"/>
  <c r="S350" i="1" s="1"/>
  <c r="X350" i="1" s="1"/>
  <c r="Z350" i="1" s="1"/>
  <c r="G262" i="1"/>
  <c r="K262" i="1" s="1"/>
  <c r="O262" i="1" s="1"/>
  <c r="S262" i="1" s="1"/>
  <c r="X262" i="1" s="1"/>
  <c r="Z262" i="1" s="1"/>
  <c r="G234" i="1"/>
  <c r="K234" i="1" s="1"/>
  <c r="O234" i="1" s="1"/>
  <c r="S234" i="1" s="1"/>
  <c r="X234" i="1" s="1"/>
  <c r="Z234" i="1" s="1"/>
  <c r="G210" i="1"/>
  <c r="K210" i="1" s="1"/>
  <c r="O210" i="1" s="1"/>
  <c r="S210" i="1" s="1"/>
  <c r="X210" i="1" s="1"/>
  <c r="Z210" i="1" s="1"/>
  <c r="G162" i="1"/>
  <c r="K162" i="1" s="1"/>
  <c r="O162" i="1" s="1"/>
  <c r="S162" i="1" s="1"/>
  <c r="X162" i="1" s="1"/>
  <c r="Z162" i="1" s="1"/>
  <c r="G146" i="1"/>
  <c r="K146" i="1" s="1"/>
  <c r="O146" i="1" s="1"/>
  <c r="S146" i="1" s="1"/>
  <c r="X146" i="1" s="1"/>
  <c r="Z146" i="1" s="1"/>
  <c r="G98" i="1"/>
  <c r="K98" i="1" s="1"/>
  <c r="O98" i="1" s="1"/>
  <c r="S98" i="1" s="1"/>
  <c r="X98" i="1" s="1"/>
  <c r="Z98" i="1" s="1"/>
  <c r="G86" i="1"/>
  <c r="K86" i="1" s="1"/>
  <c r="O86" i="1" s="1"/>
  <c r="S86" i="1" s="1"/>
  <c r="X86" i="1" s="1"/>
  <c r="Z86" i="1" s="1"/>
  <c r="G82" i="1"/>
  <c r="K82" i="1" s="1"/>
  <c r="O82" i="1" s="1"/>
  <c r="S82" i="1" s="1"/>
  <c r="X82" i="1" s="1"/>
  <c r="Z82" i="1" s="1"/>
  <c r="G70" i="1"/>
  <c r="K70" i="1" s="1"/>
  <c r="O70" i="1" s="1"/>
  <c r="S70" i="1" s="1"/>
  <c r="X70" i="1" s="1"/>
  <c r="Z70" i="1" s="1"/>
  <c r="G58" i="1"/>
  <c r="K58" i="1" s="1"/>
  <c r="O58" i="1" s="1"/>
  <c r="S58" i="1" s="1"/>
  <c r="X58" i="1" s="1"/>
  <c r="Z58" i="1" s="1"/>
  <c r="G22" i="1"/>
  <c r="K22" i="1" s="1"/>
  <c r="O22" i="1" s="1"/>
  <c r="S22" i="1" s="1"/>
  <c r="X22" i="1" s="1"/>
  <c r="Z22" i="1" s="1"/>
  <c r="G6" i="1"/>
  <c r="K6" i="1" s="1"/>
  <c r="O6" i="1" s="1"/>
  <c r="S6" i="1" s="1"/>
  <c r="X6" i="1" s="1"/>
  <c r="Z6" i="1" s="1"/>
  <c r="G524" i="1"/>
  <c r="K524" i="1" s="1"/>
  <c r="O524" i="1" s="1"/>
  <c r="S524" i="1" s="1"/>
  <c r="X524" i="1" s="1"/>
  <c r="Z524" i="1" s="1"/>
  <c r="G516" i="1"/>
  <c r="K516" i="1" s="1"/>
  <c r="O516" i="1" s="1"/>
  <c r="S516" i="1" s="1"/>
  <c r="X516" i="1" s="1"/>
  <c r="Z516" i="1" s="1"/>
  <c r="G240" i="1"/>
  <c r="K240" i="1" s="1"/>
  <c r="O240" i="1" s="1"/>
  <c r="S240" i="1" s="1"/>
  <c r="X240" i="1" s="1"/>
  <c r="Z240" i="1" s="1"/>
  <c r="G112" i="1"/>
  <c r="K112" i="1" s="1"/>
  <c r="O112" i="1" s="1"/>
  <c r="S112" i="1" s="1"/>
  <c r="X112" i="1" s="1"/>
  <c r="Z112" i="1" s="1"/>
  <c r="G72" i="1"/>
  <c r="K72" i="1" s="1"/>
  <c r="O72" i="1" s="1"/>
  <c r="S72" i="1" s="1"/>
  <c r="X72" i="1" s="1"/>
  <c r="Z72" i="1" s="1"/>
  <c r="K12" i="1"/>
  <c r="O12" i="1" s="1"/>
  <c r="S12" i="1" s="1"/>
  <c r="X12" i="1" s="1"/>
  <c r="Z12" i="1" s="1"/>
  <c r="G604" i="1"/>
  <c r="K604" i="1" s="1"/>
  <c r="O604" i="1" s="1"/>
  <c r="S604" i="1" s="1"/>
  <c r="X604" i="1" s="1"/>
  <c r="Z604" i="1" s="1"/>
  <c r="G596" i="1"/>
  <c r="K596" i="1" s="1"/>
  <c r="O596" i="1" s="1"/>
  <c r="S596" i="1" s="1"/>
  <c r="X596" i="1" s="1"/>
  <c r="Z596" i="1" s="1"/>
  <c r="G592" i="1"/>
  <c r="K592" i="1" s="1"/>
  <c r="O592" i="1" s="1"/>
  <c r="S592" i="1" s="1"/>
  <c r="X592" i="1" s="1"/>
  <c r="Z592" i="1" s="1"/>
  <c r="G584" i="1"/>
  <c r="K584" i="1" s="1"/>
  <c r="O584" i="1" s="1"/>
  <c r="S584" i="1" s="1"/>
  <c r="X584" i="1" s="1"/>
  <c r="Z584" i="1" s="1"/>
  <c r="G576" i="1"/>
  <c r="K576" i="1" s="1"/>
  <c r="O576" i="1" s="1"/>
  <c r="S576" i="1" s="1"/>
  <c r="X576" i="1" s="1"/>
  <c r="Z576" i="1" s="1"/>
  <c r="G572" i="1"/>
  <c r="K572" i="1" s="1"/>
  <c r="O572" i="1" s="1"/>
  <c r="S572" i="1" s="1"/>
  <c r="X572" i="1" s="1"/>
  <c r="Z572" i="1" s="1"/>
  <c r="G560" i="1"/>
  <c r="K560" i="1" s="1"/>
  <c r="O560" i="1" s="1"/>
  <c r="S560" i="1" s="1"/>
  <c r="X560" i="1" s="1"/>
  <c r="Z560" i="1" s="1"/>
  <c r="G552" i="1"/>
  <c r="K552" i="1" s="1"/>
  <c r="O552" i="1" s="1"/>
  <c r="S552" i="1" s="1"/>
  <c r="X552" i="1" s="1"/>
  <c r="Z552" i="1" s="1"/>
  <c r="G544" i="1"/>
  <c r="K544" i="1" s="1"/>
  <c r="O544" i="1" s="1"/>
  <c r="S544" i="1" s="1"/>
  <c r="X544" i="1" s="1"/>
  <c r="Z544" i="1" s="1"/>
  <c r="G540" i="1"/>
  <c r="K540" i="1" s="1"/>
  <c r="O540" i="1" s="1"/>
  <c r="S540" i="1" s="1"/>
  <c r="X540" i="1" s="1"/>
  <c r="Z540" i="1" s="1"/>
  <c r="G532" i="1"/>
  <c r="K532" i="1" s="1"/>
  <c r="O532" i="1" s="1"/>
  <c r="S532" i="1" s="1"/>
  <c r="X532" i="1" s="1"/>
  <c r="Z532" i="1" s="1"/>
  <c r="G378" i="1"/>
  <c r="K378" i="1" s="1"/>
  <c r="O378" i="1" s="1"/>
  <c r="S378" i="1" s="1"/>
  <c r="X378" i="1" s="1"/>
  <c r="Z378" i="1" s="1"/>
  <c r="G358" i="1"/>
  <c r="K358" i="1" s="1"/>
  <c r="O358" i="1" s="1"/>
  <c r="S358" i="1" s="1"/>
  <c r="X358" i="1" s="1"/>
  <c r="Z358" i="1" s="1"/>
  <c r="G346" i="1"/>
  <c r="K346" i="1" s="1"/>
  <c r="O346" i="1" s="1"/>
  <c r="S346" i="1" s="1"/>
  <c r="X346" i="1" s="1"/>
  <c r="Z346" i="1" s="1"/>
  <c r="G310" i="1"/>
  <c r="K310" i="1" s="1"/>
  <c r="O310" i="1" s="1"/>
  <c r="S310" i="1" s="1"/>
  <c r="X310" i="1" s="1"/>
  <c r="Z310" i="1" s="1"/>
  <c r="G607" i="1"/>
  <c r="K607" i="1" s="1"/>
  <c r="O607" i="1" s="1"/>
  <c r="S607" i="1" s="1"/>
  <c r="X607" i="1" s="1"/>
  <c r="Z607" i="1" s="1"/>
  <c r="G603" i="1"/>
  <c r="K603" i="1" s="1"/>
  <c r="O603" i="1" s="1"/>
  <c r="S603" i="1" s="1"/>
  <c r="X603" i="1" s="1"/>
  <c r="Z603" i="1" s="1"/>
  <c r="G599" i="1"/>
  <c r="K599" i="1" s="1"/>
  <c r="O599" i="1" s="1"/>
  <c r="S599" i="1" s="1"/>
  <c r="X599" i="1" s="1"/>
  <c r="Z599" i="1" s="1"/>
  <c r="G595" i="1"/>
  <c r="K595" i="1" s="1"/>
  <c r="O595" i="1" s="1"/>
  <c r="S595" i="1" s="1"/>
  <c r="X595" i="1" s="1"/>
  <c r="Z595" i="1" s="1"/>
  <c r="G591" i="1"/>
  <c r="K591" i="1" s="1"/>
  <c r="O591" i="1" s="1"/>
  <c r="S591" i="1" s="1"/>
  <c r="X591" i="1" s="1"/>
  <c r="Z591" i="1" s="1"/>
  <c r="G587" i="1"/>
  <c r="K587" i="1" s="1"/>
  <c r="O587" i="1" s="1"/>
  <c r="S587" i="1" s="1"/>
  <c r="X587" i="1" s="1"/>
  <c r="Z587" i="1" s="1"/>
  <c r="G579" i="1"/>
  <c r="K579" i="1" s="1"/>
  <c r="O579" i="1" s="1"/>
  <c r="S579" i="1" s="1"/>
  <c r="X579" i="1" s="1"/>
  <c r="Z579" i="1" s="1"/>
  <c r="G575" i="1"/>
  <c r="K575" i="1" s="1"/>
  <c r="O575" i="1" s="1"/>
  <c r="S575" i="1" s="1"/>
  <c r="X575" i="1" s="1"/>
  <c r="Z575" i="1" s="1"/>
  <c r="G571" i="1"/>
  <c r="K571" i="1" s="1"/>
  <c r="O571" i="1" s="1"/>
  <c r="S571" i="1" s="1"/>
  <c r="X571" i="1" s="1"/>
  <c r="Z571" i="1" s="1"/>
  <c r="G563" i="1"/>
  <c r="K563" i="1" s="1"/>
  <c r="O563" i="1" s="1"/>
  <c r="S563" i="1" s="1"/>
  <c r="X563" i="1" s="1"/>
  <c r="Z563" i="1" s="1"/>
  <c r="G559" i="1"/>
  <c r="K559" i="1" s="1"/>
  <c r="O559" i="1" s="1"/>
  <c r="S559" i="1" s="1"/>
  <c r="X559" i="1" s="1"/>
  <c r="Z559" i="1" s="1"/>
  <c r="G547" i="1"/>
  <c r="K547" i="1" s="1"/>
  <c r="O547" i="1" s="1"/>
  <c r="S547" i="1" s="1"/>
  <c r="X547" i="1" s="1"/>
  <c r="Z547" i="1" s="1"/>
  <c r="G543" i="1"/>
  <c r="K543" i="1" s="1"/>
  <c r="O543" i="1" s="1"/>
  <c r="S543" i="1" s="1"/>
  <c r="X543" i="1" s="1"/>
  <c r="Z543" i="1" s="1"/>
  <c r="G535" i="1"/>
  <c r="K535" i="1" s="1"/>
  <c r="O535" i="1" s="1"/>
  <c r="S535" i="1" s="1"/>
  <c r="X535" i="1" s="1"/>
  <c r="Z535" i="1" s="1"/>
  <c r="G527" i="1"/>
  <c r="K527" i="1" s="1"/>
  <c r="O527" i="1" s="1"/>
  <c r="S527" i="1" s="1"/>
  <c r="X527" i="1" s="1"/>
  <c r="Z527" i="1" s="1"/>
  <c r="G523" i="1"/>
  <c r="K523" i="1" s="1"/>
  <c r="O523" i="1" s="1"/>
  <c r="S523" i="1" s="1"/>
  <c r="X523" i="1" s="1"/>
  <c r="Z523" i="1" s="1"/>
  <c r="G519" i="1"/>
  <c r="K519" i="1" s="1"/>
  <c r="O519" i="1" s="1"/>
  <c r="S519" i="1" s="1"/>
  <c r="X519" i="1" s="1"/>
  <c r="Z519" i="1" s="1"/>
  <c r="G515" i="1"/>
  <c r="K515" i="1" s="1"/>
  <c r="O515" i="1" s="1"/>
  <c r="S515" i="1" s="1"/>
  <c r="X515" i="1" s="1"/>
  <c r="Z515" i="1" s="1"/>
  <c r="G511" i="1"/>
  <c r="K511" i="1" s="1"/>
  <c r="O511" i="1" s="1"/>
  <c r="S511" i="1" s="1"/>
  <c r="X511" i="1" s="1"/>
  <c r="Z511" i="1" s="1"/>
  <c r="G507" i="1"/>
  <c r="K507" i="1" s="1"/>
  <c r="O507" i="1" s="1"/>
  <c r="S507" i="1" s="1"/>
  <c r="X507" i="1" s="1"/>
  <c r="Z507" i="1" s="1"/>
  <c r="G503" i="1"/>
  <c r="K503" i="1" s="1"/>
  <c r="O503" i="1" s="1"/>
  <c r="S503" i="1" s="1"/>
  <c r="X503" i="1" s="1"/>
  <c r="Z503" i="1" s="1"/>
  <c r="G499" i="1"/>
  <c r="K499" i="1" s="1"/>
  <c r="O499" i="1" s="1"/>
  <c r="S499" i="1" s="1"/>
  <c r="X499" i="1" s="1"/>
  <c r="Z499" i="1" s="1"/>
  <c r="G495" i="1"/>
  <c r="K495" i="1" s="1"/>
  <c r="O495" i="1" s="1"/>
  <c r="S495" i="1" s="1"/>
  <c r="X495" i="1" s="1"/>
  <c r="Z495" i="1" s="1"/>
  <c r="G491" i="1"/>
  <c r="K491" i="1" s="1"/>
  <c r="O491" i="1" s="1"/>
  <c r="S491" i="1" s="1"/>
  <c r="X491" i="1" s="1"/>
  <c r="Z491" i="1" s="1"/>
  <c r="G487" i="1"/>
  <c r="K487" i="1" s="1"/>
  <c r="O487" i="1" s="1"/>
  <c r="S487" i="1" s="1"/>
  <c r="X487" i="1" s="1"/>
  <c r="Z487" i="1" s="1"/>
  <c r="G483" i="1"/>
  <c r="K483" i="1" s="1"/>
  <c r="O483" i="1" s="1"/>
  <c r="S483" i="1" s="1"/>
  <c r="X483" i="1" s="1"/>
  <c r="Z483" i="1" s="1"/>
  <c r="G479" i="1"/>
  <c r="K479" i="1" s="1"/>
  <c r="O479" i="1" s="1"/>
  <c r="S479" i="1" s="1"/>
  <c r="X479" i="1" s="1"/>
  <c r="Z479" i="1" s="1"/>
  <c r="G443" i="1"/>
  <c r="K443" i="1" s="1"/>
  <c r="O443" i="1" s="1"/>
  <c r="S443" i="1" s="1"/>
  <c r="X443" i="1" s="1"/>
  <c r="Z443" i="1" s="1"/>
  <c r="G435" i="1"/>
  <c r="K435" i="1" s="1"/>
  <c r="O435" i="1" s="1"/>
  <c r="S435" i="1" s="1"/>
  <c r="X435" i="1" s="1"/>
  <c r="Z435" i="1" s="1"/>
  <c r="G415" i="1"/>
  <c r="K415" i="1" s="1"/>
  <c r="O415" i="1" s="1"/>
  <c r="S415" i="1" s="1"/>
  <c r="X415" i="1" s="1"/>
  <c r="Z415" i="1" s="1"/>
  <c r="G395" i="1"/>
  <c r="K395" i="1" s="1"/>
  <c r="O395" i="1" s="1"/>
  <c r="S395" i="1" s="1"/>
  <c r="X395" i="1" s="1"/>
  <c r="Z395" i="1" s="1"/>
  <c r="G367" i="1"/>
  <c r="K367" i="1" s="1"/>
  <c r="O367" i="1" s="1"/>
  <c r="S367" i="1" s="1"/>
  <c r="X367" i="1" s="1"/>
  <c r="Z367" i="1" s="1"/>
  <c r="G608" i="1"/>
  <c r="K608" i="1" s="1"/>
  <c r="O608" i="1" s="1"/>
  <c r="S608" i="1" s="1"/>
  <c r="X608" i="1" s="1"/>
  <c r="Z608" i="1" s="1"/>
  <c r="G588" i="1"/>
  <c r="K588" i="1" s="1"/>
  <c r="O588" i="1" s="1"/>
  <c r="S588" i="1" s="1"/>
  <c r="X588" i="1" s="1"/>
  <c r="Z588" i="1" s="1"/>
  <c r="G556" i="1"/>
  <c r="K556" i="1" s="1"/>
  <c r="O556" i="1" s="1"/>
  <c r="S556" i="1" s="1"/>
  <c r="X556" i="1" s="1"/>
  <c r="Z556" i="1" s="1"/>
  <c r="G528" i="1"/>
  <c r="K528" i="1" s="1"/>
  <c r="O528" i="1" s="1"/>
  <c r="S528" i="1" s="1"/>
  <c r="X528" i="1" s="1"/>
  <c r="Z528" i="1" s="1"/>
  <c r="G326" i="1"/>
  <c r="K326" i="1" s="1"/>
  <c r="O326" i="1" s="1"/>
  <c r="S326" i="1" s="1"/>
  <c r="X326" i="1" s="1"/>
  <c r="Z326" i="1" s="1"/>
  <c r="G590" i="1"/>
  <c r="K590" i="1" s="1"/>
  <c r="O590" i="1" s="1"/>
  <c r="S590" i="1" s="1"/>
  <c r="X590" i="1" s="1"/>
  <c r="Z590" i="1" s="1"/>
  <c r="G582" i="1"/>
  <c r="K582" i="1" s="1"/>
  <c r="O582" i="1" s="1"/>
  <c r="S582" i="1" s="1"/>
  <c r="X582" i="1" s="1"/>
  <c r="Z582" i="1" s="1"/>
  <c r="G510" i="1"/>
  <c r="K510" i="1" s="1"/>
  <c r="O510" i="1" s="1"/>
  <c r="S510" i="1" s="1"/>
  <c r="X510" i="1" s="1"/>
  <c r="Z510" i="1" s="1"/>
  <c r="G406" i="1"/>
  <c r="K406" i="1" s="1"/>
  <c r="O406" i="1" s="1"/>
  <c r="S406" i="1" s="1"/>
  <c r="X406" i="1" s="1"/>
  <c r="Z406" i="1" s="1"/>
  <c r="G2" i="1"/>
  <c r="K2" i="1" s="1"/>
  <c r="O2" i="1" s="1"/>
  <c r="S2" i="1" s="1"/>
  <c r="X2" i="1" s="1"/>
  <c r="Z2" i="1" s="1"/>
  <c r="G601" i="1"/>
  <c r="K601" i="1" s="1"/>
  <c r="O601" i="1" s="1"/>
  <c r="S601" i="1" s="1"/>
  <c r="X601" i="1" s="1"/>
  <c r="Z601" i="1" s="1"/>
  <c r="G593" i="1"/>
  <c r="K593" i="1" s="1"/>
  <c r="O593" i="1" s="1"/>
  <c r="S593" i="1" s="1"/>
  <c r="X593" i="1" s="1"/>
  <c r="Z593" i="1" s="1"/>
  <c r="G589" i="1"/>
  <c r="K589" i="1" s="1"/>
  <c r="O589" i="1" s="1"/>
  <c r="S589" i="1" s="1"/>
  <c r="X589" i="1" s="1"/>
  <c r="Z589" i="1" s="1"/>
  <c r="G585" i="1"/>
  <c r="K585" i="1" s="1"/>
  <c r="O585" i="1" s="1"/>
  <c r="S585" i="1" s="1"/>
  <c r="X585" i="1" s="1"/>
  <c r="Z585" i="1" s="1"/>
  <c r="G573" i="1"/>
  <c r="K573" i="1" s="1"/>
  <c r="O573" i="1" s="1"/>
  <c r="S573" i="1" s="1"/>
  <c r="X573" i="1" s="1"/>
  <c r="Z573" i="1" s="1"/>
  <c r="G565" i="1"/>
  <c r="K565" i="1" s="1"/>
  <c r="O565" i="1" s="1"/>
  <c r="S565" i="1" s="1"/>
  <c r="X565" i="1" s="1"/>
  <c r="Z565" i="1" s="1"/>
  <c r="G561" i="1"/>
  <c r="K561" i="1" s="1"/>
  <c r="O561" i="1" s="1"/>
  <c r="S561" i="1" s="1"/>
  <c r="X561" i="1" s="1"/>
  <c r="Z561" i="1" s="1"/>
  <c r="G549" i="1"/>
  <c r="K549" i="1" s="1"/>
  <c r="O549" i="1" s="1"/>
  <c r="S549" i="1" s="1"/>
  <c r="X549" i="1" s="1"/>
  <c r="Z549" i="1" s="1"/>
  <c r="G545" i="1"/>
  <c r="K545" i="1" s="1"/>
  <c r="O545" i="1" s="1"/>
  <c r="S545" i="1" s="1"/>
  <c r="X545" i="1" s="1"/>
  <c r="Z545" i="1" s="1"/>
  <c r="G541" i="1"/>
  <c r="K541" i="1" s="1"/>
  <c r="O541" i="1" s="1"/>
  <c r="S541" i="1" s="1"/>
  <c r="X541" i="1" s="1"/>
  <c r="Z541" i="1" s="1"/>
  <c r="G537" i="1"/>
  <c r="K537" i="1" s="1"/>
  <c r="O537" i="1" s="1"/>
  <c r="S537" i="1" s="1"/>
  <c r="X537" i="1" s="1"/>
  <c r="Z537" i="1" s="1"/>
  <c r="G533" i="1"/>
  <c r="K533" i="1" s="1"/>
  <c r="O533" i="1" s="1"/>
  <c r="S533" i="1" s="1"/>
  <c r="X533" i="1" s="1"/>
  <c r="Z533" i="1" s="1"/>
  <c r="G529" i="1"/>
  <c r="K529" i="1" s="1"/>
  <c r="O529" i="1" s="1"/>
  <c r="S529" i="1" s="1"/>
  <c r="X529" i="1" s="1"/>
  <c r="Z529" i="1" s="1"/>
  <c r="G521" i="1"/>
  <c r="K521" i="1" s="1"/>
  <c r="O521" i="1" s="1"/>
  <c r="S521" i="1" s="1"/>
  <c r="X521" i="1" s="1"/>
  <c r="Z521" i="1" s="1"/>
  <c r="G517" i="1"/>
  <c r="K517" i="1" s="1"/>
  <c r="O517" i="1" s="1"/>
  <c r="S517" i="1" s="1"/>
  <c r="X517" i="1" s="1"/>
  <c r="Z517" i="1" s="1"/>
  <c r="G513" i="1"/>
  <c r="K513" i="1" s="1"/>
  <c r="O513" i="1" s="1"/>
  <c r="S513" i="1" s="1"/>
  <c r="X513" i="1" s="1"/>
  <c r="Z513" i="1" s="1"/>
  <c r="G509" i="1"/>
  <c r="K509" i="1" s="1"/>
  <c r="O509" i="1" s="1"/>
  <c r="S509" i="1" s="1"/>
  <c r="X509" i="1" s="1"/>
  <c r="Z509" i="1" s="1"/>
  <c r="G497" i="1"/>
  <c r="K497" i="1" s="1"/>
  <c r="O497" i="1" s="1"/>
  <c r="S497" i="1" s="1"/>
  <c r="X497" i="1" s="1"/>
  <c r="Z497" i="1" s="1"/>
  <c r="G489" i="1"/>
  <c r="K489" i="1" s="1"/>
  <c r="O489" i="1" s="1"/>
  <c r="S489" i="1" s="1"/>
  <c r="X489" i="1" s="1"/>
  <c r="Z489" i="1" s="1"/>
  <c r="G485" i="1"/>
  <c r="K485" i="1" s="1"/>
  <c r="O485" i="1" s="1"/>
  <c r="S485" i="1" s="1"/>
  <c r="X485" i="1" s="1"/>
  <c r="Z485" i="1" s="1"/>
  <c r="G481" i="1"/>
  <c r="K481" i="1" s="1"/>
  <c r="O481" i="1" s="1"/>
  <c r="S481" i="1" s="1"/>
  <c r="X481" i="1" s="1"/>
  <c r="Z481" i="1" s="1"/>
  <c r="G477" i="1"/>
  <c r="K477" i="1" s="1"/>
  <c r="O477" i="1" s="1"/>
  <c r="S477" i="1" s="1"/>
  <c r="X477" i="1" s="1"/>
  <c r="Z477" i="1" s="1"/>
  <c r="G469" i="1"/>
  <c r="K469" i="1" s="1"/>
  <c r="O469" i="1" s="1"/>
  <c r="S469" i="1" s="1"/>
  <c r="X469" i="1" s="1"/>
  <c r="Z469" i="1" s="1"/>
  <c r="G465" i="1"/>
  <c r="K465" i="1" s="1"/>
  <c r="O465" i="1" s="1"/>
  <c r="S465" i="1" s="1"/>
  <c r="X465" i="1" s="1"/>
  <c r="Z465" i="1" s="1"/>
  <c r="G461" i="1"/>
  <c r="K461" i="1" s="1"/>
  <c r="O461" i="1" s="1"/>
  <c r="S461" i="1" s="1"/>
  <c r="X461" i="1" s="1"/>
  <c r="Z461" i="1" s="1"/>
  <c r="G457" i="1"/>
  <c r="K457" i="1" s="1"/>
  <c r="O457" i="1" s="1"/>
  <c r="S457" i="1" s="1"/>
  <c r="X457" i="1" s="1"/>
  <c r="Z457" i="1" s="1"/>
  <c r="G453" i="1"/>
  <c r="K453" i="1" s="1"/>
  <c r="O453" i="1" s="1"/>
  <c r="S453" i="1" s="1"/>
  <c r="X453" i="1" s="1"/>
  <c r="Z453" i="1" s="1"/>
  <c r="G449" i="1"/>
  <c r="K449" i="1" s="1"/>
  <c r="O449" i="1" s="1"/>
  <c r="S449" i="1" s="1"/>
  <c r="X449" i="1" s="1"/>
  <c r="Z449" i="1" s="1"/>
  <c r="G445" i="1"/>
  <c r="K445" i="1" s="1"/>
  <c r="O445" i="1" s="1"/>
  <c r="S445" i="1" s="1"/>
  <c r="X445" i="1" s="1"/>
  <c r="Z445" i="1" s="1"/>
  <c r="G441" i="1"/>
  <c r="K441" i="1" s="1"/>
  <c r="O441" i="1" s="1"/>
  <c r="S441" i="1" s="1"/>
  <c r="X441" i="1" s="1"/>
  <c r="Z441" i="1" s="1"/>
  <c r="G433" i="1"/>
  <c r="K433" i="1" s="1"/>
  <c r="O433" i="1" s="1"/>
  <c r="S433" i="1" s="1"/>
  <c r="X433" i="1" s="1"/>
  <c r="Z433" i="1" s="1"/>
  <c r="G429" i="1"/>
  <c r="K429" i="1" s="1"/>
  <c r="O429" i="1" s="1"/>
  <c r="S429" i="1" s="1"/>
  <c r="X429" i="1" s="1"/>
  <c r="Z429" i="1" s="1"/>
  <c r="G417" i="1"/>
  <c r="K417" i="1" s="1"/>
  <c r="O417" i="1" s="1"/>
  <c r="S417" i="1" s="1"/>
  <c r="X417" i="1" s="1"/>
  <c r="Z417" i="1" s="1"/>
  <c r="G413" i="1"/>
  <c r="K413" i="1" s="1"/>
  <c r="O413" i="1" s="1"/>
  <c r="S413" i="1" s="1"/>
  <c r="X413" i="1" s="1"/>
  <c r="Z413" i="1" s="1"/>
  <c r="G409" i="1"/>
  <c r="K409" i="1" s="1"/>
  <c r="O409" i="1" s="1"/>
  <c r="S409" i="1" s="1"/>
  <c r="X409" i="1" s="1"/>
  <c r="Z409" i="1" s="1"/>
  <c r="G405" i="1"/>
  <c r="K405" i="1" s="1"/>
  <c r="O405" i="1" s="1"/>
  <c r="S405" i="1" s="1"/>
  <c r="X405" i="1" s="1"/>
  <c r="Z405" i="1" s="1"/>
  <c r="G401" i="1"/>
  <c r="K401" i="1" s="1"/>
  <c r="O401" i="1" s="1"/>
  <c r="S401" i="1" s="1"/>
  <c r="X401" i="1" s="1"/>
  <c r="Z401" i="1" s="1"/>
  <c r="G397" i="1"/>
  <c r="K397" i="1" s="1"/>
  <c r="O397" i="1" s="1"/>
  <c r="S397" i="1" s="1"/>
  <c r="X397" i="1" s="1"/>
  <c r="Z397" i="1" s="1"/>
  <c r="G393" i="1"/>
  <c r="K393" i="1" s="1"/>
  <c r="O393" i="1" s="1"/>
  <c r="S393" i="1" s="1"/>
  <c r="X393" i="1" s="1"/>
  <c r="Z393" i="1" s="1"/>
  <c r="G389" i="1"/>
  <c r="K389" i="1" s="1"/>
  <c r="O389" i="1" s="1"/>
  <c r="S389" i="1" s="1"/>
  <c r="X389" i="1" s="1"/>
  <c r="Z389" i="1" s="1"/>
  <c r="G385" i="1"/>
  <c r="K385" i="1" s="1"/>
  <c r="O385" i="1" s="1"/>
  <c r="S385" i="1" s="1"/>
  <c r="X385" i="1" s="1"/>
  <c r="Z385" i="1" s="1"/>
  <c r="G381" i="1"/>
  <c r="K381" i="1" s="1"/>
  <c r="O381" i="1" s="1"/>
  <c r="S381" i="1" s="1"/>
  <c r="X381" i="1" s="1"/>
  <c r="Z381" i="1" s="1"/>
  <c r="G377" i="1"/>
  <c r="K377" i="1" s="1"/>
  <c r="O377" i="1" s="1"/>
  <c r="S377" i="1" s="1"/>
  <c r="X377" i="1" s="1"/>
  <c r="Z377" i="1" s="1"/>
  <c r="G369" i="1"/>
  <c r="K369" i="1" s="1"/>
  <c r="O369" i="1" s="1"/>
  <c r="S369" i="1" s="1"/>
  <c r="X369" i="1" s="1"/>
  <c r="Z369" i="1" s="1"/>
  <c r="G365" i="1"/>
  <c r="K365" i="1" s="1"/>
  <c r="O365" i="1" s="1"/>
  <c r="S365" i="1" s="1"/>
  <c r="X365" i="1" s="1"/>
  <c r="Z365" i="1" s="1"/>
  <c r="G361" i="1"/>
  <c r="K361" i="1" s="1"/>
  <c r="O361" i="1" s="1"/>
  <c r="S361" i="1" s="1"/>
  <c r="X361" i="1" s="1"/>
  <c r="Z361" i="1" s="1"/>
  <c r="G349" i="1"/>
  <c r="K349" i="1" s="1"/>
  <c r="O349" i="1" s="1"/>
  <c r="S349" i="1" s="1"/>
  <c r="X349" i="1" s="1"/>
  <c r="Z349" i="1" s="1"/>
  <c r="G345" i="1"/>
  <c r="K345" i="1" s="1"/>
  <c r="O345" i="1" s="1"/>
  <c r="S345" i="1" s="1"/>
  <c r="X345" i="1" s="1"/>
  <c r="Z345" i="1" s="1"/>
  <c r="G341" i="1"/>
  <c r="K341" i="1" s="1"/>
  <c r="O341" i="1" s="1"/>
  <c r="S341" i="1" s="1"/>
  <c r="X341" i="1" s="1"/>
  <c r="Z341" i="1" s="1"/>
  <c r="G337" i="1"/>
  <c r="K337" i="1" s="1"/>
  <c r="O337" i="1" s="1"/>
  <c r="S337" i="1" s="1"/>
  <c r="X337" i="1" s="1"/>
  <c r="Z337" i="1" s="1"/>
  <c r="G333" i="1"/>
  <c r="K333" i="1" s="1"/>
  <c r="O333" i="1" s="1"/>
  <c r="S333" i="1" s="1"/>
  <c r="X333" i="1" s="1"/>
  <c r="Z333" i="1" s="1"/>
  <c r="G329" i="1"/>
  <c r="K329" i="1" s="1"/>
  <c r="O329" i="1" s="1"/>
  <c r="S329" i="1" s="1"/>
  <c r="X329" i="1" s="1"/>
  <c r="Z329" i="1" s="1"/>
  <c r="G325" i="1"/>
  <c r="K325" i="1" s="1"/>
  <c r="O325" i="1" s="1"/>
  <c r="S325" i="1" s="1"/>
  <c r="X325" i="1" s="1"/>
  <c r="Z325" i="1" s="1"/>
  <c r="G321" i="1"/>
  <c r="K321" i="1" s="1"/>
  <c r="O321" i="1" s="1"/>
  <c r="S321" i="1" s="1"/>
  <c r="X321" i="1" s="1"/>
  <c r="Z321" i="1" s="1"/>
  <c r="G317" i="1"/>
  <c r="K317" i="1" s="1"/>
  <c r="O317" i="1" s="1"/>
  <c r="S317" i="1" s="1"/>
  <c r="X317" i="1" s="1"/>
  <c r="Z317" i="1" s="1"/>
  <c r="G309" i="1"/>
  <c r="K309" i="1" s="1"/>
  <c r="O309" i="1" s="1"/>
  <c r="S309" i="1" s="1"/>
  <c r="X309" i="1" s="1"/>
  <c r="Z309" i="1" s="1"/>
  <c r="G305" i="1"/>
  <c r="K305" i="1" s="1"/>
  <c r="O305" i="1" s="1"/>
  <c r="S305" i="1" s="1"/>
  <c r="X305" i="1" s="1"/>
  <c r="Z305" i="1" s="1"/>
  <c r="G297" i="1"/>
  <c r="K297" i="1" s="1"/>
  <c r="O297" i="1" s="1"/>
  <c r="S297" i="1" s="1"/>
  <c r="X297" i="1" s="1"/>
  <c r="Z297" i="1" s="1"/>
  <c r="G293" i="1"/>
  <c r="K293" i="1" s="1"/>
  <c r="O293" i="1" s="1"/>
  <c r="S293" i="1" s="1"/>
  <c r="X293" i="1" s="1"/>
  <c r="Z293" i="1" s="1"/>
  <c r="G289" i="1"/>
  <c r="K289" i="1" s="1"/>
  <c r="O289" i="1" s="1"/>
  <c r="S289" i="1" s="1"/>
  <c r="X289" i="1" s="1"/>
  <c r="Z289" i="1" s="1"/>
  <c r="G281" i="1"/>
  <c r="K281" i="1" s="1"/>
  <c r="O281" i="1" s="1"/>
  <c r="S281" i="1" s="1"/>
  <c r="X281" i="1" s="1"/>
  <c r="Z281" i="1" s="1"/>
  <c r="G269" i="1"/>
  <c r="K269" i="1" s="1"/>
  <c r="O269" i="1" s="1"/>
  <c r="S269" i="1" s="1"/>
  <c r="X269" i="1" s="1"/>
  <c r="Z269" i="1" s="1"/>
  <c r="G265" i="1"/>
  <c r="K265" i="1" s="1"/>
  <c r="O265" i="1" s="1"/>
  <c r="S265" i="1" s="1"/>
  <c r="X265" i="1" s="1"/>
  <c r="Z265" i="1" s="1"/>
  <c r="G261" i="1"/>
  <c r="K261" i="1" s="1"/>
  <c r="O261" i="1" s="1"/>
  <c r="S261" i="1" s="1"/>
  <c r="X261" i="1" s="1"/>
  <c r="Z261" i="1" s="1"/>
  <c r="G257" i="1"/>
  <c r="K257" i="1" s="1"/>
  <c r="O257" i="1" s="1"/>
  <c r="S257" i="1" s="1"/>
  <c r="X257" i="1" s="1"/>
  <c r="Z257" i="1" s="1"/>
  <c r="G253" i="1"/>
  <c r="K253" i="1" s="1"/>
  <c r="O253" i="1" s="1"/>
  <c r="S253" i="1" s="1"/>
  <c r="X253" i="1" s="1"/>
  <c r="Z253" i="1" s="1"/>
  <c r="G249" i="1"/>
  <c r="K249" i="1" s="1"/>
  <c r="O249" i="1" s="1"/>
  <c r="S249" i="1" s="1"/>
  <c r="X249" i="1" s="1"/>
  <c r="Z249" i="1" s="1"/>
  <c r="G237" i="1"/>
  <c r="K237" i="1" s="1"/>
  <c r="O237" i="1" s="1"/>
  <c r="S237" i="1" s="1"/>
  <c r="X237" i="1" s="1"/>
  <c r="Z237" i="1" s="1"/>
  <c r="G233" i="1"/>
  <c r="K233" i="1" s="1"/>
  <c r="O233" i="1" s="1"/>
  <c r="S233" i="1" s="1"/>
  <c r="X233" i="1" s="1"/>
  <c r="Z233" i="1" s="1"/>
  <c r="G229" i="1"/>
  <c r="K229" i="1" s="1"/>
  <c r="O229" i="1" s="1"/>
  <c r="S229" i="1" s="1"/>
  <c r="X229" i="1" s="1"/>
  <c r="Z229" i="1" s="1"/>
  <c r="G225" i="1"/>
  <c r="K225" i="1" s="1"/>
  <c r="O225" i="1" s="1"/>
  <c r="S225" i="1" s="1"/>
  <c r="X225" i="1" s="1"/>
  <c r="Z225" i="1" s="1"/>
  <c r="G221" i="1"/>
  <c r="K221" i="1" s="1"/>
  <c r="O221" i="1" s="1"/>
  <c r="S221" i="1" s="1"/>
  <c r="X221" i="1" s="1"/>
  <c r="Z221" i="1" s="1"/>
  <c r="G217" i="1"/>
  <c r="K217" i="1" s="1"/>
  <c r="O217" i="1" s="1"/>
  <c r="S217" i="1" s="1"/>
  <c r="X217" i="1" s="1"/>
  <c r="Z217" i="1" s="1"/>
  <c r="G213" i="1"/>
  <c r="K213" i="1" s="1"/>
  <c r="O213" i="1" s="1"/>
  <c r="S213" i="1" s="1"/>
  <c r="X213" i="1" s="1"/>
  <c r="Z213" i="1" s="1"/>
  <c r="G205" i="1"/>
  <c r="K205" i="1" s="1"/>
  <c r="O205" i="1" s="1"/>
  <c r="S205" i="1" s="1"/>
  <c r="X205" i="1" s="1"/>
  <c r="Z205" i="1" s="1"/>
  <c r="G197" i="1"/>
  <c r="K197" i="1" s="1"/>
  <c r="O197" i="1" s="1"/>
  <c r="S197" i="1" s="1"/>
  <c r="X197" i="1" s="1"/>
  <c r="Z197" i="1" s="1"/>
  <c r="G193" i="1"/>
  <c r="K193" i="1" s="1"/>
  <c r="O193" i="1" s="1"/>
  <c r="S193" i="1" s="1"/>
  <c r="X193" i="1" s="1"/>
  <c r="Z193" i="1" s="1"/>
  <c r="G189" i="1"/>
  <c r="K189" i="1" s="1"/>
  <c r="O189" i="1" s="1"/>
  <c r="S189" i="1" s="1"/>
  <c r="X189" i="1" s="1"/>
  <c r="Z189" i="1" s="1"/>
  <c r="G185" i="1"/>
  <c r="K185" i="1" s="1"/>
  <c r="O185" i="1" s="1"/>
  <c r="S185" i="1" s="1"/>
  <c r="X185" i="1" s="1"/>
  <c r="Z185" i="1" s="1"/>
  <c r="G181" i="1"/>
  <c r="K181" i="1" s="1"/>
  <c r="O181" i="1" s="1"/>
  <c r="S181" i="1" s="1"/>
  <c r="X181" i="1" s="1"/>
  <c r="Z181" i="1" s="1"/>
  <c r="G177" i="1"/>
  <c r="K177" i="1" s="1"/>
  <c r="O177" i="1" s="1"/>
  <c r="S177" i="1" s="1"/>
  <c r="X177" i="1" s="1"/>
  <c r="Z177" i="1" s="1"/>
  <c r="G173" i="1"/>
  <c r="K173" i="1" s="1"/>
  <c r="O173" i="1" s="1"/>
  <c r="S173" i="1" s="1"/>
  <c r="X173" i="1" s="1"/>
  <c r="Z173" i="1" s="1"/>
  <c r="G169" i="1"/>
  <c r="K169" i="1" s="1"/>
  <c r="O169" i="1" s="1"/>
  <c r="S169" i="1" s="1"/>
  <c r="X169" i="1" s="1"/>
  <c r="Z169" i="1" s="1"/>
  <c r="G165" i="1"/>
  <c r="K165" i="1" s="1"/>
  <c r="O165" i="1" s="1"/>
  <c r="S165" i="1" s="1"/>
  <c r="X165" i="1" s="1"/>
  <c r="Z165" i="1" s="1"/>
  <c r="G161" i="1"/>
  <c r="K161" i="1" s="1"/>
  <c r="O161" i="1" s="1"/>
  <c r="S161" i="1" s="1"/>
  <c r="X161" i="1" s="1"/>
  <c r="Z161" i="1" s="1"/>
  <c r="G157" i="1"/>
  <c r="K157" i="1" s="1"/>
  <c r="O157" i="1" s="1"/>
  <c r="S157" i="1" s="1"/>
  <c r="X157" i="1" s="1"/>
  <c r="Z157" i="1" s="1"/>
  <c r="G145" i="1"/>
  <c r="K145" i="1" s="1"/>
  <c r="O145" i="1" s="1"/>
  <c r="S145" i="1" s="1"/>
  <c r="X145" i="1" s="1"/>
  <c r="Z145" i="1" s="1"/>
  <c r="G133" i="1"/>
  <c r="K133" i="1" s="1"/>
  <c r="O133" i="1" s="1"/>
  <c r="S133" i="1" s="1"/>
  <c r="X133" i="1" s="1"/>
  <c r="Z133" i="1" s="1"/>
  <c r="G129" i="1"/>
  <c r="K129" i="1" s="1"/>
  <c r="O129" i="1" s="1"/>
  <c r="S129" i="1" s="1"/>
  <c r="X129" i="1" s="1"/>
  <c r="Z129" i="1" s="1"/>
  <c r="G117" i="1"/>
  <c r="K117" i="1" s="1"/>
  <c r="O117" i="1" s="1"/>
  <c r="S117" i="1" s="1"/>
  <c r="X117" i="1" s="1"/>
  <c r="Z117" i="1" s="1"/>
  <c r="G113" i="1"/>
  <c r="K113" i="1" s="1"/>
  <c r="O113" i="1" s="1"/>
  <c r="S113" i="1" s="1"/>
  <c r="X113" i="1" s="1"/>
  <c r="Z113" i="1" s="1"/>
  <c r="G109" i="1"/>
  <c r="K109" i="1" s="1"/>
  <c r="O109" i="1" s="1"/>
  <c r="S109" i="1" s="1"/>
  <c r="X109" i="1" s="1"/>
  <c r="Z109" i="1" s="1"/>
  <c r="G105" i="1"/>
  <c r="K105" i="1" s="1"/>
  <c r="O105" i="1" s="1"/>
  <c r="S105" i="1" s="1"/>
  <c r="X105" i="1" s="1"/>
  <c r="Z105" i="1" s="1"/>
  <c r="G93" i="1"/>
  <c r="K93" i="1" s="1"/>
  <c r="O93" i="1" s="1"/>
  <c r="S93" i="1" s="1"/>
  <c r="X93" i="1" s="1"/>
  <c r="Z93" i="1" s="1"/>
  <c r="G89" i="1"/>
  <c r="K89" i="1" s="1"/>
  <c r="O89" i="1" s="1"/>
  <c r="S89" i="1" s="1"/>
  <c r="X89" i="1" s="1"/>
  <c r="Z89" i="1" s="1"/>
  <c r="G81" i="1"/>
  <c r="K81" i="1" s="1"/>
  <c r="O81" i="1" s="1"/>
  <c r="S81" i="1" s="1"/>
  <c r="X81" i="1" s="1"/>
  <c r="Z81" i="1" s="1"/>
  <c r="G73" i="1"/>
  <c r="K73" i="1" s="1"/>
  <c r="O73" i="1" s="1"/>
  <c r="S73" i="1" s="1"/>
  <c r="X73" i="1" s="1"/>
  <c r="Z73" i="1" s="1"/>
  <c r="G69" i="1"/>
  <c r="K69" i="1" s="1"/>
  <c r="O69" i="1" s="1"/>
  <c r="S69" i="1" s="1"/>
  <c r="X69" i="1" s="1"/>
  <c r="Z69" i="1" s="1"/>
  <c r="G65" i="1"/>
  <c r="K65" i="1" s="1"/>
  <c r="O65" i="1" s="1"/>
  <c r="S65" i="1" s="1"/>
  <c r="X65" i="1" s="1"/>
  <c r="Z65" i="1" s="1"/>
  <c r="G61" i="1"/>
  <c r="K61" i="1" s="1"/>
  <c r="O61" i="1" s="1"/>
  <c r="S61" i="1" s="1"/>
  <c r="X61" i="1" s="1"/>
  <c r="Z61" i="1" s="1"/>
  <c r="G57" i="1"/>
  <c r="K57" i="1" s="1"/>
  <c r="O57" i="1" s="1"/>
  <c r="S57" i="1" s="1"/>
  <c r="X57" i="1" s="1"/>
  <c r="Z57" i="1" s="1"/>
  <c r="G45" i="1"/>
  <c r="K45" i="1" s="1"/>
  <c r="O45" i="1" s="1"/>
  <c r="S45" i="1" s="1"/>
  <c r="X45" i="1" s="1"/>
  <c r="Z45" i="1" s="1"/>
  <c r="G13" i="1"/>
  <c r="K13" i="1" s="1"/>
  <c r="O13" i="1" s="1"/>
  <c r="S13" i="1" s="1"/>
  <c r="X13" i="1" s="1"/>
  <c r="Z13" i="1" s="1"/>
  <c r="G512" i="1"/>
  <c r="K512" i="1" s="1"/>
  <c r="O512" i="1" s="1"/>
  <c r="S512" i="1" s="1"/>
  <c r="X512" i="1" s="1"/>
  <c r="Z512" i="1" s="1"/>
  <c r="G508" i="1"/>
  <c r="K508" i="1" s="1"/>
  <c r="O508" i="1" s="1"/>
  <c r="S508" i="1" s="1"/>
  <c r="X508" i="1" s="1"/>
  <c r="Z508" i="1" s="1"/>
  <c r="G504" i="1"/>
  <c r="K504" i="1" s="1"/>
  <c r="O504" i="1" s="1"/>
  <c r="S504" i="1" s="1"/>
  <c r="X504" i="1" s="1"/>
  <c r="Z504" i="1" s="1"/>
  <c r="G500" i="1"/>
  <c r="K500" i="1" s="1"/>
  <c r="O500" i="1" s="1"/>
  <c r="S500" i="1" s="1"/>
  <c r="X500" i="1" s="1"/>
  <c r="Z500" i="1" s="1"/>
  <c r="G492" i="1"/>
  <c r="K492" i="1" s="1"/>
  <c r="O492" i="1" s="1"/>
  <c r="S492" i="1" s="1"/>
  <c r="X492" i="1" s="1"/>
  <c r="Z492" i="1" s="1"/>
  <c r="G488" i="1"/>
  <c r="K488" i="1" s="1"/>
  <c r="O488" i="1" s="1"/>
  <c r="S488" i="1" s="1"/>
  <c r="X488" i="1" s="1"/>
  <c r="Z488" i="1" s="1"/>
  <c r="G480" i="1"/>
  <c r="K480" i="1" s="1"/>
  <c r="O480" i="1" s="1"/>
  <c r="S480" i="1" s="1"/>
  <c r="X480" i="1" s="1"/>
  <c r="Z480" i="1" s="1"/>
  <c r="G476" i="1"/>
  <c r="K476" i="1" s="1"/>
  <c r="O476" i="1" s="1"/>
  <c r="S476" i="1" s="1"/>
  <c r="X476" i="1" s="1"/>
  <c r="Z476" i="1" s="1"/>
  <c r="G472" i="1"/>
  <c r="K472" i="1" s="1"/>
  <c r="O472" i="1" s="1"/>
  <c r="S472" i="1" s="1"/>
  <c r="X472" i="1" s="1"/>
  <c r="Z472" i="1" s="1"/>
  <c r="G468" i="1"/>
  <c r="K468" i="1" s="1"/>
  <c r="O468" i="1" s="1"/>
  <c r="S468" i="1" s="1"/>
  <c r="X468" i="1" s="1"/>
  <c r="Z468" i="1" s="1"/>
  <c r="G464" i="1"/>
  <c r="K464" i="1" s="1"/>
  <c r="O464" i="1" s="1"/>
  <c r="S464" i="1" s="1"/>
  <c r="X464" i="1" s="1"/>
  <c r="Z464" i="1" s="1"/>
  <c r="G456" i="1"/>
  <c r="K456" i="1" s="1"/>
  <c r="O456" i="1" s="1"/>
  <c r="S456" i="1" s="1"/>
  <c r="X456" i="1" s="1"/>
  <c r="Z456" i="1" s="1"/>
  <c r="G452" i="1"/>
  <c r="K452" i="1" s="1"/>
  <c r="O452" i="1" s="1"/>
  <c r="S452" i="1" s="1"/>
  <c r="X452" i="1" s="1"/>
  <c r="Z452" i="1" s="1"/>
  <c r="G448" i="1"/>
  <c r="K448" i="1" s="1"/>
  <c r="O448" i="1" s="1"/>
  <c r="S448" i="1" s="1"/>
  <c r="X448" i="1" s="1"/>
  <c r="Z448" i="1" s="1"/>
  <c r="G444" i="1"/>
  <c r="K444" i="1" s="1"/>
  <c r="O444" i="1" s="1"/>
  <c r="S444" i="1" s="1"/>
  <c r="X444" i="1" s="1"/>
  <c r="Z444" i="1" s="1"/>
  <c r="G440" i="1"/>
  <c r="K440" i="1" s="1"/>
  <c r="O440" i="1" s="1"/>
  <c r="S440" i="1" s="1"/>
  <c r="X440" i="1" s="1"/>
  <c r="Z440" i="1" s="1"/>
  <c r="G432" i="1"/>
  <c r="K432" i="1" s="1"/>
  <c r="O432" i="1" s="1"/>
  <c r="S432" i="1" s="1"/>
  <c r="X432" i="1" s="1"/>
  <c r="Z432" i="1" s="1"/>
  <c r="G428" i="1"/>
  <c r="K428" i="1" s="1"/>
  <c r="O428" i="1" s="1"/>
  <c r="S428" i="1" s="1"/>
  <c r="X428" i="1" s="1"/>
  <c r="Z428" i="1" s="1"/>
  <c r="G424" i="1"/>
  <c r="K424" i="1" s="1"/>
  <c r="O424" i="1" s="1"/>
  <c r="S424" i="1" s="1"/>
  <c r="X424" i="1" s="1"/>
  <c r="Z424" i="1" s="1"/>
  <c r="G420" i="1"/>
  <c r="K420" i="1" s="1"/>
  <c r="O420" i="1" s="1"/>
  <c r="S420" i="1" s="1"/>
  <c r="X420" i="1" s="1"/>
  <c r="Z420" i="1" s="1"/>
  <c r="G416" i="1"/>
  <c r="K416" i="1" s="1"/>
  <c r="O416" i="1" s="1"/>
  <c r="S416" i="1" s="1"/>
  <c r="X416" i="1" s="1"/>
  <c r="Z416" i="1" s="1"/>
  <c r="G408" i="1"/>
  <c r="K408" i="1" s="1"/>
  <c r="O408" i="1" s="1"/>
  <c r="S408" i="1" s="1"/>
  <c r="X408" i="1" s="1"/>
  <c r="Z408" i="1" s="1"/>
  <c r="G404" i="1"/>
  <c r="K404" i="1" s="1"/>
  <c r="O404" i="1" s="1"/>
  <c r="S404" i="1" s="1"/>
  <c r="X404" i="1" s="1"/>
  <c r="Z404" i="1" s="1"/>
  <c r="G400" i="1"/>
  <c r="K400" i="1" s="1"/>
  <c r="O400" i="1" s="1"/>
  <c r="S400" i="1" s="1"/>
  <c r="X400" i="1" s="1"/>
  <c r="Z400" i="1" s="1"/>
  <c r="G396" i="1"/>
  <c r="K396" i="1" s="1"/>
  <c r="O396" i="1" s="1"/>
  <c r="S396" i="1" s="1"/>
  <c r="X396" i="1" s="1"/>
  <c r="Z396" i="1" s="1"/>
  <c r="G388" i="1"/>
  <c r="K388" i="1" s="1"/>
  <c r="O388" i="1" s="1"/>
  <c r="S388" i="1" s="1"/>
  <c r="X388" i="1" s="1"/>
  <c r="Z388" i="1" s="1"/>
  <c r="G380" i="1"/>
  <c r="K380" i="1" s="1"/>
  <c r="O380" i="1" s="1"/>
  <c r="S380" i="1" s="1"/>
  <c r="X380" i="1" s="1"/>
  <c r="Z380" i="1" s="1"/>
  <c r="G376" i="1"/>
  <c r="K376" i="1" s="1"/>
  <c r="O376" i="1" s="1"/>
  <c r="S376" i="1" s="1"/>
  <c r="X376" i="1" s="1"/>
  <c r="Z376" i="1" s="1"/>
  <c r="G372" i="1"/>
  <c r="K372" i="1" s="1"/>
  <c r="O372" i="1" s="1"/>
  <c r="S372" i="1" s="1"/>
  <c r="X372" i="1" s="1"/>
  <c r="Z372" i="1" s="1"/>
  <c r="G368" i="1"/>
  <c r="K368" i="1" s="1"/>
  <c r="O368" i="1" s="1"/>
  <c r="S368" i="1" s="1"/>
  <c r="X368" i="1" s="1"/>
  <c r="Z368" i="1" s="1"/>
  <c r="G364" i="1"/>
  <c r="K364" i="1" s="1"/>
  <c r="O364" i="1" s="1"/>
  <c r="S364" i="1" s="1"/>
  <c r="X364" i="1" s="1"/>
  <c r="Z364" i="1" s="1"/>
  <c r="G356" i="1"/>
  <c r="K356" i="1" s="1"/>
  <c r="O356" i="1" s="1"/>
  <c r="S356" i="1" s="1"/>
  <c r="X356" i="1" s="1"/>
  <c r="Z356" i="1" s="1"/>
  <c r="G344" i="1"/>
  <c r="K344" i="1" s="1"/>
  <c r="O344" i="1" s="1"/>
  <c r="S344" i="1" s="1"/>
  <c r="X344" i="1" s="1"/>
  <c r="Z344" i="1" s="1"/>
  <c r="G340" i="1"/>
  <c r="K340" i="1" s="1"/>
  <c r="O340" i="1" s="1"/>
  <c r="S340" i="1" s="1"/>
  <c r="X340" i="1" s="1"/>
  <c r="Z340" i="1" s="1"/>
  <c r="G328" i="1"/>
  <c r="K328" i="1" s="1"/>
  <c r="O328" i="1" s="1"/>
  <c r="S328" i="1" s="1"/>
  <c r="X328" i="1" s="1"/>
  <c r="Z328" i="1" s="1"/>
  <c r="G324" i="1"/>
  <c r="K324" i="1" s="1"/>
  <c r="O324" i="1" s="1"/>
  <c r="S324" i="1" s="1"/>
  <c r="X324" i="1" s="1"/>
  <c r="Z324" i="1" s="1"/>
  <c r="G320" i="1"/>
  <c r="K320" i="1" s="1"/>
  <c r="O320" i="1" s="1"/>
  <c r="S320" i="1" s="1"/>
  <c r="X320" i="1" s="1"/>
  <c r="Z320" i="1" s="1"/>
  <c r="G312" i="1"/>
  <c r="K312" i="1" s="1"/>
  <c r="O312" i="1" s="1"/>
  <c r="S312" i="1" s="1"/>
  <c r="X312" i="1" s="1"/>
  <c r="Z312" i="1" s="1"/>
  <c r="G304" i="1"/>
  <c r="K304" i="1" s="1"/>
  <c r="O304" i="1" s="1"/>
  <c r="S304" i="1" s="1"/>
  <c r="X304" i="1" s="1"/>
  <c r="Z304" i="1" s="1"/>
  <c r="G292" i="1"/>
  <c r="K292" i="1" s="1"/>
  <c r="O292" i="1" s="1"/>
  <c r="S292" i="1" s="1"/>
  <c r="X292" i="1" s="1"/>
  <c r="Z292" i="1" s="1"/>
  <c r="G284" i="1"/>
  <c r="K284" i="1" s="1"/>
  <c r="O284" i="1" s="1"/>
  <c r="S284" i="1" s="1"/>
  <c r="X284" i="1" s="1"/>
  <c r="Z284" i="1" s="1"/>
  <c r="G280" i="1"/>
  <c r="K280" i="1" s="1"/>
  <c r="O280" i="1" s="1"/>
  <c r="S280" i="1" s="1"/>
  <c r="X280" i="1" s="1"/>
  <c r="Z280" i="1" s="1"/>
  <c r="G272" i="1"/>
  <c r="K272" i="1" s="1"/>
  <c r="O272" i="1" s="1"/>
  <c r="S272" i="1" s="1"/>
  <c r="X272" i="1" s="1"/>
  <c r="Z272" i="1" s="1"/>
  <c r="G268" i="1"/>
  <c r="K268" i="1" s="1"/>
  <c r="O268" i="1" s="1"/>
  <c r="S268" i="1" s="1"/>
  <c r="X268" i="1" s="1"/>
  <c r="Z268" i="1" s="1"/>
  <c r="G264" i="1"/>
  <c r="K264" i="1" s="1"/>
  <c r="O264" i="1" s="1"/>
  <c r="S264" i="1" s="1"/>
  <c r="X264" i="1" s="1"/>
  <c r="Z264" i="1" s="1"/>
  <c r="G260" i="1"/>
  <c r="K260" i="1" s="1"/>
  <c r="O260" i="1" s="1"/>
  <c r="S260" i="1" s="1"/>
  <c r="X260" i="1" s="1"/>
  <c r="Z260" i="1" s="1"/>
  <c r="G244" i="1"/>
  <c r="K244" i="1" s="1"/>
  <c r="O244" i="1" s="1"/>
  <c r="S244" i="1" s="1"/>
  <c r="X244" i="1" s="1"/>
  <c r="Z244" i="1" s="1"/>
  <c r="G208" i="1"/>
  <c r="K208" i="1" s="1"/>
  <c r="O208" i="1" s="1"/>
  <c r="S208" i="1" s="1"/>
  <c r="X208" i="1" s="1"/>
  <c r="Z208" i="1" s="1"/>
  <c r="G196" i="1"/>
  <c r="K196" i="1" s="1"/>
  <c r="O196" i="1" s="1"/>
  <c r="S196" i="1" s="1"/>
  <c r="X196" i="1" s="1"/>
  <c r="Z196" i="1" s="1"/>
  <c r="G192" i="1"/>
  <c r="K192" i="1" s="1"/>
  <c r="O192" i="1" s="1"/>
  <c r="S192" i="1" s="1"/>
  <c r="X192" i="1" s="1"/>
  <c r="Z192" i="1" s="1"/>
  <c r="G188" i="1"/>
  <c r="K188" i="1" s="1"/>
  <c r="O188" i="1" s="1"/>
  <c r="S188" i="1" s="1"/>
  <c r="X188" i="1" s="1"/>
  <c r="Z188" i="1" s="1"/>
  <c r="G180" i="1"/>
  <c r="K180" i="1" s="1"/>
  <c r="O180" i="1" s="1"/>
  <c r="S180" i="1" s="1"/>
  <c r="X180" i="1" s="1"/>
  <c r="Z180" i="1" s="1"/>
  <c r="G168" i="1"/>
  <c r="K168" i="1" s="1"/>
  <c r="O168" i="1" s="1"/>
  <c r="S168" i="1" s="1"/>
  <c r="X168" i="1" s="1"/>
  <c r="Z168" i="1" s="1"/>
  <c r="G164" i="1"/>
  <c r="K164" i="1" s="1"/>
  <c r="O164" i="1" s="1"/>
  <c r="S164" i="1" s="1"/>
  <c r="X164" i="1" s="1"/>
  <c r="Z164" i="1" s="1"/>
  <c r="G160" i="1"/>
  <c r="K160" i="1" s="1"/>
  <c r="O160" i="1" s="1"/>
  <c r="S160" i="1" s="1"/>
  <c r="X160" i="1" s="1"/>
  <c r="Z160" i="1" s="1"/>
  <c r="G152" i="1"/>
  <c r="K152" i="1" s="1"/>
  <c r="O152" i="1" s="1"/>
  <c r="S152" i="1" s="1"/>
  <c r="X152" i="1" s="1"/>
  <c r="Z152" i="1" s="1"/>
  <c r="G148" i="1"/>
  <c r="K148" i="1" s="1"/>
  <c r="O148" i="1" s="1"/>
  <c r="S148" i="1" s="1"/>
  <c r="X148" i="1" s="1"/>
  <c r="Z148" i="1" s="1"/>
  <c r="G140" i="1"/>
  <c r="K140" i="1" s="1"/>
  <c r="O140" i="1" s="1"/>
  <c r="S140" i="1" s="1"/>
  <c r="X140" i="1" s="1"/>
  <c r="Z140" i="1" s="1"/>
  <c r="G132" i="1"/>
  <c r="K132" i="1" s="1"/>
  <c r="O132" i="1" s="1"/>
  <c r="S132" i="1" s="1"/>
  <c r="X132" i="1" s="1"/>
  <c r="Z132" i="1" s="1"/>
  <c r="G116" i="1"/>
  <c r="K116" i="1" s="1"/>
  <c r="O116" i="1" s="1"/>
  <c r="S116" i="1" s="1"/>
  <c r="X116" i="1" s="1"/>
  <c r="Z116" i="1" s="1"/>
  <c r="G108" i="1"/>
  <c r="K108" i="1" s="1"/>
  <c r="O108" i="1" s="1"/>
  <c r="S108" i="1" s="1"/>
  <c r="X108" i="1" s="1"/>
  <c r="Z108" i="1" s="1"/>
  <c r="G100" i="1"/>
  <c r="K100" i="1" s="1"/>
  <c r="O100" i="1" s="1"/>
  <c r="S100" i="1" s="1"/>
  <c r="X100" i="1" s="1"/>
  <c r="Z100" i="1" s="1"/>
  <c r="G96" i="1"/>
  <c r="K96" i="1" s="1"/>
  <c r="O96" i="1" s="1"/>
  <c r="S96" i="1" s="1"/>
  <c r="X96" i="1" s="1"/>
  <c r="Z96" i="1" s="1"/>
  <c r="G88" i="1"/>
  <c r="K88" i="1" s="1"/>
  <c r="O88" i="1" s="1"/>
  <c r="S88" i="1" s="1"/>
  <c r="X88" i="1" s="1"/>
  <c r="Z88" i="1" s="1"/>
  <c r="G80" i="1"/>
  <c r="K80" i="1" s="1"/>
  <c r="O80" i="1" s="1"/>
  <c r="S80" i="1" s="1"/>
  <c r="X80" i="1" s="1"/>
  <c r="Z80" i="1" s="1"/>
  <c r="G64" i="1"/>
  <c r="K64" i="1" s="1"/>
  <c r="O64" i="1" s="1"/>
  <c r="S64" i="1" s="1"/>
  <c r="X64" i="1" s="1"/>
  <c r="Z64" i="1" s="1"/>
  <c r="G48" i="1"/>
  <c r="K48" i="1" s="1"/>
  <c r="O48" i="1" s="1"/>
  <c r="S48" i="1" s="1"/>
  <c r="X48" i="1" s="1"/>
  <c r="Z48" i="1" s="1"/>
  <c r="G40" i="1"/>
  <c r="K40" i="1" s="1"/>
  <c r="O40" i="1" s="1"/>
  <c r="S40" i="1" s="1"/>
  <c r="X40" i="1" s="1"/>
  <c r="Z40" i="1" s="1"/>
  <c r="G32" i="1"/>
  <c r="K32" i="1" s="1"/>
  <c r="O32" i="1" s="1"/>
  <c r="S32" i="1" s="1"/>
  <c r="X32" i="1" s="1"/>
  <c r="Z32" i="1" s="1"/>
  <c r="G28" i="1"/>
  <c r="K28" i="1" s="1"/>
  <c r="O28" i="1" s="1"/>
  <c r="S28" i="1" s="1"/>
  <c r="X28" i="1" s="1"/>
  <c r="Z28" i="1" s="1"/>
  <c r="G24" i="1"/>
  <c r="K24" i="1" s="1"/>
  <c r="O24" i="1" s="1"/>
  <c r="S24" i="1" s="1"/>
  <c r="X24" i="1" s="1"/>
  <c r="Z24" i="1" s="1"/>
  <c r="G20" i="1"/>
  <c r="K20" i="1" s="1"/>
  <c r="O20" i="1" s="1"/>
  <c r="S20" i="1" s="1"/>
  <c r="X20" i="1" s="1"/>
  <c r="Z20" i="1" s="1"/>
  <c r="G16" i="1"/>
  <c r="K16" i="1" s="1"/>
  <c r="O16" i="1" s="1"/>
  <c r="S16" i="1" s="1"/>
  <c r="X16" i="1" s="1"/>
  <c r="Z16" i="1" s="1"/>
  <c r="G8" i="1"/>
  <c r="K8" i="1" s="1"/>
  <c r="O8" i="1" s="1"/>
  <c r="S8" i="1" s="1"/>
  <c r="X8" i="1" s="1"/>
  <c r="Z8" i="1" s="1"/>
  <c r="G471" i="1"/>
  <c r="K471" i="1" s="1"/>
  <c r="O471" i="1" s="1"/>
  <c r="S471" i="1" s="1"/>
  <c r="X471" i="1" s="1"/>
  <c r="Z471" i="1" s="1"/>
  <c r="G459" i="1"/>
  <c r="K459" i="1" s="1"/>
  <c r="O459" i="1" s="1"/>
  <c r="S459" i="1" s="1"/>
  <c r="X459" i="1" s="1"/>
  <c r="Z459" i="1" s="1"/>
  <c r="G455" i="1"/>
  <c r="K455" i="1" s="1"/>
  <c r="O455" i="1" s="1"/>
  <c r="S455" i="1" s="1"/>
  <c r="X455" i="1" s="1"/>
  <c r="Z455" i="1" s="1"/>
  <c r="G447" i="1"/>
  <c r="K447" i="1" s="1"/>
  <c r="O447" i="1" s="1"/>
  <c r="S447" i="1" s="1"/>
  <c r="X447" i="1" s="1"/>
  <c r="Z447" i="1" s="1"/>
  <c r="G431" i="1"/>
  <c r="K431" i="1" s="1"/>
  <c r="O431" i="1" s="1"/>
  <c r="S431" i="1" s="1"/>
  <c r="X431" i="1" s="1"/>
  <c r="Z431" i="1" s="1"/>
  <c r="G427" i="1"/>
  <c r="K427" i="1" s="1"/>
  <c r="O427" i="1" s="1"/>
  <c r="S427" i="1" s="1"/>
  <c r="X427" i="1" s="1"/>
  <c r="Z427" i="1" s="1"/>
  <c r="G423" i="1"/>
  <c r="K423" i="1" s="1"/>
  <c r="O423" i="1" s="1"/>
  <c r="S423" i="1" s="1"/>
  <c r="X423" i="1" s="1"/>
  <c r="Z423" i="1" s="1"/>
  <c r="G411" i="1"/>
  <c r="K411" i="1" s="1"/>
  <c r="O411" i="1" s="1"/>
  <c r="S411" i="1" s="1"/>
  <c r="X411" i="1" s="1"/>
  <c r="Z411" i="1" s="1"/>
  <c r="G407" i="1"/>
  <c r="K407" i="1" s="1"/>
  <c r="O407" i="1" s="1"/>
  <c r="S407" i="1" s="1"/>
  <c r="X407" i="1" s="1"/>
  <c r="Z407" i="1" s="1"/>
  <c r="G383" i="1"/>
  <c r="K383" i="1" s="1"/>
  <c r="O383" i="1" s="1"/>
  <c r="S383" i="1" s="1"/>
  <c r="X383" i="1" s="1"/>
  <c r="Z383" i="1" s="1"/>
  <c r="G379" i="1"/>
  <c r="K379" i="1" s="1"/>
  <c r="O379" i="1" s="1"/>
  <c r="S379" i="1" s="1"/>
  <c r="X379" i="1" s="1"/>
  <c r="Z379" i="1" s="1"/>
  <c r="G375" i="1"/>
  <c r="K375" i="1" s="1"/>
  <c r="O375" i="1" s="1"/>
  <c r="S375" i="1" s="1"/>
  <c r="X375" i="1" s="1"/>
  <c r="Z375" i="1" s="1"/>
  <c r="G371" i="1"/>
  <c r="K371" i="1" s="1"/>
  <c r="O371" i="1" s="1"/>
  <c r="S371" i="1" s="1"/>
  <c r="X371" i="1" s="1"/>
  <c r="Z371" i="1" s="1"/>
  <c r="G363" i="1"/>
  <c r="K363" i="1" s="1"/>
  <c r="O363" i="1" s="1"/>
  <c r="S363" i="1" s="1"/>
  <c r="X363" i="1" s="1"/>
  <c r="Z363" i="1" s="1"/>
  <c r="G359" i="1"/>
  <c r="K359" i="1" s="1"/>
  <c r="O359" i="1" s="1"/>
  <c r="S359" i="1" s="1"/>
  <c r="X359" i="1" s="1"/>
  <c r="Z359" i="1" s="1"/>
  <c r="G351" i="1"/>
  <c r="K351" i="1" s="1"/>
  <c r="O351" i="1" s="1"/>
  <c r="S351" i="1" s="1"/>
  <c r="X351" i="1" s="1"/>
  <c r="Z351" i="1" s="1"/>
  <c r="G347" i="1"/>
  <c r="K347" i="1" s="1"/>
  <c r="O347" i="1" s="1"/>
  <c r="S347" i="1" s="1"/>
  <c r="X347" i="1" s="1"/>
  <c r="Z347" i="1" s="1"/>
  <c r="G343" i="1"/>
  <c r="K343" i="1" s="1"/>
  <c r="O343" i="1" s="1"/>
  <c r="S343" i="1" s="1"/>
  <c r="X343" i="1" s="1"/>
  <c r="Z343" i="1" s="1"/>
  <c r="G339" i="1"/>
  <c r="K339" i="1" s="1"/>
  <c r="O339" i="1" s="1"/>
  <c r="S339" i="1" s="1"/>
  <c r="X339" i="1" s="1"/>
  <c r="Z339" i="1" s="1"/>
  <c r="G335" i="1"/>
  <c r="K335" i="1" s="1"/>
  <c r="O335" i="1" s="1"/>
  <c r="S335" i="1" s="1"/>
  <c r="X335" i="1" s="1"/>
  <c r="Z335" i="1" s="1"/>
  <c r="G331" i="1"/>
  <c r="K331" i="1" s="1"/>
  <c r="O331" i="1" s="1"/>
  <c r="S331" i="1" s="1"/>
  <c r="X331" i="1" s="1"/>
  <c r="Z331" i="1" s="1"/>
  <c r="G327" i="1"/>
  <c r="K327" i="1" s="1"/>
  <c r="O327" i="1" s="1"/>
  <c r="S327" i="1" s="1"/>
  <c r="X327" i="1" s="1"/>
  <c r="Z327" i="1" s="1"/>
  <c r="G323" i="1"/>
  <c r="K323" i="1" s="1"/>
  <c r="O323" i="1" s="1"/>
  <c r="S323" i="1" s="1"/>
  <c r="X323" i="1" s="1"/>
  <c r="Z323" i="1" s="1"/>
  <c r="G315" i="1"/>
  <c r="K315" i="1" s="1"/>
  <c r="O315" i="1" s="1"/>
  <c r="S315" i="1" s="1"/>
  <c r="X315" i="1" s="1"/>
  <c r="Z315" i="1" s="1"/>
  <c r="G307" i="1"/>
  <c r="K307" i="1" s="1"/>
  <c r="O307" i="1" s="1"/>
  <c r="S307" i="1" s="1"/>
  <c r="X307" i="1" s="1"/>
  <c r="Z307" i="1" s="1"/>
  <c r="G299" i="1"/>
  <c r="K299" i="1" s="1"/>
  <c r="O299" i="1" s="1"/>
  <c r="S299" i="1" s="1"/>
  <c r="X299" i="1" s="1"/>
  <c r="Z299" i="1" s="1"/>
  <c r="G295" i="1"/>
  <c r="K295" i="1" s="1"/>
  <c r="O295" i="1" s="1"/>
  <c r="S295" i="1" s="1"/>
  <c r="X295" i="1" s="1"/>
  <c r="Z295" i="1" s="1"/>
  <c r="G287" i="1"/>
  <c r="K287" i="1" s="1"/>
  <c r="O287" i="1" s="1"/>
  <c r="S287" i="1" s="1"/>
  <c r="X287" i="1" s="1"/>
  <c r="Z287" i="1" s="1"/>
  <c r="G283" i="1"/>
  <c r="K283" i="1" s="1"/>
  <c r="O283" i="1" s="1"/>
  <c r="S283" i="1" s="1"/>
  <c r="X283" i="1" s="1"/>
  <c r="Z283" i="1" s="1"/>
  <c r="G275" i="1"/>
  <c r="K275" i="1" s="1"/>
  <c r="O275" i="1" s="1"/>
  <c r="S275" i="1" s="1"/>
  <c r="X275" i="1" s="1"/>
  <c r="Z275" i="1" s="1"/>
  <c r="G271" i="1"/>
  <c r="K271" i="1" s="1"/>
  <c r="O271" i="1" s="1"/>
  <c r="S271" i="1" s="1"/>
  <c r="X271" i="1" s="1"/>
  <c r="Z271" i="1" s="1"/>
  <c r="G267" i="1"/>
  <c r="K267" i="1" s="1"/>
  <c r="O267" i="1" s="1"/>
  <c r="S267" i="1" s="1"/>
  <c r="X267" i="1" s="1"/>
  <c r="Z267" i="1" s="1"/>
  <c r="G263" i="1"/>
  <c r="K263" i="1" s="1"/>
  <c r="O263" i="1" s="1"/>
  <c r="S263" i="1" s="1"/>
  <c r="X263" i="1" s="1"/>
  <c r="Z263" i="1" s="1"/>
  <c r="G259" i="1"/>
  <c r="K259" i="1" s="1"/>
  <c r="O259" i="1" s="1"/>
  <c r="S259" i="1" s="1"/>
  <c r="X259" i="1" s="1"/>
  <c r="Z259" i="1" s="1"/>
  <c r="G255" i="1"/>
  <c r="K255" i="1" s="1"/>
  <c r="O255" i="1" s="1"/>
  <c r="S255" i="1" s="1"/>
  <c r="X255" i="1" s="1"/>
  <c r="Z255" i="1" s="1"/>
  <c r="G247" i="1"/>
  <c r="K247" i="1" s="1"/>
  <c r="O247" i="1" s="1"/>
  <c r="S247" i="1" s="1"/>
  <c r="X247" i="1" s="1"/>
  <c r="Z247" i="1" s="1"/>
  <c r="G243" i="1"/>
  <c r="K243" i="1" s="1"/>
  <c r="O243" i="1" s="1"/>
  <c r="S243" i="1" s="1"/>
  <c r="X243" i="1" s="1"/>
  <c r="Z243" i="1" s="1"/>
  <c r="G239" i="1"/>
  <c r="K239" i="1" s="1"/>
  <c r="O239" i="1" s="1"/>
  <c r="S239" i="1" s="1"/>
  <c r="X239" i="1" s="1"/>
  <c r="Z239" i="1" s="1"/>
  <c r="G231" i="1"/>
  <c r="K231" i="1" s="1"/>
  <c r="O231" i="1" s="1"/>
  <c r="S231" i="1" s="1"/>
  <c r="X231" i="1" s="1"/>
  <c r="Z231" i="1" s="1"/>
  <c r="G227" i="1"/>
  <c r="K227" i="1" s="1"/>
  <c r="O227" i="1" s="1"/>
  <c r="S227" i="1" s="1"/>
  <c r="X227" i="1" s="1"/>
  <c r="Z227" i="1" s="1"/>
  <c r="G219" i="1"/>
  <c r="K219" i="1" s="1"/>
  <c r="O219" i="1" s="1"/>
  <c r="S219" i="1" s="1"/>
  <c r="X219" i="1" s="1"/>
  <c r="Z219" i="1" s="1"/>
  <c r="G215" i="1"/>
  <c r="K215" i="1" s="1"/>
  <c r="O215" i="1" s="1"/>
  <c r="S215" i="1" s="1"/>
  <c r="X215" i="1" s="1"/>
  <c r="Z215" i="1" s="1"/>
  <c r="G211" i="1"/>
  <c r="K211" i="1" s="1"/>
  <c r="O211" i="1" s="1"/>
  <c r="S211" i="1" s="1"/>
  <c r="X211" i="1" s="1"/>
  <c r="Z211" i="1" s="1"/>
  <c r="G207" i="1"/>
  <c r="K207" i="1" s="1"/>
  <c r="O207" i="1" s="1"/>
  <c r="S207" i="1" s="1"/>
  <c r="X207" i="1" s="1"/>
  <c r="Z207" i="1" s="1"/>
  <c r="G203" i="1"/>
  <c r="K203" i="1" s="1"/>
  <c r="O203" i="1" s="1"/>
  <c r="S203" i="1" s="1"/>
  <c r="X203" i="1" s="1"/>
  <c r="Z203" i="1" s="1"/>
  <c r="G191" i="1"/>
  <c r="K191" i="1" s="1"/>
  <c r="O191" i="1" s="1"/>
  <c r="S191" i="1" s="1"/>
  <c r="X191" i="1" s="1"/>
  <c r="Z191" i="1" s="1"/>
  <c r="G183" i="1"/>
  <c r="K183" i="1" s="1"/>
  <c r="O183" i="1" s="1"/>
  <c r="S183" i="1" s="1"/>
  <c r="X183" i="1" s="1"/>
  <c r="Z183" i="1" s="1"/>
  <c r="G179" i="1"/>
  <c r="K179" i="1" s="1"/>
  <c r="O179" i="1" s="1"/>
  <c r="S179" i="1" s="1"/>
  <c r="X179" i="1" s="1"/>
  <c r="Z179" i="1" s="1"/>
  <c r="G175" i="1"/>
  <c r="K175" i="1" s="1"/>
  <c r="O175" i="1" s="1"/>
  <c r="S175" i="1" s="1"/>
  <c r="X175" i="1" s="1"/>
  <c r="Z175" i="1" s="1"/>
  <c r="G167" i="1"/>
  <c r="K167" i="1" s="1"/>
  <c r="O167" i="1" s="1"/>
  <c r="S167" i="1" s="1"/>
  <c r="X167" i="1" s="1"/>
  <c r="Z167" i="1" s="1"/>
  <c r="G163" i="1"/>
  <c r="K163" i="1" s="1"/>
  <c r="O163" i="1" s="1"/>
  <c r="S163" i="1" s="1"/>
  <c r="X163" i="1" s="1"/>
  <c r="Z163" i="1" s="1"/>
  <c r="G159" i="1"/>
  <c r="K159" i="1" s="1"/>
  <c r="O159" i="1" s="1"/>
  <c r="S159" i="1" s="1"/>
  <c r="X159" i="1" s="1"/>
  <c r="Z159" i="1" s="1"/>
  <c r="G155" i="1"/>
  <c r="K155" i="1" s="1"/>
  <c r="O155" i="1" s="1"/>
  <c r="S155" i="1" s="1"/>
  <c r="X155" i="1" s="1"/>
  <c r="Z155" i="1" s="1"/>
  <c r="G147" i="1"/>
  <c r="K147" i="1" s="1"/>
  <c r="O147" i="1" s="1"/>
  <c r="S147" i="1" s="1"/>
  <c r="X147" i="1" s="1"/>
  <c r="Z147" i="1" s="1"/>
  <c r="G143" i="1"/>
  <c r="K143" i="1" s="1"/>
  <c r="O143" i="1" s="1"/>
  <c r="S143" i="1" s="1"/>
  <c r="X143" i="1" s="1"/>
  <c r="Z143" i="1" s="1"/>
  <c r="G139" i="1"/>
  <c r="K139" i="1" s="1"/>
  <c r="O139" i="1" s="1"/>
  <c r="S139" i="1" s="1"/>
  <c r="X139" i="1" s="1"/>
  <c r="Z139" i="1" s="1"/>
  <c r="G135" i="1"/>
  <c r="K135" i="1" s="1"/>
  <c r="O135" i="1" s="1"/>
  <c r="S135" i="1" s="1"/>
  <c r="X135" i="1" s="1"/>
  <c r="Z135" i="1" s="1"/>
  <c r="G131" i="1"/>
  <c r="K131" i="1" s="1"/>
  <c r="O131" i="1" s="1"/>
  <c r="S131" i="1" s="1"/>
  <c r="X131" i="1" s="1"/>
  <c r="Z131" i="1" s="1"/>
  <c r="G127" i="1"/>
  <c r="K127" i="1" s="1"/>
  <c r="O127" i="1" s="1"/>
  <c r="S127" i="1" s="1"/>
  <c r="X127" i="1" s="1"/>
  <c r="Z127" i="1" s="1"/>
  <c r="G123" i="1"/>
  <c r="K123" i="1" s="1"/>
  <c r="O123" i="1" s="1"/>
  <c r="S123" i="1" s="1"/>
  <c r="X123" i="1" s="1"/>
  <c r="Z123" i="1" s="1"/>
  <c r="G119" i="1"/>
  <c r="K119" i="1" s="1"/>
  <c r="O119" i="1" s="1"/>
  <c r="S119" i="1" s="1"/>
  <c r="X119" i="1" s="1"/>
  <c r="Z119" i="1" s="1"/>
  <c r="G115" i="1"/>
  <c r="K115" i="1" s="1"/>
  <c r="O115" i="1" s="1"/>
  <c r="S115" i="1" s="1"/>
  <c r="X115" i="1" s="1"/>
  <c r="Z115" i="1" s="1"/>
  <c r="G111" i="1"/>
  <c r="K111" i="1" s="1"/>
  <c r="O111" i="1" s="1"/>
  <c r="S111" i="1" s="1"/>
  <c r="X111" i="1" s="1"/>
  <c r="Z111" i="1" s="1"/>
  <c r="G107" i="1"/>
  <c r="K107" i="1" s="1"/>
  <c r="O107" i="1" s="1"/>
  <c r="S107" i="1" s="1"/>
  <c r="X107" i="1" s="1"/>
  <c r="Z107" i="1" s="1"/>
  <c r="G103" i="1"/>
  <c r="K103" i="1" s="1"/>
  <c r="O103" i="1" s="1"/>
  <c r="S103" i="1" s="1"/>
  <c r="X103" i="1" s="1"/>
  <c r="Z103" i="1" s="1"/>
  <c r="G99" i="1"/>
  <c r="K99" i="1" s="1"/>
  <c r="O99" i="1" s="1"/>
  <c r="S99" i="1" s="1"/>
  <c r="X99" i="1" s="1"/>
  <c r="Z99" i="1" s="1"/>
  <c r="G95" i="1"/>
  <c r="K95" i="1" s="1"/>
  <c r="O95" i="1" s="1"/>
  <c r="S95" i="1" s="1"/>
  <c r="X95" i="1" s="1"/>
  <c r="Z95" i="1" s="1"/>
  <c r="G91" i="1"/>
  <c r="K91" i="1" s="1"/>
  <c r="O91" i="1" s="1"/>
  <c r="S91" i="1" s="1"/>
  <c r="X91" i="1" s="1"/>
  <c r="Z91" i="1" s="1"/>
  <c r="G87" i="1"/>
  <c r="K87" i="1" s="1"/>
  <c r="O87" i="1" s="1"/>
  <c r="S87" i="1" s="1"/>
  <c r="X87" i="1" s="1"/>
  <c r="Z87" i="1" s="1"/>
  <c r="G79" i="1"/>
  <c r="K79" i="1" s="1"/>
  <c r="O79" i="1" s="1"/>
  <c r="S79" i="1" s="1"/>
  <c r="X79" i="1" s="1"/>
  <c r="Z79" i="1" s="1"/>
  <c r="G71" i="1"/>
  <c r="K71" i="1" s="1"/>
  <c r="O71" i="1" s="1"/>
  <c r="S71" i="1" s="1"/>
  <c r="X71" i="1" s="1"/>
  <c r="Z71" i="1" s="1"/>
  <c r="G67" i="1"/>
  <c r="K67" i="1" s="1"/>
  <c r="O67" i="1" s="1"/>
  <c r="S67" i="1" s="1"/>
  <c r="X67" i="1" s="1"/>
  <c r="Z67" i="1" s="1"/>
  <c r="G63" i="1"/>
  <c r="K63" i="1" s="1"/>
  <c r="O63" i="1" s="1"/>
  <c r="S63" i="1" s="1"/>
  <c r="X63" i="1" s="1"/>
  <c r="Z63" i="1" s="1"/>
  <c r="G55" i="1"/>
  <c r="K55" i="1" s="1"/>
  <c r="O55" i="1" s="1"/>
  <c r="S55" i="1" s="1"/>
  <c r="X55" i="1" s="1"/>
  <c r="Z55" i="1" s="1"/>
  <c r="G51" i="1"/>
  <c r="K51" i="1" s="1"/>
  <c r="O51" i="1" s="1"/>
  <c r="S51" i="1" s="1"/>
  <c r="X51" i="1" s="1"/>
  <c r="Z51" i="1" s="1"/>
  <c r="G47" i="1"/>
  <c r="K47" i="1" s="1"/>
  <c r="O47" i="1" s="1"/>
  <c r="S47" i="1" s="1"/>
  <c r="X47" i="1" s="1"/>
  <c r="Z47" i="1" s="1"/>
  <c r="G39" i="1"/>
  <c r="K39" i="1" s="1"/>
  <c r="O39" i="1" s="1"/>
  <c r="S39" i="1" s="1"/>
  <c r="X39" i="1" s="1"/>
  <c r="Z39" i="1" s="1"/>
  <c r="G35" i="1"/>
  <c r="K35" i="1" s="1"/>
  <c r="O35" i="1" s="1"/>
  <c r="S35" i="1" s="1"/>
  <c r="X35" i="1" s="1"/>
  <c r="Z35" i="1" s="1"/>
  <c r="G27" i="1"/>
  <c r="K27" i="1" s="1"/>
  <c r="O27" i="1" s="1"/>
  <c r="S27" i="1" s="1"/>
  <c r="X27" i="1" s="1"/>
  <c r="Z27" i="1" s="1"/>
  <c r="G23" i="1"/>
  <c r="K23" i="1" s="1"/>
  <c r="O23" i="1" s="1"/>
  <c r="S23" i="1" s="1"/>
  <c r="X23" i="1" s="1"/>
  <c r="Z23" i="1" s="1"/>
  <c r="G19" i="1"/>
  <c r="K19" i="1" s="1"/>
  <c r="O19" i="1" s="1"/>
  <c r="S19" i="1" s="1"/>
  <c r="X19" i="1" s="1"/>
  <c r="Z19" i="1" s="1"/>
  <c r="G11" i="1"/>
  <c r="K11" i="1" s="1"/>
  <c r="O11" i="1" s="1"/>
  <c r="S11" i="1" s="1"/>
  <c r="X11" i="1" s="1"/>
  <c r="Z11" i="1" s="1"/>
  <c r="G7" i="1"/>
  <c r="K7" i="1" s="1"/>
  <c r="O7" i="1" s="1"/>
  <c r="S7" i="1" s="1"/>
  <c r="X7" i="1" s="1"/>
  <c r="Z7" i="1" s="1"/>
  <c r="G606" i="1"/>
  <c r="K606" i="1" s="1"/>
  <c r="O606" i="1" s="1"/>
  <c r="S606" i="1" s="1"/>
  <c r="X606" i="1" s="1"/>
  <c r="Z606" i="1" s="1"/>
  <c r="G602" i="1"/>
  <c r="K602" i="1" s="1"/>
  <c r="O602" i="1" s="1"/>
  <c r="S602" i="1" s="1"/>
  <c r="X602" i="1" s="1"/>
  <c r="Z602" i="1" s="1"/>
  <c r="G598" i="1"/>
  <c r="K598" i="1" s="1"/>
  <c r="O598" i="1" s="1"/>
  <c r="S598" i="1" s="1"/>
  <c r="X598" i="1" s="1"/>
  <c r="Z598" i="1" s="1"/>
  <c r="G586" i="1"/>
  <c r="K586" i="1" s="1"/>
  <c r="O586" i="1" s="1"/>
  <c r="S586" i="1" s="1"/>
  <c r="X586" i="1" s="1"/>
  <c r="Z586" i="1" s="1"/>
  <c r="G578" i="1"/>
  <c r="K578" i="1" s="1"/>
  <c r="O578" i="1" s="1"/>
  <c r="S578" i="1" s="1"/>
  <c r="X578" i="1" s="1"/>
  <c r="Z578" i="1" s="1"/>
  <c r="G570" i="1"/>
  <c r="K570" i="1" s="1"/>
  <c r="O570" i="1" s="1"/>
  <c r="S570" i="1" s="1"/>
  <c r="X570" i="1" s="1"/>
  <c r="Z570" i="1" s="1"/>
  <c r="G566" i="1"/>
  <c r="K566" i="1" s="1"/>
  <c r="O566" i="1" s="1"/>
  <c r="S566" i="1" s="1"/>
  <c r="X566" i="1" s="1"/>
  <c r="Z566" i="1" s="1"/>
  <c r="G562" i="1"/>
  <c r="K562" i="1" s="1"/>
  <c r="O562" i="1" s="1"/>
  <c r="S562" i="1" s="1"/>
  <c r="X562" i="1" s="1"/>
  <c r="Z562" i="1" s="1"/>
  <c r="G558" i="1"/>
  <c r="K558" i="1" s="1"/>
  <c r="O558" i="1" s="1"/>
  <c r="S558" i="1" s="1"/>
  <c r="X558" i="1" s="1"/>
  <c r="Z558" i="1" s="1"/>
  <c r="G546" i="1"/>
  <c r="K546" i="1" s="1"/>
  <c r="O546" i="1" s="1"/>
  <c r="S546" i="1" s="1"/>
  <c r="X546" i="1" s="1"/>
  <c r="Z546" i="1" s="1"/>
  <c r="G542" i="1"/>
  <c r="K542" i="1" s="1"/>
  <c r="O542" i="1" s="1"/>
  <c r="S542" i="1" s="1"/>
  <c r="X542" i="1" s="1"/>
  <c r="Z542" i="1" s="1"/>
  <c r="G534" i="1"/>
  <c r="K534" i="1" s="1"/>
  <c r="O534" i="1" s="1"/>
  <c r="S534" i="1" s="1"/>
  <c r="X534" i="1" s="1"/>
  <c r="Z534" i="1" s="1"/>
  <c r="G530" i="1"/>
  <c r="K530" i="1" s="1"/>
  <c r="O530" i="1" s="1"/>
  <c r="S530" i="1" s="1"/>
  <c r="X530" i="1" s="1"/>
  <c r="Z530" i="1" s="1"/>
  <c r="G514" i="1"/>
  <c r="K514" i="1" s="1"/>
  <c r="O514" i="1" s="1"/>
  <c r="S514" i="1" s="1"/>
  <c r="X514" i="1" s="1"/>
  <c r="Z514" i="1" s="1"/>
  <c r="G506" i="1"/>
  <c r="K506" i="1" s="1"/>
  <c r="O506" i="1" s="1"/>
  <c r="S506" i="1" s="1"/>
  <c r="X506" i="1" s="1"/>
  <c r="Z506" i="1" s="1"/>
  <c r="G502" i="1"/>
  <c r="K502" i="1" s="1"/>
  <c r="O502" i="1" s="1"/>
  <c r="S502" i="1" s="1"/>
  <c r="X502" i="1" s="1"/>
  <c r="Z502" i="1" s="1"/>
  <c r="G498" i="1"/>
  <c r="K498" i="1" s="1"/>
  <c r="O498" i="1" s="1"/>
  <c r="S498" i="1" s="1"/>
  <c r="X498" i="1" s="1"/>
  <c r="Z498" i="1" s="1"/>
  <c r="G494" i="1"/>
  <c r="K494" i="1" s="1"/>
  <c r="O494" i="1" s="1"/>
  <c r="S494" i="1" s="1"/>
  <c r="X494" i="1" s="1"/>
  <c r="Z494" i="1" s="1"/>
  <c r="G490" i="1"/>
  <c r="K490" i="1" s="1"/>
  <c r="O490" i="1" s="1"/>
  <c r="S490" i="1" s="1"/>
  <c r="X490" i="1" s="1"/>
  <c r="Z490" i="1" s="1"/>
  <c r="G486" i="1"/>
  <c r="K486" i="1" s="1"/>
  <c r="O486" i="1" s="1"/>
  <c r="S486" i="1" s="1"/>
  <c r="X486" i="1" s="1"/>
  <c r="Z486" i="1" s="1"/>
  <c r="G482" i="1"/>
  <c r="K482" i="1" s="1"/>
  <c r="O482" i="1" s="1"/>
  <c r="S482" i="1" s="1"/>
  <c r="X482" i="1" s="1"/>
  <c r="Z482" i="1" s="1"/>
  <c r="G478" i="1"/>
  <c r="K478" i="1" s="1"/>
  <c r="O478" i="1" s="1"/>
  <c r="S478" i="1" s="1"/>
  <c r="X478" i="1" s="1"/>
  <c r="Z478" i="1" s="1"/>
  <c r="G466" i="1"/>
  <c r="K466" i="1" s="1"/>
  <c r="O466" i="1" s="1"/>
  <c r="S466" i="1" s="1"/>
  <c r="X466" i="1" s="1"/>
  <c r="Z466" i="1" s="1"/>
  <c r="G458" i="1"/>
  <c r="K458" i="1" s="1"/>
  <c r="O458" i="1" s="1"/>
  <c r="S458" i="1" s="1"/>
  <c r="X458" i="1" s="1"/>
  <c r="Z458" i="1" s="1"/>
  <c r="G454" i="1"/>
  <c r="K454" i="1" s="1"/>
  <c r="O454" i="1" s="1"/>
  <c r="S454" i="1" s="1"/>
  <c r="X454" i="1" s="1"/>
  <c r="Z454" i="1" s="1"/>
  <c r="G450" i="1"/>
  <c r="K450" i="1" s="1"/>
  <c r="O450" i="1" s="1"/>
  <c r="S450" i="1" s="1"/>
  <c r="X450" i="1" s="1"/>
  <c r="Z450" i="1" s="1"/>
  <c r="G446" i="1"/>
  <c r="K446" i="1" s="1"/>
  <c r="O446" i="1" s="1"/>
  <c r="S446" i="1" s="1"/>
  <c r="X446" i="1" s="1"/>
  <c r="Z446" i="1" s="1"/>
  <c r="G442" i="1"/>
  <c r="K442" i="1" s="1"/>
  <c r="O442" i="1" s="1"/>
  <c r="S442" i="1" s="1"/>
  <c r="X442" i="1" s="1"/>
  <c r="Z442" i="1" s="1"/>
  <c r="G434" i="1"/>
  <c r="K434" i="1" s="1"/>
  <c r="O434" i="1" s="1"/>
  <c r="S434" i="1" s="1"/>
  <c r="X434" i="1" s="1"/>
  <c r="Z434" i="1" s="1"/>
  <c r="G426" i="1"/>
  <c r="K426" i="1" s="1"/>
  <c r="O426" i="1" s="1"/>
  <c r="S426" i="1" s="1"/>
  <c r="X426" i="1" s="1"/>
  <c r="Z426" i="1" s="1"/>
  <c r="G422" i="1"/>
  <c r="K422" i="1" s="1"/>
  <c r="O422" i="1" s="1"/>
  <c r="S422" i="1" s="1"/>
  <c r="X422" i="1" s="1"/>
  <c r="Z422" i="1" s="1"/>
  <c r="G418" i="1"/>
  <c r="K418" i="1" s="1"/>
  <c r="O418" i="1" s="1"/>
  <c r="S418" i="1" s="1"/>
  <c r="X418" i="1" s="1"/>
  <c r="Z418" i="1" s="1"/>
  <c r="G410" i="1"/>
  <c r="K410" i="1" s="1"/>
  <c r="O410" i="1" s="1"/>
  <c r="S410" i="1" s="1"/>
  <c r="X410" i="1" s="1"/>
  <c r="Z410" i="1" s="1"/>
  <c r="G402" i="1"/>
  <c r="K402" i="1" s="1"/>
  <c r="O402" i="1" s="1"/>
  <c r="S402" i="1" s="1"/>
  <c r="X402" i="1" s="1"/>
  <c r="Z402" i="1" s="1"/>
  <c r="G398" i="1"/>
  <c r="K398" i="1" s="1"/>
  <c r="O398" i="1" s="1"/>
  <c r="S398" i="1" s="1"/>
  <c r="X398" i="1" s="1"/>
  <c r="Z398" i="1" s="1"/>
  <c r="G394" i="1"/>
  <c r="K394" i="1" s="1"/>
  <c r="O394" i="1" s="1"/>
  <c r="S394" i="1" s="1"/>
  <c r="X394" i="1" s="1"/>
  <c r="Z394" i="1" s="1"/>
  <c r="G386" i="1"/>
  <c r="K386" i="1" s="1"/>
  <c r="O386" i="1" s="1"/>
  <c r="S386" i="1" s="1"/>
  <c r="X386" i="1" s="1"/>
  <c r="Z386" i="1" s="1"/>
  <c r="G382" i="1"/>
  <c r="K382" i="1" s="1"/>
  <c r="O382" i="1" s="1"/>
  <c r="S382" i="1" s="1"/>
  <c r="X382" i="1" s="1"/>
  <c r="Z382" i="1" s="1"/>
  <c r="G374" i="1"/>
  <c r="K374" i="1" s="1"/>
  <c r="O374" i="1" s="1"/>
  <c r="S374" i="1" s="1"/>
  <c r="X374" i="1" s="1"/>
  <c r="Z374" i="1" s="1"/>
  <c r="G366" i="1"/>
  <c r="K366" i="1" s="1"/>
  <c r="O366" i="1" s="1"/>
  <c r="S366" i="1" s="1"/>
  <c r="X366" i="1" s="1"/>
  <c r="Z366" i="1" s="1"/>
  <c r="G306" i="1"/>
  <c r="K306" i="1" s="1"/>
  <c r="O306" i="1" s="1"/>
  <c r="S306" i="1" s="1"/>
  <c r="X306" i="1" s="1"/>
  <c r="Z306" i="1" s="1"/>
  <c r="G290" i="1"/>
  <c r="K290" i="1" s="1"/>
  <c r="O290" i="1" s="1"/>
  <c r="S290" i="1" s="1"/>
  <c r="X290" i="1" s="1"/>
  <c r="Z290" i="1" s="1"/>
  <c r="G282" i="1"/>
  <c r="K282" i="1" s="1"/>
  <c r="O282" i="1" s="1"/>
  <c r="S282" i="1" s="1"/>
  <c r="X282" i="1" s="1"/>
  <c r="Z282" i="1" s="1"/>
  <c r="G278" i="1"/>
  <c r="K278" i="1" s="1"/>
  <c r="O278" i="1" s="1"/>
  <c r="S278" i="1" s="1"/>
  <c r="X278" i="1" s="1"/>
  <c r="Z278" i="1" s="1"/>
  <c r="G154" i="1"/>
  <c r="K154" i="1" s="1"/>
  <c r="O154" i="1" s="1"/>
  <c r="S154" i="1" s="1"/>
  <c r="X154" i="1" s="1"/>
  <c r="Z154" i="1" s="1"/>
  <c r="G118" i="1"/>
  <c r="K118" i="1" s="1"/>
  <c r="O118" i="1" s="1"/>
  <c r="S118" i="1" s="1"/>
  <c r="X118" i="1" s="1"/>
  <c r="Z118" i="1" s="1"/>
  <c r="G114" i="1"/>
  <c r="K114" i="1" s="1"/>
  <c r="O114" i="1" s="1"/>
  <c r="S114" i="1" s="1"/>
  <c r="X114" i="1" s="1"/>
  <c r="Z114" i="1" s="1"/>
  <c r="G90" i="1"/>
  <c r="K90" i="1" s="1"/>
  <c r="O90" i="1" s="1"/>
  <c r="S90" i="1" s="1"/>
  <c r="X90" i="1" s="1"/>
  <c r="Z90" i="1" s="1"/>
  <c r="G54" i="1"/>
  <c r="K54" i="1" s="1"/>
  <c r="O54" i="1" s="1"/>
  <c r="S54" i="1" s="1"/>
  <c r="X54" i="1" s="1"/>
  <c r="Z54" i="1" s="1"/>
  <c r="G42" i="1"/>
  <c r="K42" i="1" s="1"/>
  <c r="O42" i="1" s="1"/>
  <c r="S42" i="1" s="1"/>
  <c r="X42" i="1" s="1"/>
  <c r="Z42" i="1" s="1"/>
  <c r="G26" i="1"/>
  <c r="K26" i="1" s="1"/>
  <c r="O26" i="1" s="1"/>
  <c r="S26" i="1" s="1"/>
  <c r="X26" i="1" s="1"/>
  <c r="Z26" i="1" s="1"/>
  <c r="G41" i="1"/>
  <c r="K41" i="1" s="1"/>
  <c r="O41" i="1" s="1"/>
  <c r="S41" i="1" s="1"/>
  <c r="X41" i="1" s="1"/>
  <c r="Z41" i="1" s="1"/>
  <c r="G37" i="1"/>
  <c r="K37" i="1" s="1"/>
  <c r="O37" i="1" s="1"/>
  <c r="S37" i="1" s="1"/>
  <c r="X37" i="1" s="1"/>
  <c r="Z37" i="1" s="1"/>
  <c r="G25" i="1"/>
  <c r="K25" i="1" s="1"/>
  <c r="O25" i="1" s="1"/>
  <c r="S25" i="1" s="1"/>
  <c r="X25" i="1" s="1"/>
  <c r="Z25" i="1" s="1"/>
  <c r="G9" i="1"/>
  <c r="K9" i="1" s="1"/>
  <c r="O9" i="1" s="1"/>
  <c r="S9" i="1" s="1"/>
  <c r="X9" i="1" s="1"/>
  <c r="Z9" i="1" s="1"/>
  <c r="G370" i="1"/>
  <c r="K370" i="1" s="1"/>
  <c r="O370" i="1" s="1"/>
  <c r="S370" i="1" s="1"/>
  <c r="X370" i="1" s="1"/>
  <c r="Z370" i="1" s="1"/>
  <c r="G362" i="1"/>
  <c r="K362" i="1" s="1"/>
  <c r="O362" i="1" s="1"/>
  <c r="S362" i="1" s="1"/>
  <c r="X362" i="1" s="1"/>
  <c r="Z362" i="1" s="1"/>
  <c r="G354" i="1"/>
  <c r="K354" i="1" s="1"/>
  <c r="O354" i="1" s="1"/>
  <c r="S354" i="1" s="1"/>
  <c r="X354" i="1" s="1"/>
  <c r="Z354" i="1" s="1"/>
  <c r="G334" i="1"/>
  <c r="K334" i="1" s="1"/>
  <c r="O334" i="1" s="1"/>
  <c r="S334" i="1" s="1"/>
  <c r="X334" i="1" s="1"/>
  <c r="Z334" i="1" s="1"/>
  <c r="G330" i="1"/>
  <c r="K330" i="1" s="1"/>
  <c r="O330" i="1" s="1"/>
  <c r="S330" i="1" s="1"/>
  <c r="X330" i="1" s="1"/>
  <c r="Z330" i="1" s="1"/>
  <c r="G322" i="1"/>
  <c r="K322" i="1" s="1"/>
  <c r="O322" i="1" s="1"/>
  <c r="S322" i="1" s="1"/>
  <c r="X322" i="1" s="1"/>
  <c r="Z322" i="1" s="1"/>
  <c r="G302" i="1"/>
  <c r="K302" i="1" s="1"/>
  <c r="O302" i="1" s="1"/>
  <c r="S302" i="1" s="1"/>
  <c r="X302" i="1" s="1"/>
  <c r="Z302" i="1" s="1"/>
  <c r="G294" i="1"/>
  <c r="K294" i="1" s="1"/>
  <c r="O294" i="1" s="1"/>
  <c r="S294" i="1" s="1"/>
  <c r="X294" i="1" s="1"/>
  <c r="Z294" i="1" s="1"/>
  <c r="G274" i="1"/>
  <c r="K274" i="1" s="1"/>
  <c r="O274" i="1" s="1"/>
  <c r="S274" i="1" s="1"/>
  <c r="X274" i="1" s="1"/>
  <c r="Z274" i="1" s="1"/>
  <c r="G270" i="1"/>
  <c r="K270" i="1" s="1"/>
  <c r="O270" i="1" s="1"/>
  <c r="S270" i="1" s="1"/>
  <c r="X270" i="1" s="1"/>
  <c r="Z270" i="1" s="1"/>
  <c r="G258" i="1"/>
  <c r="K258" i="1" s="1"/>
  <c r="O258" i="1" s="1"/>
  <c r="S258" i="1" s="1"/>
  <c r="X258" i="1" s="1"/>
  <c r="Z258" i="1" s="1"/>
  <c r="G254" i="1"/>
  <c r="K254" i="1" s="1"/>
  <c r="O254" i="1" s="1"/>
  <c r="S254" i="1" s="1"/>
  <c r="X254" i="1" s="1"/>
  <c r="Z254" i="1" s="1"/>
  <c r="G246" i="1"/>
  <c r="K246" i="1" s="1"/>
  <c r="O246" i="1" s="1"/>
  <c r="S246" i="1" s="1"/>
  <c r="X246" i="1" s="1"/>
  <c r="Z246" i="1" s="1"/>
  <c r="G226" i="1"/>
  <c r="K226" i="1" s="1"/>
  <c r="O226" i="1" s="1"/>
  <c r="S226" i="1" s="1"/>
  <c r="X226" i="1" s="1"/>
  <c r="Z226" i="1" s="1"/>
  <c r="G222" i="1"/>
  <c r="K222" i="1" s="1"/>
  <c r="O222" i="1" s="1"/>
  <c r="S222" i="1" s="1"/>
  <c r="X222" i="1" s="1"/>
  <c r="Z222" i="1" s="1"/>
  <c r="G218" i="1"/>
  <c r="K218" i="1" s="1"/>
  <c r="O218" i="1" s="1"/>
  <c r="S218" i="1" s="1"/>
  <c r="X218" i="1" s="1"/>
  <c r="Z218" i="1" s="1"/>
  <c r="G206" i="1"/>
  <c r="K206" i="1" s="1"/>
  <c r="O206" i="1" s="1"/>
  <c r="S206" i="1" s="1"/>
  <c r="X206" i="1" s="1"/>
  <c r="Z206" i="1" s="1"/>
  <c r="G198" i="1"/>
  <c r="K198" i="1" s="1"/>
  <c r="O198" i="1" s="1"/>
  <c r="S198" i="1" s="1"/>
  <c r="X198" i="1" s="1"/>
  <c r="Z198" i="1" s="1"/>
  <c r="G194" i="1"/>
  <c r="K194" i="1" s="1"/>
  <c r="O194" i="1" s="1"/>
  <c r="S194" i="1" s="1"/>
  <c r="X194" i="1" s="1"/>
  <c r="Z194" i="1" s="1"/>
  <c r="G190" i="1"/>
  <c r="K190" i="1" s="1"/>
  <c r="O190" i="1" s="1"/>
  <c r="S190" i="1" s="1"/>
  <c r="X190" i="1" s="1"/>
  <c r="Z190" i="1" s="1"/>
  <c r="G174" i="1"/>
  <c r="K174" i="1" s="1"/>
  <c r="O174" i="1" s="1"/>
  <c r="S174" i="1" s="1"/>
  <c r="X174" i="1" s="1"/>
  <c r="Z174" i="1" s="1"/>
  <c r="G170" i="1"/>
  <c r="K170" i="1" s="1"/>
  <c r="O170" i="1" s="1"/>
  <c r="S170" i="1" s="1"/>
  <c r="X170" i="1" s="1"/>
  <c r="Z170" i="1" s="1"/>
  <c r="G150" i="1"/>
  <c r="K150" i="1" s="1"/>
  <c r="O150" i="1" s="1"/>
  <c r="S150" i="1" s="1"/>
  <c r="X150" i="1" s="1"/>
  <c r="Z150" i="1" s="1"/>
  <c r="G142" i="1"/>
  <c r="K142" i="1" s="1"/>
  <c r="O142" i="1" s="1"/>
  <c r="S142" i="1" s="1"/>
  <c r="X142" i="1" s="1"/>
  <c r="Z142" i="1" s="1"/>
  <c r="G138" i="1"/>
  <c r="K138" i="1" s="1"/>
  <c r="O138" i="1" s="1"/>
  <c r="S138" i="1" s="1"/>
  <c r="X138" i="1" s="1"/>
  <c r="Z138" i="1" s="1"/>
  <c r="G130" i="1"/>
  <c r="K130" i="1" s="1"/>
  <c r="O130" i="1" s="1"/>
  <c r="S130" i="1" s="1"/>
  <c r="X130" i="1" s="1"/>
  <c r="Z130" i="1" s="1"/>
  <c r="G126" i="1"/>
  <c r="K126" i="1" s="1"/>
  <c r="O126" i="1" s="1"/>
  <c r="S126" i="1" s="1"/>
  <c r="X126" i="1" s="1"/>
  <c r="Z126" i="1" s="1"/>
  <c r="G122" i="1"/>
  <c r="K122" i="1" s="1"/>
  <c r="O122" i="1" s="1"/>
  <c r="S122" i="1" s="1"/>
  <c r="X122" i="1" s="1"/>
  <c r="Z122" i="1" s="1"/>
  <c r="G110" i="1"/>
  <c r="K110" i="1" s="1"/>
  <c r="O110" i="1" s="1"/>
  <c r="S110" i="1" s="1"/>
  <c r="X110" i="1" s="1"/>
  <c r="Z110" i="1" s="1"/>
  <c r="G94" i="1"/>
  <c r="K94" i="1" s="1"/>
  <c r="O94" i="1" s="1"/>
  <c r="S94" i="1" s="1"/>
  <c r="X94" i="1" s="1"/>
  <c r="Z94" i="1" s="1"/>
  <c r="G78" i="1"/>
  <c r="K78" i="1" s="1"/>
  <c r="O78" i="1" s="1"/>
  <c r="S78" i="1" s="1"/>
  <c r="X78" i="1" s="1"/>
  <c r="Z78" i="1" s="1"/>
  <c r="G74" i="1"/>
  <c r="K74" i="1" s="1"/>
  <c r="O74" i="1" s="1"/>
  <c r="S74" i="1" s="1"/>
  <c r="X74" i="1" s="1"/>
  <c r="Z74" i="1" s="1"/>
  <c r="G66" i="1"/>
  <c r="K66" i="1" s="1"/>
  <c r="O66" i="1" s="1"/>
  <c r="S66" i="1" s="1"/>
  <c r="X66" i="1" s="1"/>
  <c r="Z66" i="1" s="1"/>
  <c r="G62" i="1"/>
  <c r="K62" i="1" s="1"/>
  <c r="O62" i="1" s="1"/>
  <c r="S62" i="1" s="1"/>
  <c r="X62" i="1" s="1"/>
  <c r="Z62" i="1" s="1"/>
  <c r="G46" i="1"/>
  <c r="K46" i="1" s="1"/>
  <c r="O46" i="1" s="1"/>
  <c r="S46" i="1" s="1"/>
  <c r="X46" i="1" s="1"/>
  <c r="Z46" i="1" s="1"/>
  <c r="G38" i="1"/>
  <c r="K38" i="1" s="1"/>
  <c r="O38" i="1" s="1"/>
  <c r="S38" i="1" s="1"/>
  <c r="X38" i="1" s="1"/>
  <c r="Z38" i="1" s="1"/>
  <c r="G30" i="1"/>
  <c r="K30" i="1" s="1"/>
  <c r="O30" i="1" s="1"/>
  <c r="S30" i="1" s="1"/>
  <c r="X30" i="1" s="1"/>
  <c r="Z30" i="1" s="1"/>
  <c r="G18" i="1"/>
  <c r="K18" i="1" s="1"/>
  <c r="O18" i="1" s="1"/>
  <c r="S18" i="1" s="1"/>
  <c r="X18" i="1" s="1"/>
  <c r="Z18" i="1" s="1"/>
  <c r="G14" i="1"/>
  <c r="K14" i="1" s="1"/>
  <c r="O14" i="1" s="1"/>
  <c r="S14" i="1" s="1"/>
  <c r="X14" i="1" s="1"/>
  <c r="Z14" i="1" s="1"/>
  <c r="G10" i="1"/>
  <c r="K10" i="1" s="1"/>
  <c r="O10" i="1" s="1"/>
  <c r="S10" i="1" s="1"/>
  <c r="X10" i="1" s="1"/>
  <c r="Z10" i="1" s="1"/>
  <c r="Y3" i="6"/>
  <c r="Y4" i="6"/>
  <c r="Y5" i="6"/>
  <c r="Y6" i="6"/>
  <c r="Y7" i="6"/>
  <c r="Y8" i="6"/>
  <c r="Y9" i="6"/>
  <c r="Y10" i="6"/>
  <c r="Y11" i="6"/>
  <c r="Y12" i="6"/>
  <c r="Y13" i="6"/>
  <c r="Y14" i="6"/>
  <c r="Y15" i="6"/>
  <c r="Y16" i="6"/>
  <c r="Y17" i="6"/>
  <c r="Y18" i="6"/>
  <c r="Y19" i="6"/>
  <c r="Y20" i="6"/>
  <c r="Y21" i="6"/>
  <c r="Y22" i="6"/>
  <c r="Y23" i="6"/>
  <c r="Y24" i="6"/>
  <c r="Y25" i="6"/>
  <c r="Y26" i="6"/>
  <c r="Y27" i="6"/>
  <c r="Y28" i="6"/>
  <c r="Y29" i="6"/>
  <c r="Y30" i="6"/>
  <c r="Y31" i="6"/>
  <c r="Y32" i="6"/>
  <c r="Y33" i="6"/>
  <c r="Y34" i="6"/>
  <c r="Y35" i="6"/>
  <c r="Y36" i="6"/>
  <c r="Y37" i="6"/>
  <c r="Y38" i="6"/>
  <c r="Y39" i="6"/>
  <c r="Y40" i="6"/>
  <c r="Y41" i="6"/>
  <c r="Y42" i="6"/>
  <c r="Y43" i="6"/>
  <c r="Y44" i="6"/>
  <c r="Y45" i="6"/>
  <c r="Y46" i="6"/>
  <c r="Y47" i="6"/>
  <c r="Y48" i="6"/>
  <c r="Y49" i="6"/>
  <c r="Y50" i="6"/>
  <c r="Y51" i="6"/>
  <c r="Y52" i="6"/>
  <c r="Y53" i="6"/>
  <c r="Y54" i="6"/>
  <c r="Y55" i="6"/>
  <c r="Y56" i="6"/>
  <c r="Y57" i="6"/>
  <c r="Y58" i="6"/>
  <c r="Y59" i="6"/>
  <c r="Y60" i="6"/>
  <c r="Y61" i="6"/>
  <c r="Y62" i="6"/>
  <c r="Y63" i="6"/>
  <c r="Y64" i="6"/>
  <c r="Y65" i="6"/>
  <c r="Y66" i="6"/>
  <c r="Y67" i="6"/>
  <c r="Y68" i="6"/>
  <c r="Y69" i="6"/>
  <c r="Y70" i="6"/>
  <c r="Y71" i="6"/>
  <c r="Y72" i="6"/>
  <c r="Y73" i="6"/>
  <c r="Y74" i="6"/>
  <c r="Y75" i="6"/>
  <c r="Y76" i="6"/>
  <c r="Y77" i="6"/>
  <c r="Y78" i="6"/>
  <c r="Y79" i="6"/>
  <c r="Y80" i="6"/>
  <c r="Y81" i="6"/>
  <c r="Y82" i="6"/>
  <c r="Y83" i="6"/>
  <c r="Y84" i="6"/>
  <c r="Y85" i="6"/>
  <c r="Y86" i="6"/>
  <c r="Y87" i="6"/>
  <c r="Y88" i="6"/>
  <c r="Y89" i="6"/>
  <c r="Y90" i="6"/>
  <c r="Y91" i="6"/>
  <c r="Y92" i="6"/>
  <c r="Y93" i="6"/>
  <c r="Y94" i="6"/>
  <c r="Y95" i="6"/>
  <c r="Y96" i="6"/>
  <c r="Y97" i="6"/>
  <c r="Y98" i="6"/>
  <c r="Y99" i="6"/>
  <c r="Y100" i="6"/>
  <c r="Y101" i="6"/>
  <c r="Y102" i="6"/>
  <c r="Y103" i="6"/>
  <c r="Y2" i="6"/>
  <c r="X3" i="6"/>
  <c r="X4" i="6"/>
  <c r="X5" i="6"/>
  <c r="X6" i="6"/>
  <c r="X7" i="6"/>
  <c r="X8" i="6"/>
  <c r="X9" i="6"/>
  <c r="X10" i="6"/>
  <c r="X11" i="6"/>
  <c r="X12" i="6"/>
  <c r="X13" i="6"/>
  <c r="X14" i="6"/>
  <c r="X15" i="6"/>
  <c r="X16" i="6"/>
  <c r="X17" i="6"/>
  <c r="X18" i="6"/>
  <c r="X19" i="6"/>
  <c r="X20" i="6"/>
  <c r="X21" i="6"/>
  <c r="X22" i="6"/>
  <c r="X23" i="6"/>
  <c r="X24" i="6"/>
  <c r="X25" i="6"/>
  <c r="X26" i="6"/>
  <c r="X27" i="6"/>
  <c r="X28" i="6"/>
  <c r="X29" i="6"/>
  <c r="X30" i="6"/>
  <c r="X31" i="6"/>
  <c r="X32" i="6"/>
  <c r="X33" i="6"/>
  <c r="X34" i="6"/>
  <c r="X35" i="6"/>
  <c r="X36" i="6"/>
  <c r="X37" i="6"/>
  <c r="X38" i="6"/>
  <c r="X39" i="6"/>
  <c r="X40" i="6"/>
  <c r="X41" i="6"/>
  <c r="X42" i="6"/>
  <c r="X43" i="6"/>
  <c r="X44" i="6"/>
  <c r="X45" i="6"/>
  <c r="X46" i="6"/>
  <c r="X47" i="6"/>
  <c r="X48" i="6"/>
  <c r="X49" i="6"/>
  <c r="X50" i="6"/>
  <c r="X51" i="6"/>
  <c r="X52" i="6"/>
  <c r="X53" i="6"/>
  <c r="X54" i="6"/>
  <c r="X55" i="6"/>
  <c r="X56" i="6"/>
  <c r="X57" i="6"/>
  <c r="X58" i="6"/>
  <c r="X59" i="6"/>
  <c r="X60" i="6"/>
  <c r="X61" i="6"/>
  <c r="X62" i="6"/>
  <c r="X63" i="6"/>
  <c r="X64" i="6"/>
  <c r="X65" i="6"/>
  <c r="X66" i="6"/>
  <c r="X67" i="6"/>
  <c r="X68" i="6"/>
  <c r="X69" i="6"/>
  <c r="X70" i="6"/>
  <c r="X71" i="6"/>
  <c r="X72" i="6"/>
  <c r="X73" i="6"/>
  <c r="X74" i="6"/>
  <c r="X75" i="6"/>
  <c r="X76" i="6"/>
  <c r="X77" i="6"/>
  <c r="X78" i="6"/>
  <c r="X79" i="6"/>
  <c r="X80" i="6"/>
  <c r="X81" i="6"/>
  <c r="X82" i="6"/>
  <c r="X83" i="6"/>
  <c r="X84" i="6"/>
  <c r="X85" i="6"/>
  <c r="X86" i="6"/>
  <c r="X87" i="6"/>
  <c r="X88" i="6"/>
  <c r="X89" i="6"/>
  <c r="X90" i="6"/>
  <c r="X91" i="6"/>
  <c r="X92" i="6"/>
  <c r="X93" i="6"/>
  <c r="X94" i="6"/>
  <c r="X95" i="6"/>
  <c r="X96" i="6"/>
  <c r="X97" i="6"/>
  <c r="X98" i="6"/>
  <c r="X99" i="6"/>
  <c r="X100" i="6"/>
  <c r="X101" i="6"/>
  <c r="X102" i="6"/>
  <c r="X103" i="6"/>
  <c r="X2" i="6"/>
  <c r="W3" i="6"/>
  <c r="W4" i="6"/>
  <c r="W5" i="6"/>
  <c r="W6" i="6"/>
  <c r="W7" i="6"/>
  <c r="W8" i="6"/>
  <c r="W9" i="6"/>
  <c r="W10" i="6"/>
  <c r="W11" i="6"/>
  <c r="W12" i="6"/>
  <c r="W13" i="6"/>
  <c r="W14" i="6"/>
  <c r="W15" i="6"/>
  <c r="W16" i="6"/>
  <c r="W17" i="6"/>
  <c r="W18" i="6"/>
  <c r="W19" i="6"/>
  <c r="W20" i="6"/>
  <c r="W21" i="6"/>
  <c r="W22" i="6"/>
  <c r="W23" i="6"/>
  <c r="W24" i="6"/>
  <c r="W25" i="6"/>
  <c r="W26" i="6"/>
  <c r="W27" i="6"/>
  <c r="W28" i="6"/>
  <c r="W29" i="6"/>
  <c r="W30" i="6"/>
  <c r="W31" i="6"/>
  <c r="W32" i="6"/>
  <c r="W33" i="6"/>
  <c r="W34" i="6"/>
  <c r="W35" i="6"/>
  <c r="W36" i="6"/>
  <c r="W37" i="6"/>
  <c r="W38" i="6"/>
  <c r="W39" i="6"/>
  <c r="W40" i="6"/>
  <c r="W41" i="6"/>
  <c r="W42" i="6"/>
  <c r="W43" i="6"/>
  <c r="W44" i="6"/>
  <c r="W45" i="6"/>
  <c r="W46" i="6"/>
  <c r="W47" i="6"/>
  <c r="W48" i="6"/>
  <c r="W49" i="6"/>
  <c r="W50" i="6"/>
  <c r="W51" i="6"/>
  <c r="W52" i="6"/>
  <c r="W53" i="6"/>
  <c r="W54" i="6"/>
  <c r="W55" i="6"/>
  <c r="W56" i="6"/>
  <c r="W57" i="6"/>
  <c r="W58" i="6"/>
  <c r="W59" i="6"/>
  <c r="W60" i="6"/>
  <c r="W61" i="6"/>
  <c r="W62" i="6"/>
  <c r="W63" i="6"/>
  <c r="W64" i="6"/>
  <c r="W65" i="6"/>
  <c r="W66" i="6"/>
  <c r="W67" i="6"/>
  <c r="W68" i="6"/>
  <c r="W69" i="6"/>
  <c r="W70" i="6"/>
  <c r="W71" i="6"/>
  <c r="W72" i="6"/>
  <c r="W73" i="6"/>
  <c r="W74" i="6"/>
  <c r="W75" i="6"/>
  <c r="W76" i="6"/>
  <c r="W77" i="6"/>
  <c r="W78" i="6"/>
  <c r="W79" i="6"/>
  <c r="W80" i="6"/>
  <c r="W81" i="6"/>
  <c r="W82" i="6"/>
  <c r="W83" i="6"/>
  <c r="W84" i="6"/>
  <c r="W85" i="6"/>
  <c r="W86" i="6"/>
  <c r="W87" i="6"/>
  <c r="W88" i="6"/>
  <c r="W89" i="6"/>
  <c r="W90" i="6"/>
  <c r="W91" i="6"/>
  <c r="W92" i="6"/>
  <c r="W93" i="6"/>
  <c r="W94" i="6"/>
  <c r="W95" i="6"/>
  <c r="W96" i="6"/>
  <c r="W97" i="6"/>
  <c r="W98" i="6"/>
  <c r="W99" i="6"/>
  <c r="W100" i="6"/>
  <c r="W101" i="6"/>
  <c r="W102" i="6"/>
  <c r="W103" i="6"/>
  <c r="W2" i="6"/>
  <c r="L138" i="5"/>
  <c r="L137" i="5"/>
  <c r="L136" i="5"/>
  <c r="L135" i="5"/>
  <c r="L134" i="5"/>
  <c r="L133" i="5"/>
  <c r="L132" i="5"/>
  <c r="L131" i="5"/>
  <c r="L130" i="5"/>
  <c r="L129" i="5"/>
  <c r="L128" i="5"/>
  <c r="L127" i="5"/>
  <c r="L126" i="5"/>
  <c r="L125" i="5"/>
  <c r="L124" i="5"/>
  <c r="L123" i="5"/>
  <c r="L122" i="5"/>
  <c r="L121" i="5"/>
  <c r="L120" i="5"/>
  <c r="L119" i="5"/>
  <c r="L118" i="5"/>
  <c r="L117" i="5"/>
  <c r="L116" i="5"/>
  <c r="L115" i="5"/>
  <c r="L114" i="5"/>
  <c r="L113" i="5"/>
  <c r="L112" i="5"/>
  <c r="L111" i="5"/>
  <c r="L110" i="5"/>
  <c r="L109" i="5"/>
  <c r="L108" i="5"/>
  <c r="L107" i="5"/>
  <c r="L106" i="5"/>
  <c r="L105" i="5"/>
  <c r="L104" i="5"/>
  <c r="L103" i="5"/>
  <c r="L102" i="5"/>
  <c r="L101" i="5"/>
  <c r="L100" i="5"/>
  <c r="L99" i="5"/>
  <c r="L98" i="5"/>
  <c r="L97" i="5"/>
  <c r="L96" i="5"/>
  <c r="L95" i="5"/>
  <c r="L94" i="5"/>
  <c r="L93" i="5"/>
  <c r="L92" i="5"/>
  <c r="L91" i="5"/>
  <c r="L90" i="5"/>
  <c r="L89" i="5"/>
  <c r="L88" i="5"/>
  <c r="L87" i="5"/>
  <c r="L86" i="5"/>
  <c r="L85" i="5"/>
  <c r="L84" i="5"/>
  <c r="L83" i="5"/>
  <c r="L82" i="5"/>
  <c r="L81" i="5"/>
  <c r="L80" i="5"/>
  <c r="L79" i="5"/>
  <c r="L78" i="5"/>
  <c r="L77" i="5"/>
  <c r="L76" i="5"/>
  <c r="L75" i="5"/>
  <c r="L74" i="5"/>
  <c r="L73" i="5"/>
  <c r="L72" i="5"/>
  <c r="L71" i="5"/>
  <c r="L70" i="5"/>
  <c r="L69" i="5"/>
  <c r="L68" i="5"/>
  <c r="L67" i="5"/>
  <c r="L66" i="5"/>
  <c r="L65" i="5"/>
  <c r="L64" i="5"/>
  <c r="L63" i="5"/>
  <c r="L62" i="5"/>
  <c r="L61" i="5"/>
  <c r="L60" i="5"/>
  <c r="L59" i="5"/>
  <c r="L58" i="5"/>
  <c r="L57" i="5"/>
  <c r="L56" i="5"/>
  <c r="L55" i="5"/>
  <c r="L54" i="5"/>
  <c r="L53" i="5"/>
  <c r="L52" i="5"/>
  <c r="L51" i="5"/>
  <c r="L50" i="5"/>
  <c r="L49" i="5"/>
  <c r="L48" i="5"/>
  <c r="L47" i="5"/>
  <c r="L46" i="5"/>
  <c r="L45" i="5"/>
  <c r="L44" i="5"/>
  <c r="L43" i="5"/>
  <c r="L42" i="5"/>
  <c r="L41" i="5"/>
  <c r="L40" i="5"/>
  <c r="L39" i="5"/>
  <c r="L38" i="5"/>
  <c r="L37" i="5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L6" i="5"/>
  <c r="L5" i="5"/>
  <c r="L4" i="5"/>
  <c r="L3" i="5"/>
  <c r="L2" i="5"/>
  <c r="J138" i="5"/>
  <c r="J137" i="5"/>
  <c r="J136" i="5"/>
  <c r="J135" i="5"/>
  <c r="J134" i="5"/>
  <c r="J133" i="5"/>
  <c r="J132" i="5"/>
  <c r="J131" i="5"/>
  <c r="J130" i="5"/>
  <c r="J129" i="5"/>
  <c r="J128" i="5"/>
  <c r="J127" i="5"/>
  <c r="J126" i="5"/>
  <c r="J125" i="5"/>
  <c r="J124" i="5"/>
  <c r="J123" i="5"/>
  <c r="J122" i="5"/>
  <c r="J121" i="5"/>
  <c r="J120" i="5"/>
  <c r="J119" i="5"/>
  <c r="J118" i="5"/>
  <c r="J117" i="5"/>
  <c r="J116" i="5"/>
  <c r="J115" i="5"/>
  <c r="J114" i="5"/>
  <c r="J113" i="5"/>
  <c r="J112" i="5"/>
  <c r="J111" i="5"/>
  <c r="J110" i="5"/>
  <c r="J109" i="5"/>
  <c r="J108" i="5"/>
  <c r="J107" i="5"/>
  <c r="J106" i="5"/>
  <c r="J105" i="5"/>
  <c r="J104" i="5"/>
  <c r="J103" i="5"/>
  <c r="J102" i="5"/>
  <c r="J101" i="5"/>
  <c r="J100" i="5"/>
  <c r="J99" i="5"/>
  <c r="J98" i="5"/>
  <c r="J97" i="5"/>
  <c r="J96" i="5"/>
  <c r="J95" i="5"/>
  <c r="J94" i="5"/>
  <c r="J93" i="5"/>
  <c r="J92" i="5"/>
  <c r="J91" i="5"/>
  <c r="J90" i="5"/>
  <c r="J89" i="5"/>
  <c r="J88" i="5"/>
  <c r="J87" i="5"/>
  <c r="J86" i="5"/>
  <c r="J85" i="5"/>
  <c r="J84" i="5"/>
  <c r="J83" i="5"/>
  <c r="J82" i="5"/>
  <c r="J81" i="5"/>
  <c r="J80" i="5"/>
  <c r="J79" i="5"/>
  <c r="J78" i="5"/>
  <c r="J77" i="5"/>
  <c r="J76" i="5"/>
  <c r="J75" i="5"/>
  <c r="J74" i="5"/>
  <c r="J73" i="5"/>
  <c r="J72" i="5"/>
  <c r="J71" i="5"/>
  <c r="J70" i="5"/>
  <c r="J69" i="5"/>
  <c r="J68" i="5"/>
  <c r="J67" i="5"/>
  <c r="J66" i="5"/>
  <c r="J65" i="5"/>
  <c r="J64" i="5"/>
  <c r="J63" i="5"/>
  <c r="J62" i="5"/>
  <c r="J61" i="5"/>
  <c r="J60" i="5"/>
  <c r="J59" i="5"/>
  <c r="J58" i="5"/>
  <c r="J57" i="5"/>
  <c r="J56" i="5"/>
  <c r="J55" i="5"/>
  <c r="J54" i="5"/>
  <c r="J53" i="5"/>
  <c r="J52" i="5"/>
  <c r="J51" i="5"/>
  <c r="J50" i="5"/>
  <c r="J49" i="5"/>
  <c r="J48" i="5"/>
  <c r="J47" i="5"/>
  <c r="J46" i="5"/>
  <c r="J45" i="5"/>
  <c r="J44" i="5"/>
  <c r="J43" i="5"/>
  <c r="J42" i="5"/>
  <c r="J41" i="5"/>
  <c r="J40" i="5"/>
  <c r="J39" i="5"/>
  <c r="J38" i="5"/>
  <c r="J37" i="5"/>
  <c r="J36" i="5"/>
  <c r="J35" i="5"/>
  <c r="J34" i="5"/>
  <c r="J33" i="5"/>
  <c r="J32" i="5"/>
  <c r="J31" i="5"/>
  <c r="J30" i="5"/>
  <c r="J29" i="5"/>
  <c r="J28" i="5"/>
  <c r="J27" i="5"/>
  <c r="J26" i="5"/>
  <c r="J25" i="5"/>
  <c r="J24" i="5"/>
  <c r="J23" i="5"/>
  <c r="J22" i="5"/>
  <c r="J21" i="5"/>
  <c r="J20" i="5"/>
  <c r="J19" i="5"/>
  <c r="J18" i="5"/>
  <c r="J17" i="5"/>
  <c r="J16" i="5"/>
  <c r="J15" i="5"/>
  <c r="J14" i="5"/>
  <c r="J13" i="5"/>
  <c r="J12" i="5"/>
  <c r="J11" i="5"/>
  <c r="J10" i="5"/>
  <c r="J9" i="5"/>
  <c r="J8" i="5"/>
  <c r="J7" i="5"/>
  <c r="J6" i="5"/>
  <c r="J5" i="5"/>
  <c r="J4" i="5"/>
  <c r="J3" i="5"/>
  <c r="AC101" i="6" l="1"/>
  <c r="E59" i="1" s="1"/>
  <c r="AC97" i="6"/>
  <c r="E75" i="1" s="1"/>
  <c r="AC93" i="6"/>
  <c r="E316" i="1" s="1"/>
  <c r="AC89" i="6"/>
  <c r="E277" i="1" s="1"/>
  <c r="G277" i="1" s="1"/>
  <c r="K277" i="1" s="1"/>
  <c r="O277" i="1" s="1"/>
  <c r="S277" i="1" s="1"/>
  <c r="X277" i="1" s="1"/>
  <c r="Z277" i="1" s="1"/>
  <c r="AC85" i="6"/>
  <c r="E242" i="1" s="1"/>
  <c r="AC81" i="6"/>
  <c r="E83" i="1" s="1"/>
  <c r="AC77" i="6"/>
  <c r="E151" i="1" s="1"/>
  <c r="AC73" i="6"/>
  <c r="E224" i="1" s="1"/>
  <c r="G224" i="1" s="1"/>
  <c r="K224" i="1" s="1"/>
  <c r="O224" i="1" s="1"/>
  <c r="S224" i="1" s="1"/>
  <c r="X224" i="1" s="1"/>
  <c r="Z224" i="1" s="1"/>
  <c r="AC69" i="6"/>
  <c r="E187" i="1" s="1"/>
  <c r="AC65" i="6"/>
  <c r="E319" i="1" s="1"/>
  <c r="G319" i="1" s="1"/>
  <c r="K319" i="1" s="1"/>
  <c r="O319" i="1" s="1"/>
  <c r="S319" i="1" s="1"/>
  <c r="X319" i="1" s="1"/>
  <c r="Z319" i="1" s="1"/>
  <c r="AC61" i="6"/>
  <c r="E171" i="1" s="1"/>
  <c r="AC57" i="6"/>
  <c r="E201" i="1" s="1"/>
  <c r="AC53" i="6"/>
  <c r="E36" i="1" s="1"/>
  <c r="AC49" i="6"/>
  <c r="E353" i="1" s="1"/>
  <c r="AC45" i="6"/>
  <c r="E554" i="1" s="1"/>
  <c r="G554" i="1" s="1"/>
  <c r="K554" i="1" s="1"/>
  <c r="O554" i="1" s="1"/>
  <c r="S554" i="1" s="1"/>
  <c r="X554" i="1" s="1"/>
  <c r="Z554" i="1" s="1"/>
  <c r="AC41" i="6"/>
  <c r="E34" i="1" s="1"/>
  <c r="AC37" i="6"/>
  <c r="E605" i="1" s="1"/>
  <c r="G605" i="1" s="1"/>
  <c r="K605" i="1" s="1"/>
  <c r="O605" i="1" s="1"/>
  <c r="S605" i="1" s="1"/>
  <c r="X605" i="1" s="1"/>
  <c r="Z605" i="1" s="1"/>
  <c r="AC33" i="6"/>
  <c r="E29" i="1" s="1"/>
  <c r="AC29" i="6"/>
  <c r="E555" i="1" s="1"/>
  <c r="G555" i="1" s="1"/>
  <c r="K555" i="1" s="1"/>
  <c r="O555" i="1" s="1"/>
  <c r="S555" i="1" s="1"/>
  <c r="X555" i="1" s="1"/>
  <c r="Z555" i="1" s="1"/>
  <c r="AC25" i="6"/>
  <c r="E403" i="1" s="1"/>
  <c r="AC21" i="6"/>
  <c r="E419" i="1" s="1"/>
  <c r="G419" i="1" s="1"/>
  <c r="K419" i="1" s="1"/>
  <c r="O419" i="1" s="1"/>
  <c r="S419" i="1" s="1"/>
  <c r="X419" i="1" s="1"/>
  <c r="Z419" i="1" s="1"/>
  <c r="AC17" i="6"/>
  <c r="E474" i="1" s="1"/>
  <c r="G474" i="1" s="1"/>
  <c r="K474" i="1" s="1"/>
  <c r="O474" i="1" s="1"/>
  <c r="S474" i="1" s="1"/>
  <c r="X474" i="1" s="1"/>
  <c r="Z474" i="1" s="1"/>
  <c r="AC13" i="6"/>
  <c r="E473" i="1" s="1"/>
  <c r="AC9" i="6"/>
  <c r="E437" i="1" s="1"/>
  <c r="AC5" i="6"/>
  <c r="E273" i="1" s="1"/>
  <c r="AC102" i="6"/>
  <c r="E245" i="1" s="1"/>
  <c r="AC98" i="6"/>
  <c r="E357" i="1" s="1"/>
  <c r="G357" i="1" s="1"/>
  <c r="K357" i="1" s="1"/>
  <c r="O357" i="1" s="1"/>
  <c r="S357" i="1" s="1"/>
  <c r="X357" i="1" s="1"/>
  <c r="Z357" i="1" s="1"/>
  <c r="AC94" i="6"/>
  <c r="E285" i="1" s="1"/>
  <c r="AC90" i="6"/>
  <c r="E209" i="1" s="1"/>
  <c r="G209" i="1" s="1"/>
  <c r="K209" i="1" s="1"/>
  <c r="O209" i="1" s="1"/>
  <c r="S209" i="1" s="1"/>
  <c r="X209" i="1" s="1"/>
  <c r="Z209" i="1" s="1"/>
  <c r="AC86" i="6"/>
  <c r="E141" i="1" s="1"/>
  <c r="AC82" i="6"/>
  <c r="E184" i="1" s="1"/>
  <c r="AC78" i="6"/>
  <c r="E5" i="1" s="1"/>
  <c r="AC74" i="6"/>
  <c r="E392" i="1" s="1"/>
  <c r="AC70" i="6"/>
  <c r="E223" i="1" s="1"/>
  <c r="AC66" i="6"/>
  <c r="E31" i="1" s="1"/>
  <c r="AC62" i="6"/>
  <c r="E106" i="1" s="1"/>
  <c r="G106" i="1" s="1"/>
  <c r="K106" i="1" s="1"/>
  <c r="O106" i="1" s="1"/>
  <c r="S106" i="1" s="1"/>
  <c r="X106" i="1" s="1"/>
  <c r="Z106" i="1" s="1"/>
  <c r="AC58" i="6"/>
  <c r="E125" i="1" s="1"/>
  <c r="G125" i="1" s="1"/>
  <c r="K125" i="1" s="1"/>
  <c r="O125" i="1" s="1"/>
  <c r="S125" i="1" s="1"/>
  <c r="X125" i="1" s="1"/>
  <c r="Z125" i="1" s="1"/>
  <c r="AC54" i="6"/>
  <c r="E298" i="1" s="1"/>
  <c r="AC50" i="6"/>
  <c r="E166" i="1" s="1"/>
  <c r="AC46" i="6"/>
  <c r="E373" i="1" s="1"/>
  <c r="AC42" i="6"/>
  <c r="E550" i="1" s="1"/>
  <c r="G550" i="1" s="1"/>
  <c r="K550" i="1" s="1"/>
  <c r="O550" i="1" s="1"/>
  <c r="S550" i="1" s="1"/>
  <c r="X550" i="1" s="1"/>
  <c r="Z550" i="1" s="1"/>
  <c r="AC38" i="6"/>
  <c r="E496" i="1" s="1"/>
  <c r="AC34" i="6"/>
  <c r="E220" i="1" s="1"/>
  <c r="AC30" i="6"/>
  <c r="E581" i="1" s="1"/>
  <c r="AC26" i="6"/>
  <c r="E303" i="1" s="1"/>
  <c r="AC22" i="6"/>
  <c r="E551" i="1" s="1"/>
  <c r="G551" i="1" s="1"/>
  <c r="K551" i="1" s="1"/>
  <c r="O551" i="1" s="1"/>
  <c r="S551" i="1" s="1"/>
  <c r="X551" i="1" s="1"/>
  <c r="Z551" i="1" s="1"/>
  <c r="AC18" i="6"/>
  <c r="E195" i="1" s="1"/>
  <c r="AC14" i="6"/>
  <c r="E475" i="1" s="1"/>
  <c r="AC10" i="6"/>
  <c r="E60" i="1" s="1"/>
  <c r="AC6" i="6"/>
  <c r="E332" i="1" s="1"/>
  <c r="AC103" i="6"/>
  <c r="E436" i="1" s="1"/>
  <c r="AC99" i="6"/>
  <c r="E182" i="1" s="1"/>
  <c r="G182" i="1" s="1"/>
  <c r="K182" i="1" s="1"/>
  <c r="O182" i="1" s="1"/>
  <c r="S182" i="1" s="1"/>
  <c r="X182" i="1" s="1"/>
  <c r="Z182" i="1" s="1"/>
  <c r="AC95" i="6"/>
  <c r="E85" i="1" s="1"/>
  <c r="AC91" i="6"/>
  <c r="E286" i="1" s="1"/>
  <c r="AC87" i="6"/>
  <c r="E505" i="1" s="1"/>
  <c r="AC83" i="6"/>
  <c r="E338" i="1" s="1"/>
  <c r="AC79" i="6"/>
  <c r="E412" i="1" s="1"/>
  <c r="AC75" i="6"/>
  <c r="E539" i="1" s="1"/>
  <c r="G539" i="1" s="1"/>
  <c r="K539" i="1" s="1"/>
  <c r="O539" i="1" s="1"/>
  <c r="S539" i="1" s="1"/>
  <c r="X539" i="1" s="1"/>
  <c r="Z539" i="1" s="1"/>
  <c r="AC71" i="6"/>
  <c r="E97" i="1" s="1"/>
  <c r="AC67" i="6"/>
  <c r="E536" i="1" s="1"/>
  <c r="G536" i="1" s="1"/>
  <c r="K536" i="1" s="1"/>
  <c r="O536" i="1" s="1"/>
  <c r="S536" i="1" s="1"/>
  <c r="X536" i="1" s="1"/>
  <c r="Z536" i="1" s="1"/>
  <c r="AC63" i="6"/>
  <c r="E313" i="1" s="1"/>
  <c r="AC59" i="6"/>
  <c r="E186" i="1" s="1"/>
  <c r="G186" i="1" s="1"/>
  <c r="K186" i="1" s="1"/>
  <c r="O186" i="1" s="1"/>
  <c r="S186" i="1" s="1"/>
  <c r="X186" i="1" s="1"/>
  <c r="Z186" i="1" s="1"/>
  <c r="AC55" i="6"/>
  <c r="E236" i="1" s="1"/>
  <c r="AC51" i="6"/>
  <c r="E451" i="1" s="1"/>
  <c r="AC47" i="6"/>
  <c r="E104" i="1" s="1"/>
  <c r="AC43" i="6"/>
  <c r="E50" i="1" s="1"/>
  <c r="AC39" i="6"/>
  <c r="E251" i="1" s="1"/>
  <c r="G251" i="1" s="1"/>
  <c r="K251" i="1" s="1"/>
  <c r="O251" i="1" s="1"/>
  <c r="S251" i="1" s="1"/>
  <c r="X251" i="1" s="1"/>
  <c r="Z251" i="1" s="1"/>
  <c r="AC35" i="6"/>
  <c r="E460" i="1" s="1"/>
  <c r="AC31" i="6"/>
  <c r="E564" i="1" s="1"/>
  <c r="G564" i="1" s="1"/>
  <c r="K564" i="1" s="1"/>
  <c r="O564" i="1" s="1"/>
  <c r="S564" i="1" s="1"/>
  <c r="X564" i="1" s="1"/>
  <c r="Z564" i="1" s="1"/>
  <c r="AC27" i="6"/>
  <c r="E296" i="1" s="1"/>
  <c r="AC23" i="6"/>
  <c r="E232" i="1" s="1"/>
  <c r="AC19" i="6"/>
  <c r="E438" i="1" s="1"/>
  <c r="G438" i="1" s="1"/>
  <c r="K438" i="1" s="1"/>
  <c r="O438" i="1" s="1"/>
  <c r="S438" i="1" s="1"/>
  <c r="X438" i="1" s="1"/>
  <c r="Z438" i="1" s="1"/>
  <c r="AC15" i="6"/>
  <c r="E348" i="1" s="1"/>
  <c r="AC11" i="6"/>
  <c r="E594" i="1" s="1"/>
  <c r="AC7" i="6"/>
  <c r="E214" i="1" s="1"/>
  <c r="G214" i="1" s="1"/>
  <c r="K214" i="1" s="1"/>
  <c r="O214" i="1" s="1"/>
  <c r="S214" i="1" s="1"/>
  <c r="X214" i="1" s="1"/>
  <c r="Z214" i="1" s="1"/>
  <c r="AC3" i="6"/>
  <c r="E176" i="1" s="1"/>
  <c r="AC2" i="6"/>
  <c r="E252" i="1" s="1"/>
  <c r="AC100" i="6"/>
  <c r="E553" i="1" s="1"/>
  <c r="AC96" i="6"/>
  <c r="E291" i="1" s="1"/>
  <c r="G291" i="1" s="1"/>
  <c r="K291" i="1" s="1"/>
  <c r="O291" i="1" s="1"/>
  <c r="S291" i="1" s="1"/>
  <c r="X291" i="1" s="1"/>
  <c r="Z291" i="1" s="1"/>
  <c r="AC92" i="6"/>
  <c r="E52" i="1" s="1"/>
  <c r="AC88" i="6"/>
  <c r="E84" i="1" s="1"/>
  <c r="AC84" i="6"/>
  <c r="E101" i="1" s="1"/>
  <c r="AC80" i="6"/>
  <c r="E577" i="1" s="1"/>
  <c r="AC76" i="6"/>
  <c r="E153" i="1" s="1"/>
  <c r="AC72" i="6"/>
  <c r="E314" i="1" s="1"/>
  <c r="G314" i="1" s="1"/>
  <c r="K314" i="1" s="1"/>
  <c r="O314" i="1" s="1"/>
  <c r="S314" i="1" s="1"/>
  <c r="X314" i="1" s="1"/>
  <c r="Z314" i="1" s="1"/>
  <c r="AC68" i="6"/>
  <c r="E484" i="1" s="1"/>
  <c r="G484" i="1" s="1"/>
  <c r="K484" i="1" s="1"/>
  <c r="O484" i="1" s="1"/>
  <c r="S484" i="1" s="1"/>
  <c r="X484" i="1" s="1"/>
  <c r="Z484" i="1" s="1"/>
  <c r="AC64" i="6"/>
  <c r="E102" i="1" s="1"/>
  <c r="AC60" i="6"/>
  <c r="E144" i="1" s="1"/>
  <c r="AC56" i="6"/>
  <c r="E248" i="1" s="1"/>
  <c r="AC52" i="6"/>
  <c r="E301" i="1" s="1"/>
  <c r="G301" i="1" s="1"/>
  <c r="K301" i="1" s="1"/>
  <c r="O301" i="1" s="1"/>
  <c r="S301" i="1" s="1"/>
  <c r="X301" i="1" s="1"/>
  <c r="Z301" i="1" s="1"/>
  <c r="AC48" i="6"/>
  <c r="E439" i="1" s="1"/>
  <c r="AC44" i="6"/>
  <c r="E355" i="1" s="1"/>
  <c r="AC40" i="6"/>
  <c r="E518" i="1" s="1"/>
  <c r="AC36" i="6"/>
  <c r="E178" i="1" s="1"/>
  <c r="G178" i="1" s="1"/>
  <c r="K178" i="1" s="1"/>
  <c r="O178" i="1" s="1"/>
  <c r="S178" i="1" s="1"/>
  <c r="X178" i="1" s="1"/>
  <c r="Z178" i="1" s="1"/>
  <c r="AC32" i="6"/>
  <c r="AC28" i="6"/>
  <c r="E574" i="1" s="1"/>
  <c r="G574" i="1" s="1"/>
  <c r="K574" i="1" s="1"/>
  <c r="O574" i="1" s="1"/>
  <c r="S574" i="1" s="1"/>
  <c r="X574" i="1" s="1"/>
  <c r="Z574" i="1" s="1"/>
  <c r="AC24" i="6"/>
  <c r="E33" i="1" s="1"/>
  <c r="G33" i="1" s="1"/>
  <c r="K33" i="1" s="1"/>
  <c r="O33" i="1" s="1"/>
  <c r="S33" i="1" s="1"/>
  <c r="X33" i="1" s="1"/>
  <c r="Z33" i="1" s="1"/>
  <c r="AC20" i="6"/>
  <c r="E430" i="1" s="1"/>
  <c r="G430" i="1" s="1"/>
  <c r="K430" i="1" s="1"/>
  <c r="O430" i="1" s="1"/>
  <c r="S430" i="1" s="1"/>
  <c r="X430" i="1" s="1"/>
  <c r="Z430" i="1" s="1"/>
  <c r="AC16" i="6"/>
  <c r="E235" i="1" s="1"/>
  <c r="AC12" i="6"/>
  <c r="E276" i="1" s="1"/>
  <c r="AC8" i="6"/>
  <c r="E228" i="1" s="1"/>
  <c r="AC4" i="6"/>
  <c r="E216" i="1" s="1"/>
  <c r="M132" i="5"/>
  <c r="N132" i="5" s="1"/>
  <c r="D3" i="1" s="1"/>
  <c r="G3" i="1" s="1"/>
  <c r="K3" i="1" s="1"/>
  <c r="O3" i="1" s="1"/>
  <c r="S3" i="1" s="1"/>
  <c r="X3" i="1" s="1"/>
  <c r="Z3" i="1" s="1"/>
  <c r="M9" i="5"/>
  <c r="N9" i="5" s="1"/>
  <c r="D36" i="1" s="1"/>
  <c r="M25" i="5"/>
  <c r="N25" i="5" s="1"/>
  <c r="D296" i="1" s="1"/>
  <c r="M41" i="5"/>
  <c r="N41" i="5" s="1"/>
  <c r="D557" i="1" s="1"/>
  <c r="G557" i="1" s="1"/>
  <c r="K557" i="1" s="1"/>
  <c r="O557" i="1" s="1"/>
  <c r="S557" i="1" s="1"/>
  <c r="X557" i="1" s="1"/>
  <c r="Z557" i="1" s="1"/>
  <c r="M6" i="5"/>
  <c r="N6" i="5" s="1"/>
  <c r="D144" i="1" s="1"/>
  <c r="M30" i="5"/>
  <c r="N30" i="5" s="1"/>
  <c r="D120" i="1" s="1"/>
  <c r="G120" i="1" s="1"/>
  <c r="K120" i="1" s="1"/>
  <c r="O120" i="1" s="1"/>
  <c r="S120" i="1" s="1"/>
  <c r="X120" i="1" s="1"/>
  <c r="Z120" i="1" s="1"/>
  <c r="M46" i="5"/>
  <c r="N46" i="5" s="1"/>
  <c r="D475" i="1" s="1"/>
  <c r="M62" i="5"/>
  <c r="N62" i="5" s="1"/>
  <c r="D421" i="1" s="1"/>
  <c r="G421" i="1" s="1"/>
  <c r="K421" i="1" s="1"/>
  <c r="O421" i="1" s="1"/>
  <c r="S421" i="1" s="1"/>
  <c r="X421" i="1" s="1"/>
  <c r="Z421" i="1" s="1"/>
  <c r="M78" i="5"/>
  <c r="N78" i="5" s="1"/>
  <c r="D202" i="1" s="1"/>
  <c r="G202" i="1" s="1"/>
  <c r="K202" i="1" s="1"/>
  <c r="O202" i="1" s="1"/>
  <c r="S202" i="1" s="1"/>
  <c r="X202" i="1" s="1"/>
  <c r="Z202" i="1" s="1"/>
  <c r="M94" i="5"/>
  <c r="N94" i="5" s="1"/>
  <c r="D279" i="1" s="1"/>
  <c r="G279" i="1" s="1"/>
  <c r="K279" i="1" s="1"/>
  <c r="O279" i="1" s="1"/>
  <c r="S279" i="1" s="1"/>
  <c r="X279" i="1" s="1"/>
  <c r="Z279" i="1" s="1"/>
  <c r="M110" i="5"/>
  <c r="N110" i="5" s="1"/>
  <c r="D56" i="1" s="1"/>
  <c r="G56" i="1" s="1"/>
  <c r="K56" i="1" s="1"/>
  <c r="O56" i="1" s="1"/>
  <c r="S56" i="1" s="1"/>
  <c r="X56" i="1" s="1"/>
  <c r="Z56" i="1" s="1"/>
  <c r="M126" i="5"/>
  <c r="N126" i="5" s="1"/>
  <c r="D171" i="1" s="1"/>
  <c r="M137" i="5"/>
  <c r="N137" i="5" s="1"/>
  <c r="D360" i="1" s="1"/>
  <c r="G360" i="1" s="1"/>
  <c r="K360" i="1" s="1"/>
  <c r="O360" i="1" s="1"/>
  <c r="S360" i="1" s="1"/>
  <c r="X360" i="1" s="1"/>
  <c r="Z360" i="1" s="1"/>
  <c r="M13" i="5"/>
  <c r="N13" i="5" s="1"/>
  <c r="D195" i="1" s="1"/>
  <c r="M33" i="5"/>
  <c r="N33" i="5" s="1"/>
  <c r="D201" i="1" s="1"/>
  <c r="M49" i="5"/>
  <c r="N49" i="5" s="1"/>
  <c r="D43" i="1" s="1"/>
  <c r="G43" i="1" s="1"/>
  <c r="K43" i="1" s="1"/>
  <c r="O43" i="1" s="1"/>
  <c r="S43" i="1" s="1"/>
  <c r="X43" i="1" s="1"/>
  <c r="Z43" i="1" s="1"/>
  <c r="M57" i="5"/>
  <c r="N57" i="5" s="1"/>
  <c r="D184" i="1" s="1"/>
  <c r="G184" i="1" s="1"/>
  <c r="K184" i="1" s="1"/>
  <c r="O184" i="1" s="1"/>
  <c r="S184" i="1" s="1"/>
  <c r="X184" i="1" s="1"/>
  <c r="Z184" i="1" s="1"/>
  <c r="M65" i="5"/>
  <c r="N65" i="5" s="1"/>
  <c r="D355" i="1" s="1"/>
  <c r="G355" i="1" s="1"/>
  <c r="K355" i="1" s="1"/>
  <c r="O355" i="1" s="1"/>
  <c r="S355" i="1" s="1"/>
  <c r="X355" i="1" s="1"/>
  <c r="Z355" i="1" s="1"/>
  <c r="M73" i="5"/>
  <c r="N73" i="5" s="1"/>
  <c r="D153" i="1" s="1"/>
  <c r="M81" i="5"/>
  <c r="N81" i="5" s="1"/>
  <c r="D223" i="1" s="1"/>
  <c r="G223" i="1" s="1"/>
  <c r="K223" i="1" s="1"/>
  <c r="O223" i="1" s="1"/>
  <c r="S223" i="1" s="1"/>
  <c r="X223" i="1" s="1"/>
  <c r="Z223" i="1" s="1"/>
  <c r="M89" i="5"/>
  <c r="N89" i="5" s="1"/>
  <c r="D493" i="1" s="1"/>
  <c r="G493" i="1" s="1"/>
  <c r="K493" i="1" s="1"/>
  <c r="O493" i="1" s="1"/>
  <c r="S493" i="1" s="1"/>
  <c r="X493" i="1" s="1"/>
  <c r="Z493" i="1" s="1"/>
  <c r="M97" i="5"/>
  <c r="N97" i="5" s="1"/>
  <c r="D600" i="1" s="1"/>
  <c r="G600" i="1" s="1"/>
  <c r="K600" i="1" s="1"/>
  <c r="O600" i="1" s="1"/>
  <c r="S600" i="1" s="1"/>
  <c r="X600" i="1" s="1"/>
  <c r="Z600" i="1" s="1"/>
  <c r="M105" i="5"/>
  <c r="N105" i="5" s="1"/>
  <c r="D548" i="1" s="1"/>
  <c r="G548" i="1" s="1"/>
  <c r="K548" i="1" s="1"/>
  <c r="O548" i="1" s="1"/>
  <c r="S548" i="1" s="1"/>
  <c r="X548" i="1" s="1"/>
  <c r="Z548" i="1" s="1"/>
  <c r="M113" i="5"/>
  <c r="N113" i="5" s="1"/>
  <c r="D238" i="1" s="1"/>
  <c r="G238" i="1" s="1"/>
  <c r="K238" i="1" s="1"/>
  <c r="O238" i="1" s="1"/>
  <c r="S238" i="1" s="1"/>
  <c r="X238" i="1" s="1"/>
  <c r="Z238" i="1" s="1"/>
  <c r="M121" i="5"/>
  <c r="N121" i="5" s="1"/>
  <c r="D316" i="1" s="1"/>
  <c r="G316" i="1" s="1"/>
  <c r="K316" i="1" s="1"/>
  <c r="O316" i="1" s="1"/>
  <c r="S316" i="1" s="1"/>
  <c r="X316" i="1" s="1"/>
  <c r="Z316" i="1" s="1"/>
  <c r="M129" i="5"/>
  <c r="N129" i="5" s="1"/>
  <c r="D156" i="1" s="1"/>
  <c r="G156" i="1" s="1"/>
  <c r="K156" i="1" s="1"/>
  <c r="O156" i="1" s="1"/>
  <c r="S156" i="1" s="1"/>
  <c r="X156" i="1" s="1"/>
  <c r="Z156" i="1" s="1"/>
  <c r="M4" i="5"/>
  <c r="N4" i="5" s="1"/>
  <c r="D242" i="1" s="1"/>
  <c r="G242" i="1" s="1"/>
  <c r="K242" i="1" s="1"/>
  <c r="O242" i="1" s="1"/>
  <c r="S242" i="1" s="1"/>
  <c r="X242" i="1" s="1"/>
  <c r="Z242" i="1" s="1"/>
  <c r="M8" i="5"/>
  <c r="N8" i="5" s="1"/>
  <c r="D121" i="1" s="1"/>
  <c r="G121" i="1" s="1"/>
  <c r="K121" i="1" s="1"/>
  <c r="O121" i="1" s="1"/>
  <c r="S121" i="1" s="1"/>
  <c r="X121" i="1" s="1"/>
  <c r="Z121" i="1" s="1"/>
  <c r="M12" i="5"/>
  <c r="N12" i="5" s="1"/>
  <c r="D151" i="1" s="1"/>
  <c r="G151" i="1" s="1"/>
  <c r="K151" i="1" s="1"/>
  <c r="O151" i="1" s="1"/>
  <c r="S151" i="1" s="1"/>
  <c r="X151" i="1" s="1"/>
  <c r="Z151" i="1" s="1"/>
  <c r="M16" i="5"/>
  <c r="N16" i="5" s="1"/>
  <c r="D266" i="1" s="1"/>
  <c r="G266" i="1" s="1"/>
  <c r="K266" i="1" s="1"/>
  <c r="O266" i="1" s="1"/>
  <c r="S266" i="1" s="1"/>
  <c r="X266" i="1" s="1"/>
  <c r="Z266" i="1" s="1"/>
  <c r="M20" i="5"/>
  <c r="N20" i="5" s="1"/>
  <c r="D75" i="1" s="1"/>
  <c r="G75" i="1" s="1"/>
  <c r="K75" i="1" s="1"/>
  <c r="O75" i="1" s="1"/>
  <c r="S75" i="1" s="1"/>
  <c r="X75" i="1" s="1"/>
  <c r="Z75" i="1" s="1"/>
  <c r="M24" i="5"/>
  <c r="N24" i="5" s="1"/>
  <c r="D220" i="1" s="1"/>
  <c r="M28" i="5"/>
  <c r="N28" i="5" s="1"/>
  <c r="D308" i="1" s="1"/>
  <c r="G308" i="1" s="1"/>
  <c r="K308" i="1" s="1"/>
  <c r="O308" i="1" s="1"/>
  <c r="S308" i="1" s="1"/>
  <c r="X308" i="1" s="1"/>
  <c r="Z308" i="1" s="1"/>
  <c r="M32" i="5"/>
  <c r="N32" i="5" s="1"/>
  <c r="D553" i="1" s="1"/>
  <c r="M36" i="5"/>
  <c r="N36" i="5" s="1"/>
  <c r="D232" i="1" s="1"/>
  <c r="M40" i="5"/>
  <c r="N40" i="5" s="1"/>
  <c r="D522" i="1" s="1"/>
  <c r="G522" i="1" s="1"/>
  <c r="K522" i="1" s="1"/>
  <c r="O522" i="1" s="1"/>
  <c r="S522" i="1" s="1"/>
  <c r="X522" i="1" s="1"/>
  <c r="Z522" i="1" s="1"/>
  <c r="M44" i="5"/>
  <c r="N44" i="5" s="1"/>
  <c r="D298" i="1" s="1"/>
  <c r="M48" i="5"/>
  <c r="N48" i="5" s="1"/>
  <c r="D21" i="1" s="1"/>
  <c r="G21" i="1" s="1"/>
  <c r="K21" i="1" s="1"/>
  <c r="O21" i="1" s="1"/>
  <c r="S21" i="1" s="1"/>
  <c r="X21" i="1" s="1"/>
  <c r="Z21" i="1" s="1"/>
  <c r="M52" i="5"/>
  <c r="N52" i="5" s="1"/>
  <c r="D285" i="1" s="1"/>
  <c r="M56" i="5"/>
  <c r="N56" i="5" s="1"/>
  <c r="D104" i="1" s="1"/>
  <c r="M60" i="5"/>
  <c r="N60" i="5" s="1"/>
  <c r="D15" i="1" s="1"/>
  <c r="G15" i="1" s="1"/>
  <c r="K15" i="1" s="1"/>
  <c r="O15" i="1" s="1"/>
  <c r="S15" i="1" s="1"/>
  <c r="X15" i="1" s="1"/>
  <c r="Z15" i="1" s="1"/>
  <c r="M64" i="5"/>
  <c r="N64" i="5" s="1"/>
  <c r="D594" i="1" s="1"/>
  <c r="M68" i="5"/>
  <c r="N68" i="5" s="1"/>
  <c r="D462" i="1" s="1"/>
  <c r="G462" i="1" s="1"/>
  <c r="K462" i="1" s="1"/>
  <c r="O462" i="1" s="1"/>
  <c r="S462" i="1" s="1"/>
  <c r="X462" i="1" s="1"/>
  <c r="Z462" i="1" s="1"/>
  <c r="M72" i="5"/>
  <c r="N72" i="5" s="1"/>
  <c r="D59" i="1" s="1"/>
  <c r="G59" i="1" s="1"/>
  <c r="K59" i="1" s="1"/>
  <c r="O59" i="1" s="1"/>
  <c r="S59" i="1" s="1"/>
  <c r="X59" i="1" s="1"/>
  <c r="Z59" i="1" s="1"/>
  <c r="M76" i="5"/>
  <c r="N76" i="5" s="1"/>
  <c r="D373" i="1" s="1"/>
  <c r="M80" i="5"/>
  <c r="N80" i="5" s="1"/>
  <c r="D68" i="1" s="1"/>
  <c r="G68" i="1" s="1"/>
  <c r="K68" i="1" s="1"/>
  <c r="O68" i="1" s="1"/>
  <c r="S68" i="1" s="1"/>
  <c r="X68" i="1" s="1"/>
  <c r="Z68" i="1" s="1"/>
  <c r="M84" i="5"/>
  <c r="N84" i="5" s="1"/>
  <c r="D412" i="1" s="1"/>
  <c r="G412" i="1" s="1"/>
  <c r="K412" i="1" s="1"/>
  <c r="O412" i="1" s="1"/>
  <c r="S412" i="1" s="1"/>
  <c r="X412" i="1" s="1"/>
  <c r="Z412" i="1" s="1"/>
  <c r="M88" i="5"/>
  <c r="N88" i="5" s="1"/>
  <c r="D399" i="1" s="1"/>
  <c r="G399" i="1" s="1"/>
  <c r="K399" i="1" s="1"/>
  <c r="O399" i="1" s="1"/>
  <c r="S399" i="1" s="1"/>
  <c r="X399" i="1" s="1"/>
  <c r="Z399" i="1" s="1"/>
  <c r="M92" i="5"/>
  <c r="N92" i="5" s="1"/>
  <c r="D437" i="1" s="1"/>
  <c r="M96" i="5"/>
  <c r="N96" i="5" s="1"/>
  <c r="D124" i="1" s="1"/>
  <c r="G124" i="1" s="1"/>
  <c r="K124" i="1" s="1"/>
  <c r="O124" i="1" s="1"/>
  <c r="S124" i="1" s="1"/>
  <c r="X124" i="1" s="1"/>
  <c r="Z124" i="1" s="1"/>
  <c r="M100" i="5"/>
  <c r="N100" i="5" s="1"/>
  <c r="D136" i="1" s="1"/>
  <c r="G136" i="1" s="1"/>
  <c r="K136" i="1" s="1"/>
  <c r="O136" i="1" s="1"/>
  <c r="S136" i="1" s="1"/>
  <c r="X136" i="1" s="1"/>
  <c r="Z136" i="1" s="1"/>
  <c r="M104" i="5"/>
  <c r="N104" i="5" s="1"/>
  <c r="D568" i="1" s="1"/>
  <c r="G568" i="1" s="1"/>
  <c r="K568" i="1" s="1"/>
  <c r="O568" i="1" s="1"/>
  <c r="S568" i="1" s="1"/>
  <c r="X568" i="1" s="1"/>
  <c r="Z568" i="1" s="1"/>
  <c r="M108" i="5"/>
  <c r="N108" i="5" s="1"/>
  <c r="D460" i="1" s="1"/>
  <c r="M112" i="5"/>
  <c r="N112" i="5" s="1"/>
  <c r="D17" i="1" s="1"/>
  <c r="G17" i="1" s="1"/>
  <c r="K17" i="1" s="1"/>
  <c r="O17" i="1" s="1"/>
  <c r="S17" i="1" s="1"/>
  <c r="X17" i="1" s="1"/>
  <c r="Z17" i="1" s="1"/>
  <c r="M116" i="5"/>
  <c r="N116" i="5" s="1"/>
  <c r="D50" i="1" s="1"/>
  <c r="M120" i="5"/>
  <c r="N120" i="5" s="1"/>
  <c r="D166" i="1" s="1"/>
  <c r="M124" i="5"/>
  <c r="N124" i="5" s="1"/>
  <c r="D77" i="1" s="1"/>
  <c r="G77" i="1" s="1"/>
  <c r="K77" i="1" s="1"/>
  <c r="O77" i="1" s="1"/>
  <c r="S77" i="1" s="1"/>
  <c r="X77" i="1" s="1"/>
  <c r="Z77" i="1" s="1"/>
  <c r="M128" i="5"/>
  <c r="N128" i="5" s="1"/>
  <c r="D352" i="1" s="1"/>
  <c r="G352" i="1" s="1"/>
  <c r="K352" i="1" s="1"/>
  <c r="O352" i="1" s="1"/>
  <c r="S352" i="1" s="1"/>
  <c r="X352" i="1" s="1"/>
  <c r="Z352" i="1" s="1"/>
  <c r="M136" i="5"/>
  <c r="N136" i="5" s="1"/>
  <c r="D245" i="1" s="1"/>
  <c r="M3" i="5"/>
  <c r="N3" i="5" s="1"/>
  <c r="D216" i="1" s="1"/>
  <c r="G216" i="1" s="1"/>
  <c r="K216" i="1" s="1"/>
  <c r="O216" i="1" s="1"/>
  <c r="S216" i="1" s="1"/>
  <c r="X216" i="1" s="1"/>
  <c r="Z216" i="1" s="1"/>
  <c r="M15" i="5"/>
  <c r="N15" i="5" s="1"/>
  <c r="D518" i="1" s="1"/>
  <c r="M19" i="5"/>
  <c r="N19" i="5" s="1"/>
  <c r="D212" i="1" s="1"/>
  <c r="G212" i="1" s="1"/>
  <c r="K212" i="1" s="1"/>
  <c r="O212" i="1" s="1"/>
  <c r="S212" i="1" s="1"/>
  <c r="X212" i="1" s="1"/>
  <c r="Z212" i="1" s="1"/>
  <c r="M27" i="5"/>
  <c r="N27" i="5" s="1"/>
  <c r="D473" i="1" s="1"/>
  <c r="M35" i="5"/>
  <c r="N35" i="5" s="1"/>
  <c r="D451" i="1" s="1"/>
  <c r="M43" i="5"/>
  <c r="N43" i="5" s="1"/>
  <c r="D200" i="1" s="1"/>
  <c r="G200" i="1" s="1"/>
  <c r="K200" i="1" s="1"/>
  <c r="O200" i="1" s="1"/>
  <c r="S200" i="1" s="1"/>
  <c r="X200" i="1" s="1"/>
  <c r="Z200" i="1" s="1"/>
  <c r="M51" i="5"/>
  <c r="N51" i="5" s="1"/>
  <c r="D102" i="1" s="1"/>
  <c r="M59" i="5"/>
  <c r="N59" i="5" s="1"/>
  <c r="D84" i="1" s="1"/>
  <c r="G84" i="1" s="1"/>
  <c r="K84" i="1" s="1"/>
  <c r="O84" i="1" s="1"/>
  <c r="S84" i="1" s="1"/>
  <c r="X84" i="1" s="1"/>
  <c r="Z84" i="1" s="1"/>
  <c r="M67" i="5"/>
  <c r="N67" i="5" s="1"/>
  <c r="D353" i="1" s="1"/>
  <c r="G353" i="1" s="1"/>
  <c r="K353" i="1" s="1"/>
  <c r="O353" i="1" s="1"/>
  <c r="S353" i="1" s="1"/>
  <c r="X353" i="1" s="1"/>
  <c r="Z353" i="1" s="1"/>
  <c r="M75" i="5"/>
  <c r="N75" i="5" s="1"/>
  <c r="D230" i="1" s="1"/>
  <c r="G230" i="1" s="1"/>
  <c r="K230" i="1" s="1"/>
  <c r="O230" i="1" s="1"/>
  <c r="S230" i="1" s="1"/>
  <c r="X230" i="1" s="1"/>
  <c r="Z230" i="1" s="1"/>
  <c r="M83" i="5"/>
  <c r="N83" i="5" s="1"/>
  <c r="D467" i="1" s="1"/>
  <c r="G467" i="1" s="1"/>
  <c r="K467" i="1" s="1"/>
  <c r="O467" i="1" s="1"/>
  <c r="S467" i="1" s="1"/>
  <c r="X467" i="1" s="1"/>
  <c r="Z467" i="1" s="1"/>
  <c r="M91" i="5"/>
  <c r="N91" i="5" s="1"/>
  <c r="D97" i="1" s="1"/>
  <c r="M99" i="5"/>
  <c r="N99" i="5" s="1"/>
  <c r="D241" i="1" s="1"/>
  <c r="G241" i="1" s="1"/>
  <c r="K241" i="1" s="1"/>
  <c r="O241" i="1" s="1"/>
  <c r="S241" i="1" s="1"/>
  <c r="X241" i="1" s="1"/>
  <c r="Z241" i="1" s="1"/>
  <c r="M107" i="5"/>
  <c r="N107" i="5" s="1"/>
  <c r="D332" i="1" s="1"/>
  <c r="G332" i="1" s="1"/>
  <c r="K332" i="1" s="1"/>
  <c r="O332" i="1" s="1"/>
  <c r="S332" i="1" s="1"/>
  <c r="X332" i="1" s="1"/>
  <c r="Z332" i="1" s="1"/>
  <c r="M115" i="5"/>
  <c r="N115" i="5" s="1"/>
  <c r="D101" i="1" s="1"/>
  <c r="G101" i="1" s="1"/>
  <c r="K101" i="1" s="1"/>
  <c r="O101" i="1" s="1"/>
  <c r="S101" i="1" s="1"/>
  <c r="X101" i="1" s="1"/>
  <c r="Z101" i="1" s="1"/>
  <c r="M123" i="5"/>
  <c r="N123" i="5" s="1"/>
  <c r="D390" i="1" s="1"/>
  <c r="G390" i="1" s="1"/>
  <c r="K390" i="1" s="1"/>
  <c r="O390" i="1" s="1"/>
  <c r="S390" i="1" s="1"/>
  <c r="X390" i="1" s="1"/>
  <c r="Z390" i="1" s="1"/>
  <c r="M131" i="5"/>
  <c r="N131" i="5" s="1"/>
  <c r="D204" i="1" s="1"/>
  <c r="G204" i="1" s="1"/>
  <c r="K204" i="1" s="1"/>
  <c r="O204" i="1" s="1"/>
  <c r="S204" i="1" s="1"/>
  <c r="X204" i="1" s="1"/>
  <c r="Z204" i="1" s="1"/>
  <c r="M7" i="5"/>
  <c r="N7" i="5" s="1"/>
  <c r="D128" i="1" s="1"/>
  <c r="G128" i="1" s="1"/>
  <c r="K128" i="1" s="1"/>
  <c r="O128" i="1" s="1"/>
  <c r="S128" i="1" s="1"/>
  <c r="X128" i="1" s="1"/>
  <c r="Z128" i="1" s="1"/>
  <c r="M18" i="5"/>
  <c r="N18" i="5" s="1"/>
  <c r="D172" i="1" s="1"/>
  <c r="G172" i="1" s="1"/>
  <c r="K172" i="1" s="1"/>
  <c r="O172" i="1" s="1"/>
  <c r="S172" i="1" s="1"/>
  <c r="X172" i="1" s="1"/>
  <c r="Z172" i="1" s="1"/>
  <c r="M21" i="5"/>
  <c r="N21" i="5" s="1"/>
  <c r="D392" i="1" s="1"/>
  <c r="G392" i="1" s="1"/>
  <c r="K392" i="1" s="1"/>
  <c r="O392" i="1" s="1"/>
  <c r="S392" i="1" s="1"/>
  <c r="X392" i="1" s="1"/>
  <c r="Z392" i="1" s="1"/>
  <c r="M31" i="5"/>
  <c r="N31" i="5" s="1"/>
  <c r="D176" i="1" s="1"/>
  <c r="M34" i="5"/>
  <c r="N34" i="5" s="1"/>
  <c r="D228" i="1" s="1"/>
  <c r="M37" i="5"/>
  <c r="N37" i="5" s="1"/>
  <c r="D76" i="1" s="1"/>
  <c r="G76" i="1" s="1"/>
  <c r="K76" i="1" s="1"/>
  <c r="O76" i="1" s="1"/>
  <c r="S76" i="1" s="1"/>
  <c r="X76" i="1" s="1"/>
  <c r="Z76" i="1" s="1"/>
  <c r="M47" i="5"/>
  <c r="N47" i="5" s="1"/>
  <c r="D53" i="1" s="1"/>
  <c r="G53" i="1" s="1"/>
  <c r="K53" i="1" s="1"/>
  <c r="O53" i="1" s="1"/>
  <c r="S53" i="1" s="1"/>
  <c r="X53" i="1" s="1"/>
  <c r="Z53" i="1" s="1"/>
  <c r="M50" i="5"/>
  <c r="N50" i="5" s="1"/>
  <c r="D31" i="1" s="1"/>
  <c r="M53" i="5"/>
  <c r="N53" i="5" s="1"/>
  <c r="D414" i="1" s="1"/>
  <c r="G414" i="1" s="1"/>
  <c r="K414" i="1" s="1"/>
  <c r="O414" i="1" s="1"/>
  <c r="S414" i="1" s="1"/>
  <c r="X414" i="1" s="1"/>
  <c r="Z414" i="1" s="1"/>
  <c r="M63" i="5"/>
  <c r="N63" i="5" s="1"/>
  <c r="D436" i="1" s="1"/>
  <c r="M66" i="5"/>
  <c r="N66" i="5" s="1"/>
  <c r="D526" i="1" s="1"/>
  <c r="G526" i="1" s="1"/>
  <c r="K526" i="1" s="1"/>
  <c r="O526" i="1" s="1"/>
  <c r="S526" i="1" s="1"/>
  <c r="X526" i="1" s="1"/>
  <c r="Z526" i="1" s="1"/>
  <c r="M69" i="5"/>
  <c r="N69" i="5" s="1"/>
  <c r="D311" i="1" s="1"/>
  <c r="G311" i="1" s="1"/>
  <c r="K311" i="1" s="1"/>
  <c r="O311" i="1" s="1"/>
  <c r="S311" i="1" s="1"/>
  <c r="X311" i="1" s="1"/>
  <c r="Z311" i="1" s="1"/>
  <c r="M79" i="5"/>
  <c r="N79" i="5" s="1"/>
  <c r="D85" i="1" s="1"/>
  <c r="M82" i="5"/>
  <c r="N82" i="5" s="1"/>
  <c r="D520" i="1" s="1"/>
  <c r="G520" i="1" s="1"/>
  <c r="K520" i="1" s="1"/>
  <c r="O520" i="1" s="1"/>
  <c r="S520" i="1" s="1"/>
  <c r="X520" i="1" s="1"/>
  <c r="Z520" i="1" s="1"/>
  <c r="M85" i="5"/>
  <c r="N85" i="5" s="1"/>
  <c r="D505" i="1" s="1"/>
  <c r="M95" i="5"/>
  <c r="N95" i="5" s="1"/>
  <c r="D470" i="1" s="1"/>
  <c r="G470" i="1" s="1"/>
  <c r="K470" i="1" s="1"/>
  <c r="O470" i="1" s="1"/>
  <c r="S470" i="1" s="1"/>
  <c r="X470" i="1" s="1"/>
  <c r="Z470" i="1" s="1"/>
  <c r="M98" i="5"/>
  <c r="N98" i="5" s="1"/>
  <c r="D391" i="1" s="1"/>
  <c r="G391" i="1" s="1"/>
  <c r="K391" i="1" s="1"/>
  <c r="O391" i="1" s="1"/>
  <c r="S391" i="1" s="1"/>
  <c r="X391" i="1" s="1"/>
  <c r="Z391" i="1" s="1"/>
  <c r="M101" i="5"/>
  <c r="N101" i="5" s="1"/>
  <c r="D137" i="1" s="1"/>
  <c r="G137" i="1" s="1"/>
  <c r="K137" i="1" s="1"/>
  <c r="O137" i="1" s="1"/>
  <c r="S137" i="1" s="1"/>
  <c r="X137" i="1" s="1"/>
  <c r="Z137" i="1" s="1"/>
  <c r="M111" i="5"/>
  <c r="N111" i="5" s="1"/>
  <c r="D158" i="1" s="1"/>
  <c r="G158" i="1" s="1"/>
  <c r="K158" i="1" s="1"/>
  <c r="O158" i="1" s="1"/>
  <c r="S158" i="1" s="1"/>
  <c r="X158" i="1" s="1"/>
  <c r="Z158" i="1" s="1"/>
  <c r="M114" i="5"/>
  <c r="N114" i="5" s="1"/>
  <c r="D44" i="1" s="1"/>
  <c r="G44" i="1" s="1"/>
  <c r="K44" i="1" s="1"/>
  <c r="O44" i="1" s="1"/>
  <c r="S44" i="1" s="1"/>
  <c r="X44" i="1" s="1"/>
  <c r="Z44" i="1" s="1"/>
  <c r="M117" i="5"/>
  <c r="N117" i="5" s="1"/>
  <c r="D583" i="1" s="1"/>
  <c r="G583" i="1" s="1"/>
  <c r="K583" i="1" s="1"/>
  <c r="O583" i="1" s="1"/>
  <c r="S583" i="1" s="1"/>
  <c r="X583" i="1" s="1"/>
  <c r="Z583" i="1" s="1"/>
  <c r="M127" i="5"/>
  <c r="N127" i="5" s="1"/>
  <c r="D567" i="1" s="1"/>
  <c r="G567" i="1" s="1"/>
  <c r="K567" i="1" s="1"/>
  <c r="O567" i="1" s="1"/>
  <c r="S567" i="1" s="1"/>
  <c r="X567" i="1" s="1"/>
  <c r="Z567" i="1" s="1"/>
  <c r="M130" i="5"/>
  <c r="N130" i="5" s="1"/>
  <c r="D348" i="1" s="1"/>
  <c r="G348" i="1" s="1"/>
  <c r="K348" i="1" s="1"/>
  <c r="O348" i="1" s="1"/>
  <c r="S348" i="1" s="1"/>
  <c r="X348" i="1" s="1"/>
  <c r="Z348" i="1" s="1"/>
  <c r="M133" i="5"/>
  <c r="N133" i="5" s="1"/>
  <c r="D52" i="1" s="1"/>
  <c r="M10" i="5"/>
  <c r="N10" i="5" s="1"/>
  <c r="D248" i="1" s="1"/>
  <c r="M22" i="5"/>
  <c r="N22" i="5" s="1"/>
  <c r="D531" i="1" s="1"/>
  <c r="G531" i="1" s="1"/>
  <c r="K531" i="1" s="1"/>
  <c r="O531" i="1" s="1"/>
  <c r="S531" i="1" s="1"/>
  <c r="X531" i="1" s="1"/>
  <c r="Z531" i="1" s="1"/>
  <c r="M38" i="5"/>
  <c r="N38" i="5" s="1"/>
  <c r="D336" i="1" s="1"/>
  <c r="G336" i="1" s="1"/>
  <c r="K336" i="1" s="1"/>
  <c r="O336" i="1" s="1"/>
  <c r="S336" i="1" s="1"/>
  <c r="X336" i="1" s="1"/>
  <c r="Z336" i="1" s="1"/>
  <c r="M54" i="5"/>
  <c r="N54" i="5" s="1"/>
  <c r="D496" i="1" s="1"/>
  <c r="G496" i="1" s="1"/>
  <c r="K496" i="1" s="1"/>
  <c r="O496" i="1" s="1"/>
  <c r="S496" i="1" s="1"/>
  <c r="X496" i="1" s="1"/>
  <c r="Z496" i="1" s="1"/>
  <c r="M70" i="5"/>
  <c r="N70" i="5" s="1"/>
  <c r="D288" i="1" s="1"/>
  <c r="G288" i="1" s="1"/>
  <c r="K288" i="1" s="1"/>
  <c r="O288" i="1" s="1"/>
  <c r="S288" i="1" s="1"/>
  <c r="X288" i="1" s="1"/>
  <c r="Z288" i="1" s="1"/>
  <c r="M86" i="5"/>
  <c r="N86" i="5" s="1"/>
  <c r="D580" i="1" s="1"/>
  <c r="G580" i="1" s="1"/>
  <c r="K580" i="1" s="1"/>
  <c r="O580" i="1" s="1"/>
  <c r="S580" i="1" s="1"/>
  <c r="X580" i="1" s="1"/>
  <c r="Z580" i="1" s="1"/>
  <c r="M102" i="5"/>
  <c r="N102" i="5" s="1"/>
  <c r="D318" i="1" s="1"/>
  <c r="G318" i="1" s="1"/>
  <c r="K318" i="1" s="1"/>
  <c r="O318" i="1" s="1"/>
  <c r="S318" i="1" s="1"/>
  <c r="X318" i="1" s="1"/>
  <c r="Z318" i="1" s="1"/>
  <c r="M118" i="5"/>
  <c r="N118" i="5" s="1"/>
  <c r="D577" i="1" s="1"/>
  <c r="M134" i="5"/>
  <c r="N134" i="5" s="1"/>
  <c r="D4" i="1" s="1"/>
  <c r="G4" i="1" s="1"/>
  <c r="K4" i="1" s="1"/>
  <c r="O4" i="1" s="1"/>
  <c r="S4" i="1" s="1"/>
  <c r="X4" i="1" s="1"/>
  <c r="Z4" i="1" s="1"/>
  <c r="M2" i="5"/>
  <c r="N2" i="5" s="1"/>
  <c r="D252" i="1" s="1"/>
  <c r="M5" i="5"/>
  <c r="N5" i="5" s="1"/>
  <c r="D250" i="1" s="1"/>
  <c r="G250" i="1" s="1"/>
  <c r="K250" i="1" s="1"/>
  <c r="O250" i="1" s="1"/>
  <c r="S250" i="1" s="1"/>
  <c r="X250" i="1" s="1"/>
  <c r="Z250" i="1" s="1"/>
  <c r="M11" i="5"/>
  <c r="N11" i="5" s="1"/>
  <c r="D439" i="1" s="1"/>
  <c r="M14" i="5"/>
  <c r="N14" i="5" s="1"/>
  <c r="D187" i="1" s="1"/>
  <c r="G187" i="1" s="1"/>
  <c r="K187" i="1" s="1"/>
  <c r="O187" i="1" s="1"/>
  <c r="S187" i="1" s="1"/>
  <c r="X187" i="1" s="1"/>
  <c r="Z187" i="1" s="1"/>
  <c r="M17" i="5"/>
  <c r="N17" i="5" s="1"/>
  <c r="D29" i="1" s="1"/>
  <c r="G29" i="1" s="1"/>
  <c r="K29" i="1" s="1"/>
  <c r="O29" i="1" s="1"/>
  <c r="S29" i="1" s="1"/>
  <c r="X29" i="1" s="1"/>
  <c r="Z29" i="1" s="1"/>
  <c r="M23" i="5"/>
  <c r="N23" i="5" s="1"/>
  <c r="D286" i="1" s="1"/>
  <c r="M26" i="5"/>
  <c r="N26" i="5" s="1"/>
  <c r="D581" i="1" s="1"/>
  <c r="M29" i="5"/>
  <c r="N29" i="5" s="1"/>
  <c r="D313" i="1" s="1"/>
  <c r="M39" i="5"/>
  <c r="N39" i="5" s="1"/>
  <c r="D273" i="1" s="1"/>
  <c r="G273" i="1" s="1"/>
  <c r="K273" i="1" s="1"/>
  <c r="O273" i="1" s="1"/>
  <c r="S273" i="1" s="1"/>
  <c r="X273" i="1" s="1"/>
  <c r="Z273" i="1" s="1"/>
  <c r="M42" i="5"/>
  <c r="N42" i="5" s="1"/>
  <c r="D338" i="1" s="1"/>
  <c r="M45" i="5"/>
  <c r="N45" i="5" s="1"/>
  <c r="D303" i="1" s="1"/>
  <c r="M55" i="5"/>
  <c r="N55" i="5" s="1"/>
  <c r="D134" i="1" s="1"/>
  <c r="G134" i="1" s="1"/>
  <c r="K134" i="1" s="1"/>
  <c r="O134" i="1" s="1"/>
  <c r="S134" i="1" s="1"/>
  <c r="X134" i="1" s="1"/>
  <c r="Z134" i="1" s="1"/>
  <c r="M58" i="5"/>
  <c r="N58" i="5" s="1"/>
  <c r="D83" i="1" s="1"/>
  <c r="G83" i="1" s="1"/>
  <c r="K83" i="1" s="1"/>
  <c r="O83" i="1" s="1"/>
  <c r="S83" i="1" s="1"/>
  <c r="X83" i="1" s="1"/>
  <c r="Z83" i="1" s="1"/>
  <c r="M61" i="5"/>
  <c r="N61" i="5" s="1"/>
  <c r="D34" i="1" s="1"/>
  <c r="M71" i="5"/>
  <c r="N71" i="5" s="1"/>
  <c r="D276" i="1" s="1"/>
  <c r="M74" i="5"/>
  <c r="N74" i="5" s="1"/>
  <c r="D92" i="1" s="1"/>
  <c r="G92" i="1" s="1"/>
  <c r="K92" i="1" s="1"/>
  <c r="O92" i="1" s="1"/>
  <c r="S92" i="1" s="1"/>
  <c r="X92" i="1" s="1"/>
  <c r="Z92" i="1" s="1"/>
  <c r="M77" i="5"/>
  <c r="N77" i="5" s="1"/>
  <c r="D342" i="1" s="1"/>
  <c r="G342" i="1" s="1"/>
  <c r="K342" i="1" s="1"/>
  <c r="O342" i="1" s="1"/>
  <c r="S342" i="1" s="1"/>
  <c r="X342" i="1" s="1"/>
  <c r="Z342" i="1" s="1"/>
  <c r="M87" i="5"/>
  <c r="N87" i="5" s="1"/>
  <c r="D384" i="1" s="1"/>
  <c r="G384" i="1" s="1"/>
  <c r="K384" i="1" s="1"/>
  <c r="O384" i="1" s="1"/>
  <c r="S384" i="1" s="1"/>
  <c r="X384" i="1" s="1"/>
  <c r="Z384" i="1" s="1"/>
  <c r="M90" i="5"/>
  <c r="N90" i="5" s="1"/>
  <c r="D525" i="1" s="1"/>
  <c r="G525" i="1" s="1"/>
  <c r="K525" i="1" s="1"/>
  <c r="O525" i="1" s="1"/>
  <c r="S525" i="1" s="1"/>
  <c r="X525" i="1" s="1"/>
  <c r="Z525" i="1" s="1"/>
  <c r="M93" i="5"/>
  <c r="N93" i="5" s="1"/>
  <c r="D403" i="1" s="1"/>
  <c r="M103" i="5"/>
  <c r="N103" i="5" s="1"/>
  <c r="D236" i="1" s="1"/>
  <c r="M106" i="5"/>
  <c r="N106" i="5" s="1"/>
  <c r="D141" i="1" s="1"/>
  <c r="M109" i="5"/>
  <c r="N109" i="5" s="1"/>
  <c r="D256" i="1" s="1"/>
  <c r="G256" i="1" s="1"/>
  <c r="K256" i="1" s="1"/>
  <c r="O256" i="1" s="1"/>
  <c r="S256" i="1" s="1"/>
  <c r="X256" i="1" s="1"/>
  <c r="Z256" i="1" s="1"/>
  <c r="M119" i="5"/>
  <c r="N119" i="5" s="1"/>
  <c r="D235" i="1" s="1"/>
  <c r="G235" i="1" s="1"/>
  <c r="K235" i="1" s="1"/>
  <c r="O235" i="1" s="1"/>
  <c r="S235" i="1" s="1"/>
  <c r="X235" i="1" s="1"/>
  <c r="Z235" i="1" s="1"/>
  <c r="M122" i="5"/>
  <c r="N122" i="5" s="1"/>
  <c r="D5" i="1" s="1"/>
  <c r="G5" i="1" s="1"/>
  <c r="K5" i="1" s="1"/>
  <c r="O5" i="1" s="1"/>
  <c r="S5" i="1" s="1"/>
  <c r="X5" i="1" s="1"/>
  <c r="Z5" i="1" s="1"/>
  <c r="M125" i="5"/>
  <c r="N125" i="5" s="1"/>
  <c r="D501" i="1" s="1"/>
  <c r="G501" i="1" s="1"/>
  <c r="K501" i="1" s="1"/>
  <c r="O501" i="1" s="1"/>
  <c r="S501" i="1" s="1"/>
  <c r="X501" i="1" s="1"/>
  <c r="Z501" i="1" s="1"/>
  <c r="M135" i="5"/>
  <c r="N135" i="5" s="1"/>
  <c r="D60" i="1" s="1"/>
  <c r="M138" i="5"/>
  <c r="N138" i="5" s="1"/>
  <c r="D199" i="1" s="1"/>
  <c r="G199" i="1" s="1"/>
  <c r="K199" i="1" s="1"/>
  <c r="O199" i="1" s="1"/>
  <c r="S199" i="1" s="1"/>
  <c r="X199" i="1" s="1"/>
  <c r="Z199" i="1" s="1"/>
  <c r="G141" i="1" l="1"/>
  <c r="K141" i="1" s="1"/>
  <c r="O141" i="1" s="1"/>
  <c r="S141" i="1" s="1"/>
  <c r="X141" i="1" s="1"/>
  <c r="Z141" i="1" s="1"/>
  <c r="G286" i="1"/>
  <c r="K286" i="1" s="1"/>
  <c r="O286" i="1" s="1"/>
  <c r="S286" i="1" s="1"/>
  <c r="X286" i="1" s="1"/>
  <c r="Z286" i="1" s="1"/>
  <c r="G298" i="1"/>
  <c r="K298" i="1" s="1"/>
  <c r="O298" i="1" s="1"/>
  <c r="S298" i="1" s="1"/>
  <c r="X298" i="1" s="1"/>
  <c r="Z298" i="1" s="1"/>
  <c r="G245" i="1"/>
  <c r="K245" i="1" s="1"/>
  <c r="O245" i="1" s="1"/>
  <c r="S245" i="1" s="1"/>
  <c r="X245" i="1" s="1"/>
  <c r="Z245" i="1" s="1"/>
  <c r="G50" i="1"/>
  <c r="K50" i="1" s="1"/>
  <c r="O50" i="1" s="1"/>
  <c r="S50" i="1" s="1"/>
  <c r="X50" i="1" s="1"/>
  <c r="Z50" i="1" s="1"/>
  <c r="G236" i="1"/>
  <c r="K236" i="1" s="1"/>
  <c r="O236" i="1" s="1"/>
  <c r="S236" i="1" s="1"/>
  <c r="X236" i="1" s="1"/>
  <c r="Z236" i="1" s="1"/>
  <c r="G436" i="1"/>
  <c r="K436" i="1" s="1"/>
  <c r="O436" i="1" s="1"/>
  <c r="S436" i="1" s="1"/>
  <c r="X436" i="1" s="1"/>
  <c r="Z436" i="1" s="1"/>
  <c r="G102" i="1"/>
  <c r="K102" i="1" s="1"/>
  <c r="O102" i="1" s="1"/>
  <c r="S102" i="1" s="1"/>
  <c r="X102" i="1" s="1"/>
  <c r="Z102" i="1" s="1"/>
  <c r="G195" i="1"/>
  <c r="K195" i="1" s="1"/>
  <c r="O195" i="1" s="1"/>
  <c r="S195" i="1" s="1"/>
  <c r="X195" i="1" s="1"/>
  <c r="Z195" i="1" s="1"/>
  <c r="G594" i="1"/>
  <c r="K594" i="1" s="1"/>
  <c r="O594" i="1" s="1"/>
  <c r="S594" i="1" s="1"/>
  <c r="X594" i="1" s="1"/>
  <c r="Z594" i="1" s="1"/>
  <c r="G36" i="1"/>
  <c r="K36" i="1" s="1"/>
  <c r="O36" i="1" s="1"/>
  <c r="S36" i="1" s="1"/>
  <c r="X36" i="1" s="1"/>
  <c r="Z36" i="1" s="1"/>
  <c r="G553" i="1"/>
  <c r="K553" i="1" s="1"/>
  <c r="O553" i="1" s="1"/>
  <c r="S553" i="1" s="1"/>
  <c r="X553" i="1" s="1"/>
  <c r="Z553" i="1" s="1"/>
  <c r="G296" i="1"/>
  <c r="K296" i="1" s="1"/>
  <c r="O296" i="1" s="1"/>
  <c r="S296" i="1" s="1"/>
  <c r="X296" i="1" s="1"/>
  <c r="Z296" i="1" s="1"/>
  <c r="G31" i="1"/>
  <c r="K31" i="1" s="1"/>
  <c r="O31" i="1" s="1"/>
  <c r="S31" i="1" s="1"/>
  <c r="X31" i="1" s="1"/>
  <c r="Z31" i="1" s="1"/>
  <c r="G166" i="1"/>
  <c r="K166" i="1" s="1"/>
  <c r="O166" i="1" s="1"/>
  <c r="S166" i="1" s="1"/>
  <c r="X166" i="1" s="1"/>
  <c r="Z166" i="1" s="1"/>
  <c r="G220" i="1"/>
  <c r="K220" i="1" s="1"/>
  <c r="O220" i="1" s="1"/>
  <c r="S220" i="1" s="1"/>
  <c r="X220" i="1" s="1"/>
  <c r="Z220" i="1" s="1"/>
  <c r="G171" i="1"/>
  <c r="K171" i="1" s="1"/>
  <c r="O171" i="1" s="1"/>
  <c r="S171" i="1" s="1"/>
  <c r="X171" i="1" s="1"/>
  <c r="Z171" i="1" s="1"/>
  <c r="G505" i="1"/>
  <c r="K505" i="1" s="1"/>
  <c r="O505" i="1" s="1"/>
  <c r="S505" i="1" s="1"/>
  <c r="X505" i="1" s="1"/>
  <c r="Z505" i="1" s="1"/>
  <c r="G97" i="1"/>
  <c r="K97" i="1" s="1"/>
  <c r="O97" i="1" s="1"/>
  <c r="S97" i="1" s="1"/>
  <c r="X97" i="1" s="1"/>
  <c r="Z97" i="1" s="1"/>
  <c r="G473" i="1"/>
  <c r="K473" i="1" s="1"/>
  <c r="O473" i="1" s="1"/>
  <c r="S473" i="1" s="1"/>
  <c r="X473" i="1" s="1"/>
  <c r="Z473" i="1" s="1"/>
  <c r="G232" i="1"/>
  <c r="K232" i="1" s="1"/>
  <c r="O232" i="1" s="1"/>
  <c r="S232" i="1" s="1"/>
  <c r="X232" i="1" s="1"/>
  <c r="Z232" i="1" s="1"/>
  <c r="G403" i="1"/>
  <c r="K403" i="1" s="1"/>
  <c r="O403" i="1" s="1"/>
  <c r="S403" i="1" s="1"/>
  <c r="X403" i="1" s="1"/>
  <c r="Z403" i="1" s="1"/>
  <c r="G437" i="1"/>
  <c r="K437" i="1" s="1"/>
  <c r="O437" i="1" s="1"/>
  <c r="S437" i="1" s="1"/>
  <c r="X437" i="1" s="1"/>
  <c r="Z437" i="1" s="1"/>
  <c r="G34" i="1"/>
  <c r="K34" i="1" s="1"/>
  <c r="O34" i="1" s="1"/>
  <c r="S34" i="1" s="1"/>
  <c r="X34" i="1" s="1"/>
  <c r="Z34" i="1" s="1"/>
  <c r="G338" i="1"/>
  <c r="K338" i="1" s="1"/>
  <c r="O338" i="1" s="1"/>
  <c r="S338" i="1" s="1"/>
  <c r="X338" i="1" s="1"/>
  <c r="Z338" i="1" s="1"/>
  <c r="G153" i="1"/>
  <c r="K153" i="1" s="1"/>
  <c r="O153" i="1" s="1"/>
  <c r="S153" i="1" s="1"/>
  <c r="X153" i="1" s="1"/>
  <c r="Z153" i="1" s="1"/>
  <c r="G201" i="1"/>
  <c r="K201" i="1" s="1"/>
  <c r="O201" i="1" s="1"/>
  <c r="S201" i="1" s="1"/>
  <c r="X201" i="1" s="1"/>
  <c r="Z201" i="1" s="1"/>
  <c r="G475" i="1"/>
  <c r="K475" i="1" s="1"/>
  <c r="O475" i="1" s="1"/>
  <c r="S475" i="1" s="1"/>
  <c r="X475" i="1" s="1"/>
  <c r="Z475" i="1" s="1"/>
  <c r="G285" i="1"/>
  <c r="K285" i="1" s="1"/>
  <c r="O285" i="1" s="1"/>
  <c r="S285" i="1" s="1"/>
  <c r="X285" i="1" s="1"/>
  <c r="Z285" i="1" s="1"/>
  <c r="G252" i="1"/>
  <c r="K252" i="1" s="1"/>
  <c r="O252" i="1" s="1"/>
  <c r="S252" i="1" s="1"/>
  <c r="X252" i="1" s="1"/>
  <c r="Z252" i="1" s="1"/>
  <c r="G313" i="1"/>
  <c r="K313" i="1" s="1"/>
  <c r="O313" i="1" s="1"/>
  <c r="S313" i="1" s="1"/>
  <c r="X313" i="1" s="1"/>
  <c r="Z313" i="1" s="1"/>
  <c r="G248" i="1"/>
  <c r="K248" i="1" s="1"/>
  <c r="O248" i="1" s="1"/>
  <c r="S248" i="1" s="1"/>
  <c r="X248" i="1" s="1"/>
  <c r="Z248" i="1" s="1"/>
  <c r="G85" i="1"/>
  <c r="K85" i="1" s="1"/>
  <c r="O85" i="1" s="1"/>
  <c r="S85" i="1" s="1"/>
  <c r="X85" i="1" s="1"/>
  <c r="Z85" i="1" s="1"/>
  <c r="G228" i="1"/>
  <c r="K228" i="1" s="1"/>
  <c r="O228" i="1" s="1"/>
  <c r="S228" i="1" s="1"/>
  <c r="X228" i="1" s="1"/>
  <c r="Z228" i="1" s="1"/>
  <c r="G518" i="1"/>
  <c r="K518" i="1" s="1"/>
  <c r="O518" i="1" s="1"/>
  <c r="S518" i="1" s="1"/>
  <c r="X518" i="1" s="1"/>
  <c r="Z518" i="1" s="1"/>
  <c r="G460" i="1"/>
  <c r="K460" i="1" s="1"/>
  <c r="O460" i="1" s="1"/>
  <c r="S460" i="1" s="1"/>
  <c r="X460" i="1" s="1"/>
  <c r="Z460" i="1" s="1"/>
  <c r="G373" i="1"/>
  <c r="K373" i="1" s="1"/>
  <c r="O373" i="1" s="1"/>
  <c r="S373" i="1" s="1"/>
  <c r="X373" i="1" s="1"/>
  <c r="Z373" i="1" s="1"/>
  <c r="G144" i="1"/>
  <c r="K144" i="1" s="1"/>
  <c r="O144" i="1" s="1"/>
  <c r="S144" i="1" s="1"/>
  <c r="X144" i="1" s="1"/>
  <c r="Z144" i="1" s="1"/>
  <c r="G60" i="1"/>
  <c r="K60" i="1" s="1"/>
  <c r="O60" i="1" s="1"/>
  <c r="S60" i="1" s="1"/>
  <c r="X60" i="1" s="1"/>
  <c r="Z60" i="1" s="1"/>
  <c r="G276" i="1"/>
  <c r="K276" i="1" s="1"/>
  <c r="O276" i="1" s="1"/>
  <c r="S276" i="1" s="1"/>
  <c r="X276" i="1" s="1"/>
  <c r="Z276" i="1" s="1"/>
  <c r="G303" i="1"/>
  <c r="K303" i="1" s="1"/>
  <c r="O303" i="1" s="1"/>
  <c r="S303" i="1" s="1"/>
  <c r="X303" i="1" s="1"/>
  <c r="Z303" i="1" s="1"/>
  <c r="G581" i="1"/>
  <c r="K581" i="1" s="1"/>
  <c r="O581" i="1" s="1"/>
  <c r="S581" i="1" s="1"/>
  <c r="X581" i="1" s="1"/>
  <c r="Z581" i="1" s="1"/>
  <c r="G439" i="1"/>
  <c r="K439" i="1" s="1"/>
  <c r="O439" i="1" s="1"/>
  <c r="S439" i="1" s="1"/>
  <c r="X439" i="1" s="1"/>
  <c r="Z439" i="1" s="1"/>
  <c r="G577" i="1"/>
  <c r="K577" i="1" s="1"/>
  <c r="O577" i="1" s="1"/>
  <c r="S577" i="1" s="1"/>
  <c r="X577" i="1" s="1"/>
  <c r="Z577" i="1" s="1"/>
  <c r="G52" i="1"/>
  <c r="K52" i="1" s="1"/>
  <c r="O52" i="1" s="1"/>
  <c r="S52" i="1" s="1"/>
  <c r="X52" i="1" s="1"/>
  <c r="Z52" i="1" s="1"/>
  <c r="G176" i="1"/>
  <c r="K176" i="1" s="1"/>
  <c r="O176" i="1" s="1"/>
  <c r="S176" i="1" s="1"/>
  <c r="X176" i="1" s="1"/>
  <c r="Z176" i="1" s="1"/>
  <c r="G451" i="1"/>
  <c r="K451" i="1" s="1"/>
  <c r="O451" i="1" s="1"/>
  <c r="S451" i="1" s="1"/>
  <c r="X451" i="1" s="1"/>
  <c r="Z451" i="1" s="1"/>
  <c r="G104" i="1"/>
  <c r="K104" i="1" s="1"/>
  <c r="O104" i="1" s="1"/>
  <c r="S104" i="1" s="1"/>
  <c r="X104" i="1" s="1"/>
  <c r="Z104" i="1" s="1"/>
</calcChain>
</file>

<file path=xl/sharedStrings.xml><?xml version="1.0" encoding="utf-8"?>
<sst xmlns="http://schemas.openxmlformats.org/spreadsheetml/2006/main" count="9654" uniqueCount="2807">
  <si>
    <t>Roll Number</t>
  </si>
  <si>
    <t>Student Name</t>
  </si>
  <si>
    <t>Institute's E-mail ID</t>
  </si>
  <si>
    <t>MBA/09/001</t>
  </si>
  <si>
    <t>ABHISHEK</t>
  </si>
  <si>
    <t>abhishek.mba09@iimamritsar.ac.in</t>
  </si>
  <si>
    <t>MBA/09/002</t>
  </si>
  <si>
    <t>AKASH K RAJ</t>
  </si>
  <si>
    <t>akashk.mba09@iimamritsar.ac.in</t>
  </si>
  <si>
    <t>MBA/09/003</t>
  </si>
  <si>
    <t>AKASH KUMAR SINGH</t>
  </si>
  <si>
    <t>akashku.mba09@iimamritsar.ac.in</t>
  </si>
  <si>
    <t>MBA/09/004</t>
  </si>
  <si>
    <t>AKASH PATEL</t>
  </si>
  <si>
    <t>akashp.mba09@iimamritsar.ac.in</t>
  </si>
  <si>
    <t>MBA/09/005</t>
  </si>
  <si>
    <t>AKASH VISHWAKARMA</t>
  </si>
  <si>
    <t>akashv.mba09@iimamritsar.ac.in</t>
  </si>
  <si>
    <t>MBA/09/006</t>
  </si>
  <si>
    <t>AKSHDEEP SINGH</t>
  </si>
  <si>
    <t>akshdeep.mba09@iimamritsar.ac.in</t>
  </si>
  <si>
    <t>MBA/09/007</t>
  </si>
  <si>
    <t>AMRITESH RAJ</t>
  </si>
  <si>
    <t>amritesh.mba09@iimamritsar.ac.in</t>
  </si>
  <si>
    <t>MBA/09/008</t>
  </si>
  <si>
    <t>ANJALI MAHESHWARI</t>
  </si>
  <si>
    <t>anjalim.mba09@iimamritsar.ac.in</t>
  </si>
  <si>
    <t>MBA/09/009</t>
  </si>
  <si>
    <t>ANSH AWASTHI</t>
  </si>
  <si>
    <t>ansh.mba09@iimamritsar.ac.in</t>
  </si>
  <si>
    <t>MBA/09/010</t>
  </si>
  <si>
    <t>ANURAG ORAON</t>
  </si>
  <si>
    <t>anurago.mba09@iimamritsar.ac.in</t>
  </si>
  <si>
    <t>MBA/09/011</t>
  </si>
  <si>
    <t>ANURAG RAWAT</t>
  </si>
  <si>
    <t>anurag.mba09@iimamritsar.ac.in</t>
  </si>
  <si>
    <t>MBA/09/012</t>
  </si>
  <si>
    <t>ASHUTOSH RASHAMIKANT KOVIDA</t>
  </si>
  <si>
    <t>ashutosh.mba09@iimamritsar.ac.in</t>
  </si>
  <si>
    <t>MBA/09/013</t>
  </si>
  <si>
    <t>ATANU GIRI</t>
  </si>
  <si>
    <t>atanu.mba09@iimamritsar.ac.in</t>
  </si>
  <si>
    <t>MBA/09/014</t>
  </si>
  <si>
    <t>ATULYA PAUL</t>
  </si>
  <si>
    <t>atulya.mba09@iimamritsar.ac.in</t>
  </si>
  <si>
    <t>MBA/09/015</t>
  </si>
  <si>
    <t>BUSA SATHEESH REDDY</t>
  </si>
  <si>
    <t>busa.mba09@iimamritsar.ac.in</t>
  </si>
  <si>
    <t>MBA/09/016</t>
  </si>
  <si>
    <t>CHAUHAN HEMEN RAMESHCHANDRA</t>
  </si>
  <si>
    <t>chauhan.mba09@iimamritsar.ac.in</t>
  </si>
  <si>
    <t>MBA/09/017</t>
  </si>
  <si>
    <t>DEVESH TRIPATHI</t>
  </si>
  <si>
    <t>devesh.mba09@iimamritsar.ac.in</t>
  </si>
  <si>
    <t>MBA/09/018</t>
  </si>
  <si>
    <t>DEW BHAKAT</t>
  </si>
  <si>
    <t>dew.mba09@iimamritsar.ac.in</t>
  </si>
  <si>
    <t>MBA/09/019</t>
  </si>
  <si>
    <t>DHANE NIHAL DILIP</t>
  </si>
  <si>
    <t>dhane.mba09@iimamritsar.ac.in</t>
  </si>
  <si>
    <t>MBA/09/020</t>
  </si>
  <si>
    <t>HARSHITA PANTHRI</t>
  </si>
  <si>
    <t>harshita.mba09@iimamritsar.ac.in</t>
  </si>
  <si>
    <t>MBA/09/021</t>
  </si>
  <si>
    <t>KARTHIKRISHNAN K</t>
  </si>
  <si>
    <t>karthikrishnan.mba09@iimamritsar.ac.in</t>
  </si>
  <si>
    <t>MBA/09/022</t>
  </si>
  <si>
    <t>KUSUM</t>
  </si>
  <si>
    <t>kusum.mba09@iimamritsar.ac.in</t>
  </si>
  <si>
    <t>MBA/09/023</t>
  </si>
  <si>
    <t>MANAS VINAY POTDAR</t>
  </si>
  <si>
    <t>manas.mba09@iimamritsar.ac.in</t>
  </si>
  <si>
    <t>MBA/09/024</t>
  </si>
  <si>
    <t>MEGAVATH KIRAN KUMAR</t>
  </si>
  <si>
    <t>megavath.mba09@iimamritsar.ac.in</t>
  </si>
  <si>
    <t>MBA/09/025</t>
  </si>
  <si>
    <t>NARRA SAI LEELA</t>
  </si>
  <si>
    <t>narra.mba09@iimamritsar.ac.in</t>
  </si>
  <si>
    <t>MBA/09/026</t>
  </si>
  <si>
    <t>PAGALLA VENKATA RAMANJANEYULU</t>
  </si>
  <si>
    <t>pagalla.mba09@iimamritsar.ac.in</t>
  </si>
  <si>
    <t>MBA/09/027</t>
  </si>
  <si>
    <t>PIYUSH KAITHWAS</t>
  </si>
  <si>
    <t>piyush.mba09@iimamritsar.ac.in</t>
  </si>
  <si>
    <t>MBA/09/028</t>
  </si>
  <si>
    <t>POOJA PARUL</t>
  </si>
  <si>
    <t>pooja.mba09@iimamritsar.ac.in</t>
  </si>
  <si>
    <t>MBA/09/029</t>
  </si>
  <si>
    <t>PRAGYA</t>
  </si>
  <si>
    <t>pragya.mba09@iimamritsar.ac.in</t>
  </si>
  <si>
    <t>MBA/09/030</t>
  </si>
  <si>
    <t>PRAKHAR SHARMA</t>
  </si>
  <si>
    <t>prakhars.mba09@iimamritsar.ac.in</t>
  </si>
  <si>
    <t>MBA/09/031</t>
  </si>
  <si>
    <t>PRANJALI PRIYA</t>
  </si>
  <si>
    <t>pranjali.mba09@iimamritsar.ac.in</t>
  </si>
  <si>
    <t>MBA/09/032</t>
  </si>
  <si>
    <t>PRASHANT KUMAR</t>
  </si>
  <si>
    <t>prashant.mba09@iimamritsar.ac.in</t>
  </si>
  <si>
    <t>MBA/09/033</t>
  </si>
  <si>
    <t>RAJ KUMAR SHARMA</t>
  </si>
  <si>
    <t>rajk.mba09@iimamritsar.ac.in</t>
  </si>
  <si>
    <t>MBA/09/034</t>
  </si>
  <si>
    <t>RAJAT VERMA</t>
  </si>
  <si>
    <t>rajat.mba09@iimamritsar.ac.in</t>
  </si>
  <si>
    <t>MBA/09/035</t>
  </si>
  <si>
    <t>RAJNISH RAUSHAN</t>
  </si>
  <si>
    <t>rajnish.mba09@iimamritsar.ac.in</t>
  </si>
  <si>
    <t>MBA/09/036</t>
  </si>
  <si>
    <t>RANJOTI SINGH</t>
  </si>
  <si>
    <t>ranjoti.mba09@iimamritsar.ac.in</t>
  </si>
  <si>
    <t>MBA/09/037</t>
  </si>
  <si>
    <t>RITABRATA BISWAS</t>
  </si>
  <si>
    <t>ritabrata.mba09@iimamritsar.ac.in</t>
  </si>
  <si>
    <t>MBA/09/038</t>
  </si>
  <si>
    <t>RITU KUMARI</t>
  </si>
  <si>
    <t>ritu.mba09@iimamritsar.ac.in</t>
  </si>
  <si>
    <t>MBA/09/039</t>
  </si>
  <si>
    <t>RODDA BHARATH</t>
  </si>
  <si>
    <t>rodda.mba09@iimamritsar.ac.in</t>
  </si>
  <si>
    <t>MBA/09/040</t>
  </si>
  <si>
    <t>SAKSHAM KUMAR</t>
  </si>
  <si>
    <t>saksham.mba09@iimamritsar.ac.in</t>
  </si>
  <si>
    <t>MBA/09/041</t>
  </si>
  <si>
    <t>SAURABH BASU</t>
  </si>
  <si>
    <t>saurabhb.mba09@iimamritsar.ac.in</t>
  </si>
  <si>
    <t>MBA/09/042</t>
  </si>
  <si>
    <t>SAURABH PANDEY</t>
  </si>
  <si>
    <t>saurabhp.mba09@iimamritsar.ac.in</t>
  </si>
  <si>
    <t>MBA/09/043</t>
  </si>
  <si>
    <t>SAURABH SHUKLA</t>
  </si>
  <si>
    <t>saurabhs.mba09@iimamritsar.ac.in</t>
  </si>
  <si>
    <t>MBA/09/044</t>
  </si>
  <si>
    <t>SNEHA RANI</t>
  </si>
  <si>
    <t>sneha.mba09@iimamritsar.ac.in</t>
  </si>
  <si>
    <t>MBA/09/045</t>
  </si>
  <si>
    <t>SOUMIK DEY</t>
  </si>
  <si>
    <t>soumik.mba09@iimamritsar.ac.in</t>
  </si>
  <si>
    <t>MBA/09/046</t>
  </si>
  <si>
    <t>SRIJAN MISHRA</t>
  </si>
  <si>
    <t>srijanm.mba09@iimamritsar.ac.in</t>
  </si>
  <si>
    <t>MBA/09/047</t>
  </si>
  <si>
    <t>TANU DHOOT</t>
  </si>
  <si>
    <t>tanu.mba09@iimamritsar.ac.in</t>
  </si>
  <si>
    <t>MBA/09/048</t>
  </si>
  <si>
    <t>VEDANSH SHARMA</t>
  </si>
  <si>
    <t>vedansh.mba09@iimamritsar.ac.in</t>
  </si>
  <si>
    <t>MBA/09/049</t>
  </si>
  <si>
    <t>VIBHU</t>
  </si>
  <si>
    <t>vibhu.mba09@iimamritsar.ac.in</t>
  </si>
  <si>
    <t>MBA/09/050</t>
  </si>
  <si>
    <t>VIKAS KUMAR</t>
  </si>
  <si>
    <t>vikask.mba09@iimamritsar.ac.in</t>
  </si>
  <si>
    <t>MBA/09/051</t>
  </si>
  <si>
    <t>VIKAS SINGH</t>
  </si>
  <si>
    <t>vikas.mba09@iimamritsar.ac.in</t>
  </si>
  <si>
    <t>MBA/09/052</t>
  </si>
  <si>
    <t>YASH PODDAR</t>
  </si>
  <si>
    <t>yashp.mba09@iimamritsar.ac.in</t>
  </si>
  <si>
    <t>MBA/09/053</t>
  </si>
  <si>
    <t>ABHISHEK BHARTI</t>
  </si>
  <si>
    <t>abhishekb.mba09@iimamritsar.ac.in</t>
  </si>
  <si>
    <t>MBA/09/054</t>
  </si>
  <si>
    <t>AMIKH MUKHOPADHYAY</t>
  </si>
  <si>
    <t>amikh.mba09@iimamritsar.ac.in</t>
  </si>
  <si>
    <t>MBA/09/055</t>
  </si>
  <si>
    <t>AMMAR KAUSAR</t>
  </si>
  <si>
    <t>ammar.mba09@iimamritsar.ac.in</t>
  </si>
  <si>
    <t>MBA/09/056</t>
  </si>
  <si>
    <t>AMRITA SINGH</t>
  </si>
  <si>
    <t>amrita.mba09@iimamritsar.ac.in</t>
  </si>
  <si>
    <t>MBA/09/057</t>
  </si>
  <si>
    <t>ANIKET CHATTERJEE</t>
  </si>
  <si>
    <t>aniketc.mba09@iimamritsar.ac.in</t>
  </si>
  <si>
    <t>MBA/09/058</t>
  </si>
  <si>
    <t>ANIKET TANWAR</t>
  </si>
  <si>
    <t>anikett.mba09@iimamritsar.ac.in</t>
  </si>
  <si>
    <t>MBA/09/059</t>
  </si>
  <si>
    <t>ANJALI NANDANKAR</t>
  </si>
  <si>
    <t>anjali.mba09@iimamritsar.ac.in</t>
  </si>
  <si>
    <t>MBA/09/060</t>
  </si>
  <si>
    <t>ANSHITA SINGH</t>
  </si>
  <si>
    <t>anshita.mba09@iimamritsar.ac.in</t>
  </si>
  <si>
    <t>MBA/09/061</t>
  </si>
  <si>
    <t>AQUIB AKHTER</t>
  </si>
  <si>
    <t>aquib.mba09@iimamritsar.ac.in</t>
  </si>
  <si>
    <t>MBA/09/062</t>
  </si>
  <si>
    <t>ARGHADEEP HAZRA</t>
  </si>
  <si>
    <t>arghadeep.mba09@iimamritsar.ac.in</t>
  </si>
  <si>
    <t>MBA/09/063</t>
  </si>
  <si>
    <t>ARNAB NATH</t>
  </si>
  <si>
    <t>arnab.mba09@iimamritsar.ac.in</t>
  </si>
  <si>
    <t>MBA/09/064</t>
  </si>
  <si>
    <t>ASHISH KAUSHAL</t>
  </si>
  <si>
    <t>ashish.mba09@iimamritsar.ac.in</t>
  </si>
  <si>
    <t>MBA/09/065</t>
  </si>
  <si>
    <t>AVADH YADAV</t>
  </si>
  <si>
    <t>avadh.mba09@iimamritsar.ac.in</t>
  </si>
  <si>
    <t>MBA/09/066</t>
  </si>
  <si>
    <t>AVIRAL GOEL</t>
  </si>
  <si>
    <t>aviral.mba09@iimamritsar.ac.in</t>
  </si>
  <si>
    <t>MBA/09/067</t>
  </si>
  <si>
    <t>GURSIMAR KAUR</t>
  </si>
  <si>
    <t>gursimar.mba09@iimamritsar.ac.in</t>
  </si>
  <si>
    <t>MBA/09/068</t>
  </si>
  <si>
    <t>GURURAJ JOSHI</t>
  </si>
  <si>
    <t>gururaj.mba09@iimamritsar.ac.in</t>
  </si>
  <si>
    <t>MBA/09/069</t>
  </si>
  <si>
    <t>HARSH AGARWAL</t>
  </si>
  <si>
    <t>harsha.mba09@iimamritsar.ac.in</t>
  </si>
  <si>
    <t>MBA/09/070</t>
  </si>
  <si>
    <t>KARIA SHIVAM VIKESHBHAI</t>
  </si>
  <si>
    <t>karia.mba09@iimamritsar.ac.in</t>
  </si>
  <si>
    <t>MBA/09/071</t>
  </si>
  <si>
    <t>KILANI YESWANTH</t>
  </si>
  <si>
    <t>kilani.mba09@iimamritsar.ac.in</t>
  </si>
  <si>
    <t>MBA/09/072</t>
  </si>
  <si>
    <t>KRITIKA PANT</t>
  </si>
  <si>
    <t>kritika.mba09@iimamritsar.ac.in</t>
  </si>
  <si>
    <t>MBA/09/073</t>
  </si>
  <si>
    <t>KULDEEP PRASANNAKUMAR KORI</t>
  </si>
  <si>
    <t>kuldeepp.mba09@iimamritsar.ac.in</t>
  </si>
  <si>
    <t>MBA/09/074</t>
  </si>
  <si>
    <t>MANASVI HALDIA</t>
  </si>
  <si>
    <t>manasvi.mba09@iimamritsar.ac.in</t>
  </si>
  <si>
    <t>MBA/09/075</t>
  </si>
  <si>
    <t>MANSI WADHVA</t>
  </si>
  <si>
    <t>mansi.mba09@iimamritsar.ac.in</t>
  </si>
  <si>
    <t>MBA/09/076</t>
  </si>
  <si>
    <t>MIHIR KUMAR</t>
  </si>
  <si>
    <t>mihir.mba09@iimamritsar.ac.in</t>
  </si>
  <si>
    <t>MBA/09/077</t>
  </si>
  <si>
    <t>MOHIT KUMAR</t>
  </si>
  <si>
    <t>mohitku.mba09@iimamritsar.ac.in</t>
  </si>
  <si>
    <t>MBA/09/078</t>
  </si>
  <si>
    <t>NIKITA MAGRORIA</t>
  </si>
  <si>
    <t>nikita.mba09@iimamritsar.ac.in</t>
  </si>
  <si>
    <t>MBA/09/079</t>
  </si>
  <si>
    <t>NITESH KUMAR NAHATA</t>
  </si>
  <si>
    <t>nitesh.mba09@iimamritsar.ac.in</t>
  </si>
  <si>
    <t>MBA/09/080</t>
  </si>
  <si>
    <t>NOEL VARGHESE</t>
  </si>
  <si>
    <t>noel.mba09@iimamritsar.ac.in</t>
  </si>
  <si>
    <t>MBA/09/081</t>
  </si>
  <si>
    <t>PANICKER ARUN SETHUMADHAVAN</t>
  </si>
  <si>
    <t>panicker.mba09@iimamritsar.ac.in</t>
  </si>
  <si>
    <t>MBA/09/082</t>
  </si>
  <si>
    <t>PARTH SINGHAL</t>
  </si>
  <si>
    <t>parths.mba09@iimamritsar.ac.in</t>
  </si>
  <si>
    <t>MBA/09/083</t>
  </si>
  <si>
    <t>PATEL PARTH JAYESHKUMAR</t>
  </si>
  <si>
    <t>patel.mba09@iimamritsar.ac.in</t>
  </si>
  <si>
    <t>MBA/09/084</t>
  </si>
  <si>
    <t>PRADYUMNA SAHOO</t>
  </si>
  <si>
    <t>pradyumna.mba09@iimamritsar.ac.in</t>
  </si>
  <si>
    <t>MBA/09/085</t>
  </si>
  <si>
    <t>PRANJAL JANGPANGI</t>
  </si>
  <si>
    <t>pranjal.mba09@iimamritsar.ac.in</t>
  </si>
  <si>
    <t>MBA/09/086</t>
  </si>
  <si>
    <t>RAGHAV KUMAR</t>
  </si>
  <si>
    <t>raghav.mba09@iimamritsar.ac.in</t>
  </si>
  <si>
    <t>MBA/09/087</t>
  </si>
  <si>
    <t>RAKESH MEENA</t>
  </si>
  <si>
    <t>rakesh.mba09@iimamritsar.ac.in</t>
  </si>
  <si>
    <t>MBA/09/088</t>
  </si>
  <si>
    <t>RANVIJAY SINGH CHAUHAN</t>
  </si>
  <si>
    <t>ranvijay.mba09@iimamritsar.ac.in</t>
  </si>
  <si>
    <t>MBA/09/089</t>
  </si>
  <si>
    <t>SAI SURYA KIRAN</t>
  </si>
  <si>
    <t>sai.mba09@iimamritsar.ac.in</t>
  </si>
  <si>
    <t>MBA/09/090</t>
  </si>
  <si>
    <t>SAMRUDDHI BABHARE</t>
  </si>
  <si>
    <t>samruddhi.mba09@iimamritsar.ac.in</t>
  </si>
  <si>
    <t>MBA/09/091</t>
  </si>
  <si>
    <t>SANJEET HARISH KAMATH</t>
  </si>
  <si>
    <t>sanjeet.mba09@iimamritsar.ac.in</t>
  </si>
  <si>
    <t>MBA/09/092</t>
  </si>
  <si>
    <t>SANJEEV ROY</t>
  </si>
  <si>
    <t>sanjeev.mba09@iimamritsar.ac.in</t>
  </si>
  <si>
    <t>MBA/09/093</t>
  </si>
  <si>
    <t>SATWIK SATAPATHY</t>
  </si>
  <si>
    <t>satwik.mba09@iimamritsar.ac.in</t>
  </si>
  <si>
    <t>MBA/09/094</t>
  </si>
  <si>
    <t>SIDDHARTHA BARUA</t>
  </si>
  <si>
    <t>siddharthab.mba09@iimamritsar.ac.in</t>
  </si>
  <si>
    <t>MBA/09/095</t>
  </si>
  <si>
    <t>SOLANKI JIGAR RAMESHBHAI</t>
  </si>
  <si>
    <t>solankij.mba09@iimamritsar.ac.in</t>
  </si>
  <si>
    <t>MBA/09/096</t>
  </si>
  <si>
    <t>SOLANKI RISHABH RAMESH</t>
  </si>
  <si>
    <t>solanki.mba09@iimamritsar.ac.in</t>
  </si>
  <si>
    <t>MBA/09/097</t>
  </si>
  <si>
    <t>SUSHANT KUMAR</t>
  </si>
  <si>
    <t>sushant.mba09@iimamritsar.ac.in</t>
  </si>
  <si>
    <t>MBA/09/098</t>
  </si>
  <si>
    <t>TANIA FARHEEN</t>
  </si>
  <si>
    <t>tania.mba09@iimamritsar.ac.in</t>
  </si>
  <si>
    <t>MBA/09/099</t>
  </si>
  <si>
    <t>TRIPATPREET KAUR</t>
  </si>
  <si>
    <t>tripatpreet.mba09@iimamritsar.ac.in</t>
  </si>
  <si>
    <t>MBA/09/100</t>
  </si>
  <si>
    <t>TUSHAR RANJAN SRIVASTAVA</t>
  </si>
  <si>
    <t>tusharr.mba09@iimamritsar.ac.in</t>
  </si>
  <si>
    <t>MBA/09/101</t>
  </si>
  <si>
    <t>UDIT</t>
  </si>
  <si>
    <t>udit.mba09@iimamritsar.ac.in</t>
  </si>
  <si>
    <t>MBA/09/102</t>
  </si>
  <si>
    <t>UJJWAL ANAND</t>
  </si>
  <si>
    <t>ujjwal.mba09@iimamritsar.ac.in</t>
  </si>
  <si>
    <t>MBA/09/103</t>
  </si>
  <si>
    <t>UTKARSH TIWARI</t>
  </si>
  <si>
    <t>utkarsh.mba09@iimamritsar.ac.in</t>
  </si>
  <si>
    <t>MBA/09/104</t>
  </si>
  <si>
    <t>VENGURLEKAR ADVAIT JAYANT</t>
  </si>
  <si>
    <t>vengurlekar.mba09@iimamritsar.ac.in</t>
  </si>
  <si>
    <t>MBA/09/105</t>
  </si>
  <si>
    <t>ABHILASHA TIWARI</t>
  </si>
  <si>
    <t>abhilasha.mba09@iimamritsar.ac.in</t>
  </si>
  <si>
    <t>MBA/09/106</t>
  </si>
  <si>
    <t>ABHINANDAN SINGH</t>
  </si>
  <si>
    <t>abhinandan.mba09@iimamritsar.ac.in</t>
  </si>
  <si>
    <t>MBA/09/107</t>
  </si>
  <si>
    <t>ADITYA MISHRA</t>
  </si>
  <si>
    <t>aditya.mba09@iimamritsar.ac.in</t>
  </si>
  <si>
    <t>MBA/09/108</t>
  </si>
  <si>
    <t>AJITSINGH RAJPUT</t>
  </si>
  <si>
    <t>ajitsingh.mba09@iimamritsar.ac.in</t>
  </si>
  <si>
    <t>MBA/09/109</t>
  </si>
  <si>
    <t>AKANKSHA SINGH</t>
  </si>
  <si>
    <t>akanksha.mba09@iimamritsar.ac.in</t>
  </si>
  <si>
    <t>MBA/09/110</t>
  </si>
  <si>
    <t>ALIYA ZAREEN</t>
  </si>
  <si>
    <t>aliya.mba09@iimamritsar.ac.in</t>
  </si>
  <si>
    <t>MBA/09/111</t>
  </si>
  <si>
    <t>ANANYA SINGH</t>
  </si>
  <si>
    <t>ananya.mba09@iimamritsar.ac.in</t>
  </si>
  <si>
    <t>MBA/09/112</t>
  </si>
  <si>
    <t>ANJANI LAHOTY</t>
  </si>
  <si>
    <t>anjani.mba09@iimamritsar.ac.in</t>
  </si>
  <si>
    <t>MBA/09/113</t>
  </si>
  <si>
    <t>ANKUR KUMAR</t>
  </si>
  <si>
    <t>ankur.mba09@iimamritsar.ac.in</t>
  </si>
  <si>
    <t>MBA/09/114</t>
  </si>
  <si>
    <t>ANUSHKA MITTAL</t>
  </si>
  <si>
    <t>anushka.mba09@iimamritsar.ac.in</t>
  </si>
  <si>
    <t>MBA/09/115</t>
  </si>
  <si>
    <t>ARYA VARDHAN BHADANA</t>
  </si>
  <si>
    <t>arya.mba09@iimamritsar.ac.in</t>
  </si>
  <si>
    <t>MBA/09/116</t>
  </si>
  <si>
    <t>ASHRITH NALLI</t>
  </si>
  <si>
    <t>ashrith.mba09@iimamritsar.ac.in</t>
  </si>
  <si>
    <t>MBA/09/117</t>
  </si>
  <si>
    <t>ASMIT SHRIVASTAVA</t>
  </si>
  <si>
    <t>asmit.mba09@iimamritsar.ac.in</t>
  </si>
  <si>
    <t>MBA/09/118</t>
  </si>
  <si>
    <t>DARSANA V K</t>
  </si>
  <si>
    <t>darsana.mba09@iimamritsar.ac.in</t>
  </si>
  <si>
    <t>MBA/09/119</t>
  </si>
  <si>
    <t>DHARUN SHREENIVAS K L</t>
  </si>
  <si>
    <t>dharun.mba09@iimamritsar.ac.in</t>
  </si>
  <si>
    <t>MBA/09/120</t>
  </si>
  <si>
    <t>DIVYANSH GOEL</t>
  </si>
  <si>
    <t>divyansh.mba09@iimamritsar.ac.in</t>
  </si>
  <si>
    <t>MBA/09/121</t>
  </si>
  <si>
    <t>EVIKA JAIN</t>
  </si>
  <si>
    <t>evika.mba09@iimamritsar.ac.in</t>
  </si>
  <si>
    <t>MBA/09/122</t>
  </si>
  <si>
    <t>HARMANPREET SINGH</t>
  </si>
  <si>
    <t>harmanpreet.mba09@iimamritsar.ac.in</t>
  </si>
  <si>
    <t>MBA/09/123</t>
  </si>
  <si>
    <t>HARSHIT RAO</t>
  </si>
  <si>
    <t>harshit.mba09@iimamritsar.ac.in</t>
  </si>
  <si>
    <t>MBA/09/124</t>
  </si>
  <si>
    <t>IMRAN YUSUF</t>
  </si>
  <si>
    <t>imran.mba09@iimamritsar.ac.in</t>
  </si>
  <si>
    <t>MBA/09/125</t>
  </si>
  <si>
    <t>ISHIKA ZARBADE</t>
  </si>
  <si>
    <t>ishika.mba09@iimamritsar.ac.in</t>
  </si>
  <si>
    <t>MBA/09/126</t>
  </si>
  <si>
    <t>K JASEEM SAJJAD</t>
  </si>
  <si>
    <t>jaseemk.mba09@iimamritsar.ac.in</t>
  </si>
  <si>
    <t>MBA/09/127</t>
  </si>
  <si>
    <t>K NARESH PATNAIK</t>
  </si>
  <si>
    <t>nareshk.mba09@iimamritsar.ac.in</t>
  </si>
  <si>
    <t>MBA/09/128</t>
  </si>
  <si>
    <t>KHAN ARBAAZ AYUB ALI</t>
  </si>
  <si>
    <t>khan.mba09@iimamritsar.ac.in</t>
  </si>
  <si>
    <t>MBA/09/129</t>
  </si>
  <si>
    <t>KIRAN BOSE</t>
  </si>
  <si>
    <t>kiranbose.mba09@iimamritsar.ac.in</t>
  </si>
  <si>
    <t>MBA/09/130</t>
  </si>
  <si>
    <t>KIRAN BRAHMA</t>
  </si>
  <si>
    <t>kiranb.mba09@iimamritsar.ac.in</t>
  </si>
  <si>
    <t>MBA/09/131</t>
  </si>
  <si>
    <t>KONDVILKAR VIKAS VISHWAS</t>
  </si>
  <si>
    <t>kondvilkar.mba09@iimamritsar.ac.in</t>
  </si>
  <si>
    <t>MBA/09/132</t>
  </si>
  <si>
    <t>LAGOO SAMRUDDHI VINAYAK</t>
  </si>
  <si>
    <t>lagoo.mba09@iimamritsar.ac.in</t>
  </si>
  <si>
    <t>MBA/09/134</t>
  </si>
  <si>
    <t>PRABHAT JHA</t>
  </si>
  <si>
    <t>prabhat.mba09@iimamritsar.ac.in</t>
  </si>
  <si>
    <t>MBA/09/135</t>
  </si>
  <si>
    <t>PRAKARSH</t>
  </si>
  <si>
    <t>prakarsh.mba09@iimamritsar.ac.in</t>
  </si>
  <si>
    <t>MBA/09/136</t>
  </si>
  <si>
    <t>PRATYUSH TIWARI</t>
  </si>
  <si>
    <t>pratyush.mba09@iimamritsar.ac.in</t>
  </si>
  <si>
    <t>MBA/09/137</t>
  </si>
  <si>
    <t>PUNIT DINGWANI</t>
  </si>
  <si>
    <t>punit.mba09@iimamritsar.ac.in</t>
  </si>
  <si>
    <t>MBA/09/138</t>
  </si>
  <si>
    <t>PURVANG JITESHBHAI PANERIA</t>
  </si>
  <si>
    <t>purvang.mba09@iimamritsar.ac.in</t>
  </si>
  <si>
    <t>MBA/09/139</t>
  </si>
  <si>
    <t>RAHUL KUMAR PANDEY</t>
  </si>
  <si>
    <t>rahul.mba09@iimamritsar.ac.in</t>
  </si>
  <si>
    <t>MBA/09/140</t>
  </si>
  <si>
    <t>REAL DABI</t>
  </si>
  <si>
    <t>real.mba09@iimamritsar.ac.in</t>
  </si>
  <si>
    <t>MBA/09/141</t>
  </si>
  <si>
    <t>RISHABH</t>
  </si>
  <si>
    <t>rishabh.mba09@iimamritsar.ac.in</t>
  </si>
  <si>
    <t>MBA/09/142</t>
  </si>
  <si>
    <t>RISHABH ANAND</t>
  </si>
  <si>
    <t>rishabhan.mba09@iimamritsar.ac.in</t>
  </si>
  <si>
    <t>MBA/09/143</t>
  </si>
  <si>
    <t>RISHABH CHADHA</t>
  </si>
  <si>
    <t>rishabhcha.mba09@iimamritsar.ac.in</t>
  </si>
  <si>
    <t>MBA/09/144</t>
  </si>
  <si>
    <t>RISHABH MISHRA</t>
  </si>
  <si>
    <t>rishabhmi.mba09@iimamritsar.ac.in</t>
  </si>
  <si>
    <t>MBA/09/145</t>
  </si>
  <si>
    <t>ROHAN M JACOB</t>
  </si>
  <si>
    <t>rohan.mba09@iimamritsar.ac.in</t>
  </si>
  <si>
    <t>MBA/09/146</t>
  </si>
  <si>
    <t>ROHIT SAGAR</t>
  </si>
  <si>
    <t>rohit.mba09@iimamritsar.ac.in</t>
  </si>
  <si>
    <t>MBA/09/147</t>
  </si>
  <si>
    <t>ROUNAK SANGHI</t>
  </si>
  <si>
    <t>rounak.mba09@iimamritsar.ac.in</t>
  </si>
  <si>
    <t>MBA/09/148</t>
  </si>
  <si>
    <t>SAGAR KUMAR</t>
  </si>
  <si>
    <t>sagar.mba09@iimamritsar.ac.in</t>
  </si>
  <si>
    <t>MBA/09/149</t>
  </si>
  <si>
    <t>SHASHANK MOHAN GUPTA</t>
  </si>
  <si>
    <t>shashank.mba09@iimamritsar.ac.in</t>
  </si>
  <si>
    <t>MBA/09/150</t>
  </si>
  <si>
    <t>SHYAM HANSE</t>
  </si>
  <si>
    <t>shyam.mba09@iimamritsar.ac.in</t>
  </si>
  <si>
    <t>MBA/09/151</t>
  </si>
  <si>
    <t>SIDHANT KUMAR SINGH</t>
  </si>
  <si>
    <t>sidhant.mba09@iimamritsar.ac.in</t>
  </si>
  <si>
    <t>MBA/09/152</t>
  </si>
  <si>
    <t>SREERAM V</t>
  </si>
  <si>
    <t>sreeram.mba09@iimamritsar.ac.in</t>
  </si>
  <si>
    <t>MBA/09/153</t>
  </si>
  <si>
    <t>SWAGAT VILAS GONGLE</t>
  </si>
  <si>
    <t>swagat.mba09@iimamritsar.ac.in</t>
  </si>
  <si>
    <t>MBA/09/154</t>
  </si>
  <si>
    <t>TANAY ARORA</t>
  </si>
  <si>
    <t>tanay.mba09@iimamritsar.ac.in</t>
  </si>
  <si>
    <t>MBA/09/155</t>
  </si>
  <si>
    <t>TUSHAR RAHI</t>
  </si>
  <si>
    <t>tushar.mba09@iimamritsar.ac.in</t>
  </si>
  <si>
    <t>MBA/09/156</t>
  </si>
  <si>
    <t>TUSHAR SHARMA</t>
  </si>
  <si>
    <t>tusharsh.mba09@iimamritsar.ac.in</t>
  </si>
  <si>
    <t>MBA/09/157</t>
  </si>
  <si>
    <t>ABHAY CHAUHAN</t>
  </si>
  <si>
    <t>abhay.mba09@iimamritsar.ac.in</t>
  </si>
  <si>
    <t>MBA/09/158</t>
  </si>
  <si>
    <t>ABHISHEK RAWAT</t>
  </si>
  <si>
    <t>abhishekra.mba09@iimamritsar.ac.in</t>
  </si>
  <si>
    <t>MBA/09/159</t>
  </si>
  <si>
    <t>ABHISHEK VERMA</t>
  </si>
  <si>
    <t>abhishekve.mba09@iimamritsar.ac.in</t>
  </si>
  <si>
    <t>MBA/09/160</t>
  </si>
  <si>
    <t>AKSHAT KUMAR SONKER</t>
  </si>
  <si>
    <t>akshat.mba09@iimamritsar.ac.in</t>
  </si>
  <si>
    <t>MBA/09/161</t>
  </si>
  <si>
    <t>AKSHAY SONI</t>
  </si>
  <si>
    <t>akshay.mba09@iimamritsar.ac.in</t>
  </si>
  <si>
    <t>MBA/09/162</t>
  </si>
  <si>
    <t>ANSHU VERMA</t>
  </si>
  <si>
    <t>anshu.mba09@iimamritsar.ac.in</t>
  </si>
  <si>
    <t>MBA/09/163</t>
  </si>
  <si>
    <t>ANUJ VERMA</t>
  </si>
  <si>
    <t>anuj.mba09@iimamritsar.ac.in</t>
  </si>
  <si>
    <t>MBA/09/164</t>
  </si>
  <si>
    <t>ASWIN KRISHNAN A K</t>
  </si>
  <si>
    <t>aswin.mba09@iimamritsar.ac.in</t>
  </si>
  <si>
    <t>MBA/09/165</t>
  </si>
  <si>
    <t>AVISH VERMA</t>
  </si>
  <si>
    <t>avish.mba09@iimamritsar.ac.in</t>
  </si>
  <si>
    <t>MBA/09/166</t>
  </si>
  <si>
    <t>AYUSH SONI</t>
  </si>
  <si>
    <t>ayush.mba09@iimamritsar.ac.in</t>
  </si>
  <si>
    <t>MBA/09/167</t>
  </si>
  <si>
    <t>DHRUV SAINI</t>
  </si>
  <si>
    <t>dhruv.mba09@iimamritsar.ac.in</t>
  </si>
  <si>
    <t>MBA/09/168</t>
  </si>
  <si>
    <t>DIVYENDU SHEKHAR</t>
  </si>
  <si>
    <t>divyendu.mba09@iimamritsar.ac.in</t>
  </si>
  <si>
    <t>MBA/09/169</t>
  </si>
  <si>
    <t>HIMANSHU DHIMAN</t>
  </si>
  <si>
    <t>himanshu.mba09@iimamritsar.ac.in</t>
  </si>
  <si>
    <t>MBA/09/170</t>
  </si>
  <si>
    <t>HIMANSHU KUMAR KATEL</t>
  </si>
  <si>
    <t>himanshuku.mba09@iimamritsar.ac.in</t>
  </si>
  <si>
    <t>MBA/09/171</t>
  </si>
  <si>
    <t>JATIN ARORA</t>
  </si>
  <si>
    <t>jatin.mba09@iimamritsar.ac.in</t>
  </si>
  <si>
    <t>MBA/09/172</t>
  </si>
  <si>
    <t>JAYANT BANDIL</t>
  </si>
  <si>
    <t>jayant.mba09@iimamritsar.ac.in</t>
  </si>
  <si>
    <t>MBA/09/173</t>
  </si>
  <si>
    <t>KADAM SUSHEN ANGAD</t>
  </si>
  <si>
    <t>kadam.mba09@iimamritsar.ac.in</t>
  </si>
  <si>
    <t>MBA/09/174</t>
  </si>
  <si>
    <t>KESHAV SUMN</t>
  </si>
  <si>
    <t>keshav.mba09@iimamritsar.ac.in</t>
  </si>
  <si>
    <t>MBA/09/175</t>
  </si>
  <si>
    <t>KHUSHII HOTWANI</t>
  </si>
  <si>
    <t>khushii.mba09@iimamritsar.ac.in</t>
  </si>
  <si>
    <t>MBA/09/176</t>
  </si>
  <si>
    <t>KRISHAN BERIWAL</t>
  </si>
  <si>
    <t>krishan.mba09@iimamritsar.ac.in</t>
  </si>
  <si>
    <t>MBA/09/177</t>
  </si>
  <si>
    <t>MAGAR PRATHMESH BALASAHEB</t>
  </si>
  <si>
    <t>magar.mba09@iimamritsar.ac.in</t>
  </si>
  <si>
    <t>MBA/09/178</t>
  </si>
  <si>
    <t>MAGRE ASHUTOSH BHIMRAO</t>
  </si>
  <si>
    <t>magre.mba09@iimamritsar.ac.in</t>
  </si>
  <si>
    <t>MBA/09/179</t>
  </si>
  <si>
    <t>MANASI SINGH</t>
  </si>
  <si>
    <t>manasi.mba09@iimamritsar.ac.in</t>
  </si>
  <si>
    <t>MBA/09/180</t>
  </si>
  <si>
    <t>NISHANT</t>
  </si>
  <si>
    <t>nishant.mba09@iimamritsar.ac.in</t>
  </si>
  <si>
    <t>MBA/09/181</t>
  </si>
  <si>
    <t>PARTH SAXENA</t>
  </si>
  <si>
    <t>parth.mba09@iimamritsar.ac.in</t>
  </si>
  <si>
    <t>MBA/09/182</t>
  </si>
  <si>
    <t>PAWAR AKASH ASHOK</t>
  </si>
  <si>
    <t>pawar.mba09@iimamritsar.ac.in</t>
  </si>
  <si>
    <t>MBA/09/183</t>
  </si>
  <si>
    <t>POLAKONDA AVINASH</t>
  </si>
  <si>
    <t>polakonda.mba09@iimamritsar.ac.in</t>
  </si>
  <si>
    <t>MBA/09/185</t>
  </si>
  <si>
    <t>PRIYANSHI SINGLA</t>
  </si>
  <si>
    <t>priyanshi.mba09@iimamritsar.ac.in</t>
  </si>
  <si>
    <t>MBA/09/186</t>
  </si>
  <si>
    <t>PRIYANSHU</t>
  </si>
  <si>
    <t>priyanshu.mba09@iimamritsar.ac.in</t>
  </si>
  <si>
    <t>MBA/09/187</t>
  </si>
  <si>
    <t>PULIPAKA NIMESHIKA</t>
  </si>
  <si>
    <t>pulipaka.mba09@iimamritsar.ac.in</t>
  </si>
  <si>
    <t>MBA/09/188</t>
  </si>
  <si>
    <t>RANVEER RAJ</t>
  </si>
  <si>
    <t>ranveer.mba09@iimamritsar.ac.in</t>
  </si>
  <si>
    <t>MBA/09/189</t>
  </si>
  <si>
    <t>RAUT NEERAJ PRABHAKAR</t>
  </si>
  <si>
    <t>raut.mba09@iimamritsar.ac.in</t>
  </si>
  <si>
    <t>MBA/09/190</t>
  </si>
  <si>
    <t>RUDRAKSH SHARMA</t>
  </si>
  <si>
    <t>rudraksh.mba09@iimamritsar.ac.in</t>
  </si>
  <si>
    <t>MBA/09/191</t>
  </si>
  <si>
    <t>SAHIL KUMAR</t>
  </si>
  <si>
    <t>sahil.mba09@iimamritsar.ac.in</t>
  </si>
  <si>
    <t>MBA/09/192</t>
  </si>
  <si>
    <t>SANDEEP SHARMA</t>
  </si>
  <si>
    <t>sandeep.mba09@iimamritsar.ac.in</t>
  </si>
  <si>
    <t>MBA/09/193</t>
  </si>
  <si>
    <t>SHIKHA ARYA</t>
  </si>
  <si>
    <t>shikha.mba09@iimamritsar.ac.in</t>
  </si>
  <si>
    <t>MBA/09/194</t>
  </si>
  <si>
    <t>SHIKHAR TIWARI</t>
  </si>
  <si>
    <t>shikhar.mba09@iimamritsar.ac.in</t>
  </si>
  <si>
    <t>MBA/09/195</t>
  </si>
  <si>
    <t>SHIVANG BHANTI</t>
  </si>
  <si>
    <t>shivang.mba09@iimamritsar.ac.in</t>
  </si>
  <si>
    <t>MBA/09/196</t>
  </si>
  <si>
    <t>SHOBHITA SRIVASTAVA</t>
  </si>
  <si>
    <t>shobhita.mba09@iimamritsar.ac.in</t>
  </si>
  <si>
    <t>MBA/09/197</t>
  </si>
  <si>
    <t>SHUBHAM GOEL</t>
  </si>
  <si>
    <t>shubham.mba09@iimamritsar.ac.in</t>
  </si>
  <si>
    <t>MBA/09/198</t>
  </si>
  <si>
    <t>SHWETA VIJAY</t>
  </si>
  <si>
    <t>shweta.mba09@iimamritsar.ac.in</t>
  </si>
  <si>
    <t>MBA/09/199</t>
  </si>
  <si>
    <t>SRIHARSH PASUPULETI</t>
  </si>
  <si>
    <t>sriharsh.mba09@iimamritsar.ac.in</t>
  </si>
  <si>
    <t>MBA/09/200</t>
  </si>
  <si>
    <t>SRIMAN AGRAWAL</t>
  </si>
  <si>
    <t>sriman.mba09@iimamritsar.ac.in</t>
  </si>
  <si>
    <t>MBA/09/201</t>
  </si>
  <si>
    <t>SUDHANSHU PANDEY</t>
  </si>
  <si>
    <t>sudhanshu.mba09@iimamritsar.ac.in</t>
  </si>
  <si>
    <t>MBA/09/202</t>
  </si>
  <si>
    <t>THAKARE NAYAN SANTOSH</t>
  </si>
  <si>
    <t>thakare.mba09@iimamritsar.ac.in</t>
  </si>
  <si>
    <t>MBA/09/203</t>
  </si>
  <si>
    <t>VANSHIKA</t>
  </si>
  <si>
    <t>vanshika.mba09@iimamritsar.ac.in</t>
  </si>
  <si>
    <t>MBA/09/204</t>
  </si>
  <si>
    <t>VISHAL KUMAR PAREWA</t>
  </si>
  <si>
    <t>vishalku.mba09@iimamritsar.ac.in</t>
  </si>
  <si>
    <t>MBA/09/205</t>
  </si>
  <si>
    <t>VISHAL RAJ</t>
  </si>
  <si>
    <t>vishalraj.mba09@iimamritsar.ac.in</t>
  </si>
  <si>
    <t>MBA/09/206</t>
  </si>
  <si>
    <t>VISHAL TANGIDIPILLI</t>
  </si>
  <si>
    <t>vishalta.mba09@iimamritsar.ac.in</t>
  </si>
  <si>
    <t>MBA/09/207</t>
  </si>
  <si>
    <t>YASHIKA MEHTA</t>
  </si>
  <si>
    <t>yashika.mba09@iimamritsar.ac.in</t>
  </si>
  <si>
    <t>MBA/09/208</t>
  </si>
  <si>
    <t>YATHARTH SHAH</t>
  </si>
  <si>
    <t>yatharth.mba09@iimamritsar.ac.in</t>
  </si>
  <si>
    <t>MBA/BA03/001</t>
  </si>
  <si>
    <t>AASTHA VASHISHTHA</t>
  </si>
  <si>
    <t>aastha.mbaba03@iimamritsar.ac.in</t>
  </si>
  <si>
    <t>MBA/BA03/002</t>
  </si>
  <si>
    <t>ABHINAV MISHRA</t>
  </si>
  <si>
    <t>abhinav.mbaba03@iimamritsar.ac.in</t>
  </si>
  <si>
    <t>MBA/BA03/003</t>
  </si>
  <si>
    <t>ABHIRAM SHIRISH KALE</t>
  </si>
  <si>
    <t>abhiram.mbaba03@iimamritsar.ac.in</t>
  </si>
  <si>
    <t>MBA/BA03/004</t>
  </si>
  <si>
    <t>ABHISHEK CHAUDHARY</t>
  </si>
  <si>
    <t>abhishekch.mbaba03@iimamritsar.ac.in</t>
  </si>
  <si>
    <t>MBA/BA03/005</t>
  </si>
  <si>
    <t>ABHISHEK KUMAR</t>
  </si>
  <si>
    <t>abhishekhu.mbaba03@iimamritsar.ac.in</t>
  </si>
  <si>
    <t>MBA/BA03/006</t>
  </si>
  <si>
    <t>ABINASH KUMAR</t>
  </si>
  <si>
    <t>abinash.mbaba03@iimamritsar.ac.in</t>
  </si>
  <si>
    <t>MBA/BA03/007</t>
  </si>
  <si>
    <t>AJAY NAUTIYAL</t>
  </si>
  <si>
    <t>ajay.mbaba03@iimamritsar.ac.in</t>
  </si>
  <si>
    <t>MBA/BA03/008</t>
  </si>
  <si>
    <t>AMAN DEEP KUMAR</t>
  </si>
  <si>
    <t>amand.mbaba03@iimamritsar.ac.in</t>
  </si>
  <si>
    <t>MBA/BA03/009</t>
  </si>
  <si>
    <t>AMAN SAHU</t>
  </si>
  <si>
    <t>amans.mbaba03@iimamritsar.ac.in</t>
  </si>
  <si>
    <t>MBA/BA03/010</t>
  </si>
  <si>
    <t>ANKIT RAJ</t>
  </si>
  <si>
    <t>ankit.mbaba03@iimamritsar.ac.in</t>
  </si>
  <si>
    <t>MBA/BA03/011</t>
  </si>
  <si>
    <t>ARYAN KUMAR</t>
  </si>
  <si>
    <t>aryan.mbaba03@iimamritsar.ac.in</t>
  </si>
  <si>
    <t>MBA/BA03/012</t>
  </si>
  <si>
    <t>BIPLOB DAS</t>
  </si>
  <si>
    <t>biplob.mbaba03@iimamritsar.ac.in</t>
  </si>
  <si>
    <t>MBA/BA03/013</t>
  </si>
  <si>
    <t>DAMANPREET SINGH</t>
  </si>
  <si>
    <t>damanpreet.mbaba03@iimamritsar.ac.in</t>
  </si>
  <si>
    <t>MBA/BA03/014</t>
  </si>
  <si>
    <t>DHANANJAY AVINASH SAKHARKAR</t>
  </si>
  <si>
    <t>dhananjay.mbaba03@iimamritsar.ac.in</t>
  </si>
  <si>
    <t>MBA/BA03/015</t>
  </si>
  <si>
    <t>EMANDHI BABJI</t>
  </si>
  <si>
    <t>emandhi.mbaba03@iimamritsar.ac.in</t>
  </si>
  <si>
    <t>MBA/BA03/016</t>
  </si>
  <si>
    <t>FADHILU RAHMAN K K</t>
  </si>
  <si>
    <t>fadhilu.mbaba03@iimamritsar.ac.in</t>
  </si>
  <si>
    <t>MBA/BA03/017</t>
  </si>
  <si>
    <t>G V ROSHAN</t>
  </si>
  <si>
    <t>roshangv.mbaba03@iimamritsar.ac.in</t>
  </si>
  <si>
    <t>MBA/BA03/018</t>
  </si>
  <si>
    <t>GAURAV SAGAR</t>
  </si>
  <si>
    <t>gauravsa.mbaba03@iimamritsar.ac.in</t>
  </si>
  <si>
    <t>MBA/BA03/019</t>
  </si>
  <si>
    <t>GUDLAVALLETI RUTHVIK</t>
  </si>
  <si>
    <t>gudlavalleti.mbaba03@iimamritsar.ac.in</t>
  </si>
  <si>
    <t>MBA/BA03/020</t>
  </si>
  <si>
    <t>JAISWAL UTSAV SHYAM</t>
  </si>
  <si>
    <t>jaiswal.mbaba03@iimamritsar.ac.in</t>
  </si>
  <si>
    <t>MBA/BA03/021</t>
  </si>
  <si>
    <t>JAYANT SHEKHAR</t>
  </si>
  <si>
    <t>jayants.mbaba03@iimamritsar.ac.in</t>
  </si>
  <si>
    <t>MBA/BA03/022</t>
  </si>
  <si>
    <t>KAPSE HARSH NITIN</t>
  </si>
  <si>
    <t>kapse.mbaba03@iimamritsar.ac.in</t>
  </si>
  <si>
    <t>MBA/BA03/023</t>
  </si>
  <si>
    <t>KULDEEP SAINI</t>
  </si>
  <si>
    <t>kuldeep.mbaba03@iimamritsar.ac.in</t>
  </si>
  <si>
    <t>MBA/BA03/024</t>
  </si>
  <si>
    <t>MADHAV KABRA</t>
  </si>
  <si>
    <t>madhav.mbaba03@iimamritsar.ac.in</t>
  </si>
  <si>
    <t>MBA/BA03/025</t>
  </si>
  <si>
    <t>MANASH PROTIM BURAGOHAIN</t>
  </si>
  <si>
    <t>manash.mbaba03@iimamritsar.ac.in</t>
  </si>
  <si>
    <t>MBA/BA03/026</t>
  </si>
  <si>
    <t>MEET GHIYAD</t>
  </si>
  <si>
    <t>meet.mbaba03@iimamritsar.ac.in</t>
  </si>
  <si>
    <t>MBA/BA03/027</t>
  </si>
  <si>
    <t>NAVANEETH VENKATESWARAN</t>
  </si>
  <si>
    <t>navaneeth.mbaba03@iimamritsar.ac.in</t>
  </si>
  <si>
    <t>MBA/BA03/028</t>
  </si>
  <si>
    <t>NAVIN V</t>
  </si>
  <si>
    <t>navin.mbaba03@iimamritsar.ac.in</t>
  </si>
  <si>
    <t>MBA/BA03/029</t>
  </si>
  <si>
    <t>PARITOSH SHARMA</t>
  </si>
  <si>
    <t>paritosh.mbaba03@iimamritsar.ac.in</t>
  </si>
  <si>
    <t>MBA/BA03/030</t>
  </si>
  <si>
    <t>PRANAYJIT DEY</t>
  </si>
  <si>
    <t>pranayjit.mbaba03@iimamritsar.ac.in</t>
  </si>
  <si>
    <t>MBA/BA03/031</t>
  </si>
  <si>
    <t>PRANZOL NATH</t>
  </si>
  <si>
    <t>pranzol.mbaba03@iimamritsar.ac.in</t>
  </si>
  <si>
    <t>MBA/BA03/032</t>
  </si>
  <si>
    <t>PRIYA RAJ</t>
  </si>
  <si>
    <t>priya.mbaba03@iimamritsar.ac.in</t>
  </si>
  <si>
    <t>MBA/BA03/033</t>
  </si>
  <si>
    <t>RAHUL JHA</t>
  </si>
  <si>
    <t>rahulj.mbaba03@iimamritsar.ac.in</t>
  </si>
  <si>
    <t>MBA/BA03/034</t>
  </si>
  <si>
    <t>RITESH CHANDWANI</t>
  </si>
  <si>
    <t>ritesh.mbaba03@iimamritsar.ac.in</t>
  </si>
  <si>
    <t>MBA/BA03/035</t>
  </si>
  <si>
    <t>ROHAN GUPTA</t>
  </si>
  <si>
    <t>rohang.mbaba03@iimamritsar.ac.in</t>
  </si>
  <si>
    <t>MBA/BA03/036</t>
  </si>
  <si>
    <t>SAKET SINGH</t>
  </si>
  <si>
    <t>sakets.mbaba03@iimamritsar.ac.in</t>
  </si>
  <si>
    <t>MBA/BA03/037</t>
  </si>
  <si>
    <t>SANKET SUJIT SATHE</t>
  </si>
  <si>
    <t>sanket.mbaba03@iimamritsar.ac.in</t>
  </si>
  <si>
    <t>MBA/BA03/038</t>
  </si>
  <si>
    <t>SHIVAM ANAND</t>
  </si>
  <si>
    <t>shivam.mbaba03@iimamritsar.ac.in</t>
  </si>
  <si>
    <t>MBA/BA03/039</t>
  </si>
  <si>
    <t>SUMIT BAHUGUNA</t>
  </si>
  <si>
    <t>sumit.mbaba03@iimamritsar.ac.in</t>
  </si>
  <si>
    <t>MBA/BA03/040</t>
  </si>
  <si>
    <t>T SIVAPRAKASH</t>
  </si>
  <si>
    <t>t.mbaba03@iimamritsar.ac.in</t>
  </si>
  <si>
    <t>MBA/BA03/041</t>
  </si>
  <si>
    <t>VEER SINGH</t>
  </si>
  <si>
    <t>veer.mbaba03@iimamritsar.ac.in</t>
  </si>
  <si>
    <t>MBA/BA03/042</t>
  </si>
  <si>
    <t>VISHAL MALIK</t>
  </si>
  <si>
    <t>vishalm.mbaba03@iimamritsar.ac.in</t>
  </si>
  <si>
    <t>MBA/BA03/043</t>
  </si>
  <si>
    <t>YOGESH YADAV</t>
  </si>
  <si>
    <t>yogesh.mbaba03@iimamritsar.ac.in</t>
  </si>
  <si>
    <t>MBA/HR03/001</t>
  </si>
  <si>
    <t>ABDUL KALAM</t>
  </si>
  <si>
    <t>abdul.mbahr03@iimamritsar.ac.in</t>
  </si>
  <si>
    <t>MBA/HR03/002</t>
  </si>
  <si>
    <t>ABHISHEK SINGH</t>
  </si>
  <si>
    <t>abhisheks.mbahr03@iimamritsar.ac.in</t>
  </si>
  <si>
    <t>MBA/HR03/003</t>
  </si>
  <si>
    <t>AMAN KATIYAR</t>
  </si>
  <si>
    <t>amank.mbahr03@iimamritsar.ac.in</t>
  </si>
  <si>
    <t>MBA/HR03/004</t>
  </si>
  <si>
    <t>ANIKET RAJENDRA KAMBLE</t>
  </si>
  <si>
    <t>aniket.mbahr03@iimamritsar.ac.in</t>
  </si>
  <si>
    <t>MBA/HR03/005</t>
  </si>
  <si>
    <t>ASHWIN KALE</t>
  </si>
  <si>
    <t>ashwin.mbahr03@iimamritsar.ac.in</t>
  </si>
  <si>
    <t>MBA/HR03/006</t>
  </si>
  <si>
    <t>DEBALINA MANDAL</t>
  </si>
  <si>
    <t>debalina.mbahr03@iimamritsar.ac.in</t>
  </si>
  <si>
    <t>MBA/HR03/007</t>
  </si>
  <si>
    <t>DEEPASHA GOYAL</t>
  </si>
  <si>
    <t>deepasha.mbahr03@iimamritsar.ac.in</t>
  </si>
  <si>
    <t>MBA/HR03/008</t>
  </si>
  <si>
    <t>HADHI AMAN M</t>
  </si>
  <si>
    <t>hadhi.mbahr03@iimamritsar.ac.in</t>
  </si>
  <si>
    <t>MBA/HR03/009</t>
  </si>
  <si>
    <t>JANHAVI VISHWAKARMA</t>
  </si>
  <si>
    <t>janhavi.mbahr03@iimamritsar.ac.in</t>
  </si>
  <si>
    <t>MBA/HR03/010</t>
  </si>
  <si>
    <t>LOHITAKSH RATNABH</t>
  </si>
  <si>
    <t>lohitaksh.mbahr03@iimamritsar.ac.in</t>
  </si>
  <si>
    <t>MBA/HR03/011</t>
  </si>
  <si>
    <t>MILAN SHARMA</t>
  </si>
  <si>
    <t>milan.mbahr03@iimamritsar.ac.in</t>
  </si>
  <si>
    <t>MBA/HR03/012</t>
  </si>
  <si>
    <t>MUDIT ARORA</t>
  </si>
  <si>
    <t>mudit.mbahr03@iimamritsar.ac.in</t>
  </si>
  <si>
    <t>MBA/HR03/013</t>
  </si>
  <si>
    <t>NISHAL S NAZAR</t>
  </si>
  <si>
    <t>nishal.mbahr03@iimamritsar.ac.in</t>
  </si>
  <si>
    <t>MBA/HR03/014</t>
  </si>
  <si>
    <t>PERI PHANI VAISHNAVI</t>
  </si>
  <si>
    <t>peri.mbahr03@iimamritsar.ac.in</t>
  </si>
  <si>
    <t>MBA/HR03/015</t>
  </si>
  <si>
    <t>RAJ SHEKHAR</t>
  </si>
  <si>
    <t>raj.mbahr03@iimamritsar.ac.in</t>
  </si>
  <si>
    <t>MBA/HR03/016</t>
  </si>
  <si>
    <t>RITESH RAY</t>
  </si>
  <si>
    <t>riteshr.mbahr03@iimamritsar.ac.in</t>
  </si>
  <si>
    <t>MBA/HR03/017</t>
  </si>
  <si>
    <t>SANSKAR SHRIBATHO</t>
  </si>
  <si>
    <t>sanskar.mbahr03@iimamritsar.ac.in</t>
  </si>
  <si>
    <t>MBA/HR03/018</t>
  </si>
  <si>
    <t>SHYAMANSH AGARWAL</t>
  </si>
  <si>
    <t>shyamansh.mbahr03@iimamritsar.ac.in</t>
  </si>
  <si>
    <t>MBA/HR03/019</t>
  </si>
  <si>
    <t>SUDHIR KUMAR</t>
  </si>
  <si>
    <t>sudhir.mbahr03@iimamritsar.ac.in</t>
  </si>
  <si>
    <t>MBA/HR03/020</t>
  </si>
  <si>
    <t>YASH KUSHWAHA</t>
  </si>
  <si>
    <t>yash.mbahr03@iimamritsar.ac.in</t>
  </si>
  <si>
    <t>MBA/HR03/021</t>
  </si>
  <si>
    <t>YOGI DARSHANNATH DHARMENDRANATH</t>
  </si>
  <si>
    <t>yogi.mbahr03@iimamritsar.ac.in</t>
  </si>
  <si>
    <t>MBA/BA03/044</t>
  </si>
  <si>
    <t>AAKASH BASAK</t>
  </si>
  <si>
    <t>aakash.mbaba03@iimamritsar.ac.in</t>
  </si>
  <si>
    <t>MBA/BA03/045</t>
  </si>
  <si>
    <t>AAYUSH KUMAR SAINI</t>
  </si>
  <si>
    <t>aayush.mbaba03@iimamritsar.ac.in</t>
  </si>
  <si>
    <t>MBA/BA03/046</t>
  </si>
  <si>
    <t>ABHIJEET JAYVANT PATIL</t>
  </si>
  <si>
    <t>abhijeet.mbaba03@iimamritsar.ac.in</t>
  </si>
  <si>
    <t>MBA/BA03/047</t>
  </si>
  <si>
    <t>ABHIRUP NASKAR</t>
  </si>
  <si>
    <t>abhirup.mbaba03@iimamritsar.ac.in</t>
  </si>
  <si>
    <t>MBA/BA03/048</t>
  </si>
  <si>
    <t>ABIN ANIL KUMAR</t>
  </si>
  <si>
    <t>abin.mbaba03@iimamritsar.ac.in</t>
  </si>
  <si>
    <t>MBA/BA03/049</t>
  </si>
  <si>
    <t>AMEER SHARFAN</t>
  </si>
  <si>
    <t>ameers.mbaba03@iimamritsar.ac.in</t>
  </si>
  <si>
    <t>MBA/BA03/050</t>
  </si>
  <si>
    <t>ANIRUDH SAHU</t>
  </si>
  <si>
    <t>anirudh.mbaba03@iimamritsar.ac.in</t>
  </si>
  <si>
    <t>MBA/BA03/051</t>
  </si>
  <si>
    <t>ANSHUL EKKA</t>
  </si>
  <si>
    <t>anshul.mbaba03@iimamritsar.ac.in</t>
  </si>
  <si>
    <t>MBA/BA03/052</t>
  </si>
  <si>
    <t>ANUJ KUMAR SINGH</t>
  </si>
  <si>
    <t>anujku.mbaba03@iimamritsar.ac.in</t>
  </si>
  <si>
    <t>MBA/BA03/053</t>
  </si>
  <si>
    <t>APOORVA ISHWAR CHAUDHARI</t>
  </si>
  <si>
    <t>apoorva.mbaba03@iimamritsar.ac.in</t>
  </si>
  <si>
    <t>MBA/BA03/054</t>
  </si>
  <si>
    <t>ATHARV PANDEY</t>
  </si>
  <si>
    <t>atharv.mbaba03@iimamritsar.ac.in</t>
  </si>
  <si>
    <t>MBA/BA03/055</t>
  </si>
  <si>
    <t>BISHAL KUMAR</t>
  </si>
  <si>
    <t>bishal.mbaba03@iimamritsar.ac.in</t>
  </si>
  <si>
    <t>MBA/BA03/056</t>
  </si>
  <si>
    <t>CHANDER MOHAN</t>
  </si>
  <si>
    <t>chander.mbaba03@iimamritsar.ac.in</t>
  </si>
  <si>
    <t>MBA/BA03/057</t>
  </si>
  <si>
    <t>DEEPANSHU</t>
  </si>
  <si>
    <t>deepanshu.mbaba03@iimamritsar.ac.in</t>
  </si>
  <si>
    <t>MBA/BA03/058</t>
  </si>
  <si>
    <t>DINESH J</t>
  </si>
  <si>
    <t>dinesh.mbaba03@iimamritsar.ac.in</t>
  </si>
  <si>
    <t>MBA/BA03/059</t>
  </si>
  <si>
    <t>DIVESH MANISH KOLI</t>
  </si>
  <si>
    <t>divesh.mbaba03@iimamritsar.ac.in</t>
  </si>
  <si>
    <t>MBA/BA03/060</t>
  </si>
  <si>
    <t>GANESH RAM SUNDAR R</t>
  </si>
  <si>
    <t>ganesh.mbaba03@iimamritsar.ac.in</t>
  </si>
  <si>
    <t>MBA/BA03/061</t>
  </si>
  <si>
    <t>GAURAV KUMAR BHAL</t>
  </si>
  <si>
    <t>gaurav.mbaba03@iimamritsar.ac.in</t>
  </si>
  <si>
    <t>MBA/BA03/062</t>
  </si>
  <si>
    <t>GAURAV SHER</t>
  </si>
  <si>
    <t>gauravs.mbaba03@iimamritsar.ac.in</t>
  </si>
  <si>
    <t>MBA/BA03/063</t>
  </si>
  <si>
    <t>HARSH SAINI</t>
  </si>
  <si>
    <t>harsh.mbaba03@iimamritsar.ac.in</t>
  </si>
  <si>
    <t>MBA/BA03/064</t>
  </si>
  <si>
    <t>ISHAN</t>
  </si>
  <si>
    <t>ishan.mbaba03@iimamritsar.ac.in</t>
  </si>
  <si>
    <t>MBA/BA03/065</t>
  </si>
  <si>
    <t>KAMAL GARG</t>
  </si>
  <si>
    <t>kamal.mbaba03@iimamritsar.ac.in</t>
  </si>
  <si>
    <t>MBA/BA03/066</t>
  </si>
  <si>
    <t>KAMBLE NITISH RAJU</t>
  </si>
  <si>
    <t>kamble.mbaba03@iimamritsar.ac.in</t>
  </si>
  <si>
    <t>MBA/BA03/067</t>
  </si>
  <si>
    <t>KRISHNA JAISWAL</t>
  </si>
  <si>
    <t>krishna.mbaba03@iimamritsar.ac.in</t>
  </si>
  <si>
    <t>MBA/BA03/068</t>
  </si>
  <si>
    <t>mohit.mbaba03@iimamritsar.ac.in</t>
  </si>
  <si>
    <t>MBA/BA03/069</t>
  </si>
  <si>
    <t>MONIL SUTARIA</t>
  </si>
  <si>
    <t>monil.mbaba03@iimamritsar.ac.in</t>
  </si>
  <si>
    <t>MBA/BA03/070</t>
  </si>
  <si>
    <t>MOSTAQUE AHMED</t>
  </si>
  <si>
    <t>mostaque.mbaba03@iimamritsar.ac.in</t>
  </si>
  <si>
    <t>MBA/BA03/071</t>
  </si>
  <si>
    <t>MUHAMMED SHIBIN</t>
  </si>
  <si>
    <t>muhammed.mbaba03@iimamritsar.ac.in</t>
  </si>
  <si>
    <t>MBA/BA03/072</t>
  </si>
  <si>
    <t>NILOTPAL MISRA</t>
  </si>
  <si>
    <t>nilotpal.mbaba03@iimamritsar.ac.in</t>
  </si>
  <si>
    <t>MBA/BA03/073</t>
  </si>
  <si>
    <t>PATHARE PIYUSH SANJAY</t>
  </si>
  <si>
    <t>pathare.mbaba03@iimamritsar.ac.in</t>
  </si>
  <si>
    <t>MBA/BA03/074</t>
  </si>
  <si>
    <t>POOCHERY SREERAJ ANILKUMAR</t>
  </si>
  <si>
    <t>poochery.mbaba03@iimamritsar.ac.in</t>
  </si>
  <si>
    <t>MBA/BA03/075</t>
  </si>
  <si>
    <t>PRAKHAR AGRAWAL</t>
  </si>
  <si>
    <t>prakhar.mbaba03@iimamritsar.ac.in</t>
  </si>
  <si>
    <t>MBA/BA03/076</t>
  </si>
  <si>
    <t>RADHIKA</t>
  </si>
  <si>
    <t>radhika.mbaba03@iimamritsar.ac.in</t>
  </si>
  <si>
    <t>MBA/BA03/077</t>
  </si>
  <si>
    <t>RISHI RAGHUWANSHI</t>
  </si>
  <si>
    <t>rishi.mbaba03@iimamritsar.ac.in</t>
  </si>
  <si>
    <t>MBA/BA03/078</t>
  </si>
  <si>
    <t>ROHAN NANDI</t>
  </si>
  <si>
    <t>rohann.mbaba03@iimamritsar.ac.in</t>
  </si>
  <si>
    <t>MBA/BA03/079</t>
  </si>
  <si>
    <t>SAKET RANJAN</t>
  </si>
  <si>
    <t>saketra.mbaba03@iimamritsar.ac.in</t>
  </si>
  <si>
    <t>MBA/BA03/080</t>
  </si>
  <si>
    <t>SAURABH DEVIDAS GHUBADE</t>
  </si>
  <si>
    <t>saurabh.mbaba03@iimamritsar.ac.in</t>
  </si>
  <si>
    <t>MBA/BA03/081</t>
  </si>
  <si>
    <t>SRIJAN MUKHERJEE</t>
  </si>
  <si>
    <t>srijan.mbaba03@iimamritsar.ac.in</t>
  </si>
  <si>
    <t>MBA/BA03/082</t>
  </si>
  <si>
    <t>SUBHANKAR BOSE</t>
  </si>
  <si>
    <t>subhankar.mbaba03@iimamritsar.ac.in</t>
  </si>
  <si>
    <t>MBA/BA03/083</t>
  </si>
  <si>
    <t>TAMMU HARSHAVARDHAN VARMA</t>
  </si>
  <si>
    <t>tammu.mbaba03@iimamritsar.ac.in</t>
  </si>
  <si>
    <t>MBA/BA03/084</t>
  </si>
  <si>
    <t>UTTAM KUMAR</t>
  </si>
  <si>
    <t>uttam.mbaba03@iimamritsar.ac.in</t>
  </si>
  <si>
    <t>MBA/BA03/085</t>
  </si>
  <si>
    <t>VEDHA VIYAS P A</t>
  </si>
  <si>
    <t>vedha.mbaba03@iimamritsar.ac.in</t>
  </si>
  <si>
    <t>MBA/BA03/086</t>
  </si>
  <si>
    <t>WANJARKAR PRITAM DEVENDRA</t>
  </si>
  <si>
    <t>wanjarkar.mbaba03@iimamritsar.ac.in</t>
  </si>
  <si>
    <t>MBA/HR03/022</t>
  </si>
  <si>
    <t>AASHISH CHAUHAN</t>
  </si>
  <si>
    <t>aashish.mbahr03@iimamritsar.ac.in</t>
  </si>
  <si>
    <t>MBA/HR03/023</t>
  </si>
  <si>
    <t>ADITYA SAHU</t>
  </si>
  <si>
    <t>adityas.mbahr03@iimamritsar.ac.in</t>
  </si>
  <si>
    <t>MBA/HR03/024</t>
  </si>
  <si>
    <t>AKSHAY KUMAR</t>
  </si>
  <si>
    <t>akshayk.mbahr03@iimamritsar.ac.in</t>
  </si>
  <si>
    <t>MBA/HR03/025</t>
  </si>
  <si>
    <t>AMAN PRATAP</t>
  </si>
  <si>
    <t>aman.mbahr03@iimamritsar.ac.in</t>
  </si>
  <si>
    <t>MBA/HR03/026</t>
  </si>
  <si>
    <t>ANMOL NIGAM</t>
  </si>
  <si>
    <t>anmol.mbahr03@iimamritsar.ac.in</t>
  </si>
  <si>
    <t>MBA/HR03/027</t>
  </si>
  <si>
    <t>B MITHLESH</t>
  </si>
  <si>
    <t>b.mbahr03@iimamritsar.ac.in</t>
  </si>
  <si>
    <t>MBA/HR03/028</t>
  </si>
  <si>
    <t>B N PUSPANJALI</t>
  </si>
  <si>
    <t>PUSPANJALIb.mbahr03@iimamritsar.ac.in</t>
  </si>
  <si>
    <t>MBA/HR03/029</t>
  </si>
  <si>
    <t>ISHITA AGARWAL</t>
  </si>
  <si>
    <t>ishita.mbahr03@iimamritsar.ac.in</t>
  </si>
  <si>
    <t>MBA/HR03/030</t>
  </si>
  <si>
    <t>KAMLESH SINGH BISHT</t>
  </si>
  <si>
    <t>kamlesh.mbahr03@iimamritsar.ac.in</t>
  </si>
  <si>
    <t>MBA/HR03/031</t>
  </si>
  <si>
    <t>MANVENDRA SINGH DEVATWAL</t>
  </si>
  <si>
    <t>manvendra.mbahr03@iimamritsar.ac.in</t>
  </si>
  <si>
    <t>MBA/HR03/032</t>
  </si>
  <si>
    <t>MOHD AFZAL KHAN</t>
  </si>
  <si>
    <t>mohd.mbahr03@iimamritsar.ac.in</t>
  </si>
  <si>
    <t>MBA/HR03/033</t>
  </si>
  <si>
    <t>PARDHI PRACHI REKHLAL</t>
  </si>
  <si>
    <t>pardhi.mbahr03@iimamritsar.ac.in</t>
  </si>
  <si>
    <t>MBA/HR03/034</t>
  </si>
  <si>
    <t>PRATEEK YADAV</t>
  </si>
  <si>
    <t>prateek.mbahr03@iimamritsar.ac.in</t>
  </si>
  <si>
    <t>MBA/HR03/035</t>
  </si>
  <si>
    <t>RAGHU RAM S P</t>
  </si>
  <si>
    <t>raghu.mbahr03@iimamritsar.ac.in</t>
  </si>
  <si>
    <t>MBA/HR03/036</t>
  </si>
  <si>
    <t>RISHABH JAISWAL</t>
  </si>
  <si>
    <t>rishabhj.mbahr03@iimamritsar.ac.in</t>
  </si>
  <si>
    <t>MBA/HR03/037</t>
  </si>
  <si>
    <t>RISHABH SHARMA</t>
  </si>
  <si>
    <t>rishabhs.mbahr03@iimamritsar.ac.in</t>
  </si>
  <si>
    <t>MBA/HR03/038</t>
  </si>
  <si>
    <t>SAURAV KUMAR</t>
  </si>
  <si>
    <t>saurav.mbahr03@iimamritsar.ac.in</t>
  </si>
  <si>
    <t>MBA/HR03/039</t>
  </si>
  <si>
    <t>SIDDHARTHA KUMAR SINGH</t>
  </si>
  <si>
    <t>siddhartha.mbahr03@iimamritsar.ac.in</t>
  </si>
  <si>
    <t>MBA/HR03/040</t>
  </si>
  <si>
    <t>SIMRAN SHALINI</t>
  </si>
  <si>
    <t>simran.mbahr03@iimamritsar.ac.in</t>
  </si>
  <si>
    <t>MBA/HR03/041</t>
  </si>
  <si>
    <t>SOURYADIPTA BANIK</t>
  </si>
  <si>
    <t>souryadipta.mbahr03@iimamritsar.ac.in</t>
  </si>
  <si>
    <t>MBA/HR03/042</t>
  </si>
  <si>
    <t>TANWI SHREE</t>
  </si>
  <si>
    <t>tanwi.mbahr03@iimamritsar.ac.in</t>
  </si>
  <si>
    <t>MBA/HR03/043</t>
  </si>
  <si>
    <t>VIVEK GAURAV</t>
  </si>
  <si>
    <t>vivek.mbahr03@iimamritsar.ac.in</t>
  </si>
  <si>
    <t>MBA/10/001</t>
  </si>
  <si>
    <t>abhay.mba10@iimamritsar.ac.in</t>
  </si>
  <si>
    <t>MBA/10/002</t>
  </si>
  <si>
    <t>ABHAY KUMAR VERMA</t>
  </si>
  <si>
    <t>abhayv.mba10@iimamritsar.ac.in</t>
  </si>
  <si>
    <t>MBA/10/003</t>
  </si>
  <si>
    <t>ABHAY SINGH</t>
  </si>
  <si>
    <t>abhays.mba10@iimamritsar.ac.in</t>
  </si>
  <si>
    <t>MBA/10/004</t>
  </si>
  <si>
    <t>ABHINANDAN SHARMA</t>
  </si>
  <si>
    <t>abhinandans.mba10@iimamritsar.ac.in</t>
  </si>
  <si>
    <t>MBA/10/005</t>
  </si>
  <si>
    <t>abhishekk.mba10@iimamritsar.ac.in</t>
  </si>
  <si>
    <t>MBA/10/006</t>
  </si>
  <si>
    <t>AGAM MITTAL</t>
  </si>
  <si>
    <t>agamm.mba10@iimamritsar.ac.in</t>
  </si>
  <si>
    <t>MBA/10/008</t>
  </si>
  <si>
    <t>ANIKET SHANKAR PAWAR</t>
  </si>
  <si>
    <t>aniketp.mba10@iimamritsar.ac.in</t>
  </si>
  <si>
    <t>MBA/10/009</t>
  </si>
  <si>
    <t>ANIRUDDHA GOUTAM MISTRY</t>
  </si>
  <si>
    <t>aniruddham.mba10@iimamritsar.ac.in</t>
  </si>
  <si>
    <t>MBA/10/010</t>
  </si>
  <si>
    <t>ANKIT PATIDAR</t>
  </si>
  <si>
    <t>ankitp.mba10@iimamritsar.ac.in</t>
  </si>
  <si>
    <t>MBA/10/011</t>
  </si>
  <si>
    <t>ANKIT RAWAT</t>
  </si>
  <si>
    <t>ankitr.mba10@iimamritsar.ac.in</t>
  </si>
  <si>
    <t>MBA/10/012</t>
  </si>
  <si>
    <t>ANKIT SINGH</t>
  </si>
  <si>
    <t>ankits.mba10@iimamritsar.ac.in</t>
  </si>
  <si>
    <t>MBA/10/013</t>
  </si>
  <si>
    <t>ANUBHAV SHARMA</t>
  </si>
  <si>
    <t>anubhavs.mba10@iimamritsar.ac.in</t>
  </si>
  <si>
    <t>MBA/10/014</t>
  </si>
  <si>
    <t>ANUJ GAJRAJ</t>
  </si>
  <si>
    <t>anujg.mba10@iimamritsar.ac.in</t>
  </si>
  <si>
    <t>MBA/10/015</t>
  </si>
  <si>
    <t>ASWANI KUMAR SINGH</t>
  </si>
  <si>
    <t>aswanis.mba10@iimamritsar.ac.in</t>
  </si>
  <si>
    <t>MBA/10/017</t>
  </si>
  <si>
    <t>BHAVSAR AYUSH SHAILENDRA</t>
  </si>
  <si>
    <t>bhavsars.mba10@iimamritsar.ac.in</t>
  </si>
  <si>
    <t>MBA/10/018</t>
  </si>
  <si>
    <t>CHANDRA PRAKASH SINGH BISHT</t>
  </si>
  <si>
    <t>chandrab.mba10@iimamritsar.ac.in</t>
  </si>
  <si>
    <t>MBA/10/019</t>
  </si>
  <si>
    <t>CHIRAG AGRAWAL</t>
  </si>
  <si>
    <t>chiraga.mba10@iimamritsar.ac.in</t>
  </si>
  <si>
    <t>MBA/10/020</t>
  </si>
  <si>
    <t>DEEPAK KUMAR T</t>
  </si>
  <si>
    <t>deepakt.mba10@iimamritsar.ac.in</t>
  </si>
  <si>
    <t>MBA/10/021</t>
  </si>
  <si>
    <t>FATHIMA SHIBU</t>
  </si>
  <si>
    <t>fathimas.mba10@iimamritsar.ac.in</t>
  </si>
  <si>
    <t>MBA/10/022</t>
  </si>
  <si>
    <t>GANATRA ADITYA RAJESHBHAI</t>
  </si>
  <si>
    <t>ganatrar.mba10@iimamritsar.ac.in</t>
  </si>
  <si>
    <t>MBA/10/023</t>
  </si>
  <si>
    <t>GULSHAN KUMAR MAHTO</t>
  </si>
  <si>
    <t>gulshanm.mba10@iimamritsar.ac.in</t>
  </si>
  <si>
    <t>MBA/10/024</t>
  </si>
  <si>
    <t>GURSABIHA MIRANSHAH</t>
  </si>
  <si>
    <t>gursabiham.mba10@iimamritsar.ac.in</t>
  </si>
  <si>
    <t>MBA/10/026</t>
  </si>
  <si>
    <t>HRITABHASH GHOSH</t>
  </si>
  <si>
    <t>hritabhashg.mba10@iimamritsar.ac.in</t>
  </si>
  <si>
    <t>MBA/10/027</t>
  </si>
  <si>
    <t>JHANVI BAJPAI</t>
  </si>
  <si>
    <t>jhanvib.mba10@iimamritsar.ac.in</t>
  </si>
  <si>
    <t>MBA/10/028</t>
  </si>
  <si>
    <t>JIGISHA</t>
  </si>
  <si>
    <t>jigisha.mba10@iimamritsar.ac.in</t>
  </si>
  <si>
    <t>MBA/10/029</t>
  </si>
  <si>
    <t>KASHISH</t>
  </si>
  <si>
    <t>kashish.mba10@iimamritsar.ac.in</t>
  </si>
  <si>
    <t>MBA/10/030</t>
  </si>
  <si>
    <t>KODUKULA SHREYA</t>
  </si>
  <si>
    <t>kodukulas.mba10@iimamritsar.ac.in</t>
  </si>
  <si>
    <t>MBA/10/031</t>
  </si>
  <si>
    <t>MAYANK KUMAR SINGH</t>
  </si>
  <si>
    <t>mayanks.mba10@iimamritsar.ac.in</t>
  </si>
  <si>
    <t>MBA/10/033</t>
  </si>
  <si>
    <t>MOHAMMAD RIYAZ SALIM</t>
  </si>
  <si>
    <t>mohammads.mba10@iimamritsar.ac.in</t>
  </si>
  <si>
    <t>MBA/10/034</t>
  </si>
  <si>
    <t>NANDINI D MAHTO</t>
  </si>
  <si>
    <t>nandinim.mba10@iimamritsar.ac.in</t>
  </si>
  <si>
    <t>MBA/10/035</t>
  </si>
  <si>
    <t>NIMISHA MISHRA</t>
  </si>
  <si>
    <t>nimisham.mba10@iimamritsar.ac.in</t>
  </si>
  <si>
    <t>MBA/10/036</t>
  </si>
  <si>
    <t>NITHIN VELL M</t>
  </si>
  <si>
    <t>nithinm.mba10@iimamritsar.ac.in</t>
  </si>
  <si>
    <t>MBA/10/037</t>
  </si>
  <si>
    <t>PRASHANT PRASHAR</t>
  </si>
  <si>
    <t>prashantp.mba10@iimamritsar.ac.in</t>
  </si>
  <si>
    <t>MBA/10/038</t>
  </si>
  <si>
    <t>PRIYANSHU YADAV</t>
  </si>
  <si>
    <t>priyanshuy.mba10@iimamritsar.ac.in</t>
  </si>
  <si>
    <t>MBA/10/039</t>
  </si>
  <si>
    <t>RAHUL JAIN</t>
  </si>
  <si>
    <t>rahulj.mba10@iimamritsar.ac.in</t>
  </si>
  <si>
    <t>MBA/10/041</t>
  </si>
  <si>
    <t>RASIK RAIWAT</t>
  </si>
  <si>
    <t>rasikr.mba10@iimamritsar.ac.in</t>
  </si>
  <si>
    <t>MBA/10/042</t>
  </si>
  <si>
    <t>RAVI SHANKAR PODUGU</t>
  </si>
  <si>
    <t>ravip.mba10@iimamritsar.ac.in</t>
  </si>
  <si>
    <t>MBA/10/043</t>
  </si>
  <si>
    <t>RIYA YADAV</t>
  </si>
  <si>
    <t>riyay.mba10@iimamritsar.ac.in</t>
  </si>
  <si>
    <t>MBA/10/044</t>
  </si>
  <si>
    <t>rohit.mba10@iimamritsar.ac.in</t>
  </si>
  <si>
    <t>MBA/10/045</t>
  </si>
  <si>
    <t>SAMPRITI MONDAL</t>
  </si>
  <si>
    <t>sampritim.mba10@iimamritsar.ac.in</t>
  </si>
  <si>
    <t>MBA/10/046</t>
  </si>
  <si>
    <t>SANAT MANGAL</t>
  </si>
  <si>
    <t>sanatm.mba10@iimamritsar.ac.in</t>
  </si>
  <si>
    <t>MBA/10/047</t>
  </si>
  <si>
    <t>SEJAL</t>
  </si>
  <si>
    <t>sejal.mba10@iimamritsar.ac.in</t>
  </si>
  <si>
    <t>MBA/10/048</t>
  </si>
  <si>
    <t>SHERRYL</t>
  </si>
  <si>
    <t>sherryl.mba10@iimamritsar.ac.in</t>
  </si>
  <si>
    <t>MBA/10/049</t>
  </si>
  <si>
    <t>SHOBHA KUMAWAT</t>
  </si>
  <si>
    <t>shobhak.mba10@iimamritsar.ac.in</t>
  </si>
  <si>
    <t>MBA/10/050</t>
  </si>
  <si>
    <t>SONONE SANIKA MAHENDRA</t>
  </si>
  <si>
    <t>sononem.mba10@iimamritsar.ac.in</t>
  </si>
  <si>
    <t>MBA/10/051</t>
  </si>
  <si>
    <t>SURAJ KUMAR SINGH</t>
  </si>
  <si>
    <t>surajs.mba10@iimamritsar.ac.in</t>
  </si>
  <si>
    <t>MBA/10/052</t>
  </si>
  <si>
    <t>SURBHI RANI</t>
  </si>
  <si>
    <t>surbhir.mba10@iimamritsar.ac.in</t>
  </si>
  <si>
    <t>MBA/10/053</t>
  </si>
  <si>
    <t>TUSHYA SETH</t>
  </si>
  <si>
    <t>tushyas.mba10@iimamritsar.ac.in</t>
  </si>
  <si>
    <t>MBA/10/054</t>
  </si>
  <si>
    <t>VANSHITA SURIYA</t>
  </si>
  <si>
    <t>vanshitas.mba10@iimamritsar.ac.in</t>
  </si>
  <si>
    <t>MBA/10/055</t>
  </si>
  <si>
    <t>YASH AGARWAL</t>
  </si>
  <si>
    <t>yasha.mba10@iimamritsar.ac.in</t>
  </si>
  <si>
    <t>MBA/10/056</t>
  </si>
  <si>
    <t>YUGAM SHAH</t>
  </si>
  <si>
    <t>yugams.mba10@iimamritsar.ac.in</t>
  </si>
  <si>
    <t>MBA/10/057</t>
  </si>
  <si>
    <t>ABHISHEK NIGAM</t>
  </si>
  <si>
    <t>abhishekn.mba10@iimamritsar.ac.in</t>
  </si>
  <si>
    <t>MBA/10/058</t>
  </si>
  <si>
    <t>abhisheks.mba10@iimamritsar.ac.in</t>
  </si>
  <si>
    <t>MBA/10/059</t>
  </si>
  <si>
    <t>ADARSH S R</t>
  </si>
  <si>
    <t>adarshr.mba10@iimamritsar.ac.in</t>
  </si>
  <si>
    <t>MBA/10/060</t>
  </si>
  <si>
    <t>AKSHAD RAVINDRA SHEGOKAR</t>
  </si>
  <si>
    <t>akshadr.mba10@iimamritsar.ac.in</t>
  </si>
  <si>
    <t>MBA/10/061</t>
  </si>
  <si>
    <t>AKSHIT MISHRA</t>
  </si>
  <si>
    <t>akshitm.mba10@iimamritsar.ac.in</t>
  </si>
  <si>
    <t>MBA/10/062</t>
  </si>
  <si>
    <t>ANINDITA SARKAR</t>
  </si>
  <si>
    <t>aninditas.mba10@iimamritsar.ac.in</t>
  </si>
  <si>
    <t>MBA/10/063</t>
  </si>
  <si>
    <t>ANKITA GHOSH</t>
  </si>
  <si>
    <t>ankitag.mba10@iimamritsar.ac.in</t>
  </si>
  <si>
    <t>MBA/10/064</t>
  </si>
  <si>
    <t>ANWESHA PAL CHAUDHURI</t>
  </si>
  <si>
    <t>anweshac.mba10@iimamritsar.ac.in</t>
  </si>
  <si>
    <t>MBA/10/066</t>
  </si>
  <si>
    <t>CHARU APAN</t>
  </si>
  <si>
    <t>charua.mba10@iimamritsar.ac.in</t>
  </si>
  <si>
    <t>MBA/10/067</t>
  </si>
  <si>
    <t>CHETAN CHAUHAN</t>
  </si>
  <si>
    <t>chetanc.mba10@iimamritsar.ac.in</t>
  </si>
  <si>
    <t>MBA/10/068</t>
  </si>
  <si>
    <t>DHAMALE AKASH RAMNATH</t>
  </si>
  <si>
    <t>dhamaler.mba10@iimamritsar.ac.in</t>
  </si>
  <si>
    <t>MBA/10/069</t>
  </si>
  <si>
    <t>DIVYANSHI</t>
  </si>
  <si>
    <t>divyanshi.mba10@iimamritsar.ac.in</t>
  </si>
  <si>
    <t>MBA/10/070</t>
  </si>
  <si>
    <t>DIWAKAR KANSAL</t>
  </si>
  <si>
    <t>diwakark.mba10@iimamritsar.ac.in</t>
  </si>
  <si>
    <t>MBA/10/071</t>
  </si>
  <si>
    <t>DRISHTI ARORA</t>
  </si>
  <si>
    <t>drishtia.mba10@iimamritsar.ac.in</t>
  </si>
  <si>
    <t>MBA/10/072</t>
  </si>
  <si>
    <t>GARGI CHANDRASHEKHAR ANDHALE</t>
  </si>
  <si>
    <t>gargia.mba10@iimamritsar.ac.in</t>
  </si>
  <si>
    <t>MBA/10/073</t>
  </si>
  <si>
    <t>GAURAV GOEL</t>
  </si>
  <si>
    <t>gauravg.mba10@iimamritsar.ac.in</t>
  </si>
  <si>
    <t>MBA/10/075</t>
  </si>
  <si>
    <t>HARSH GUPTA</t>
  </si>
  <si>
    <t>harshg.mba10@iimamritsar.ac.in</t>
  </si>
  <si>
    <t>MBA/10/076</t>
  </si>
  <si>
    <t>HARSH MEHROTRA</t>
  </si>
  <si>
    <t>harshm.mba10@iimamritsar.ac.in</t>
  </si>
  <si>
    <t>MBA/10/077</t>
  </si>
  <si>
    <t>ISHIKA PASRICHA</t>
  </si>
  <si>
    <t>ishikap.mba10@iimamritsar.ac.in</t>
  </si>
  <si>
    <t>MBA/10/078</t>
  </si>
  <si>
    <t>IVAN PRIYADHARSHAN M S</t>
  </si>
  <si>
    <t>ivans.mba10@iimamritsar.ac.in</t>
  </si>
  <si>
    <t>MBA/10/079</t>
  </si>
  <si>
    <t>KAVINKUMAR S</t>
  </si>
  <si>
    <t>kavinkumars.mba10@iimamritsar.ac.in</t>
  </si>
  <si>
    <t>MBA/10/080</t>
  </si>
  <si>
    <t>KHYATI MALHOTRA</t>
  </si>
  <si>
    <t>khyatim.mba10@iimamritsar.ac.in</t>
  </si>
  <si>
    <t>MBA/10/082</t>
  </si>
  <si>
    <t>MAVALE VEDANT GOPAL</t>
  </si>
  <si>
    <t>mavaleg.mba10@iimamritsar.ac.in</t>
  </si>
  <si>
    <t>MBA/10/083</t>
  </si>
  <si>
    <t>NISHTHA ARORA</t>
  </si>
  <si>
    <t>nishthaa.mba10@iimamritsar.ac.in</t>
  </si>
  <si>
    <t>MBA/10/084</t>
  </si>
  <si>
    <t>PANCHAL JAIMIL HARISHKUMAR</t>
  </si>
  <si>
    <t>panchalh.mba10@iimamritsar.ac.in</t>
  </si>
  <si>
    <t>MBA/10/085</t>
  </si>
  <si>
    <t>PARTH DOSHI</t>
  </si>
  <si>
    <t>parthd.mba10@iimamritsar.ac.in</t>
  </si>
  <si>
    <t>MBA/10/086</t>
  </si>
  <si>
    <t>PATHLOTH VINAY RATHOD</t>
  </si>
  <si>
    <t>pathlothr.mba10@iimamritsar.ac.in</t>
  </si>
  <si>
    <t>MBA/10/087</t>
  </si>
  <si>
    <t>PRAGYA GUPTA</t>
  </si>
  <si>
    <t>pragyag.mba10@iimamritsar.ac.in</t>
  </si>
  <si>
    <t>MBA/10/089</t>
  </si>
  <si>
    <t>RAJARAM KUILA</t>
  </si>
  <si>
    <t>rajaramk.mba10@iimamritsar.ac.in</t>
  </si>
  <si>
    <t>MBA/10/091</t>
  </si>
  <si>
    <t>RAMESHWARI TARACHAND MORE</t>
  </si>
  <si>
    <t>rameshwarim.mba10@iimamritsar.ac.in</t>
  </si>
  <si>
    <t>MBA/10/092</t>
  </si>
  <si>
    <t>ROHAN SINGHAL</t>
  </si>
  <si>
    <t>rohans.mba10@iimamritsar.ac.in</t>
  </si>
  <si>
    <t>MBA/10/093</t>
  </si>
  <si>
    <t>RUPESH TOMAR</t>
  </si>
  <si>
    <t>rupesht.mba10@iimamritsar.ac.in</t>
  </si>
  <si>
    <t>MBA/10/095</t>
  </si>
  <si>
    <t>SHASHWAT SHIVAM</t>
  </si>
  <si>
    <t>shashwats.mba10@iimamritsar.ac.in</t>
  </si>
  <si>
    <t>MBA/10/096</t>
  </si>
  <si>
    <t>SHEIK MOHAMMED BILAL</t>
  </si>
  <si>
    <t>sheikb.mba10@iimamritsar.ac.in</t>
  </si>
  <si>
    <t>MBA/10/098</t>
  </si>
  <si>
    <t>SHIKHAR SURYAWANSHI</t>
  </si>
  <si>
    <t>shikhars.mba10@iimamritsar.ac.in</t>
  </si>
  <si>
    <t>MBA/10/099</t>
  </si>
  <si>
    <t>SHINGEWAD MANMATH PRAKASH</t>
  </si>
  <si>
    <t>shingewadp.mba10@iimamritsar.ac.in</t>
  </si>
  <si>
    <t>MBA/10/100</t>
  </si>
  <si>
    <t>SHIVANG MAIKHURI</t>
  </si>
  <si>
    <t>shivangm.mba10@iimamritsar.ac.in</t>
  </si>
  <si>
    <t>MBA/10/101</t>
  </si>
  <si>
    <t>SHOUVIK SARKAR</t>
  </si>
  <si>
    <t>shouviks.mba10@iimamritsar.ac.in</t>
  </si>
  <si>
    <t>MBA/10/102</t>
  </si>
  <si>
    <t>SHRAVASTI BANSOD</t>
  </si>
  <si>
    <t>shravastib.mba10@iimamritsar.ac.in</t>
  </si>
  <si>
    <t>MBA/10/103</t>
  </si>
  <si>
    <t>SHREYASHI SHEKHAR</t>
  </si>
  <si>
    <t>shreyashis.mba10@iimamritsar.ac.in</t>
  </si>
  <si>
    <t>MBA/10/104</t>
  </si>
  <si>
    <t>SHUBHANGI SANJAY JAGTAP</t>
  </si>
  <si>
    <t>shubhangij.mba10@iimamritsar.ac.in</t>
  </si>
  <si>
    <t>MBA/10/105</t>
  </si>
  <si>
    <t>SIDDHARTH YADAV</t>
  </si>
  <si>
    <t>siddharthy.mba10@iimamritsar.ac.in</t>
  </si>
  <si>
    <t>MBA/10/106</t>
  </si>
  <si>
    <t>SOUVIK DAS</t>
  </si>
  <si>
    <t>souvikd.mba10@iimamritsar.ac.in</t>
  </si>
  <si>
    <t>MBA/10/108</t>
  </si>
  <si>
    <t>SUMEDHA SHARMA</t>
  </si>
  <si>
    <t>sumedhas.mba10@iimamritsar.ac.in</t>
  </si>
  <si>
    <t>MBA/10/109</t>
  </si>
  <si>
    <t>UDIT PRAKASH</t>
  </si>
  <si>
    <t>uditp.mba10@iimamritsar.ac.in</t>
  </si>
  <si>
    <t>MBA/10/110</t>
  </si>
  <si>
    <t>UNNATI VIKRAM</t>
  </si>
  <si>
    <t>unnativ.mba10@iimamritsar.ac.in</t>
  </si>
  <si>
    <t>MBA/10/111</t>
  </si>
  <si>
    <t>VENKAT SAI SIMHADRI</t>
  </si>
  <si>
    <t>venkats.mba10@iimamritsar.ac.in</t>
  </si>
  <si>
    <t>MBA/10/113</t>
  </si>
  <si>
    <t>AADARSH</t>
  </si>
  <si>
    <t>aadarsh.mba10@iimamritsar.ac.in</t>
  </si>
  <si>
    <t>MBA/10/115</t>
  </si>
  <si>
    <t>ABHIJITH MJ</t>
  </si>
  <si>
    <t>abhijithm.mba10@iimamritsar.ac.in</t>
  </si>
  <si>
    <t>MBA/10/116</t>
  </si>
  <si>
    <t>ABHIJITH S</t>
  </si>
  <si>
    <t>abhijiths.mba10@iimamritsar.ac.in</t>
  </si>
  <si>
    <t>MBA/10/118</t>
  </si>
  <si>
    <t>Aditya Gupta</t>
  </si>
  <si>
    <t>adityag.mba10@iimamritsar.ac.in</t>
  </si>
  <si>
    <t>MBA/10/119</t>
  </si>
  <si>
    <t>ANAND RAJ RAJAK</t>
  </si>
  <si>
    <t>anandr.mba10@iimamritsar.ac.in</t>
  </si>
  <si>
    <t>MBA/10/120</t>
  </si>
  <si>
    <t>ANUP KUMAR SAHU</t>
  </si>
  <si>
    <t>anups.mba10@iimamritsar.ac.in</t>
  </si>
  <si>
    <t>MBA/10/121</t>
  </si>
  <si>
    <t>ARCHIT AGRAWAL</t>
  </si>
  <si>
    <t>archita.mba10@iimamritsar.ac.in</t>
  </si>
  <si>
    <t>MBA/10/122</t>
  </si>
  <si>
    <t>ARCHIT LAL</t>
  </si>
  <si>
    <t>architl.mba10@iimamritsar.ac.in</t>
  </si>
  <si>
    <t>MBA/10/123</t>
  </si>
  <si>
    <t>ASHTHA</t>
  </si>
  <si>
    <t>ashtha.mba10@iimamritsar.ac.in</t>
  </si>
  <si>
    <t>MBA/10/124</t>
  </si>
  <si>
    <t>ASHUTOSH CHATURVEDI</t>
  </si>
  <si>
    <t>ashutoshc.mba10@iimamritsar.ac.in</t>
  </si>
  <si>
    <t>MBA/10/125</t>
  </si>
  <si>
    <t>BHAGYASHREE JOSHI</t>
  </si>
  <si>
    <t>bhagyashreej.mba10@iimamritsar.ac.in</t>
  </si>
  <si>
    <t>MBA/10/126</t>
  </si>
  <si>
    <t>BHAVYA GUPTA</t>
  </si>
  <si>
    <t>bhavyag.mba10@iimamritsar.ac.in</t>
  </si>
  <si>
    <t>MBA/10/127</t>
  </si>
  <si>
    <t>BHUVESH SHARMA</t>
  </si>
  <si>
    <t>bhuveshs.mba10@iimamritsar.ac.in</t>
  </si>
  <si>
    <t>MBA/10/128</t>
  </si>
  <si>
    <t>deepanshu.mba10@iimamritsar.ac.in</t>
  </si>
  <si>
    <t>MBA/10/130</t>
  </si>
  <si>
    <t>ESHITA GARG</t>
  </si>
  <si>
    <t>eshitag.mba10@iimamritsar.ac.in</t>
  </si>
  <si>
    <t>MBA/10/131</t>
  </si>
  <si>
    <t>GURBANI ARORA</t>
  </si>
  <si>
    <t>gurbania.mba10@iimamritsar.ac.in</t>
  </si>
  <si>
    <t>MBA/10/132</t>
  </si>
  <si>
    <t>HISHAM BIN UMER</t>
  </si>
  <si>
    <t>hishamu.mba10@iimamritsar.ac.in</t>
  </si>
  <si>
    <t>MBA/10/133</t>
  </si>
  <si>
    <t>KANCHAN DANGI</t>
  </si>
  <si>
    <t>kanchand.mba10@iimamritsar.ac.in</t>
  </si>
  <si>
    <t>MBA/10/134</t>
  </si>
  <si>
    <t>KRISHNA SUDHIR</t>
  </si>
  <si>
    <t>krishnas.mba10@iimamritsar.ac.in</t>
  </si>
  <si>
    <t>MBA/10/135</t>
  </si>
  <si>
    <t>M. SAI SOUNDARYA</t>
  </si>
  <si>
    <t>m.s.mba10@iimamritsar.ac.in</t>
  </si>
  <si>
    <t>MBA/10/137</t>
  </si>
  <si>
    <t>MANISH</t>
  </si>
  <si>
    <t>manish.mba10@iimamritsar.ac.in</t>
  </si>
  <si>
    <t>MBA/10/138</t>
  </si>
  <si>
    <t>MEHAK CHUGH</t>
  </si>
  <si>
    <t>mehakc.mba10@iimamritsar.ac.in</t>
  </si>
  <si>
    <t>MBA/10/139</t>
  </si>
  <si>
    <t>MEHTA HITAKSHI HIMANSHU</t>
  </si>
  <si>
    <t>mehtah.mba10@iimamritsar.ac.in</t>
  </si>
  <si>
    <t>MBA/10/140</t>
  </si>
  <si>
    <t>MILIND AGARWAL</t>
  </si>
  <si>
    <t>milinda.mba10@iimamritsar.ac.in</t>
  </si>
  <si>
    <t>MBA/10/141</t>
  </si>
  <si>
    <t>MODI SAI PRANATHI</t>
  </si>
  <si>
    <t>modip.mba10@iimamritsar.ac.in</t>
  </si>
  <si>
    <t>MBA/10/142</t>
  </si>
  <si>
    <t>mohitku.mba10@iimamritsar.ac.in</t>
  </si>
  <si>
    <t>MBA/10/143</t>
  </si>
  <si>
    <t>NABEEL AHAMED M A</t>
  </si>
  <si>
    <t>nabeela.mba10@iimamritsar.ac.in</t>
  </si>
  <si>
    <t>MBA/10/144</t>
  </si>
  <si>
    <t>NAMAN</t>
  </si>
  <si>
    <t>naman.mba10@iimamritsar.ac.in</t>
  </si>
  <si>
    <t>MBA/10/145</t>
  </si>
  <si>
    <t>NISHITA CHARDE</t>
  </si>
  <si>
    <t>nishitac.mba10@iimamritsar.ac.in</t>
  </si>
  <si>
    <t>MBA/10/146</t>
  </si>
  <si>
    <t>PAREEK LAKSHYA RAJENDRA</t>
  </si>
  <si>
    <t>pareekr.mba10@iimamritsar.ac.in</t>
  </si>
  <si>
    <t>MBA/10/147</t>
  </si>
  <si>
    <t>PIYA GOYAL</t>
  </si>
  <si>
    <t>piyag.mba10@iimamritsar.ac.in</t>
  </si>
  <si>
    <t>MBA/10/148</t>
  </si>
  <si>
    <t>PRAKUL SISODIYA</t>
  </si>
  <si>
    <t>prakuls.mba10@iimamritsar.ac.in</t>
  </si>
  <si>
    <t>MBA/10/149</t>
  </si>
  <si>
    <t>RAGHAV</t>
  </si>
  <si>
    <t>raghav.mba10@iimamritsar.ac.in</t>
  </si>
  <si>
    <t>MBA/10/150</t>
  </si>
  <si>
    <t>RISHABH RAI</t>
  </si>
  <si>
    <t>rishabhr.mba10@iimamritsar.ac.in</t>
  </si>
  <si>
    <t>MBA/10/151</t>
  </si>
  <si>
    <t>RUPAL BERRY</t>
  </si>
  <si>
    <t>rupalb.mba10@iimamritsar.ac.in</t>
  </si>
  <si>
    <t>MBA/10/152</t>
  </si>
  <si>
    <t>S KISHOR</t>
  </si>
  <si>
    <t>sk.mba10@iimamritsar.ac.in</t>
  </si>
  <si>
    <t>MBA/10/153</t>
  </si>
  <si>
    <t>SAKSHAM GOYAL</t>
  </si>
  <si>
    <t>sakshamg.mba10@iimamritsar.ac.in</t>
  </si>
  <si>
    <t>MBA/10/154</t>
  </si>
  <si>
    <t>SARTHAK SINGH</t>
  </si>
  <si>
    <t>sarthaks.mba10@iimamritsar.ac.in</t>
  </si>
  <si>
    <t>MBA/10/155</t>
  </si>
  <si>
    <t>SATYAM RAI</t>
  </si>
  <si>
    <t>satyamr.mba10@iimamritsar.ac.in</t>
  </si>
  <si>
    <t>MBA/10/156</t>
  </si>
  <si>
    <t>SHARAD DUBEY</t>
  </si>
  <si>
    <t>sharadd.mba10@iimamritsar.ac.in</t>
  </si>
  <si>
    <t>MBA/10/158</t>
  </si>
  <si>
    <t>SHRUTI MAJUMDAR</t>
  </si>
  <si>
    <t>shrutim.mba10@iimamritsar.ac.in</t>
  </si>
  <si>
    <t>MBA/10/159</t>
  </si>
  <si>
    <t>solankij.mba10@iimamritsar.ac.in</t>
  </si>
  <si>
    <t>MBA/10/160</t>
  </si>
  <si>
    <t>SOUMYA CHATTERJEE</t>
  </si>
  <si>
    <t>soumyac.mba10@iimamritsar.ac.in</t>
  </si>
  <si>
    <t>MBA/10/161</t>
  </si>
  <si>
    <t>SUPRITI KESHAN</t>
  </si>
  <si>
    <t>supritik.mba10@iimamritsar.ac.in</t>
  </si>
  <si>
    <t>MBA/10/162</t>
  </si>
  <si>
    <t>TANISH SINGH</t>
  </si>
  <si>
    <t>tanishs.mba10@iimamritsar.ac.in</t>
  </si>
  <si>
    <t>MBA/10/163</t>
  </si>
  <si>
    <t>TANISHA SONI</t>
  </si>
  <si>
    <t>tanishas.mba10@iimamritsar.ac.in</t>
  </si>
  <si>
    <t>MBA/10/164</t>
  </si>
  <si>
    <t>TOSHI SETH</t>
  </si>
  <si>
    <t>toshis.mba10@iimamritsar.ac.in</t>
  </si>
  <si>
    <t>MBA/10/166</t>
  </si>
  <si>
    <t>UMESH</t>
  </si>
  <si>
    <t>umesh.mba10@iimamritsar.ac.in</t>
  </si>
  <si>
    <t>MBA/10/167</t>
  </si>
  <si>
    <t>YASTIKA JAIN</t>
  </si>
  <si>
    <t>yastikaj.mba10@iimamritsar.ac.in</t>
  </si>
  <si>
    <t>MBA/10/168</t>
  </si>
  <si>
    <t>ABHINAV MAGGIDI</t>
  </si>
  <si>
    <t>abhinavm.mba10@iimamritsar.ac.in</t>
  </si>
  <si>
    <t>MBA/10/169</t>
  </si>
  <si>
    <t>ADITI INANI</t>
  </si>
  <si>
    <t>aditii.mba10@iimamritsar.ac.in</t>
  </si>
  <si>
    <t>MBA/10/170</t>
  </si>
  <si>
    <t>ADITYA BHAMBOO</t>
  </si>
  <si>
    <t>adityab.mba10@iimamritsar.ac.in</t>
  </si>
  <si>
    <t>MBA/10/171</t>
  </si>
  <si>
    <t>AMAN CHOUKSEY</t>
  </si>
  <si>
    <t>amanc.mba10@iimamritsar.ac.in</t>
  </si>
  <si>
    <t>MBA/10/172</t>
  </si>
  <si>
    <t>AMAN DEEP SINGH</t>
  </si>
  <si>
    <t>amans.mba10@iimamritsar.ac.in</t>
  </si>
  <si>
    <t>MBA/10/174</t>
  </si>
  <si>
    <t>ASHIMA</t>
  </si>
  <si>
    <t>ashima.mba10@iimamritsar.ac.in</t>
  </si>
  <si>
    <t>MBA/10/175</t>
  </si>
  <si>
    <t>AYUSH MISHRA</t>
  </si>
  <si>
    <t>ayushm.mba10@iimamritsar.ac.in</t>
  </si>
  <si>
    <t>MBA/10/176</t>
  </si>
  <si>
    <t>AYUSH PATEL</t>
  </si>
  <si>
    <t>ayushp.mba10@iimamritsar.ac.in</t>
  </si>
  <si>
    <t>MBA/10/178</t>
  </si>
  <si>
    <t>BAGESHREE BHATTACHARYYA</t>
  </si>
  <si>
    <t>bageshreeb.mba10@iimamritsar.ac.in</t>
  </si>
  <si>
    <t>MBA/10/179</t>
  </si>
  <si>
    <t>BHANU SINGH SISODIYA</t>
  </si>
  <si>
    <t>bhanus.mba10@iimamritsar.ac.in</t>
  </si>
  <si>
    <t>MBA/10/180</t>
  </si>
  <si>
    <t>BHUPENDER SINGH</t>
  </si>
  <si>
    <t>bhupenders.mba10@iimamritsar.ac.in</t>
  </si>
  <si>
    <t>MBA/10/181</t>
  </si>
  <si>
    <t>BURADA RAHUL</t>
  </si>
  <si>
    <t>buradar.mba10@iimamritsar.ac.in</t>
  </si>
  <si>
    <t>MBA/10/182</t>
  </si>
  <si>
    <t>DHOLE RITIK DINESH</t>
  </si>
  <si>
    <t>dholed.mba10@iimamritsar.ac.in</t>
  </si>
  <si>
    <t>MBA/10/183</t>
  </si>
  <si>
    <t>DIVYANSH SAXENA</t>
  </si>
  <si>
    <t>divyanshs.mba10@iimamritsar.ac.in</t>
  </si>
  <si>
    <t>MBA/10/185</t>
  </si>
  <si>
    <t>ESHAN BARNALA</t>
  </si>
  <si>
    <t>eshanb.mba10@iimamritsar.ac.in</t>
  </si>
  <si>
    <t>MBA/10/186</t>
  </si>
  <si>
    <t>ESHAN SANTOSH SHELAR</t>
  </si>
  <si>
    <t>eshans.mba10@iimamritsar.ac.in</t>
  </si>
  <si>
    <t>MBA/10/187</t>
  </si>
  <si>
    <t>GANDHAM SAI NIKHIL</t>
  </si>
  <si>
    <t>gandhamn.mba10@iimamritsar.ac.in</t>
  </si>
  <si>
    <t>MBA/10/188</t>
  </si>
  <si>
    <t>HARSHVARDHAN DINANATH PATIL</t>
  </si>
  <si>
    <t>harshvardhanp.mba10@iimamritsar.ac.in</t>
  </si>
  <si>
    <t>MBA/10/189</t>
  </si>
  <si>
    <t>JESSICA KOUR SOODAN</t>
  </si>
  <si>
    <t>jessicas.mba10@iimamritsar.ac.in</t>
  </si>
  <si>
    <t>MBA/10/190</t>
  </si>
  <si>
    <t>JYOTIRMAY NATH</t>
  </si>
  <si>
    <t>jyotirmayn.mba10@iimamritsar.ac.in</t>
  </si>
  <si>
    <t>MBA/10/191</t>
  </si>
  <si>
    <t>KAKAD SACHIN SANJAY</t>
  </si>
  <si>
    <t>kakads.mba10@iimamritsar.ac.in</t>
  </si>
  <si>
    <t>MBA/10/192</t>
  </si>
  <si>
    <t>KARAN ACHARYA</t>
  </si>
  <si>
    <t>karana.mba10@iimamritsar.ac.in</t>
  </si>
  <si>
    <t>MBA/10/193</t>
  </si>
  <si>
    <t>KHUSHBOO DASOT</t>
  </si>
  <si>
    <t>khushbood.mba10@iimamritsar.ac.in</t>
  </si>
  <si>
    <t>MBA/10/194</t>
  </si>
  <si>
    <t>KHUSHI PRABHAT</t>
  </si>
  <si>
    <t>khuship.mba10@iimamritsar.ac.in</t>
  </si>
  <si>
    <t>MBA/10/195</t>
  </si>
  <si>
    <t>KRITIKA THAKUR</t>
  </si>
  <si>
    <t>kritikat.mba10@iimamritsar.ac.in</t>
  </si>
  <si>
    <t>MBA/10/196</t>
  </si>
  <si>
    <t>LADHANI SALONI DEEPAK</t>
  </si>
  <si>
    <t>ladhanid.mba10@iimamritsar.ac.in</t>
  </si>
  <si>
    <t>MBA/10/197</t>
  </si>
  <si>
    <t>MANISH KUMAR</t>
  </si>
  <si>
    <t>manishk.mba10@iimamritsar.ac.in</t>
  </si>
  <si>
    <t>MBA/10/198</t>
  </si>
  <si>
    <t>MONA</t>
  </si>
  <si>
    <t>mona.mba10@iimamritsar.ac.in</t>
  </si>
  <si>
    <t>MBA/10/199</t>
  </si>
  <si>
    <t>MUSKAN SHARMA</t>
  </si>
  <si>
    <t>muskans.mba10@iimamritsar.ac.in</t>
  </si>
  <si>
    <t>MBA/10/200</t>
  </si>
  <si>
    <t>NAIR VIGNESH MANI</t>
  </si>
  <si>
    <t>nairm.mba10@iimamritsar.ac.in</t>
  </si>
  <si>
    <t>MBA/10/201</t>
  </si>
  <si>
    <t>NAKUL AWASTHI</t>
  </si>
  <si>
    <t>nakula.mba10@iimamritsar.ac.in</t>
  </si>
  <si>
    <t>MBA/10/202</t>
  </si>
  <si>
    <t>NAMAN JAIN</t>
  </si>
  <si>
    <t>namanj.mba10@iimamritsar.ac.in</t>
  </si>
  <si>
    <t>MBA/10/203</t>
  </si>
  <si>
    <t>nikita.mba10@iimamritsar.ac.in</t>
  </si>
  <si>
    <t>MBA/10/205</t>
  </si>
  <si>
    <t>PATEL KRUTI PRADEEP</t>
  </si>
  <si>
    <t>patelp.mba10@iimamritsar.ac.in</t>
  </si>
  <si>
    <t>MBA/10/206</t>
  </si>
  <si>
    <t>PATEL MONIL KIRITKUMAR</t>
  </si>
  <si>
    <t>patelk.mba10@iimamritsar.ac.in</t>
  </si>
  <si>
    <t>MBA/10/207</t>
  </si>
  <si>
    <t>PRAVEENA MEESALA</t>
  </si>
  <si>
    <t>praveenam.mba10@iimamritsar.ac.in</t>
  </si>
  <si>
    <t>MBA/10/209</t>
  </si>
  <si>
    <t>PRIYANSH SINGHAL</t>
  </si>
  <si>
    <t>priyanshs.mba10@iimamritsar.ac.in</t>
  </si>
  <si>
    <t>MBA/10/210</t>
  </si>
  <si>
    <t>RAGHAVENDRA SINGH SHEKHAWAT</t>
  </si>
  <si>
    <t>raghavendras.mba10@iimamritsar.ac.in</t>
  </si>
  <si>
    <t>MBA/10/211</t>
  </si>
  <si>
    <t>RAJARAJAN P</t>
  </si>
  <si>
    <t>rajarajanp.mba10@iimamritsar.ac.in</t>
  </si>
  <si>
    <t>MBA/10/212</t>
  </si>
  <si>
    <t>REBECA CHARAN</t>
  </si>
  <si>
    <t>rebecac.mba10@iimamritsar.ac.in</t>
  </si>
  <si>
    <t>MBA/10/213</t>
  </si>
  <si>
    <t>SANKET SIDDAPPA DESAI</t>
  </si>
  <si>
    <t>sanketd.mba10@iimamritsar.ac.in</t>
  </si>
  <si>
    <t>MBA/10/214</t>
  </si>
  <si>
    <t>SANSKAR MAHESHWARI</t>
  </si>
  <si>
    <t>sanskarm.mba10@iimamritsar.ac.in</t>
  </si>
  <si>
    <t>MBA/10/215</t>
  </si>
  <si>
    <t>SELINA ANCHALIYA</t>
  </si>
  <si>
    <t>selinaa.mba10@iimamritsar.ac.in</t>
  </si>
  <si>
    <t>MBA/10/216</t>
  </si>
  <si>
    <t>SONA V U</t>
  </si>
  <si>
    <t>sonau.mba10@iimamritsar.ac.in</t>
  </si>
  <si>
    <t>MBA/10/217</t>
  </si>
  <si>
    <t>SRIJAN SAHAI</t>
  </si>
  <si>
    <t>srijans.mba10@iimamritsar.ac.in</t>
  </si>
  <si>
    <t>MBA/10/219</t>
  </si>
  <si>
    <t>SUMIT BANSAL</t>
  </si>
  <si>
    <t>sumitb.mba10@iimamritsar.ac.in</t>
  </si>
  <si>
    <t>MBA/10/220</t>
  </si>
  <si>
    <t>TAMILSELVAN S</t>
  </si>
  <si>
    <t>tamilselvans.mba10@iimamritsar.ac.in</t>
  </si>
  <si>
    <t>MBA/10/221</t>
  </si>
  <si>
    <t>TANISH KHIANI</t>
  </si>
  <si>
    <t>tanishk.mba10@iimamritsar.ac.in</t>
  </si>
  <si>
    <t>MBA/10/222</t>
  </si>
  <si>
    <t>THAKKE VIDHI VENKAT</t>
  </si>
  <si>
    <t>thakkev.mba10@iimamritsar.ac.in</t>
  </si>
  <si>
    <t>MBA/10/223</t>
  </si>
  <si>
    <t>UTLA SRI RAGHURAM</t>
  </si>
  <si>
    <t>utlar.mba10@iimamritsar.ac.in</t>
  </si>
  <si>
    <t>MBA/10/224</t>
  </si>
  <si>
    <t>VISHAL KANT JHA</t>
  </si>
  <si>
    <t>vishalj.mba10@iimamritsar.ac.in</t>
  </si>
  <si>
    <t>MBA/10/225</t>
  </si>
  <si>
    <t>manasi.mba10@iimamritsar.ac.in</t>
  </si>
  <si>
    <t>MBA/10/226</t>
  </si>
  <si>
    <t>siddharthab.mba10@iimamritsar.ac.in</t>
  </si>
  <si>
    <t>MBA/10/227</t>
  </si>
  <si>
    <t>HINGE SHREENIKET ASHOK</t>
  </si>
  <si>
    <t>hingea.mba10@iimamritsar.ac.in</t>
  </si>
  <si>
    <t>MBA/10/228</t>
  </si>
  <si>
    <t>RIYA</t>
  </si>
  <si>
    <t>riya.mba10@iimamritsar.ac.in</t>
  </si>
  <si>
    <t>MBA/10/229</t>
  </si>
  <si>
    <t>MAYANK AGARWAL</t>
  </si>
  <si>
    <t>mayanka.mba10@iimamritsar.ac.in</t>
  </si>
  <si>
    <t>MBA/10/230</t>
  </si>
  <si>
    <t>KISHAN</t>
  </si>
  <si>
    <t>kishan.mba10@iimamritsar.ac.in</t>
  </si>
  <si>
    <t>MBA/10/231</t>
  </si>
  <si>
    <t>SHIMBRE SARTHAK RAJENDRA</t>
  </si>
  <si>
    <t>shimbrer.mba10@iimamritsar.ac.in</t>
  </si>
  <si>
    <t>MBA/10/232</t>
  </si>
  <si>
    <t>AYUSH RAO</t>
  </si>
  <si>
    <t>ayushr.mba10@iimamritsar.ac.in</t>
  </si>
  <si>
    <t>MBA/10/233</t>
  </si>
  <si>
    <t>KAMBLE SANKALP GANESH</t>
  </si>
  <si>
    <t>kambleg.mba10@iimamritsar.ac.in</t>
  </si>
  <si>
    <t>MBA/10/234</t>
  </si>
  <si>
    <t>ISHAN KHURANA</t>
  </si>
  <si>
    <t>ishank.mba10@iimamritsar.ac.in</t>
  </si>
  <si>
    <t>MBA/10/235</t>
  </si>
  <si>
    <t>Nishan Adhikary</t>
  </si>
  <si>
    <t>nishana.mba10@iimamritsar.ac.in</t>
  </si>
  <si>
    <t>MBA/10/236</t>
  </si>
  <si>
    <t>Siddhant Chinchkhede</t>
  </si>
  <si>
    <t>siddhantc.mba10@iimamritsar.ac.in</t>
  </si>
  <si>
    <t>MBA/10/237</t>
  </si>
  <si>
    <t>ANSHUMAN</t>
  </si>
  <si>
    <t>anshuman.mba10@iimamritsar.ac.in</t>
  </si>
  <si>
    <t>MBA/10/238</t>
  </si>
  <si>
    <t>ANJALI SINGH</t>
  </si>
  <si>
    <t>anjalis.mba10@iimamritsar.ac.in</t>
  </si>
  <si>
    <t>MBA/BA04/001</t>
  </si>
  <si>
    <t>AARUSHI SRIVASTAVA</t>
  </si>
  <si>
    <t>aarushis.mbaba04@iimamritsar.ac.in</t>
  </si>
  <si>
    <t>MBA/BA04/002</t>
  </si>
  <si>
    <t>AAYUSH KUMAR JHA</t>
  </si>
  <si>
    <t>aayushj.mbaba04@iimamritsar.ac.in</t>
  </si>
  <si>
    <t>MBA/BA04/003</t>
  </si>
  <si>
    <t>ABHISHEK BAHAL</t>
  </si>
  <si>
    <t>abhishekb.mbaba04@iimamritsar.ac.in</t>
  </si>
  <si>
    <t>MBA/BA04/004</t>
  </si>
  <si>
    <t>AKHIL SUDHAKAR</t>
  </si>
  <si>
    <t>akhils.mbaba04@iimamritsar.ac.in</t>
  </si>
  <si>
    <t>MBA/BA04/005</t>
  </si>
  <si>
    <t>ANSHH D PAREKH</t>
  </si>
  <si>
    <t>anshhp.mbaba04@iimamritsar.ac.in</t>
  </si>
  <si>
    <t>MBA/BA04/006</t>
  </si>
  <si>
    <t>ASHISH BHILALA</t>
  </si>
  <si>
    <t>ashishb.mbaba04@iimamritsar.ac.in</t>
  </si>
  <si>
    <t>MBA/BA04/009</t>
  </si>
  <si>
    <t>GYAN CHANDRA TIWARI</t>
  </si>
  <si>
    <t>gyant.mbaba04@iimamritsar.ac.in</t>
  </si>
  <si>
    <t>MBA/BA04/010</t>
  </si>
  <si>
    <t>KRISHNENDU GUIN</t>
  </si>
  <si>
    <t>krishnnendug.mbaba04@iimamritsar.ac.in</t>
  </si>
  <si>
    <t>MBA/BA04/011</t>
  </si>
  <si>
    <t>KUNAL NAIK</t>
  </si>
  <si>
    <t>kunaln.mbaba04@iimamritsar.ac.in</t>
  </si>
  <si>
    <t>MBA/BA04/013</t>
  </si>
  <si>
    <t>MALAVIKA PREETH</t>
  </si>
  <si>
    <t>malavikap.mbaba04@iimamritsar.ac.in</t>
  </si>
  <si>
    <t>MBA/BA04/015</t>
  </si>
  <si>
    <t>MRIGANKAR SONOWAL</t>
  </si>
  <si>
    <t>mrigankars.mbaba04@iimamritsar.ac.in</t>
  </si>
  <si>
    <t>MBA/BA04/016</t>
  </si>
  <si>
    <t>NILESH GULABSING VASAVA</t>
  </si>
  <si>
    <t>nileshv.mbaba04@iimamritsar.ac.in</t>
  </si>
  <si>
    <t>MBA/BA04/017</t>
  </si>
  <si>
    <t>PASULA SIDDHARTH</t>
  </si>
  <si>
    <t>pasulas.mbaba04@iimamritsar.ac.in</t>
  </si>
  <si>
    <t>MBA/BA04/018</t>
  </si>
  <si>
    <t>PRAKHYA SINGH</t>
  </si>
  <si>
    <t>prakhyas.mbaba04@iimamritsar.ac.in</t>
  </si>
  <si>
    <t>MBA/BA04/019</t>
  </si>
  <si>
    <t>PRATEEK GUHA</t>
  </si>
  <si>
    <t>prateekg.mbaba04@iimamritsar.ac.in</t>
  </si>
  <si>
    <t>MBA/BA04/020</t>
  </si>
  <si>
    <t>PREKSHA JHA</t>
  </si>
  <si>
    <t>prekshaj.mbaba04@iimamritsar.ac.in</t>
  </si>
  <si>
    <t>MBA/BA04/021</t>
  </si>
  <si>
    <t>RITIK JOSHI</t>
  </si>
  <si>
    <t>ritikj.mbaba04@iimamritsar.ac.in</t>
  </si>
  <si>
    <t>MBA/BA04/022</t>
  </si>
  <si>
    <t>SHRISTI SINGH</t>
  </si>
  <si>
    <t>shristis.mbaba04@iimamritsar.ac.in</t>
  </si>
  <si>
    <t>MBA/BA04/023</t>
  </si>
  <si>
    <t>SHUBHAM WARKADE</t>
  </si>
  <si>
    <t>shubhamw.mbaba04@iimamritsar.ac.in</t>
  </si>
  <si>
    <t>MBA/BA04/024</t>
  </si>
  <si>
    <t>VIPLAV JEPH</t>
  </si>
  <si>
    <t>viplavj.mbaba04@iimamritsar.ac.in</t>
  </si>
  <si>
    <t>MBA/BA04/025</t>
  </si>
  <si>
    <t>VIVEK BABASAHEB MORE</t>
  </si>
  <si>
    <t>vivekm.mbaba04@iimamritsar.ac.in</t>
  </si>
  <si>
    <t>MBA/BA04/026</t>
  </si>
  <si>
    <t>KANISHK RAJ SINGH</t>
  </si>
  <si>
    <t>kanishks.mbaba04@iimamritsar.ac.in</t>
  </si>
  <si>
    <t>MBA/BA04/027</t>
  </si>
  <si>
    <t>RAJESH PATNAIK</t>
  </si>
  <si>
    <t>rajeshp.mbaba04@iimamritsar.ac.in</t>
  </si>
  <si>
    <t>MBA/BA04/028</t>
  </si>
  <si>
    <t>P HARIPRASATH</t>
  </si>
  <si>
    <t>hariprasathp.mbaba04@iimamritsar.ac.in</t>
  </si>
  <si>
    <t>MBA/BA04/029</t>
  </si>
  <si>
    <t>ADITYA SINGH</t>
  </si>
  <si>
    <t>adityas.mbaba04@iimamritsar.ac.in</t>
  </si>
  <si>
    <t>MBA/BA04/030</t>
  </si>
  <si>
    <t>RAHUL KUMAR</t>
  </si>
  <si>
    <t>rahulku.mbaba04@iimamritsar.ac.in</t>
  </si>
  <si>
    <t>MBA/BA04/031</t>
  </si>
  <si>
    <t>VALA JAYDEEP</t>
  </si>
  <si>
    <t>valaj.mbaba04@iimamritsar.ac.in</t>
  </si>
  <si>
    <t>MBA/BA04/032</t>
  </si>
  <si>
    <t>MELAPU HARSHA VARDHAN</t>
  </si>
  <si>
    <t>melapuv.mbaba04@iimamritsar.ac.in</t>
  </si>
  <si>
    <t>MBA/BA04/034</t>
  </si>
  <si>
    <t>GUPTA SHUBHAM SHIVPRASAD</t>
  </si>
  <si>
    <t>shubhamg.mbaba04@iimamritsar.ac.in</t>
  </si>
  <si>
    <t>MBA/BA04/035</t>
  </si>
  <si>
    <t>ASHUTOSH SINGH</t>
  </si>
  <si>
    <t>ashutoshs.mbaba04@iimamritsar.ac.in</t>
  </si>
  <si>
    <t>MBA/HR04/001</t>
  </si>
  <si>
    <t>AMAN KHAN</t>
  </si>
  <si>
    <t>amank.mbahr04@iimamritsar.ac.in</t>
  </si>
  <si>
    <t>MBA/HR04/002</t>
  </si>
  <si>
    <t>ANANT AGARWAL</t>
  </si>
  <si>
    <t>ananta.mbahr04@iimamritsar.ac.in</t>
  </si>
  <si>
    <t>MBA/HR04/003</t>
  </si>
  <si>
    <t>ANKIT KUMAR</t>
  </si>
  <si>
    <t>ankitk.mbahr04@iimamritsar.ac.in</t>
  </si>
  <si>
    <t>MBA/HR04/004</t>
  </si>
  <si>
    <t>ANUKARAN SAHU</t>
  </si>
  <si>
    <t>anukarans.mbahr04@iimamritsar.ac.in</t>
  </si>
  <si>
    <t>MBA/HR04/005</t>
  </si>
  <si>
    <t>ANURAG JANGIR</t>
  </si>
  <si>
    <t>anuragj.mbahr04@iimamritsar.ac.in</t>
  </si>
  <si>
    <t>MBA/HR04/006</t>
  </si>
  <si>
    <t>ASHUTOSH MEENA</t>
  </si>
  <si>
    <t>ashutoshm.mbahr04@iimamritsar.ac.in</t>
  </si>
  <si>
    <t>MBA/HR04/008</t>
  </si>
  <si>
    <t>DASARI SRI NETHRIKA</t>
  </si>
  <si>
    <t>dasarin.mbahr04@iimamritsar.ac.in</t>
  </si>
  <si>
    <t>MBA/HR04/009</t>
  </si>
  <si>
    <t>DIPANSHU PATIDAR</t>
  </si>
  <si>
    <t>dipanshup.mbahr04@iimamritsar.ac.in</t>
  </si>
  <si>
    <t>MBA/HR04/010</t>
  </si>
  <si>
    <t>DIYA DEY</t>
  </si>
  <si>
    <t>diyad.mbahr04@iimamritsar.ac.in</t>
  </si>
  <si>
    <t>MBA/HR04/011</t>
  </si>
  <si>
    <t>GARIMA ARORA</t>
  </si>
  <si>
    <t>garimaa.mbahr04@iimamritsar.ac.in</t>
  </si>
  <si>
    <t>MBA/HR04/012</t>
  </si>
  <si>
    <t>HARPUNEET KAUR</t>
  </si>
  <si>
    <t>harpuneetk.mbahr04@iimamritsar.ac.in</t>
  </si>
  <si>
    <t>MBA/HR04/013</t>
  </si>
  <si>
    <t>HENIL JOY</t>
  </si>
  <si>
    <t>henilj.mbahr04@iimamritsar.ac.in</t>
  </si>
  <si>
    <t>MBA/HR04/017</t>
  </si>
  <si>
    <t>KHUSHI PRAKASH</t>
  </si>
  <si>
    <t>khuship.mbahr04@iimamritsar.ac.in</t>
  </si>
  <si>
    <t>MBA/HR04/019</t>
  </si>
  <si>
    <t>MANSI</t>
  </si>
  <si>
    <t>mansi.mbahr04@iimamritsar.ac.in</t>
  </si>
  <si>
    <t>MBA/HR04/020</t>
  </si>
  <si>
    <t>MONISH GOWDA M R</t>
  </si>
  <si>
    <t>monishr.mbahr04@iimamritsar.ac.in</t>
  </si>
  <si>
    <t>MBA/HR04/021</t>
  </si>
  <si>
    <t>MUHAMMED BILAL M</t>
  </si>
  <si>
    <t>muhammedm.mbahr04@iimamritsar.ac.in</t>
  </si>
  <si>
    <t>MBA/HR04/022</t>
  </si>
  <si>
    <t>MUHAMMED SHAHJAS P</t>
  </si>
  <si>
    <t>muhammedp.mbahr04@iimamritsar.ac.in</t>
  </si>
  <si>
    <t>MBA/HR04/025</t>
  </si>
  <si>
    <t>PAULOMI SARKAR</t>
  </si>
  <si>
    <t>paulomis.mbahr04@iimamritsar.ac.in</t>
  </si>
  <si>
    <t>MBA/HR04/026</t>
  </si>
  <si>
    <t>PRANTIK GOSWAMI</t>
  </si>
  <si>
    <t>prantikg.mbahr04@iimamritsar.ac.in</t>
  </si>
  <si>
    <t>MBA/HR04/027</t>
  </si>
  <si>
    <t>PRIYANKA</t>
  </si>
  <si>
    <t>priyanka.mbahr04@iimamritsar.ac.in</t>
  </si>
  <si>
    <t>MBA/HR04/028</t>
  </si>
  <si>
    <t>RISHIKA BABULAL BISHNOI</t>
  </si>
  <si>
    <t>rishikab.mbahr04@iimamritsar.ac.in</t>
  </si>
  <si>
    <t>MBA/HR04/029</t>
  </si>
  <si>
    <t>RITU RAJ SINGH</t>
  </si>
  <si>
    <t>ritur.mbahr04@iimamritsar.ac.in</t>
  </si>
  <si>
    <t>MBA/HR04/030</t>
  </si>
  <si>
    <t>SACHIN BARA</t>
  </si>
  <si>
    <t>sachinb.mbahr04@iimamritsar.ac.in</t>
  </si>
  <si>
    <t>MBA/HR04/032</t>
  </si>
  <si>
    <t>SNEHA YADAV</t>
  </si>
  <si>
    <t>snehay.mbahr04@iimamritsar.ac.in</t>
  </si>
  <si>
    <t>MBA/HR04/033</t>
  </si>
  <si>
    <t>SONALI GAUTAM</t>
  </si>
  <si>
    <t>sonalig.mbahr04@iimamritsar.ac.in</t>
  </si>
  <si>
    <t>MBA/HR04/034</t>
  </si>
  <si>
    <t>SUHANI JAIN</t>
  </si>
  <si>
    <t>suhanij.mbahr04@iimamritsar.ac.in</t>
  </si>
  <si>
    <t>MBA/HR04/035</t>
  </si>
  <si>
    <t>TANISHA</t>
  </si>
  <si>
    <t>tanisha.mbahr04@iimamritsar.ac.in</t>
  </si>
  <si>
    <t>MBA/HR04/037</t>
  </si>
  <si>
    <t>YASH JAIN</t>
  </si>
  <si>
    <t>yashj.mbahr04@iimamritsar.ac.in</t>
  </si>
  <si>
    <t>MBA/HR04/039</t>
  </si>
  <si>
    <t>MANVI MAHESHWARI</t>
  </si>
  <si>
    <t>manvim.mbahr04@iimamritsar.ac.in</t>
  </si>
  <si>
    <t>MBA/HR04/040</t>
  </si>
  <si>
    <t>HARSHIT TIWARI</t>
  </si>
  <si>
    <t>harshitt.mbahr04@iimamritsar.ac.in</t>
  </si>
  <si>
    <t>Timestamp</t>
  </si>
  <si>
    <t>Email Address</t>
  </si>
  <si>
    <t>Name (FirstName LastName)</t>
  </si>
  <si>
    <t>Roll. Number (MBA/10/XXX)(MBA/BA04/XXX),(MBA/HR04/XXX)</t>
  </si>
  <si>
    <t>Throwball Finals will be played between which two teams? (Odds not applicable)</t>
  </si>
  <si>
    <t>How many coins are you willing to bet?</t>
  </si>
  <si>
    <t>Which team will win Throwball finals?</t>
  </si>
  <si>
    <t>Finals between</t>
  </si>
  <si>
    <t>Coins Q1</t>
  </si>
  <si>
    <t>Winner</t>
  </si>
  <si>
    <t>Coins Q2</t>
  </si>
  <si>
    <t>Total Score</t>
  </si>
  <si>
    <t>Total Coins</t>
  </si>
  <si>
    <t>Ankit Kumar</t>
  </si>
  <si>
    <t>Alpha Wolves VS. Black Pirates</t>
  </si>
  <si>
    <t>Alpha Wolves</t>
  </si>
  <si>
    <t>Abhishek Singh</t>
  </si>
  <si>
    <t>Abhay Verma</t>
  </si>
  <si>
    <t>10/13/2024 0:42:58</t>
  </si>
  <si>
    <t>Selina Anchaliya</t>
  </si>
  <si>
    <t>Ranveer Raj</t>
  </si>
  <si>
    <t>Alpha Wolves VS. Viking Warriors</t>
  </si>
  <si>
    <t>Satyam Rai</t>
  </si>
  <si>
    <t>Dragon Slayers VS. Alpha Wolves</t>
  </si>
  <si>
    <t>Udit</t>
  </si>
  <si>
    <t>Parth Patel</t>
  </si>
  <si>
    <t>10/13/2024 10:55:54</t>
  </si>
  <si>
    <t>Adarsh SR</t>
  </si>
  <si>
    <t>10/13/2024 11:35:08</t>
  </si>
  <si>
    <t>Tushar Sharma</t>
  </si>
  <si>
    <t>10/13/2024 11:17:18</t>
  </si>
  <si>
    <t>Shubham Warkade</t>
  </si>
  <si>
    <t>10/13/2024 10:15:28</t>
  </si>
  <si>
    <t>Ritu Raj Singh</t>
  </si>
  <si>
    <t>Black Pirates</t>
  </si>
  <si>
    <t>Rajarajan P</t>
  </si>
  <si>
    <t>10/13/2024 10:29:26</t>
  </si>
  <si>
    <t>Debalina Mandal</t>
  </si>
  <si>
    <t>10/13/2024 11:58:36</t>
  </si>
  <si>
    <t>Anjali Nandankar</t>
  </si>
  <si>
    <t>10/13/2024 11:30:12</t>
  </si>
  <si>
    <t>Chandra Prakash Singh Bisht</t>
  </si>
  <si>
    <t>Veer Singh</t>
  </si>
  <si>
    <t>Anand Raj Rajak</t>
  </si>
  <si>
    <t>Deepanshu</t>
  </si>
  <si>
    <t>10/13/2024 7:59:40</t>
  </si>
  <si>
    <t>Pradyumna Sahoo</t>
  </si>
  <si>
    <t>Dragon Slayers</t>
  </si>
  <si>
    <t>10/13/2024 9:49:41</t>
  </si>
  <si>
    <t>Divyanshi</t>
  </si>
  <si>
    <t>10/13/2024 10:53:35</t>
  </si>
  <si>
    <t>Akash Patel</t>
  </si>
  <si>
    <t>10/13/2024 11:59:36</t>
  </si>
  <si>
    <t>Jhanvi Bajpai</t>
  </si>
  <si>
    <t>Atulya Paul</t>
  </si>
  <si>
    <t>10/13/2024 10:49:26</t>
  </si>
  <si>
    <t>Ayush Soni</t>
  </si>
  <si>
    <t>10/13/2024 3:33:43</t>
  </si>
  <si>
    <t>Ravi Shankar Podugu</t>
  </si>
  <si>
    <t>Shruti Majumdar</t>
  </si>
  <si>
    <t>Sidhant Singh</t>
  </si>
  <si>
    <t>Abhishek Kumar</t>
  </si>
  <si>
    <t>10/13/2024 10:24:18</t>
  </si>
  <si>
    <t>Siddhartha Kumar Singh</t>
  </si>
  <si>
    <t>10/13/2024 11:15:58</t>
  </si>
  <si>
    <t>Jatin Arora</t>
  </si>
  <si>
    <t>10/13/2024 8:53:35</t>
  </si>
  <si>
    <t>Jaimil Panchal</t>
  </si>
  <si>
    <t>Black Pirates VS. Viking Warriors</t>
  </si>
  <si>
    <t>Mansi Wadhva</t>
  </si>
  <si>
    <t>Viking Warriors</t>
  </si>
  <si>
    <t>Yash Poddar</t>
  </si>
  <si>
    <t>Dragon Slayers VS. Black Pirates</t>
  </si>
  <si>
    <t>Saurabh Pandey</t>
  </si>
  <si>
    <t>10/13/2024 10:16:31</t>
  </si>
  <si>
    <t>Punit Dingwani</t>
  </si>
  <si>
    <t>10/13/2024 11:58:04</t>
  </si>
  <si>
    <t>Akash Singh</t>
  </si>
  <si>
    <t>Damanpreet Singh</t>
  </si>
  <si>
    <t>10/13/2024 8:27:51</t>
  </si>
  <si>
    <t>Gursimar Kaur</t>
  </si>
  <si>
    <t>10/13/2024 9:51:42</t>
  </si>
  <si>
    <t>Bhanu Singh Sisodiya</t>
  </si>
  <si>
    <t>10/13/2024 10:15:57</t>
  </si>
  <si>
    <t>Ritesh Chandwani</t>
  </si>
  <si>
    <t>10/13/2024 10:18:39</t>
  </si>
  <si>
    <t>Viplav Jeph</t>
  </si>
  <si>
    <t>Jayant Bandil</t>
  </si>
  <si>
    <t>Vedha Viyas P A</t>
  </si>
  <si>
    <t>Ritik Dhole</t>
  </si>
  <si>
    <t>10/13/2024 0:16:47</t>
  </si>
  <si>
    <t>Muhammed Bilal M</t>
  </si>
  <si>
    <t>10/13/2024 1:25:02</t>
  </si>
  <si>
    <t>Naman Singla</t>
  </si>
  <si>
    <t>10/13/2024 2:12:09</t>
  </si>
  <si>
    <t>Abin Anilkumar</t>
  </si>
  <si>
    <t>10/13/2024 2:41:01</t>
  </si>
  <si>
    <t>Sanjeet Kamath</t>
  </si>
  <si>
    <t>Dragon Slayers VS. Viking warriors</t>
  </si>
  <si>
    <t>10/13/2024 8:50:22</t>
  </si>
  <si>
    <t>Raghav Sharma</t>
  </si>
  <si>
    <t>10/13/2024 10:02:44</t>
  </si>
  <si>
    <t>Sanskar Maheshwari</t>
  </si>
  <si>
    <t>10/13/2024 10:06:16</t>
  </si>
  <si>
    <t>Anshul Ekka</t>
  </si>
  <si>
    <t>10/13/2024 10:15:47</t>
  </si>
  <si>
    <t>Akshad Shegokar</t>
  </si>
  <si>
    <t>10/13/2024 10:16:08</t>
  </si>
  <si>
    <t>Pratyush Tiwari</t>
  </si>
  <si>
    <t>10/13/2024 11:58:49</t>
  </si>
  <si>
    <t>Shivam Anand</t>
  </si>
  <si>
    <t>Divyansh Goel</t>
  </si>
  <si>
    <t>Monil Patel</t>
  </si>
  <si>
    <t>Krishan Beriwal</t>
  </si>
  <si>
    <t>Anshh Parekh</t>
  </si>
  <si>
    <t>Prakhar Agrawal</t>
  </si>
  <si>
    <t>Vinay Rathod</t>
  </si>
  <si>
    <t>10/13/2024 0:15:39</t>
  </si>
  <si>
    <t>10/13/2024 2:07:49</t>
  </si>
  <si>
    <t>Ganesh Ram Sundar R</t>
  </si>
  <si>
    <t>10/13/2024 2:54:03</t>
  </si>
  <si>
    <t>Kuldeep Saini</t>
  </si>
  <si>
    <t>10/13/2024 8:48:36</t>
  </si>
  <si>
    <t>Priyansh Singhal</t>
  </si>
  <si>
    <t>10/13/2024 10:49:06</t>
  </si>
  <si>
    <t>Nahin V</t>
  </si>
  <si>
    <t>10/13/2024 11:59:51</t>
  </si>
  <si>
    <t>Sriman Agrawal</t>
  </si>
  <si>
    <t>Shobhita Srivastava</t>
  </si>
  <si>
    <t>Pooja Parul</t>
  </si>
  <si>
    <t>Dinesh J</t>
  </si>
  <si>
    <t>Mostaque Ahmed</t>
  </si>
  <si>
    <t>Raj Sharma</t>
  </si>
  <si>
    <t>10/13/2024 0:22:43</t>
  </si>
  <si>
    <t>Fathima Shibu</t>
  </si>
  <si>
    <t>10/13/2024 8:54:13</t>
  </si>
  <si>
    <t>Karan Acharya</t>
  </si>
  <si>
    <t>10/13/2024 10:21:46</t>
  </si>
  <si>
    <t>Anjali Singh</t>
  </si>
  <si>
    <t>10/13/2024 10:44:21</t>
  </si>
  <si>
    <t>Tushar Ranjan Srivastava</t>
  </si>
  <si>
    <t>10/13/2024 10:45:29</t>
  </si>
  <si>
    <t>Anurag Jangir</t>
  </si>
  <si>
    <t>10/13/2024 11:44:50</t>
  </si>
  <si>
    <t>Anubhav Sharma</t>
  </si>
  <si>
    <t>Ritesh Ray</t>
  </si>
  <si>
    <t>Manasvi Haldia</t>
  </si>
  <si>
    <t>Akshit Mishra</t>
  </si>
  <si>
    <t>Jayant Shekhar</t>
  </si>
  <si>
    <t>Aayush Saini</t>
  </si>
  <si>
    <t>Sudhanshu Pandey</t>
  </si>
  <si>
    <t>10/13/2024 9:24:53</t>
  </si>
  <si>
    <t>Anant Agarwal</t>
  </si>
  <si>
    <t>10/13/2024 9:46:32</t>
  </si>
  <si>
    <t>Tushya Seth</t>
  </si>
  <si>
    <t>10/13/2024 10:22:20</t>
  </si>
  <si>
    <t>Rishabh</t>
  </si>
  <si>
    <t>10/13/2024 10:33:06</t>
  </si>
  <si>
    <t>Abhishek Rawat</t>
  </si>
  <si>
    <t>10/13/2024 10:46:22</t>
  </si>
  <si>
    <t>Shubham Gupta</t>
  </si>
  <si>
    <t>10/13/2024 11:48:16</t>
  </si>
  <si>
    <t>Aman Sahu</t>
  </si>
  <si>
    <t>10/13/2024 11:50:14</t>
  </si>
  <si>
    <t>Rohan Gupta</t>
  </si>
  <si>
    <t>Yogesh Yadav</t>
  </si>
  <si>
    <t>Rishabh Mishra</t>
  </si>
  <si>
    <t>K Naresh Patnaik</t>
  </si>
  <si>
    <t>Rajnish Raushan</t>
  </si>
  <si>
    <t>Tanish Khiani</t>
  </si>
  <si>
    <t>Mohit Kumar</t>
  </si>
  <si>
    <t>Saurabh Ghubade</t>
  </si>
  <si>
    <t>Dharun Shreenivas K L</t>
  </si>
  <si>
    <t>Nayan Thakare</t>
  </si>
  <si>
    <t>10/13/2024 11:20:52</t>
  </si>
  <si>
    <t>Manash Buragohain</t>
  </si>
  <si>
    <t>Vivek Gaurav</t>
  </si>
  <si>
    <t>Kunal Naik</t>
  </si>
  <si>
    <t>Harshita Panthri</t>
  </si>
  <si>
    <t>Prakhar Sharma</t>
  </si>
  <si>
    <t>Prabhat Jha</t>
  </si>
  <si>
    <t>Utkarsh Tiwari</t>
  </si>
  <si>
    <t>Priyanshi Singla</t>
  </si>
  <si>
    <t>Parth Singhal</t>
  </si>
  <si>
    <t>10/13/2024 0:08:39</t>
  </si>
  <si>
    <t>Sheik Mohammed Bilal</t>
  </si>
  <si>
    <t>10/13/2024 1:23:17</t>
  </si>
  <si>
    <t>Chirag Agrawal</t>
  </si>
  <si>
    <t>10/13/2024 1:33:41</t>
  </si>
  <si>
    <t>Tammu Varma</t>
  </si>
  <si>
    <t>10/13/2024 2:17:12</t>
  </si>
  <si>
    <t>Aniket Tanwar</t>
  </si>
  <si>
    <t>10/13/2024 2:26:27</t>
  </si>
  <si>
    <t>Swagat Gongle</t>
  </si>
  <si>
    <t>10/13/2024 4:13:59</t>
  </si>
  <si>
    <t>Agam Mittal</t>
  </si>
  <si>
    <t>10/13/2024 6:07:05</t>
  </si>
  <si>
    <t>Vanshika</t>
  </si>
  <si>
    <t>10/13/2024 8:42:45</t>
  </si>
  <si>
    <t>Fadhilu Rahman</t>
  </si>
  <si>
    <t>10/13/2024 10:04:34</t>
  </si>
  <si>
    <t>Rishabh Solanki</t>
  </si>
  <si>
    <t>10/13/2024 10:05:07</t>
  </si>
  <si>
    <t>Abhijith S</t>
  </si>
  <si>
    <t>10/13/2024 10:06:05</t>
  </si>
  <si>
    <t>Gaurav Goel</t>
  </si>
  <si>
    <t>10/13/2024 10:07:34</t>
  </si>
  <si>
    <t>S Kishor</t>
  </si>
  <si>
    <t>10/13/2024 10:08:19</t>
  </si>
  <si>
    <t>Harshit Rao</t>
  </si>
  <si>
    <t>10/13/2024 10:17:08</t>
  </si>
  <si>
    <t>Aman Pratap</t>
  </si>
  <si>
    <t>10/13/2024 10:18:01</t>
  </si>
  <si>
    <t>Paritosh Sharma</t>
  </si>
  <si>
    <t>10/13/2024 10:28:54</t>
  </si>
  <si>
    <t>10/13/2024 10:33:01</t>
  </si>
  <si>
    <t>Ammar Kausar</t>
  </si>
  <si>
    <t>10/13/2024 10:37:21</t>
  </si>
  <si>
    <t>Hemen Chauhan</t>
  </si>
  <si>
    <t>10/13/2024 10:41:36</t>
  </si>
  <si>
    <t>Pranzol Nath</t>
  </si>
  <si>
    <t>Saurabh Shukla</t>
  </si>
  <si>
    <t>10/13/2024 10:44:32</t>
  </si>
  <si>
    <t>Vibhu</t>
  </si>
  <si>
    <t>10/13/2024 10:50:46</t>
  </si>
  <si>
    <t>Aditya Sahu</t>
  </si>
  <si>
    <t>10/13/2024 10:59:09</t>
  </si>
  <si>
    <t>Mihir Kumar</t>
  </si>
  <si>
    <t>10/13/2024 10:57:13</t>
  </si>
  <si>
    <t>Harshvardhan Patil</t>
  </si>
  <si>
    <t>10/13/2024 11:46:35</t>
  </si>
  <si>
    <t>Vishal Raj</t>
  </si>
  <si>
    <t>10/13/2024 11:50:46</t>
  </si>
  <si>
    <t>Akash Raj</t>
  </si>
  <si>
    <t>10/13/2024 11:56:29</t>
  </si>
  <si>
    <t>Vikas Singh</t>
  </si>
  <si>
    <t>Week 1 Score</t>
  </si>
  <si>
    <t>Roll No. (MBA/10/XXX)(MBA/BA04/XXX),(MBA/HR04/XXX)</t>
  </si>
  <si>
    <t>Which team will win Cricket Semi-Final 1?</t>
  </si>
  <si>
    <t>Which team will win Cricket Semi-Final 2?</t>
  </si>
  <si>
    <t>Cricket Finals will be played between which two teams? (Odds not applicable)</t>
  </si>
  <si>
    <t>Which team will win Cricket finals?</t>
  </si>
  <si>
    <r>
      <t xml:space="preserve">How many </t>
    </r>
    <r>
      <rPr>
        <b/>
        <sz val="10"/>
        <color rgb="FFFFFFFF"/>
        <rFont val="Roboto"/>
      </rPr>
      <t>Total runs</t>
    </r>
    <r>
      <rPr>
        <sz val="10"/>
        <color rgb="FFFFFFFF"/>
        <rFont val="Roboto"/>
      </rPr>
      <t xml:space="preserve"> will the winning team score? </t>
    </r>
  </si>
  <si>
    <t>How many sixes do you think will be hit in the Final match?</t>
  </si>
  <si>
    <t>10/19/2024 19:38:52</t>
  </si>
  <si>
    <t>Alpha Wolves Red</t>
  </si>
  <si>
    <t>Black Pirates Blue</t>
  </si>
  <si>
    <t>Alpha Wolves Red VS. Black Pirates Blue</t>
  </si>
  <si>
    <t>71-80</t>
  </si>
  <si>
    <t>10/19/2024 19:38:59</t>
  </si>
  <si>
    <t>Black Pirates Red</t>
  </si>
  <si>
    <t>Viking Warriors Blue</t>
  </si>
  <si>
    <t>Black Pirates Red VS. Viking Warriors Blue</t>
  </si>
  <si>
    <t>More than 80</t>
  </si>
  <si>
    <t>More than 5</t>
  </si>
  <si>
    <t>10/19/2024 19:40:05</t>
  </si>
  <si>
    <t>Black Pirates Red VS. Black Pirates Blue</t>
  </si>
  <si>
    <t>10/19/2024 19:40:14</t>
  </si>
  <si>
    <t>10/19/2024 19:40:26</t>
  </si>
  <si>
    <t>60-70</t>
  </si>
  <si>
    <t>10/19/2024 19:40:33</t>
  </si>
  <si>
    <t>Ajay Nautiyal</t>
  </si>
  <si>
    <t>Alpha Wolves Red VS. Viking Warriors Blue</t>
  </si>
  <si>
    <t>10/19/2024 19:40:39</t>
  </si>
  <si>
    <t>10/19/2024 19:41:45</t>
  </si>
  <si>
    <t>10/19/2024 19:41:46</t>
  </si>
  <si>
    <t>10/19/2024 19:41:59</t>
  </si>
  <si>
    <t>10/19/2024 19:42:04</t>
  </si>
  <si>
    <t>10/19/2024 19:43:26</t>
  </si>
  <si>
    <t>10/19/2024 19:43:52</t>
  </si>
  <si>
    <t>10/19/2024 19:44:41</t>
  </si>
  <si>
    <t>10/19/2024 19:49:44</t>
  </si>
  <si>
    <t>Navin v</t>
  </si>
  <si>
    <t>10/19/2024 19:50:34</t>
  </si>
  <si>
    <t>Sharad Dubey</t>
  </si>
  <si>
    <t>10/19/2024 19:52:22</t>
  </si>
  <si>
    <t>10/19/2024 19:53:29</t>
  </si>
  <si>
    <t>10/19/2024 19:54:23</t>
  </si>
  <si>
    <t>Souvik Das</t>
  </si>
  <si>
    <t>10/19/2024 19:57:38</t>
  </si>
  <si>
    <t>Rupesh Tomar</t>
  </si>
  <si>
    <t>10/19/2024 19:58:17</t>
  </si>
  <si>
    <t>Abhishek Bahal</t>
  </si>
  <si>
    <t>10/19/2024 19:58:23</t>
  </si>
  <si>
    <t>10/19/2024 20:00:16</t>
  </si>
  <si>
    <t>Prashant Kumar</t>
  </si>
  <si>
    <t>10/19/2024 20:01:57</t>
  </si>
  <si>
    <t>10/19/2024 20:08:26</t>
  </si>
  <si>
    <t>10/19/2024 20:09:12</t>
  </si>
  <si>
    <t>Less than 60</t>
  </si>
  <si>
    <t>10/19/2024 20:10:20</t>
  </si>
  <si>
    <t>Rahul Kumar</t>
  </si>
  <si>
    <t>10/19/2024 20:12:41</t>
  </si>
  <si>
    <t>Gyan Chandra Tiwari</t>
  </si>
  <si>
    <t>10/19/2024 20:12:46</t>
  </si>
  <si>
    <t>10/19/2024 20:13:11</t>
  </si>
  <si>
    <t>Preksha Jha</t>
  </si>
  <si>
    <t>10/19/2024 20:17:17</t>
  </si>
  <si>
    <t>sankalp@iimamritsar.ac.in</t>
  </si>
  <si>
    <t>Abhishek</t>
  </si>
  <si>
    <t>Less than 3</t>
  </si>
  <si>
    <t>10/19/2024 20:17:51</t>
  </si>
  <si>
    <t>10/19/2024 20:20:55</t>
  </si>
  <si>
    <t>10/19/2024 20:24:27</t>
  </si>
  <si>
    <t>10/19/2024 20:27:00</t>
  </si>
  <si>
    <t>Ashutosh Magre</t>
  </si>
  <si>
    <t>10/19/2024 20:34:45</t>
  </si>
  <si>
    <t>Tanisha</t>
  </si>
  <si>
    <t>10/19/2024 20:37:30</t>
  </si>
  <si>
    <t>10/19/2024 20:37:41</t>
  </si>
  <si>
    <t>Abdul Kalam</t>
  </si>
  <si>
    <t>10/19/2024 20:39:10</t>
  </si>
  <si>
    <t>10/19/2024 20:48:27</t>
  </si>
  <si>
    <t>Raj sharma</t>
  </si>
  <si>
    <t>10/19/2024 20:50:10</t>
  </si>
  <si>
    <t>Aayush Jha</t>
  </si>
  <si>
    <t>10/19/2024 20:55:16</t>
  </si>
  <si>
    <t>MBA_09/049</t>
  </si>
  <si>
    <t>10/19/2024 20:55:42</t>
  </si>
  <si>
    <t>10/19/2024 20:55:55</t>
  </si>
  <si>
    <t>Ashish Bhilala</t>
  </si>
  <si>
    <t>10/19/2024 20:59:07</t>
  </si>
  <si>
    <t>10/19/2024 21:00:31</t>
  </si>
  <si>
    <t>10/19/2024 21:11:28</t>
  </si>
  <si>
    <t>10/19/2024 21:20:58</t>
  </si>
  <si>
    <t>10/19/2024 21:35:07</t>
  </si>
  <si>
    <t>10/19/2024 21:36:50</t>
  </si>
  <si>
    <t>10/19/2024 21:44:30</t>
  </si>
  <si>
    <t>Piyush Pathare</t>
  </si>
  <si>
    <t>10/19/2024 21:49:48</t>
  </si>
  <si>
    <t>10/19/2024 21:52:37</t>
  </si>
  <si>
    <t>10/19/2024 21:53:53</t>
  </si>
  <si>
    <t>10/19/2024 21:54:27</t>
  </si>
  <si>
    <t>10/19/2024 22:01:14</t>
  </si>
  <si>
    <t>10/19/2024 22:02:21</t>
  </si>
  <si>
    <t>Imran Yusuf</t>
  </si>
  <si>
    <t>10/19/2024 22:02:42</t>
  </si>
  <si>
    <t>Pulipaka Nimeshika</t>
  </si>
  <si>
    <t>10/19/2024 22:05:24</t>
  </si>
  <si>
    <t>Mba/09/144</t>
  </si>
  <si>
    <t>10/19/2024 22:06:28</t>
  </si>
  <si>
    <t>10/19/2024 22:09:22</t>
  </si>
  <si>
    <t>Abhilasha Tiwari</t>
  </si>
  <si>
    <t>10/19/2024 22:10:15</t>
  </si>
  <si>
    <t>10/19/2024 22:53:09</t>
  </si>
  <si>
    <t>10/19/2024 22:55:02</t>
  </si>
  <si>
    <t>Anmol Nigam</t>
  </si>
  <si>
    <t>10/19/2024 23:02:58</t>
  </si>
  <si>
    <t>10/19/2024 23:05:04</t>
  </si>
  <si>
    <t>Siddhartha Barua</t>
  </si>
  <si>
    <t>10/19/2024 23:06:42</t>
  </si>
  <si>
    <t>Abhinav Maggidi</t>
  </si>
  <si>
    <t>10/19/2024 23:11:03</t>
  </si>
  <si>
    <t>10/19/2024 23:12:22</t>
  </si>
  <si>
    <t>10/19/2024 23:15:47</t>
  </si>
  <si>
    <t>10/19/2024 23:28:38</t>
  </si>
  <si>
    <t>Pritam Wanjarkar</t>
  </si>
  <si>
    <t>10/19/2024 23:28:46</t>
  </si>
  <si>
    <t>G V Roshan</t>
  </si>
  <si>
    <t>10/19/2024 23:41:30</t>
  </si>
  <si>
    <t>10/19/2024 23:49:59</t>
  </si>
  <si>
    <t>Mayank Agarwal</t>
  </si>
  <si>
    <t>10/19/2024 23:54:38</t>
  </si>
  <si>
    <t>10/19/2024 23:58:53</t>
  </si>
  <si>
    <t>10/20/2024 0:02:28</t>
  </si>
  <si>
    <t>10/20/2024 0:09:14</t>
  </si>
  <si>
    <t>10/20/2024 0:18:07</t>
  </si>
  <si>
    <t>10/20/2024 0:29:18</t>
  </si>
  <si>
    <t>10/20/2024 0:32:24</t>
  </si>
  <si>
    <t>10/20/2024 0:36:29</t>
  </si>
  <si>
    <t>10/20/2024 0:36:52</t>
  </si>
  <si>
    <t>10/20/2024 1:11:20</t>
  </si>
  <si>
    <t>10/20/2024 1:40:09</t>
  </si>
  <si>
    <t>10/20/2024 2:29:00</t>
  </si>
  <si>
    <t>10/20/2024 4:35:15</t>
  </si>
  <si>
    <t>10/20/2024 4:40:52</t>
  </si>
  <si>
    <t>Ameer Sharfan</t>
  </si>
  <si>
    <t>10/20/2024 5:51:24</t>
  </si>
  <si>
    <t>abhinav mishra</t>
  </si>
  <si>
    <t>10/20/2024 7:27:05</t>
  </si>
  <si>
    <t>10/20/2024 7:28:07</t>
  </si>
  <si>
    <t>10/20/2024 8:03:21</t>
  </si>
  <si>
    <t>10/20/2024 8:04:43</t>
  </si>
  <si>
    <t>10/20/2024 8:08:39</t>
  </si>
  <si>
    <t>10/20/2024 8:08:42</t>
  </si>
  <si>
    <t>Harsh Saini</t>
  </si>
  <si>
    <t>10/20/2024 8:14:19</t>
  </si>
  <si>
    <t>10/20/2024 8:32:07</t>
  </si>
  <si>
    <t>Gulshan Mahto</t>
  </si>
  <si>
    <t>10/20/2024 8:43:23</t>
  </si>
  <si>
    <t>Akash Pawar</t>
  </si>
  <si>
    <t>10/20/2024 8:47:48</t>
  </si>
  <si>
    <t>10/20/2024 8:48:00</t>
  </si>
  <si>
    <t>10/20/2024 8:49:09</t>
  </si>
  <si>
    <t>10/20/2024 8:50:30</t>
  </si>
  <si>
    <t>Q1 Coins</t>
  </si>
  <si>
    <t>Winner SF1</t>
  </si>
  <si>
    <t>Winner SF2</t>
  </si>
  <si>
    <t>Q2 Coins</t>
  </si>
  <si>
    <t xml:space="preserve">Finals between </t>
  </si>
  <si>
    <t>Q3 Coins</t>
  </si>
  <si>
    <t>Winner F</t>
  </si>
  <si>
    <t>Q4 Coins</t>
  </si>
  <si>
    <t>Total Runs</t>
  </si>
  <si>
    <t>Q5 Coins</t>
  </si>
  <si>
    <t>Total Sixes</t>
  </si>
  <si>
    <t>Q6 Coins</t>
  </si>
  <si>
    <t>Name (FirstName_LastName)</t>
  </si>
  <si>
    <t>Roll. Number (MBA10/XXX)(MBA/BA04/XXX)(MBA/HR04/XXX)</t>
  </si>
  <si>
    <t>Which team will win the chess finals?</t>
  </si>
  <si>
    <t>10/20/2024 14:00:34</t>
  </si>
  <si>
    <t>10/20/2024 14:00:44</t>
  </si>
  <si>
    <t>Harsh_Agarwal</t>
  </si>
  <si>
    <t>10/20/2024 14:01:19</t>
  </si>
  <si>
    <t>10/20/2024 14:02:53</t>
  </si>
  <si>
    <t>10/20/2024 14:06:08</t>
  </si>
  <si>
    <t>10/20/2024 14:06:22</t>
  </si>
  <si>
    <t>Ankit_Kumar</t>
  </si>
  <si>
    <t>10/20/2024 14:08:58</t>
  </si>
  <si>
    <t>Mohit_Kumar</t>
  </si>
  <si>
    <t>10/20/2024 14:09:11</t>
  </si>
  <si>
    <t>10/20/2024 14:10:28</t>
  </si>
  <si>
    <t>10/20/2024 14:11:50</t>
  </si>
  <si>
    <t>10/20/2024 14:15:25</t>
  </si>
  <si>
    <t>10/20/2024 14:15:38</t>
  </si>
  <si>
    <t>10/20/2024 14:33:20</t>
  </si>
  <si>
    <t>10/20/2024 14:37:06</t>
  </si>
  <si>
    <t>10/20/2024 14:46:42</t>
  </si>
  <si>
    <t>10/20/2024 14:46:51</t>
  </si>
  <si>
    <t>10/20/2024 14:47:21</t>
  </si>
  <si>
    <t>10/20/2024 14:49:05</t>
  </si>
  <si>
    <t>10/20/2024 15:12:25</t>
  </si>
  <si>
    <t>10/20/2024 15:15:35</t>
  </si>
  <si>
    <t>10/20/2024 15:16:05</t>
  </si>
  <si>
    <t>10/20/2024 15:31:31</t>
  </si>
  <si>
    <t>Ritesh _Chandwani</t>
  </si>
  <si>
    <t>10/20/2024 15:33:30</t>
  </si>
  <si>
    <t>Ayush_Rao</t>
  </si>
  <si>
    <t>10/20/2024 15:38:14</t>
  </si>
  <si>
    <t>10/20/2024 16:02:43</t>
  </si>
  <si>
    <t>10/20/2024 16:27:44</t>
  </si>
  <si>
    <t>10/20/2024 16:28:57</t>
  </si>
  <si>
    <t>10/20/2024 16:31:17</t>
  </si>
  <si>
    <t>10/20/2024 16:47:51</t>
  </si>
  <si>
    <t>10/20/2024 16:51:51</t>
  </si>
  <si>
    <t>10/20/2024 16:58:48</t>
  </si>
  <si>
    <t>10/20/2024 17:01:05</t>
  </si>
  <si>
    <t>Prakhar_Agrawal</t>
  </si>
  <si>
    <t>10/20/2024 17:02:12</t>
  </si>
  <si>
    <t>Tushar Srivastava</t>
  </si>
  <si>
    <t>10/20/2024 17:02:40</t>
  </si>
  <si>
    <t>Saurabh_Basu</t>
  </si>
  <si>
    <t>10/20/2024 17:06:39</t>
  </si>
  <si>
    <t>10/20/2024 17:09:58</t>
  </si>
  <si>
    <t>10/20/2024 17:10:23</t>
  </si>
  <si>
    <t>10/20/2024 17:32:02</t>
  </si>
  <si>
    <t>Anshh_Parekh</t>
  </si>
  <si>
    <t>10/20/2024 17:53:46</t>
  </si>
  <si>
    <t>10/20/2024 18:02:28</t>
  </si>
  <si>
    <t>10/20/2024 18:04:58</t>
  </si>
  <si>
    <t>10/20/2024 18:07:44</t>
  </si>
  <si>
    <t>10/20/2024 18:10:12</t>
  </si>
  <si>
    <t>10/20/2024 18:11:11</t>
  </si>
  <si>
    <t>10/20/2024 18:12:56</t>
  </si>
  <si>
    <t>10/20/2024 18:18:05</t>
  </si>
  <si>
    <t>P HariPrasath</t>
  </si>
  <si>
    <t>10/20/2024 18:18:32</t>
  </si>
  <si>
    <t>10/20/2024 18:33:45</t>
  </si>
  <si>
    <t>10/20/2024 18:43:20</t>
  </si>
  <si>
    <t>10/20/2024 18:52:18</t>
  </si>
  <si>
    <t>10/20/2024 18:56:28</t>
  </si>
  <si>
    <t>Ivan</t>
  </si>
  <si>
    <t>10/20/2024 18:56:32</t>
  </si>
  <si>
    <t>Hisham bin umer</t>
  </si>
  <si>
    <t>10/20/2024 18:57:23</t>
  </si>
  <si>
    <t>10/20/2024 18:58:35</t>
  </si>
  <si>
    <t>10/20/2024 18:59:07</t>
  </si>
  <si>
    <t>Akash_Singh</t>
  </si>
  <si>
    <t>10/20/2024 19:00:08</t>
  </si>
  <si>
    <t>Hitakshi _mehta</t>
  </si>
  <si>
    <t>10/20/2024 19:01:02</t>
  </si>
  <si>
    <t>10/20/2024 19:01:44</t>
  </si>
  <si>
    <t>10/20/2024 19:01:50</t>
  </si>
  <si>
    <t>10/20/2024 19:02:03</t>
  </si>
  <si>
    <t>Vikas_Singh</t>
  </si>
  <si>
    <t>10/20/2024 19:05:42</t>
  </si>
  <si>
    <t>10/20/2024 19:06:07</t>
  </si>
  <si>
    <t>10/20/2024 19:07:06</t>
  </si>
  <si>
    <t>TAMILSELVAN_S</t>
  </si>
  <si>
    <t>10/20/2024 19:07:26</t>
  </si>
  <si>
    <t>Rishabh_Solanki</t>
  </si>
  <si>
    <t>10/20/2024 19:08:06</t>
  </si>
  <si>
    <t>10/20/2024 19:08:07</t>
  </si>
  <si>
    <t>10/20/2024 19:12:05</t>
  </si>
  <si>
    <t>Dipanshu_Patidar</t>
  </si>
  <si>
    <t>10/20/2024 19:14:38</t>
  </si>
  <si>
    <t>10/20/2024 19:16:04</t>
  </si>
  <si>
    <t>Aditya bhamboo</t>
  </si>
  <si>
    <t>10/20/2024 19:18:22</t>
  </si>
  <si>
    <t>10/20/2024 19:19:16</t>
  </si>
  <si>
    <t>10/20/2024 19:19:41</t>
  </si>
  <si>
    <t>10/20/2024 19:22:37</t>
  </si>
  <si>
    <t>10/20/2024 19:27:37</t>
  </si>
  <si>
    <t>10/20/2024 19:29:05</t>
  </si>
  <si>
    <t>Sanjeet_Kamath</t>
  </si>
  <si>
    <t>10/20/2024 19:36:01</t>
  </si>
  <si>
    <t>10/20/2024 19:37:36</t>
  </si>
  <si>
    <t>10/20/2024 19:44:50</t>
  </si>
  <si>
    <t>Navin_V</t>
  </si>
  <si>
    <t>10/20/2024 19:49:09</t>
  </si>
  <si>
    <t>10/20/2024 19:50:43</t>
  </si>
  <si>
    <t>Shouvik_Sarkar</t>
  </si>
  <si>
    <t>10/20/2024 19:53:43</t>
  </si>
  <si>
    <t>10/20/2024 19:54:16</t>
  </si>
  <si>
    <t>Cricket score</t>
  </si>
  <si>
    <t>Chess F</t>
  </si>
  <si>
    <t>Week 2 Score</t>
  </si>
  <si>
    <t>Roll. Number (MBA/10/XXX),(MBA/BA04/XXX),(MBA/HR04/XXX)</t>
  </si>
  <si>
    <t>Finals will be played between which two teams? (Odds not applicable)</t>
  </si>
  <si>
    <t>Which team will win Volleyball finals?</t>
  </si>
  <si>
    <t>What will be the margin of victory for the winning team?
(Margin chosen: x-y;
x--&gt; Team you have chosen as the winner in the last question; 
y--&gt; The other team)</t>
  </si>
  <si>
    <t>2-0</t>
  </si>
  <si>
    <t>Ashutosh Kovida</t>
  </si>
  <si>
    <t>Satyam_Rai</t>
  </si>
  <si>
    <t>Pooja_Parul</t>
  </si>
  <si>
    <t>Chandra Prakash_Bisht</t>
  </si>
  <si>
    <t>Rupesh_Tomar</t>
  </si>
  <si>
    <t>Monil_Patel</t>
  </si>
  <si>
    <t>Akash_Patel</t>
  </si>
  <si>
    <t>Shruti_Majumdar</t>
  </si>
  <si>
    <t>Rohit Sagar</t>
  </si>
  <si>
    <t>Rakesh_Meena</t>
  </si>
  <si>
    <t>Aniket_Tanwar</t>
  </si>
  <si>
    <t>Krishan_Beriwal</t>
  </si>
  <si>
    <t>Venkat Sai Simhadri</t>
  </si>
  <si>
    <t>Eshita Garg</t>
  </si>
  <si>
    <t>Aayush_Jha</t>
  </si>
  <si>
    <t>Roll. Number (MBA/10/XXX)(MBA/BA04/XXX)(MBA/HR04/XXX)</t>
  </si>
  <si>
    <t>Which team will win the 1st Semi-Final?</t>
  </si>
  <si>
    <t>Predict the Margin of victory.
(Eg: Predict the Margin of Victory (by Goals) i.e the winner wins by a margin of how many goals. If the winner wins in "Penalty Shoot-out", choose accordingly.)</t>
  </si>
  <si>
    <t>How many coins are you willing to bet</t>
  </si>
  <si>
    <t>Which team will win the 2nd Semi-final?</t>
  </si>
  <si>
    <t>Viking Warrior</t>
  </si>
  <si>
    <t>Aman_Sahu</t>
  </si>
  <si>
    <t>Rajarajan_P</t>
  </si>
  <si>
    <t>Fadhilu_Rahman</t>
  </si>
  <si>
    <t>Rishabh_solanki</t>
  </si>
  <si>
    <t>Yastika_Jain</t>
  </si>
  <si>
    <t>Jatin_Arora</t>
  </si>
  <si>
    <t>Penalty Shootout</t>
  </si>
  <si>
    <t>Anant_Agarwal</t>
  </si>
  <si>
    <t>Muammed_Shahjas_P</t>
  </si>
  <si>
    <t>Priyanshi_Singla</t>
  </si>
  <si>
    <t>Penalty shootout</t>
  </si>
  <si>
    <t>Jayant_Shekhar</t>
  </si>
  <si>
    <t>Shivam_Anand</t>
  </si>
  <si>
    <t>RAJ SHARMA</t>
  </si>
  <si>
    <t>5 and 5+</t>
  </si>
  <si>
    <t>Hisham bin Umer</t>
  </si>
  <si>
    <t>Gulshan</t>
  </si>
  <si>
    <t>Roll. Number (MBA/09/XXX)(MBA/BA03/XXX)(MBA/HR03/XXX)</t>
  </si>
  <si>
    <t>Which team will win the FIFA finals?</t>
  </si>
  <si>
    <t>What will be the Margin of victory ?
(Margin chosen: x-y;
x--&gt; Team you have chosen as the winner in the last question; 
y--&gt; The other team)</t>
  </si>
  <si>
    <t>How many coins are you willing bet?</t>
  </si>
  <si>
    <t>11/13/2024 13:00:42</t>
  </si>
  <si>
    <t>11/13/2024 13:00:57</t>
  </si>
  <si>
    <t>Archit_Agrawal</t>
  </si>
  <si>
    <t>11/13/2024 13:01:07</t>
  </si>
  <si>
    <t>11/13/2024 13:02:52</t>
  </si>
  <si>
    <t>11/13/2024 13:03:24</t>
  </si>
  <si>
    <t>11/13/2024 13:07:27</t>
  </si>
  <si>
    <t>11/13/2024 13:11:07</t>
  </si>
  <si>
    <t>11/13/2024 13:18:48</t>
  </si>
  <si>
    <t>11/13/2024 13:34:26</t>
  </si>
  <si>
    <t>11/13/2024 13:35:40</t>
  </si>
  <si>
    <t>11/13/2024 13:40:52</t>
  </si>
  <si>
    <t>11/13/2024 13:42:53</t>
  </si>
  <si>
    <t>Parth_Doshi</t>
  </si>
  <si>
    <t>11/13/2024 13:51:24</t>
  </si>
  <si>
    <t>11/13/2024 14:00:34</t>
  </si>
  <si>
    <t>11/13/2024 14:12:28</t>
  </si>
  <si>
    <t>11/13/2024 14:17:17</t>
  </si>
  <si>
    <t>Anubhav_Sharma</t>
  </si>
  <si>
    <t>11/13/2024 14:37:53</t>
  </si>
  <si>
    <t>Ayush_Bhavsar</t>
  </si>
  <si>
    <t>11/13/2024 14:40:54</t>
  </si>
  <si>
    <t>11/13/2024 14:53:56</t>
  </si>
  <si>
    <t>11/13/2024 14:55:30</t>
  </si>
  <si>
    <t>11/13/2024 15:28:15</t>
  </si>
  <si>
    <t>11/13/2024 15:59:06</t>
  </si>
  <si>
    <t>11/13/2024 16:10:48</t>
  </si>
  <si>
    <t>11/13/2024 16:18:07</t>
  </si>
  <si>
    <t>11/13/2024 18:28:25</t>
  </si>
  <si>
    <t>11/13/2024 18:32:07</t>
  </si>
  <si>
    <t>11/13/2024 18:43:08</t>
  </si>
  <si>
    <t>11/13/2024 18:45:29</t>
  </si>
  <si>
    <t>11/13/2024 18:51:36</t>
  </si>
  <si>
    <t>11/13/2024 18:52:47</t>
  </si>
  <si>
    <t>Tanish_Khiani</t>
  </si>
  <si>
    <t>11/13/2024 18:53:54</t>
  </si>
  <si>
    <t>Khyati Malhotra</t>
  </si>
  <si>
    <t>11/13/2024 19:57:46</t>
  </si>
  <si>
    <t>11/13/2024 20:02:13</t>
  </si>
  <si>
    <t>11/13/2024 20:04:04</t>
  </si>
  <si>
    <t>11/13/2024 21:15:15</t>
  </si>
  <si>
    <t>Piyush Patharr</t>
  </si>
  <si>
    <t>Margin of Victory</t>
  </si>
  <si>
    <t>Winner Final</t>
  </si>
  <si>
    <t>Margin of victory</t>
  </si>
  <si>
    <t>Roll. Number (MBA/XX/XXX)</t>
  </si>
  <si>
    <t>Which teams will reach the finals? (Odds not applicable)</t>
  </si>
  <si>
    <t>Which team will win the Table Tennis finals?</t>
  </si>
  <si>
    <t>11/16/2024 11:57:58</t>
  </si>
  <si>
    <t>11/16/2024 11:58:43</t>
  </si>
  <si>
    <t>Garima Arora</t>
  </si>
  <si>
    <t>11/16/2024 11:59:48</t>
  </si>
  <si>
    <t>11/16/2024 11:59:52</t>
  </si>
  <si>
    <t>11/16/2024 12:00:35</t>
  </si>
  <si>
    <t>11/16/2024 12:00:43</t>
  </si>
  <si>
    <t>11/16/2024 12:01:09</t>
  </si>
  <si>
    <t>11/16/2024 12:01:25</t>
  </si>
  <si>
    <t>Vedha Viyas</t>
  </si>
  <si>
    <t>11/16/2024 12:01:26</t>
  </si>
  <si>
    <t>Paritosh_sharma</t>
  </si>
  <si>
    <t>11/16/2024 12:01:40</t>
  </si>
  <si>
    <t>11/16/2024 12:02:27</t>
  </si>
  <si>
    <t>11/16/2024 12:02:48</t>
  </si>
  <si>
    <t>11/16/2024 12:02:55</t>
  </si>
  <si>
    <t>Monish Gowda M R</t>
  </si>
  <si>
    <t>11/16/2024 12:03:27</t>
  </si>
  <si>
    <t>11/16/2024 12:08:30</t>
  </si>
  <si>
    <t>11/16/2024 12:15:07</t>
  </si>
  <si>
    <t>11/16/2024 12:18:41</t>
  </si>
  <si>
    <t>11/16/2024 12:20:00</t>
  </si>
  <si>
    <t>11/16/2024 12:20:44</t>
  </si>
  <si>
    <t>11/16/2024 12:23:21</t>
  </si>
  <si>
    <t>11/16/2024 12:24:04</t>
  </si>
  <si>
    <t>Kuldeep_Saini</t>
  </si>
  <si>
    <t>11/16/2024 12:29:17</t>
  </si>
  <si>
    <t>11/16/2024 12:30:55</t>
  </si>
  <si>
    <t>Anurag_Jangir</t>
  </si>
  <si>
    <t>11/16/2024 12:34:13</t>
  </si>
  <si>
    <t>11/16/2024 12:41:08</t>
  </si>
  <si>
    <t>11/16/2024 12:53:17</t>
  </si>
  <si>
    <t>11/16/2024 13:01:22</t>
  </si>
  <si>
    <t>11/16/2024 13:19:59</t>
  </si>
  <si>
    <t>11/16/2024 13:36:09</t>
  </si>
  <si>
    <t>11/16/2024 14:37:53</t>
  </si>
  <si>
    <t>11/16/2024 14:43:44</t>
  </si>
  <si>
    <t>11/16/2024 14:44:28</t>
  </si>
  <si>
    <t>11/16/2024 14:55:07</t>
  </si>
  <si>
    <t>Prashant_Kumar</t>
  </si>
  <si>
    <t>11/16/2024 14:55:21</t>
  </si>
  <si>
    <t>11/16/2024 15:02:16</t>
  </si>
  <si>
    <t>11/16/2024 15:21:39</t>
  </si>
  <si>
    <t>Rakesh Meena</t>
  </si>
  <si>
    <t>11/16/2024 15:25:35</t>
  </si>
  <si>
    <t>11/16/2024 16:44:10</t>
  </si>
  <si>
    <t>Ayush Bhavsar</t>
  </si>
  <si>
    <t>11/16/2024 17:12:25</t>
  </si>
  <si>
    <t>11/16/2024 17:18:07</t>
  </si>
  <si>
    <t>11/16/2024 17:24:16</t>
  </si>
  <si>
    <t>11/16/2024 17:33:58</t>
  </si>
  <si>
    <t>11/16/2024 17:33:59</t>
  </si>
  <si>
    <t>11/16/2024 17:38:57</t>
  </si>
  <si>
    <t>11/16/2024 17:41:00</t>
  </si>
  <si>
    <t>11/16/2024 17:46:41</t>
  </si>
  <si>
    <t>11/16/2024 17:53:53</t>
  </si>
  <si>
    <t>Jaimil Pancgal</t>
  </si>
  <si>
    <t>11/16/2024 18:03:30</t>
  </si>
  <si>
    <t>11/16/2024 18:09:29</t>
  </si>
  <si>
    <t>11/16/2024 18:10:33</t>
  </si>
  <si>
    <t>Gaurav_Goel</t>
  </si>
  <si>
    <t>11/16/2024 18:27:20</t>
  </si>
  <si>
    <t>11/16/2024 18:33:38</t>
  </si>
  <si>
    <t>11/16/2024 19:31:40</t>
  </si>
  <si>
    <t>11/16/2024 19:42:43</t>
  </si>
  <si>
    <t>11/16/2024 19:49:55</t>
  </si>
  <si>
    <t>11/16/2024 19:54:51</t>
  </si>
  <si>
    <t>11/16/2024 20:03:09</t>
  </si>
  <si>
    <t>11/16/2024 20:04:21</t>
  </si>
  <si>
    <t>Anand_Rajak</t>
  </si>
  <si>
    <t>11/16/2024 20:05:12</t>
  </si>
  <si>
    <t>11/16/2024 20:05:57</t>
  </si>
  <si>
    <t>11/16/2024 20:16:28</t>
  </si>
  <si>
    <t>11/16/2024 20:16:39</t>
  </si>
  <si>
    <t>yashs.msdsm01@iimamritsar.ac.in</t>
  </si>
  <si>
    <t>Yash</t>
  </si>
  <si>
    <t>MSDSM/01/037</t>
  </si>
  <si>
    <t>11/16/2024 20:22:23</t>
  </si>
  <si>
    <t>3-0</t>
  </si>
  <si>
    <t>11/16/2024 20:29:32</t>
  </si>
  <si>
    <t>11/16/2024 20:41:13</t>
  </si>
  <si>
    <t>11/16/2024 20:44:51</t>
  </si>
  <si>
    <t>Satwik_Satapathy</t>
  </si>
  <si>
    <t>11/16/2024 20:52:12</t>
  </si>
  <si>
    <t>11/16/2024 21:50:59</t>
  </si>
  <si>
    <t>Winner final</t>
  </si>
  <si>
    <t>Which team will win the futsal finals?</t>
  </si>
  <si>
    <t>11/23/2024 21:05:55</t>
  </si>
  <si>
    <t>Vikings Warrior</t>
  </si>
  <si>
    <t>11/23/2024 21:12:27</t>
  </si>
  <si>
    <t>11/23/2024 21:23:12</t>
  </si>
  <si>
    <t>Alpha Warrior</t>
  </si>
  <si>
    <t>11/23/2024 21:25:57</t>
  </si>
  <si>
    <t>11/23/2024 21:33:08</t>
  </si>
  <si>
    <t>11/23/2024 21:44:08</t>
  </si>
  <si>
    <t>11/23/2024 21:50:26</t>
  </si>
  <si>
    <t>11/23/2024 22:51:28</t>
  </si>
  <si>
    <t>11/23/2024 23:09:45</t>
  </si>
  <si>
    <t>11/23/2024 23:16:43</t>
  </si>
  <si>
    <t>11/23/2024 23:34:22</t>
  </si>
  <si>
    <t>11/24/2024 1:38:39</t>
  </si>
  <si>
    <t>11/24/2024 1:41:21</t>
  </si>
  <si>
    <t>Rishabh_ Solanki</t>
  </si>
  <si>
    <t>11/24/2024 1:50:38</t>
  </si>
  <si>
    <t>11/24/2024 2:11:22</t>
  </si>
  <si>
    <t>11/24/2024 2:12:03</t>
  </si>
  <si>
    <t>11/24/2024 2:15:11</t>
  </si>
  <si>
    <t>11/24/2024 2:52:59</t>
  </si>
  <si>
    <t>11/24/2024 2:54:48</t>
  </si>
  <si>
    <t>11/24/2024 4:50:32</t>
  </si>
  <si>
    <t>11/24/2024 7:26:58</t>
  </si>
  <si>
    <t>Chirag</t>
  </si>
  <si>
    <t>11/24/2024 8:37:09</t>
  </si>
  <si>
    <t>11/24/2024 8:43:38</t>
  </si>
  <si>
    <t>Chandra Prakash Singh_Bisht</t>
  </si>
  <si>
    <t>11/24/2024 10:23:22</t>
  </si>
  <si>
    <t>11/24/2024 10:23:28</t>
  </si>
  <si>
    <t>11/24/2024 10:31:09</t>
  </si>
  <si>
    <t>11/24/2024 10:32:41</t>
  </si>
  <si>
    <t>11/24/2024 10:33:29</t>
  </si>
  <si>
    <t>11/24/2024 11:12:18</t>
  </si>
  <si>
    <t>11/24/2024 11:15:34</t>
  </si>
  <si>
    <t>11/24/2024 11:20:35</t>
  </si>
  <si>
    <t>Anshh_Parekj</t>
  </si>
  <si>
    <t>11/24/2024 11:22:13</t>
  </si>
  <si>
    <t>11/24/2024 11:22:18</t>
  </si>
  <si>
    <t>11/24/2024 11:23:02</t>
  </si>
  <si>
    <t>11/24/2024 11:27:27</t>
  </si>
  <si>
    <t>11/24/2024 11:38:57</t>
  </si>
  <si>
    <t>Which team will win the football finals?</t>
  </si>
  <si>
    <t>11/23/2024 21:04:59</t>
  </si>
  <si>
    <t>11/23/2024 21:14:14</t>
  </si>
  <si>
    <t>11/23/2024 21:24:20</t>
  </si>
  <si>
    <t>11/23/2024 21:26:52</t>
  </si>
  <si>
    <t>11/23/2024 21:33:47</t>
  </si>
  <si>
    <t>11/23/2024 21:43:05</t>
  </si>
  <si>
    <t>11/23/2024 21:51:06</t>
  </si>
  <si>
    <t>11/23/2024 22:12:34</t>
  </si>
  <si>
    <t>11/23/2024 22:52:19</t>
  </si>
  <si>
    <t>11/23/2024 23:17:17</t>
  </si>
  <si>
    <t>11/23/2024 23:32:59</t>
  </si>
  <si>
    <t>11/23/2024 23:35:43</t>
  </si>
  <si>
    <t>11/24/2024 1:23:14</t>
  </si>
  <si>
    <t>11/24/2024 1:35:55</t>
  </si>
  <si>
    <t>11/24/2024 1:42:28</t>
  </si>
  <si>
    <t>11/24/2024 1:51:37</t>
  </si>
  <si>
    <t>11/24/2024 1:53:21</t>
  </si>
  <si>
    <t>11/24/2024 2:11:58</t>
  </si>
  <si>
    <t>11/24/2024 2:12:35</t>
  </si>
  <si>
    <t>11/24/2024 2:16:16</t>
  </si>
  <si>
    <t>11/24/2024 2:51:56</t>
  </si>
  <si>
    <t>11/24/2024 2:54:05</t>
  </si>
  <si>
    <t>11/24/2024 4:48:59</t>
  </si>
  <si>
    <t>11/24/2024 7:27:49</t>
  </si>
  <si>
    <t>11/24/2024 8:15:02</t>
  </si>
  <si>
    <t>11/24/2024 8:38:33</t>
  </si>
  <si>
    <t>11/24/2024 8:42:23</t>
  </si>
  <si>
    <t>11/24/2024 8:52:58</t>
  </si>
  <si>
    <t>11/24/2024 9:15:51</t>
  </si>
  <si>
    <t>11/24/2024 10:11:04</t>
  </si>
  <si>
    <t>11/24/2024 10:24:27</t>
  </si>
  <si>
    <t>11/24/2024 10:32:00</t>
  </si>
  <si>
    <t>11/24/2024 10:34:03</t>
  </si>
  <si>
    <t>Which team will win the Basketball finals?</t>
  </si>
  <si>
    <t>What will be the Margin of victory ?
(Difference between the points scored by your winning team and the runner up team)</t>
  </si>
  <si>
    <t>11/23/2024 21:16:07</t>
  </si>
  <si>
    <t>11/23/2024 21:25:19</t>
  </si>
  <si>
    <t>11/23/2024 21:28:02</t>
  </si>
  <si>
    <t>11/23/2024 21:34:34</t>
  </si>
  <si>
    <t>11/23/2024 21:41:58</t>
  </si>
  <si>
    <t>11/23/2024 21:51:52</t>
  </si>
  <si>
    <t>11/23/2024 22:18:01</t>
  </si>
  <si>
    <t>More than 20</t>
  </si>
  <si>
    <t>11/23/2024 22:53:38</t>
  </si>
  <si>
    <t>16-20</t>
  </si>
  <si>
    <t>11/23/2024 23:18:45</t>
  </si>
  <si>
    <t>11/23/2024 23:38:41</t>
  </si>
  <si>
    <t>11/24/2024 1:37:09</t>
  </si>
  <si>
    <t>11/24/2024 1:43:34</t>
  </si>
  <si>
    <t>MVA/09/096</t>
  </si>
  <si>
    <t>11/24/2024 1:52:31</t>
  </si>
  <si>
    <t>11/24/2024 1:55:54</t>
  </si>
  <si>
    <t>11/24/2024 2:12:31</t>
  </si>
  <si>
    <t>11/24/2024 2:13:11</t>
  </si>
  <si>
    <t>11/24/2024 2:17:58</t>
  </si>
  <si>
    <t>11/24/2024 2:50:38</t>
  </si>
  <si>
    <t>11/24/2024 2:54:46</t>
  </si>
  <si>
    <t>11/24/2024 4:52:07</t>
  </si>
  <si>
    <t>11/24/2024 7:29:24</t>
  </si>
  <si>
    <t>11/24/2024 8:39:47</t>
  </si>
  <si>
    <t>0-5</t>
  </si>
  <si>
    <t>11/24/2024 8:53:39</t>
  </si>
  <si>
    <t>11/24/2024 9:13:55</t>
  </si>
  <si>
    <t>11/24/2024 10:25:45</t>
  </si>
  <si>
    <t>11/24/2024 10:32:51</t>
  </si>
  <si>
    <t>11/24/2024 13:06:13</t>
  </si>
  <si>
    <t>11/24/2024 13:35:25</t>
  </si>
  <si>
    <t>11/24/2024 16:18:34</t>
  </si>
  <si>
    <t>11/24/2024 16:20:10</t>
  </si>
  <si>
    <t>11/24/2024 16:29:28</t>
  </si>
  <si>
    <t xml:space="preserve">Finals Winner </t>
  </si>
  <si>
    <t>Finals Winner</t>
  </si>
  <si>
    <t>Football SF</t>
  </si>
  <si>
    <t>FIFA</t>
  </si>
  <si>
    <t>TT F</t>
  </si>
  <si>
    <t>Week 3 Score</t>
  </si>
  <si>
    <t>Futsal F</t>
  </si>
  <si>
    <t>Football F</t>
  </si>
  <si>
    <t>Basketball F</t>
  </si>
  <si>
    <t>Week 4 Score</t>
  </si>
  <si>
    <t>11/24/2024 16:59:25</t>
  </si>
  <si>
    <t>11/24/2024 10:59:42</t>
  </si>
  <si>
    <t>BGMI F</t>
  </si>
  <si>
    <t>Carrom F</t>
  </si>
  <si>
    <t>Badminton F</t>
  </si>
  <si>
    <t>Week 5 Score</t>
  </si>
  <si>
    <t>Athletics</t>
  </si>
  <si>
    <t>Which team will win the Badminton Finals?</t>
  </si>
  <si>
    <t>What will be the margin of victory for the winning team. 
(Margin chosen: x-y;
x--&gt; Team you have chosen as the winner in the last question; 
y--&gt; The other team)</t>
  </si>
  <si>
    <t>Parth Doshi</t>
  </si>
  <si>
    <t>Ankit Rawat</t>
  </si>
  <si>
    <t>Ansh Awasthi</t>
  </si>
  <si>
    <t>Rishika Bishnoi</t>
  </si>
  <si>
    <t>Hitakshi Mehta</t>
  </si>
  <si>
    <t>Ananya Singh</t>
  </si>
  <si>
    <t>Archit Agrawal</t>
  </si>
  <si>
    <t>Aarushi Srivastava</t>
  </si>
  <si>
    <t>Abhay Kumar Verma</t>
  </si>
  <si>
    <t>Which team will win the BGMI finals?</t>
  </si>
  <si>
    <t>What will be the Margin of victory ?
(Margin chosen: x-y;
x--&gt; Team you have chosen as the winner in the last question; 
y--&gt; The other team)</t>
  </si>
  <si>
    <t>11/28/2024 13:49:39</t>
  </si>
  <si>
    <t>11/28/2024 13:50:30</t>
  </si>
  <si>
    <t>11/28/2024 13:59:17</t>
  </si>
  <si>
    <t>11/28/2024 14:01:30</t>
  </si>
  <si>
    <t>11/28/2024 14:01:54</t>
  </si>
  <si>
    <t>11/28/2024 14:03:15</t>
  </si>
  <si>
    <t>11/28/2024 14:09:17</t>
  </si>
  <si>
    <t>11/28/2024 14:09:59</t>
  </si>
  <si>
    <t>11/28/2024 14:11:50</t>
  </si>
  <si>
    <t>11/28/2024 14:13:48</t>
  </si>
  <si>
    <t>11/28/2024 14:25:44</t>
  </si>
  <si>
    <t>11/28/2024 14:49:13</t>
  </si>
  <si>
    <t>11/28/2024 15:40:57</t>
  </si>
  <si>
    <t>11/28/2024 15:41:01</t>
  </si>
  <si>
    <t>11/28/2024 15:59:08</t>
  </si>
  <si>
    <t>11/28/2024 16:10:49</t>
  </si>
  <si>
    <t>11/28/2024 16:21:50</t>
  </si>
  <si>
    <t>11/28/2024 16:23:36</t>
  </si>
  <si>
    <t>11/28/2024 16:25:01</t>
  </si>
  <si>
    <t>MAB/10/215</t>
  </si>
  <si>
    <t>11/28/2024 16:26:20</t>
  </si>
  <si>
    <t>11/28/2024 16:45:56</t>
  </si>
  <si>
    <t>11/28/2024 16:47:00</t>
  </si>
  <si>
    <t>11/28/2024 17:07:50</t>
  </si>
  <si>
    <t>11/28/2024 17:18:40</t>
  </si>
  <si>
    <t>11/28/2024 17:18:56</t>
  </si>
  <si>
    <t>11/28/2024 17:21:14</t>
  </si>
  <si>
    <t>11/28/2024 18:07:03</t>
  </si>
  <si>
    <t>11/28/2024 18:07:11</t>
  </si>
  <si>
    <t>11/28/2024 19:28:35</t>
  </si>
  <si>
    <t>11/28/2024 19:48:14</t>
  </si>
  <si>
    <t>11/28/2024 20:49:19</t>
  </si>
  <si>
    <t>Who will win the Final?</t>
  </si>
  <si>
    <t>Vivek_Gaurav</t>
  </si>
  <si>
    <t>Punit_Dingwani</t>
  </si>
  <si>
    <t>Shivam Karia</t>
  </si>
  <si>
    <t>Shouvik Sarkar</t>
  </si>
  <si>
    <t>sais.msdsm01@iimamritsar.ac.in</t>
  </si>
  <si>
    <t>Saee</t>
  </si>
  <si>
    <t>MSDSM/01/030</t>
  </si>
  <si>
    <t>Aarushi_Srivastava</t>
  </si>
  <si>
    <t>Abhishek_Bahal</t>
  </si>
  <si>
    <t>Shubham_Gupta</t>
  </si>
  <si>
    <t>Pool F</t>
  </si>
  <si>
    <t>Team in finals</t>
  </si>
  <si>
    <t>Finals winner</t>
  </si>
  <si>
    <t>Which team will win the 100M race for men?</t>
  </si>
  <si>
    <t>Which team will win the 100M race for women?</t>
  </si>
  <si>
    <t>Which team will win the 200M race for men?</t>
  </si>
  <si>
    <t>Which team will win the 200M race for women?</t>
  </si>
  <si>
    <t>Which team will win the 400m race for men?</t>
  </si>
  <si>
    <t>Which team will win 800m race for men?</t>
  </si>
  <si>
    <t>Which team will win the 1500m race for men?</t>
  </si>
  <si>
    <t>Which team will win the 4*100m relay?(2 Men &amp; 2 Women)</t>
  </si>
  <si>
    <t>Which team will win the 4*400m relay for Men?</t>
  </si>
  <si>
    <t>Bhavya_Gupta</t>
  </si>
  <si>
    <t>Which team will win Match 1?</t>
  </si>
  <si>
    <t>Which team will win Match 2?</t>
  </si>
  <si>
    <t>Which team will win the Frisbee finals?</t>
  </si>
  <si>
    <t>Viking warriors</t>
  </si>
  <si>
    <t>Which team will win Semi-Finals 1?</t>
  </si>
  <si>
    <t>Which team will win Semi-Finals 2?</t>
  </si>
  <si>
    <t>Which team will win the Finals?</t>
  </si>
  <si>
    <t>1/22/2025 23:06:55</t>
  </si>
  <si>
    <t>1/22/2025 23:08:22</t>
  </si>
  <si>
    <t>raj sharma</t>
  </si>
  <si>
    <t>1/22/2025 23:10:04</t>
  </si>
  <si>
    <t>1/22/2025 23:17:25</t>
  </si>
  <si>
    <t>1/22/2025 23:21:07</t>
  </si>
  <si>
    <t>1/22/2025 23:23:34</t>
  </si>
  <si>
    <t>1/22/2025 23:24:32</t>
  </si>
  <si>
    <t>1/22/2025 23:34:21</t>
  </si>
  <si>
    <t>1/22/2025 23:53:51</t>
  </si>
  <si>
    <t>1/22/2025 23:56:54</t>
  </si>
  <si>
    <t>1/23/2025 0:09:17</t>
  </si>
  <si>
    <t>1/23/2025 0:10:19</t>
  </si>
  <si>
    <t>1/23/2025 0:25:27</t>
  </si>
  <si>
    <t>Divyendu_Shekhar</t>
  </si>
  <si>
    <t>1/23/2025 0:28:39</t>
  </si>
  <si>
    <t>1/23/2025 1:07:16</t>
  </si>
  <si>
    <t>1/23/2025 1:11:49</t>
  </si>
  <si>
    <t>1/23/2025 1:25:28</t>
  </si>
  <si>
    <t>1/23/2025 1:31:34</t>
  </si>
  <si>
    <t>1/23/2025 1:31:38</t>
  </si>
  <si>
    <t>akshayb.mbahr03@iimamritsar.ac.in</t>
  </si>
  <si>
    <t>Akshay bhagat</t>
  </si>
  <si>
    <t>MBA/HR03/044</t>
  </si>
  <si>
    <t>1/23/2025 13:02:53</t>
  </si>
  <si>
    <t>Vedant_Mavale</t>
  </si>
  <si>
    <t>1/23/2025 13:30:33</t>
  </si>
  <si>
    <t>1/23/2025 14:38:16</t>
  </si>
  <si>
    <t>1/23/2025 15:10:43</t>
  </si>
  <si>
    <t>1/23/2025 15:53:43</t>
  </si>
  <si>
    <t>Vignesh Nair</t>
  </si>
  <si>
    <t>1/23/2025 15:56:40</t>
  </si>
  <si>
    <t>1/23/2025 16:02:21</t>
  </si>
  <si>
    <t>1/23/2025 16:13:47</t>
  </si>
  <si>
    <t>1/23/2025 16:15:45</t>
  </si>
  <si>
    <t>1/23/2025 16:32:29</t>
  </si>
  <si>
    <t>Prakarsh</t>
  </si>
  <si>
    <t>1/23/2025 16:39:40</t>
  </si>
  <si>
    <t>Week 6 Score</t>
  </si>
  <si>
    <t>Which team will win the Men's under 85KG TUG OF WAR finals?</t>
  </si>
  <si>
    <t>Which team will win the Women's Tug of War finals?</t>
  </si>
  <si>
    <t>Which team will win the Men's Over 85KG TUG OF WAR finals?</t>
  </si>
  <si>
    <t>1/29/2025 0:37:35</t>
  </si>
  <si>
    <t>Bhanu Sisodiya</t>
  </si>
  <si>
    <t>1/29/2025 0:37:43</t>
  </si>
  <si>
    <t>Anushka_Mittal</t>
  </si>
  <si>
    <t>MBA/09//114</t>
  </si>
  <si>
    <t>1/29/2025 0:39:31</t>
  </si>
  <si>
    <t>Alpha wolves</t>
  </si>
  <si>
    <t>1/29/2025 1:54:01</t>
  </si>
  <si>
    <t>1/29/2025 7:58:20</t>
  </si>
  <si>
    <t>1/29/2025 8:10:37</t>
  </si>
  <si>
    <t>1/29/2025 8:11:55</t>
  </si>
  <si>
    <t>1/29/2025 9:03:33</t>
  </si>
  <si>
    <t>1/29/2025 9:47:41</t>
  </si>
  <si>
    <t>1/29/2025 10:35:39</t>
  </si>
  <si>
    <t>1/29/2025 10:38:23</t>
  </si>
  <si>
    <t>1/29/2025 12:36:54</t>
  </si>
  <si>
    <t>1/29/2025 13:34:23</t>
  </si>
  <si>
    <t>MBA09049</t>
  </si>
  <si>
    <t>1/29/2025 14:07:46</t>
  </si>
  <si>
    <t>Vishal_Malik</t>
  </si>
  <si>
    <t>1/29/2025 14:09:22</t>
  </si>
  <si>
    <t>1/29/2025 15:48:01</t>
  </si>
  <si>
    <t>1/29/2025 16:02:09</t>
  </si>
  <si>
    <t>1/29/2025 16:06:16</t>
  </si>
  <si>
    <t>Shubham GUpta</t>
  </si>
  <si>
    <t>1/29/2025 21:09:41</t>
  </si>
  <si>
    <t>100M Men Winner</t>
  </si>
  <si>
    <t>100M Women Winner</t>
  </si>
  <si>
    <t>200M Men Winner</t>
  </si>
  <si>
    <t>200M Women Winner</t>
  </si>
  <si>
    <t>400M Men Winner</t>
  </si>
  <si>
    <t>800M Men Winner</t>
  </si>
  <si>
    <t>1500M Men Winner</t>
  </si>
  <si>
    <t>Relay Winner</t>
  </si>
  <si>
    <t>Relay Men Winner</t>
  </si>
  <si>
    <t>Q7 Coins</t>
  </si>
  <si>
    <t>Q8 Coins</t>
  </si>
  <si>
    <t>Q9 Coins</t>
  </si>
  <si>
    <t>Winner Match 1</t>
  </si>
  <si>
    <t>Winner Match 2</t>
  </si>
  <si>
    <t>Under 85kg Winner</t>
  </si>
  <si>
    <t>Women Winner</t>
  </si>
  <si>
    <t>Over 85kg Winner</t>
  </si>
  <si>
    <t>Volleyball F</t>
  </si>
  <si>
    <t>Tug of War</t>
  </si>
  <si>
    <t>Frisbee</t>
  </si>
  <si>
    <t>Final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</si>
</sst>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mbria"/>
      <family val="1"/>
    </font>
    <font>
      <sz val="11"/>
      <color theme="1"/>
      <name val="Calibri"/>
      <family val="2"/>
    </font>
    <font>
      <sz val="10"/>
      <color rgb="FFFFFFFF"/>
      <name val="Roboto"/>
    </font>
    <font>
      <sz val="10"/>
      <color theme="1"/>
      <name val="Arial"/>
      <family val="2"/>
    </font>
    <font>
      <sz val="10"/>
      <color rgb="FF434343"/>
      <name val="Roboto"/>
    </font>
    <font>
      <b/>
      <sz val="10"/>
      <color rgb="FFFFFFFF"/>
      <name val="Roboto"/>
    </font>
    <font>
      <sz val="10"/>
      <name val="Roboto"/>
    </font>
    <font>
      <sz val="10"/>
      <color theme="1"/>
      <name val="Roboto"/>
    </font>
    <font>
      <sz val="8"/>
      <name val="Calibri"/>
      <family val="2"/>
      <scheme val="minor"/>
    </font>
    <font>
      <sz val="10"/>
      <color theme="0"/>
      <name val="Roboto"/>
    </font>
  </fonts>
  <fills count="31">
    <fill>
      <patternFill patternType="none"/>
    </fill>
    <fill>
      <patternFill patternType="gray125"/>
    </fill>
    <fill>
      <patternFill patternType="solid">
        <fgColor rgb="FFFDE9D9"/>
        <bgColor indexed="64"/>
      </patternFill>
    </fill>
    <fill>
      <patternFill patternType="solid">
        <fgColor rgb="FFE5DFEC"/>
        <bgColor indexed="64"/>
      </patternFill>
    </fill>
    <fill>
      <patternFill patternType="solid">
        <fgColor rgb="FFF2DBDB"/>
        <bgColor indexed="64"/>
      </patternFill>
    </fill>
    <fill>
      <patternFill patternType="solid">
        <fgColor rgb="FFDBE5F1"/>
        <bgColor indexed="64"/>
      </patternFill>
    </fill>
    <fill>
      <patternFill patternType="solid">
        <fgColor rgb="FFFBD4B4"/>
        <bgColor indexed="64"/>
      </patternFill>
    </fill>
    <fill>
      <patternFill patternType="solid">
        <fgColor rgb="FFB2A1C7"/>
        <bgColor indexed="64"/>
      </patternFill>
    </fill>
    <fill>
      <patternFill patternType="solid">
        <fgColor rgb="FF5B3F86"/>
        <bgColor indexed="64"/>
      </patternFill>
    </fill>
    <fill>
      <patternFill patternType="solid">
        <fgColor rgb="FFF8F9F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</fills>
  <borders count="28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442F65"/>
      </left>
      <right style="medium">
        <color rgb="FF5B3F86"/>
      </right>
      <top style="medium">
        <color rgb="FF442F65"/>
      </top>
      <bottom style="medium">
        <color rgb="FF442F65"/>
      </bottom>
      <diagonal/>
    </border>
    <border>
      <left style="medium">
        <color rgb="FFCCCCCC"/>
      </left>
      <right style="medium">
        <color rgb="FF5B3F86"/>
      </right>
      <top style="medium">
        <color rgb="FF442F65"/>
      </top>
      <bottom style="medium">
        <color rgb="FF442F65"/>
      </bottom>
      <diagonal/>
    </border>
    <border>
      <left style="medium">
        <color rgb="FFCCCCCC"/>
      </left>
      <right style="medium">
        <color rgb="FF442F65"/>
      </right>
      <top style="medium">
        <color rgb="FF442F65"/>
      </top>
      <bottom style="medium">
        <color rgb="FF442F65"/>
      </bottom>
      <diagonal/>
    </border>
    <border>
      <left style="medium">
        <color rgb="FFCCCCCC"/>
      </left>
      <right style="medium">
        <color rgb="FFCCCCCC"/>
      </right>
      <top style="medium">
        <color rgb="FFE8EAED"/>
      </top>
      <bottom style="medium">
        <color rgb="FFCCCCCC"/>
      </bottom>
      <diagonal/>
    </border>
    <border>
      <left style="medium">
        <color rgb="FF442F65"/>
      </left>
      <right style="medium">
        <color rgb="FFF8F9FA"/>
      </right>
      <top style="medium">
        <color rgb="FFCCCCCC"/>
      </top>
      <bottom style="medium">
        <color rgb="FFF8F9FA"/>
      </bottom>
      <diagonal/>
    </border>
    <border>
      <left style="medium">
        <color rgb="FFCCCCCC"/>
      </left>
      <right style="medium">
        <color rgb="FFF8F9FA"/>
      </right>
      <top style="medium">
        <color rgb="FFCCCCCC"/>
      </top>
      <bottom style="medium">
        <color rgb="FFF8F9FA"/>
      </bottom>
      <diagonal/>
    </border>
    <border>
      <left style="medium">
        <color rgb="FFCCCCCC"/>
      </left>
      <right style="medium">
        <color rgb="FF442F65"/>
      </right>
      <top style="medium">
        <color rgb="FFCCCCCC"/>
      </top>
      <bottom style="medium">
        <color rgb="FFF8F9FA"/>
      </bottom>
      <diagonal/>
    </border>
    <border>
      <left style="medium">
        <color rgb="FFCCCCCC"/>
      </left>
      <right/>
      <top style="medium">
        <color rgb="FFCCCCCC"/>
      </top>
      <bottom style="medium">
        <color rgb="FFF8F9FA"/>
      </bottom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 style="medium">
        <color rgb="FF442F65"/>
      </left>
      <right style="medium">
        <color rgb="FFFFFFFF"/>
      </right>
      <top style="medium">
        <color rgb="FFCCCCCC"/>
      </top>
      <bottom style="medium">
        <color rgb="FFF8F9FA"/>
      </bottom>
      <diagonal/>
    </border>
    <border>
      <left style="medium">
        <color rgb="FFCCCCCC"/>
      </left>
      <right style="medium">
        <color rgb="FFFFFFFF"/>
      </right>
      <top style="medium">
        <color rgb="FFCCCCCC"/>
      </top>
      <bottom style="medium">
        <color rgb="FFF8F9FA"/>
      </bottom>
      <diagonal/>
    </border>
    <border>
      <left style="medium">
        <color rgb="FF442F65"/>
      </left>
      <right style="medium">
        <color rgb="FFFFFFFF"/>
      </right>
      <top style="medium">
        <color rgb="FFCCCCCC"/>
      </top>
      <bottom style="medium">
        <color rgb="FF442F65"/>
      </bottom>
      <diagonal/>
    </border>
    <border>
      <left style="medium">
        <color rgb="FFCCCCCC"/>
      </left>
      <right style="medium">
        <color rgb="FFFFFFFF"/>
      </right>
      <top style="medium">
        <color rgb="FFCCCCCC"/>
      </top>
      <bottom style="medium">
        <color rgb="FF442F65"/>
      </bottom>
      <diagonal/>
    </border>
    <border>
      <left style="medium">
        <color rgb="FFCCCCCC"/>
      </left>
      <right style="medium">
        <color rgb="FF442F65"/>
      </right>
      <top style="medium">
        <color rgb="FFCCCCCC"/>
      </top>
      <bottom style="medium">
        <color rgb="FF442F65"/>
      </bottom>
      <diagonal/>
    </border>
    <border>
      <left style="medium">
        <color rgb="FFCCCCCC"/>
      </left>
      <right/>
      <top/>
      <bottom/>
      <diagonal/>
    </border>
    <border>
      <left style="medium">
        <color rgb="FF442F65"/>
      </left>
      <right style="medium">
        <color rgb="FFF8F9FA"/>
      </right>
      <top style="medium">
        <color rgb="FFCCCCCC"/>
      </top>
      <bottom style="medium">
        <color rgb="FF442F65"/>
      </bottom>
      <diagonal/>
    </border>
    <border>
      <left style="medium">
        <color rgb="FFCCCCCC"/>
      </left>
      <right style="medium">
        <color rgb="FFF8F9FA"/>
      </right>
      <top style="medium">
        <color rgb="FFCCCCCC"/>
      </top>
      <bottom style="medium">
        <color rgb="FF442F65"/>
      </bottom>
      <diagonal/>
    </border>
    <border>
      <left style="medium">
        <color rgb="FFCCCCCC"/>
      </left>
      <right style="medium">
        <color rgb="FF442F65"/>
      </right>
      <top style="medium">
        <color rgb="FFF8F9FA"/>
      </top>
      <bottom style="medium">
        <color rgb="FFF8F9FA"/>
      </bottom>
      <diagonal/>
    </border>
    <border>
      <left style="medium">
        <color rgb="FF442F65"/>
      </left>
      <right style="medium">
        <color rgb="FFF8F9FA"/>
      </right>
      <top style="medium">
        <color rgb="FFF8F9FA"/>
      </top>
      <bottom style="medium">
        <color rgb="FFF8F9FA"/>
      </bottom>
      <diagonal/>
    </border>
    <border>
      <left style="medium">
        <color rgb="FFCCCCCC"/>
      </left>
      <right style="medium">
        <color rgb="FFF8F9FA"/>
      </right>
      <top style="medium">
        <color rgb="FFF8F9FA"/>
      </top>
      <bottom style="medium">
        <color rgb="FFF8F9FA"/>
      </bottom>
      <diagonal/>
    </border>
    <border>
      <left style="medium">
        <color rgb="FFF8F9FA"/>
      </left>
      <right style="medium">
        <color rgb="FFF8F9FA"/>
      </right>
      <top style="medium">
        <color rgb="FFF8F9FA"/>
      </top>
      <bottom style="medium">
        <color rgb="FFF8F9FA"/>
      </bottom>
      <diagonal/>
    </border>
    <border>
      <left style="medium">
        <color rgb="FFCCCCCC"/>
      </left>
      <right/>
      <top style="medium">
        <color rgb="FF442F65"/>
      </top>
      <bottom style="medium">
        <color rgb="FF442F65"/>
      </bottom>
      <diagonal/>
    </border>
  </borders>
  <cellStyleXfs count="1">
    <xf numFmtId="0" fontId="0" fillId="0" borderId="0"/>
  </cellStyleXfs>
  <cellXfs count="163">
    <xf numFmtId="0" fontId="0" fillId="0" borderId="0" xfId="0"/>
    <xf numFmtId="0" fontId="2" fillId="0" borderId="1" xfId="0" applyFont="1" applyBorder="1" applyAlignment="1">
      <alignment horizontal="center" wrapText="1"/>
    </xf>
    <xf numFmtId="0" fontId="2" fillId="0" borderId="2" xfId="0" applyFont="1" applyBorder="1" applyAlignment="1">
      <alignment wrapText="1"/>
    </xf>
    <xf numFmtId="0" fontId="3" fillId="2" borderId="3" xfId="0" applyFont="1" applyFill="1" applyBorder="1" applyAlignment="1">
      <alignment horizontal="center" wrapText="1"/>
    </xf>
    <xf numFmtId="0" fontId="3" fillId="2" borderId="4" xfId="0" applyFont="1" applyFill="1" applyBorder="1" applyAlignment="1">
      <alignment wrapText="1"/>
    </xf>
    <xf numFmtId="0" fontId="3" fillId="3" borderId="3" xfId="0" applyFont="1" applyFill="1" applyBorder="1" applyAlignment="1">
      <alignment horizontal="center" wrapText="1"/>
    </xf>
    <xf numFmtId="0" fontId="3" fillId="3" borderId="4" xfId="0" applyFont="1" applyFill="1" applyBorder="1" applyAlignment="1">
      <alignment wrapText="1"/>
    </xf>
    <xf numFmtId="0" fontId="3" fillId="4" borderId="3" xfId="0" applyFont="1" applyFill="1" applyBorder="1" applyAlignment="1">
      <alignment horizontal="center" wrapText="1"/>
    </xf>
    <xf numFmtId="0" fontId="3" fillId="4" borderId="4" xfId="0" applyFont="1" applyFill="1" applyBorder="1" applyAlignment="1">
      <alignment wrapText="1"/>
    </xf>
    <xf numFmtId="0" fontId="3" fillId="5" borderId="3" xfId="0" applyFont="1" applyFill="1" applyBorder="1" applyAlignment="1">
      <alignment horizontal="center" wrapText="1"/>
    </xf>
    <xf numFmtId="0" fontId="3" fillId="5" borderId="4" xfId="0" applyFont="1" applyFill="1" applyBorder="1" applyAlignment="1">
      <alignment wrapText="1"/>
    </xf>
    <xf numFmtId="0" fontId="3" fillId="6" borderId="3" xfId="0" applyFont="1" applyFill="1" applyBorder="1" applyAlignment="1">
      <alignment horizontal="center" wrapText="1"/>
    </xf>
    <xf numFmtId="0" fontId="3" fillId="6" borderId="4" xfId="0" applyFont="1" applyFill="1" applyBorder="1" applyAlignment="1">
      <alignment wrapText="1"/>
    </xf>
    <xf numFmtId="0" fontId="3" fillId="7" borderId="3" xfId="0" applyFont="1" applyFill="1" applyBorder="1" applyAlignment="1">
      <alignment horizontal="center" wrapText="1"/>
    </xf>
    <xf numFmtId="0" fontId="3" fillId="7" borderId="4" xfId="0" applyFont="1" applyFill="1" applyBorder="1" applyAlignment="1">
      <alignment wrapText="1"/>
    </xf>
    <xf numFmtId="0" fontId="3" fillId="0" borderId="5" xfId="0" applyFont="1" applyBorder="1" applyAlignment="1">
      <alignment wrapText="1"/>
    </xf>
    <xf numFmtId="0" fontId="3" fillId="0" borderId="4" xfId="0" applyFont="1" applyBorder="1" applyAlignment="1">
      <alignment wrapText="1"/>
    </xf>
    <xf numFmtId="0" fontId="4" fillId="8" borderId="7" xfId="0" applyFont="1" applyFill="1" applyBorder="1" applyAlignment="1">
      <alignment horizontal="right" vertical="center" wrapText="1"/>
    </xf>
    <xf numFmtId="0" fontId="4" fillId="8" borderId="7" xfId="0" applyFont="1" applyFill="1" applyBorder="1" applyAlignment="1">
      <alignment horizontal="left" vertical="center" wrapText="1"/>
    </xf>
    <xf numFmtId="0" fontId="4" fillId="8" borderId="8" xfId="0" applyFont="1" applyFill="1" applyBorder="1" applyAlignment="1">
      <alignment horizontal="left" vertical="center" wrapText="1"/>
    </xf>
    <xf numFmtId="0" fontId="5" fillId="0" borderId="9" xfId="0" applyFont="1" applyBorder="1" applyAlignment="1">
      <alignment wrapText="1"/>
    </xf>
    <xf numFmtId="0" fontId="6" fillId="9" borderId="11" xfId="0" applyFont="1" applyFill="1" applyBorder="1" applyAlignment="1">
      <alignment horizontal="right" vertical="center" wrapText="1"/>
    </xf>
    <xf numFmtId="0" fontId="6" fillId="9" borderId="11" xfId="0" applyFont="1" applyFill="1" applyBorder="1" applyAlignment="1">
      <alignment horizontal="left" vertical="center" wrapText="1"/>
    </xf>
    <xf numFmtId="0" fontId="6" fillId="9" borderId="12" xfId="0" applyFont="1" applyFill="1" applyBorder="1" applyAlignment="1">
      <alignment horizontal="left" vertical="center" wrapText="1"/>
    </xf>
    <xf numFmtId="0" fontId="6" fillId="10" borderId="13" xfId="0" applyFont="1" applyFill="1" applyBorder="1" applyAlignment="1">
      <alignment horizontal="center" vertical="center" wrapText="1"/>
    </xf>
    <xf numFmtId="0" fontId="6" fillId="9" borderId="14" xfId="0" applyFont="1" applyFill="1" applyBorder="1" applyAlignment="1">
      <alignment horizontal="center" vertical="center" wrapText="1"/>
    </xf>
    <xf numFmtId="0" fontId="5" fillId="0" borderId="5" xfId="0" applyFont="1" applyBorder="1" applyAlignment="1">
      <alignment wrapText="1"/>
    </xf>
    <xf numFmtId="0" fontId="6" fillId="10" borderId="16" xfId="0" applyFont="1" applyFill="1" applyBorder="1" applyAlignment="1">
      <alignment horizontal="right" vertical="center" wrapText="1"/>
    </xf>
    <xf numFmtId="0" fontId="6" fillId="10" borderId="16" xfId="0" applyFont="1" applyFill="1" applyBorder="1" applyAlignment="1">
      <alignment horizontal="left" vertical="center" wrapText="1"/>
    </xf>
    <xf numFmtId="0" fontId="6" fillId="10" borderId="12" xfId="0" applyFont="1" applyFill="1" applyBorder="1" applyAlignment="1">
      <alignment horizontal="left" vertical="center" wrapText="1"/>
    </xf>
    <xf numFmtId="0" fontId="5" fillId="10" borderId="12" xfId="0" applyFont="1" applyFill="1" applyBorder="1" applyAlignment="1">
      <alignment horizontal="left" vertical="center" wrapText="1"/>
    </xf>
    <xf numFmtId="0" fontId="6" fillId="10" borderId="18" xfId="0" applyFont="1" applyFill="1" applyBorder="1" applyAlignment="1">
      <alignment horizontal="right" vertical="center" wrapText="1"/>
    </xf>
    <xf numFmtId="0" fontId="6" fillId="10" borderId="19" xfId="0" applyFont="1" applyFill="1" applyBorder="1" applyAlignment="1">
      <alignment horizontal="left" vertical="center" wrapText="1"/>
    </xf>
    <xf numFmtId="0" fontId="0" fillId="0" borderId="0" xfId="0" applyAlignment="1">
      <alignment horizontal="right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4" fillId="8" borderId="6" xfId="0" applyFont="1" applyFill="1" applyBorder="1" applyAlignment="1">
      <alignment vertical="center" wrapText="1"/>
    </xf>
    <xf numFmtId="0" fontId="4" fillId="8" borderId="7" xfId="0" applyFont="1" applyFill="1" applyBorder="1" applyAlignment="1">
      <alignment vertical="center" wrapText="1"/>
    </xf>
    <xf numFmtId="0" fontId="4" fillId="8" borderId="8" xfId="0" applyFont="1" applyFill="1" applyBorder="1" applyAlignment="1">
      <alignment vertical="center" wrapText="1"/>
    </xf>
    <xf numFmtId="22" fontId="6" fillId="10" borderId="15" xfId="0" applyNumberFormat="1" applyFont="1" applyFill="1" applyBorder="1" applyAlignment="1">
      <alignment horizontal="right" vertical="center" wrapText="1"/>
    </xf>
    <xf numFmtId="0" fontId="6" fillId="10" borderId="16" xfId="0" applyFont="1" applyFill="1" applyBorder="1" applyAlignment="1">
      <alignment vertical="center" wrapText="1"/>
    </xf>
    <xf numFmtId="22" fontId="6" fillId="9" borderId="10" xfId="0" applyNumberFormat="1" applyFont="1" applyFill="1" applyBorder="1" applyAlignment="1">
      <alignment horizontal="right" vertical="center" wrapText="1"/>
    </xf>
    <xf numFmtId="0" fontId="6" fillId="9" borderId="11" xfId="0" applyFont="1" applyFill="1" applyBorder="1" applyAlignment="1">
      <alignment vertical="center" wrapText="1"/>
    </xf>
    <xf numFmtId="0" fontId="6" fillId="9" borderId="12" xfId="0" applyFont="1" applyFill="1" applyBorder="1" applyAlignment="1">
      <alignment horizontal="right" vertical="center" wrapText="1"/>
    </xf>
    <xf numFmtId="0" fontId="6" fillId="10" borderId="15" xfId="0" applyFont="1" applyFill="1" applyBorder="1" applyAlignment="1">
      <alignment horizontal="right" vertical="center" wrapText="1"/>
    </xf>
    <xf numFmtId="0" fontId="6" fillId="10" borderId="12" xfId="0" applyFont="1" applyFill="1" applyBorder="1" applyAlignment="1">
      <alignment horizontal="right" vertical="center" wrapText="1"/>
    </xf>
    <xf numFmtId="0" fontId="6" fillId="9" borderId="10" xfId="0" applyFont="1" applyFill="1" applyBorder="1" applyAlignment="1">
      <alignment horizontal="right" vertical="center" wrapText="1"/>
    </xf>
    <xf numFmtId="0" fontId="6" fillId="10" borderId="17" xfId="0" applyFont="1" applyFill="1" applyBorder="1" applyAlignment="1">
      <alignment horizontal="right" vertical="center" wrapText="1"/>
    </xf>
    <xf numFmtId="0" fontId="6" fillId="10" borderId="18" xfId="0" applyFont="1" applyFill="1" applyBorder="1" applyAlignment="1">
      <alignment vertical="center" wrapText="1"/>
    </xf>
    <xf numFmtId="0" fontId="6" fillId="10" borderId="19" xfId="0" applyFont="1" applyFill="1" applyBorder="1" applyAlignment="1">
      <alignment horizontal="right" vertical="center" wrapText="1"/>
    </xf>
    <xf numFmtId="0" fontId="0" fillId="0" borderId="0" xfId="0" applyAlignment="1">
      <alignment vertical="center"/>
    </xf>
    <xf numFmtId="0" fontId="4" fillId="8" borderId="7" xfId="0" applyFont="1" applyFill="1" applyBorder="1" applyAlignment="1">
      <alignment horizontal="left" vertical="top" wrapText="1"/>
    </xf>
    <xf numFmtId="0" fontId="6" fillId="9" borderId="11" xfId="0" applyFont="1" applyFill="1" applyBorder="1" applyAlignment="1">
      <alignment horizontal="left" vertical="top" wrapText="1"/>
    </xf>
    <xf numFmtId="0" fontId="6" fillId="10" borderId="16" xfId="0" applyFont="1" applyFill="1" applyBorder="1" applyAlignment="1">
      <alignment horizontal="left" vertical="top" wrapText="1"/>
    </xf>
    <xf numFmtId="0" fontId="6" fillId="10" borderId="18" xfId="0" applyFont="1" applyFill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4" fillId="8" borderId="7" xfId="0" applyFont="1" applyFill="1" applyBorder="1" applyAlignment="1">
      <alignment horizontal="right" wrapText="1"/>
    </xf>
    <xf numFmtId="0" fontId="5" fillId="10" borderId="16" xfId="0" applyFont="1" applyFill="1" applyBorder="1" applyAlignment="1">
      <alignment horizontal="right" wrapText="1"/>
    </xf>
    <xf numFmtId="0" fontId="6" fillId="9" borderId="11" xfId="0" applyFont="1" applyFill="1" applyBorder="1" applyAlignment="1">
      <alignment horizontal="right" wrapText="1"/>
    </xf>
    <xf numFmtId="0" fontId="6" fillId="10" borderId="16" xfId="0" applyFont="1" applyFill="1" applyBorder="1" applyAlignment="1">
      <alignment horizontal="right" wrapText="1"/>
    </xf>
    <xf numFmtId="0" fontId="6" fillId="10" borderId="18" xfId="0" applyFont="1" applyFill="1" applyBorder="1" applyAlignment="1">
      <alignment horizontal="right" wrapText="1"/>
    </xf>
    <xf numFmtId="0" fontId="5" fillId="9" borderId="12" xfId="0" applyFont="1" applyFill="1" applyBorder="1" applyAlignment="1">
      <alignment horizontal="left" vertical="center" wrapText="1"/>
    </xf>
    <xf numFmtId="0" fontId="5" fillId="9" borderId="11" xfId="0" applyFont="1" applyFill="1" applyBorder="1" applyAlignment="1">
      <alignment horizontal="left" vertical="center" wrapText="1"/>
    </xf>
    <xf numFmtId="0" fontId="5" fillId="10" borderId="16" xfId="0" applyFont="1" applyFill="1" applyBorder="1" applyAlignment="1">
      <alignment horizontal="left" vertical="center" wrapText="1"/>
    </xf>
    <xf numFmtId="0" fontId="0" fillId="0" borderId="0" xfId="0" applyAlignment="1">
      <alignment horizontal="right" vertical="center"/>
    </xf>
    <xf numFmtId="0" fontId="4" fillId="8" borderId="7" xfId="0" applyFont="1" applyFill="1" applyBorder="1" applyAlignment="1">
      <alignment horizontal="left" wrapText="1"/>
    </xf>
    <xf numFmtId="0" fontId="6" fillId="10" borderId="16" xfId="0" applyFont="1" applyFill="1" applyBorder="1" applyAlignment="1">
      <alignment horizontal="left" wrapText="1"/>
    </xf>
    <xf numFmtId="0" fontId="6" fillId="9" borderId="11" xfId="0" applyFont="1" applyFill="1" applyBorder="1" applyAlignment="1">
      <alignment horizontal="left" wrapText="1"/>
    </xf>
    <xf numFmtId="16" fontId="6" fillId="10" borderId="16" xfId="0" applyNumberFormat="1" applyFont="1" applyFill="1" applyBorder="1" applyAlignment="1">
      <alignment horizontal="right" vertical="center" wrapText="1"/>
    </xf>
    <xf numFmtId="16" fontId="6" fillId="9" borderId="11" xfId="0" applyNumberFormat="1" applyFont="1" applyFill="1" applyBorder="1" applyAlignment="1">
      <alignment horizontal="right" vertical="center" wrapText="1"/>
    </xf>
    <xf numFmtId="0" fontId="8" fillId="11" borderId="7" xfId="0" applyFont="1" applyFill="1" applyBorder="1" applyAlignment="1">
      <alignment horizontal="left" vertical="center" wrapText="1"/>
    </xf>
    <xf numFmtId="0" fontId="0" fillId="11" borderId="0" xfId="0" applyFill="1" applyAlignment="1">
      <alignment vertical="center"/>
    </xf>
    <xf numFmtId="0" fontId="4" fillId="12" borderId="7" xfId="0" applyFont="1" applyFill="1" applyBorder="1" applyAlignment="1">
      <alignment horizontal="left" vertical="center" wrapText="1"/>
    </xf>
    <xf numFmtId="0" fontId="1" fillId="12" borderId="0" xfId="0" applyFont="1" applyFill="1" applyAlignment="1">
      <alignment vertical="center"/>
    </xf>
    <xf numFmtId="0" fontId="4" fillId="13" borderId="7" xfId="0" applyFont="1" applyFill="1" applyBorder="1" applyAlignment="1">
      <alignment horizontal="left" vertical="center" wrapText="1"/>
    </xf>
    <xf numFmtId="0" fontId="0" fillId="13" borderId="0" xfId="0" applyFill="1" applyAlignment="1">
      <alignment vertical="center"/>
    </xf>
    <xf numFmtId="0" fontId="4" fillId="14" borderId="7" xfId="0" applyFont="1" applyFill="1" applyBorder="1" applyAlignment="1">
      <alignment horizontal="left" vertical="center" wrapText="1"/>
    </xf>
    <xf numFmtId="0" fontId="0" fillId="14" borderId="0" xfId="0" applyFill="1" applyAlignment="1">
      <alignment vertical="center"/>
    </xf>
    <xf numFmtId="0" fontId="9" fillId="15" borderId="7" xfId="0" applyFont="1" applyFill="1" applyBorder="1" applyAlignment="1">
      <alignment horizontal="left" vertical="center" wrapText="1"/>
    </xf>
    <xf numFmtId="0" fontId="0" fillId="15" borderId="0" xfId="0" applyFill="1" applyAlignment="1">
      <alignment vertical="center"/>
    </xf>
    <xf numFmtId="0" fontId="4" fillId="16" borderId="0" xfId="0" applyFont="1" applyFill="1" applyAlignment="1">
      <alignment horizontal="left" vertical="center" wrapText="1"/>
    </xf>
    <xf numFmtId="0" fontId="0" fillId="16" borderId="0" xfId="0" applyFill="1" applyAlignment="1">
      <alignment vertical="center"/>
    </xf>
    <xf numFmtId="0" fontId="0" fillId="17" borderId="0" xfId="0" applyFill="1" applyAlignment="1">
      <alignment vertical="center"/>
    </xf>
    <xf numFmtId="0" fontId="4" fillId="18" borderId="20" xfId="0" applyFont="1" applyFill="1" applyBorder="1" applyAlignment="1">
      <alignment vertical="center" wrapText="1"/>
    </xf>
    <xf numFmtId="0" fontId="4" fillId="8" borderId="0" xfId="0" applyFont="1" applyFill="1" applyAlignment="1">
      <alignment vertical="center" wrapText="1"/>
    </xf>
    <xf numFmtId="16" fontId="6" fillId="9" borderId="11" xfId="0" applyNumberFormat="1" applyFont="1" applyFill="1" applyBorder="1" applyAlignment="1">
      <alignment vertical="center" wrapText="1"/>
    </xf>
    <xf numFmtId="16" fontId="6" fillId="10" borderId="16" xfId="0" applyNumberFormat="1" applyFont="1" applyFill="1" applyBorder="1" applyAlignment="1">
      <alignment vertical="center" wrapText="1"/>
    </xf>
    <xf numFmtId="0" fontId="5" fillId="9" borderId="12" xfId="0" applyFont="1" applyFill="1" applyBorder="1" applyAlignment="1">
      <alignment vertical="center" wrapText="1"/>
    </xf>
    <xf numFmtId="0" fontId="5" fillId="10" borderId="12" xfId="0" applyFont="1" applyFill="1" applyBorder="1" applyAlignment="1">
      <alignment vertical="center" wrapText="1"/>
    </xf>
    <xf numFmtId="22" fontId="6" fillId="10" borderId="17" xfId="0" applyNumberFormat="1" applyFont="1" applyFill="1" applyBorder="1" applyAlignment="1">
      <alignment horizontal="right" vertical="center" wrapText="1"/>
    </xf>
    <xf numFmtId="0" fontId="5" fillId="9" borderId="11" xfId="0" applyFont="1" applyFill="1" applyBorder="1" applyAlignment="1">
      <alignment vertical="center" wrapText="1"/>
    </xf>
    <xf numFmtId="0" fontId="5" fillId="10" borderId="16" xfId="0" applyFont="1" applyFill="1" applyBorder="1" applyAlignment="1">
      <alignment vertical="center" wrapText="1"/>
    </xf>
    <xf numFmtId="16" fontId="6" fillId="10" borderId="18" xfId="0" applyNumberFormat="1" applyFont="1" applyFill="1" applyBorder="1" applyAlignment="1">
      <alignment vertical="center" wrapText="1"/>
    </xf>
    <xf numFmtId="0" fontId="8" fillId="11" borderId="7" xfId="0" applyFont="1" applyFill="1" applyBorder="1" applyAlignment="1">
      <alignment vertical="center" wrapText="1"/>
    </xf>
    <xf numFmtId="0" fontId="8" fillId="19" borderId="7" xfId="0" applyFont="1" applyFill="1" applyBorder="1" applyAlignment="1">
      <alignment vertical="center" wrapText="1"/>
    </xf>
    <xf numFmtId="0" fontId="8" fillId="14" borderId="7" xfId="0" applyFont="1" applyFill="1" applyBorder="1" applyAlignment="1">
      <alignment vertical="center" wrapText="1"/>
    </xf>
    <xf numFmtId="0" fontId="8" fillId="12" borderId="7" xfId="0" applyFont="1" applyFill="1" applyBorder="1" applyAlignment="1">
      <alignment vertical="center" wrapText="1"/>
    </xf>
    <xf numFmtId="0" fontId="8" fillId="20" borderId="0" xfId="0" applyFont="1" applyFill="1" applyAlignment="1">
      <alignment vertical="center" wrapText="1"/>
    </xf>
    <xf numFmtId="0" fontId="8" fillId="13" borderId="7" xfId="0" applyFont="1" applyFill="1" applyBorder="1" applyAlignment="1">
      <alignment vertical="center" wrapText="1"/>
    </xf>
    <xf numFmtId="0" fontId="4" fillId="14" borderId="0" xfId="0" applyFont="1" applyFill="1" applyAlignment="1">
      <alignment vertical="center" wrapText="1"/>
    </xf>
    <xf numFmtId="0" fontId="6" fillId="10" borderId="0" xfId="0" applyFont="1" applyFill="1" applyAlignment="1">
      <alignment horizontal="right" vertical="center" wrapText="1"/>
    </xf>
    <xf numFmtId="0" fontId="5" fillId="9" borderId="0" xfId="0" applyFont="1" applyFill="1" applyAlignment="1">
      <alignment vertical="center" wrapText="1"/>
    </xf>
    <xf numFmtId="0" fontId="8" fillId="14" borderId="0" xfId="0" applyFont="1" applyFill="1" applyAlignment="1">
      <alignment vertical="center" wrapText="1"/>
    </xf>
    <xf numFmtId="0" fontId="6" fillId="9" borderId="21" xfId="0" applyFont="1" applyFill="1" applyBorder="1" applyAlignment="1">
      <alignment horizontal="right" vertical="center" wrapText="1"/>
    </xf>
    <xf numFmtId="0" fontId="6" fillId="9" borderId="22" xfId="0" applyFont="1" applyFill="1" applyBorder="1" applyAlignment="1">
      <alignment vertical="center" wrapText="1"/>
    </xf>
    <xf numFmtId="0" fontId="6" fillId="9" borderId="22" xfId="0" applyFont="1" applyFill="1" applyBorder="1" applyAlignment="1">
      <alignment horizontal="right" vertical="center" wrapText="1"/>
    </xf>
    <xf numFmtId="16" fontId="6" fillId="9" borderId="22" xfId="0" applyNumberFormat="1" applyFont="1" applyFill="1" applyBorder="1" applyAlignment="1">
      <alignment vertical="center" wrapText="1"/>
    </xf>
    <xf numFmtId="0" fontId="6" fillId="9" borderId="19" xfId="0" applyFont="1" applyFill="1" applyBorder="1" applyAlignment="1">
      <alignment horizontal="right" vertical="center" wrapText="1"/>
    </xf>
    <xf numFmtId="0" fontId="8" fillId="18" borderId="0" xfId="0" applyFont="1" applyFill="1" applyAlignment="1">
      <alignment vertical="center" wrapText="1"/>
    </xf>
    <xf numFmtId="17" fontId="6" fillId="10" borderId="16" xfId="0" applyNumberFormat="1" applyFont="1" applyFill="1" applyBorder="1" applyAlignment="1">
      <alignment vertical="center" wrapText="1"/>
    </xf>
    <xf numFmtId="17" fontId="6" fillId="9" borderId="11" xfId="0" applyNumberFormat="1" applyFont="1" applyFill="1" applyBorder="1" applyAlignment="1">
      <alignment vertical="center" wrapText="1"/>
    </xf>
    <xf numFmtId="0" fontId="8" fillId="12" borderId="0" xfId="0" applyFont="1" applyFill="1" applyAlignment="1">
      <alignment vertical="center" wrapText="1"/>
    </xf>
    <xf numFmtId="0" fontId="8" fillId="18" borderId="8" xfId="0" applyFont="1" applyFill="1" applyBorder="1" applyAlignment="1">
      <alignment vertical="center" wrapText="1"/>
    </xf>
    <xf numFmtId="0" fontId="4" fillId="11" borderId="0" xfId="0" applyFont="1" applyFill="1" applyAlignment="1">
      <alignment vertical="center" wrapText="1"/>
    </xf>
    <xf numFmtId="0" fontId="4" fillId="12" borderId="0" xfId="0" applyFont="1" applyFill="1" applyAlignment="1">
      <alignment vertical="center" wrapText="1"/>
    </xf>
    <xf numFmtId="0" fontId="4" fillId="20" borderId="0" xfId="0" applyFont="1" applyFill="1" applyAlignment="1">
      <alignment vertical="center" wrapText="1"/>
    </xf>
    <xf numFmtId="0" fontId="4" fillId="17" borderId="0" xfId="0" applyFont="1" applyFill="1" applyAlignment="1">
      <alignment vertical="center" wrapText="1"/>
    </xf>
    <xf numFmtId="0" fontId="4" fillId="13" borderId="0" xfId="0" applyFont="1" applyFill="1" applyAlignment="1">
      <alignment vertical="center" wrapText="1"/>
    </xf>
    <xf numFmtId="0" fontId="11" fillId="14" borderId="0" xfId="0" applyFont="1" applyFill="1" applyAlignment="1">
      <alignment vertical="center" wrapText="1"/>
    </xf>
    <xf numFmtId="0" fontId="11" fillId="13" borderId="0" xfId="0" applyFont="1" applyFill="1" applyAlignment="1">
      <alignment vertical="center" wrapText="1"/>
    </xf>
    <xf numFmtId="0" fontId="11" fillId="18" borderId="0" xfId="0" applyFont="1" applyFill="1" applyAlignment="1">
      <alignment vertical="center" wrapText="1"/>
    </xf>
    <xf numFmtId="0" fontId="11" fillId="17" borderId="0" xfId="0" applyFont="1" applyFill="1" applyAlignment="1">
      <alignment vertical="center" wrapText="1"/>
    </xf>
    <xf numFmtId="0" fontId="4" fillId="18" borderId="0" xfId="0" applyFont="1" applyFill="1" applyAlignment="1">
      <alignment vertical="center" wrapText="1"/>
    </xf>
    <xf numFmtId="0" fontId="0" fillId="21" borderId="0" xfId="0" applyFill="1"/>
    <xf numFmtId="0" fontId="0" fillId="22" borderId="0" xfId="0" applyFill="1"/>
    <xf numFmtId="0" fontId="0" fillId="23" borderId="0" xfId="0" applyFill="1"/>
    <xf numFmtId="0" fontId="0" fillId="24" borderId="0" xfId="0" applyFill="1"/>
    <xf numFmtId="0" fontId="6" fillId="9" borderId="24" xfId="0" applyFont="1" applyFill="1" applyBorder="1" applyAlignment="1">
      <alignment horizontal="right" vertical="center" wrapText="1"/>
    </xf>
    <xf numFmtId="0" fontId="6" fillId="9" borderId="25" xfId="0" applyFont="1" applyFill="1" applyBorder="1" applyAlignment="1">
      <alignment vertical="center" wrapText="1"/>
    </xf>
    <xf numFmtId="0" fontId="6" fillId="9" borderId="25" xfId="0" applyFont="1" applyFill="1" applyBorder="1" applyAlignment="1">
      <alignment horizontal="right" vertical="center" wrapText="1"/>
    </xf>
    <xf numFmtId="16" fontId="6" fillId="9" borderId="26" xfId="0" applyNumberFormat="1" applyFont="1" applyFill="1" applyBorder="1" applyAlignment="1">
      <alignment vertical="center" wrapText="1"/>
    </xf>
    <xf numFmtId="0" fontId="6" fillId="9" borderId="23" xfId="0" applyFont="1" applyFill="1" applyBorder="1" applyAlignment="1">
      <alignment horizontal="right" vertical="center" wrapText="1"/>
    </xf>
    <xf numFmtId="0" fontId="6" fillId="9" borderId="26" xfId="0" applyFont="1" applyFill="1" applyBorder="1" applyAlignment="1">
      <alignment vertical="center" wrapText="1"/>
    </xf>
    <xf numFmtId="22" fontId="6" fillId="9" borderId="21" xfId="0" applyNumberFormat="1" applyFont="1" applyFill="1" applyBorder="1" applyAlignment="1">
      <alignment horizontal="right" vertical="center" wrapText="1"/>
    </xf>
    <xf numFmtId="0" fontId="0" fillId="25" borderId="0" xfId="0" applyFill="1"/>
    <xf numFmtId="0" fontId="4" fillId="13" borderId="7" xfId="0" applyFont="1" applyFill="1" applyBorder="1" applyAlignment="1">
      <alignment vertical="center" wrapText="1"/>
    </xf>
    <xf numFmtId="0" fontId="4" fillId="11" borderId="7" xfId="0" applyFont="1" applyFill="1" applyBorder="1" applyAlignment="1">
      <alignment vertical="center" wrapText="1"/>
    </xf>
    <xf numFmtId="0" fontId="4" fillId="12" borderId="7" xfId="0" applyFont="1" applyFill="1" applyBorder="1" applyAlignment="1">
      <alignment vertical="center" wrapText="1"/>
    </xf>
    <xf numFmtId="0" fontId="6" fillId="10" borderId="12" xfId="0" applyFont="1" applyFill="1" applyBorder="1" applyAlignment="1">
      <alignment vertical="center" wrapText="1"/>
    </xf>
    <xf numFmtId="0" fontId="6" fillId="9" borderId="12" xfId="0" applyFont="1" applyFill="1" applyBorder="1" applyAlignment="1">
      <alignment vertical="center" wrapText="1"/>
    </xf>
    <xf numFmtId="0" fontId="6" fillId="10" borderId="19" xfId="0" applyFont="1" applyFill="1" applyBorder="1" applyAlignment="1">
      <alignment vertical="center" wrapText="1"/>
    </xf>
    <xf numFmtId="0" fontId="0" fillId="0" borderId="0" xfId="0" applyAlignment="1">
      <alignment wrapText="1"/>
    </xf>
    <xf numFmtId="0" fontId="6" fillId="10" borderId="13" xfId="0" applyFont="1" applyFill="1" applyBorder="1" applyAlignment="1">
      <alignment vertical="center" wrapText="1"/>
    </xf>
    <xf numFmtId="0" fontId="6" fillId="10" borderId="0" xfId="0" applyFont="1" applyFill="1" applyAlignment="1">
      <alignment vertical="center" wrapText="1"/>
    </xf>
    <xf numFmtId="0" fontId="6" fillId="9" borderId="0" xfId="0" applyFont="1" applyFill="1" applyAlignment="1">
      <alignment vertical="center" wrapText="1"/>
    </xf>
    <xf numFmtId="0" fontId="4" fillId="14" borderId="7" xfId="0" applyFont="1" applyFill="1" applyBorder="1" applyAlignment="1">
      <alignment vertical="center" wrapText="1"/>
    </xf>
    <xf numFmtId="0" fontId="4" fillId="18" borderId="7" xfId="0" applyFont="1" applyFill="1" applyBorder="1" applyAlignment="1">
      <alignment vertical="center" wrapText="1"/>
    </xf>
    <xf numFmtId="0" fontId="4" fillId="16" borderId="7" xfId="0" applyFont="1" applyFill="1" applyBorder="1" applyAlignment="1">
      <alignment vertical="center" wrapText="1"/>
    </xf>
    <xf numFmtId="0" fontId="4" fillId="26" borderId="7" xfId="0" applyFont="1" applyFill="1" applyBorder="1" applyAlignment="1">
      <alignment vertical="center" wrapText="1"/>
    </xf>
    <xf numFmtId="0" fontId="4" fillId="27" borderId="7" xfId="0" applyFont="1" applyFill="1" applyBorder="1" applyAlignment="1">
      <alignment vertical="center" wrapText="1"/>
    </xf>
    <xf numFmtId="0" fontId="4" fillId="28" borderId="27" xfId="0" applyFont="1" applyFill="1" applyBorder="1" applyAlignment="1">
      <alignment vertical="center" wrapText="1"/>
    </xf>
    <xf numFmtId="0" fontId="4" fillId="29" borderId="27" xfId="0" applyFont="1" applyFill="1" applyBorder="1" applyAlignment="1">
      <alignment vertical="center" wrapText="1"/>
    </xf>
    <xf numFmtId="0" fontId="4" fillId="29" borderId="0" xfId="0" applyFont="1" applyFill="1" applyAlignment="1">
      <alignment vertical="center" wrapText="1"/>
    </xf>
    <xf numFmtId="0" fontId="1" fillId="17" borderId="0" xfId="0" applyFont="1" applyFill="1" applyAlignment="1">
      <alignment wrapText="1"/>
    </xf>
    <xf numFmtId="0" fontId="1" fillId="13" borderId="0" xfId="0" applyFont="1" applyFill="1" applyAlignment="1">
      <alignment vertical="center" wrapText="1"/>
    </xf>
    <xf numFmtId="0" fontId="1" fillId="14" borderId="0" xfId="0" applyFont="1" applyFill="1" applyAlignment="1">
      <alignment vertical="center" wrapText="1"/>
    </xf>
    <xf numFmtId="0" fontId="1" fillId="18" borderId="0" xfId="0" applyFont="1" applyFill="1" applyAlignment="1">
      <alignment vertical="center" wrapText="1"/>
    </xf>
    <xf numFmtId="0" fontId="1" fillId="11" borderId="0" xfId="0" applyFont="1" applyFill="1" applyAlignment="1">
      <alignment vertical="center" wrapText="1"/>
    </xf>
    <xf numFmtId="0" fontId="1" fillId="17" borderId="0" xfId="0" applyFont="1" applyFill="1" applyAlignment="1">
      <alignment vertical="center" wrapText="1"/>
    </xf>
    <xf numFmtId="0" fontId="4" fillId="28" borderId="7" xfId="0" applyFont="1" applyFill="1" applyBorder="1" applyAlignment="1">
      <alignment vertical="center" wrapText="1"/>
    </xf>
    <xf numFmtId="0" fontId="4" fillId="12" borderId="20" xfId="0" applyFont="1" applyFill="1" applyBorder="1" applyAlignment="1">
      <alignment vertical="center" wrapText="1"/>
    </xf>
    <xf numFmtId="0" fontId="4" fillId="30" borderId="7" xfId="0" applyFont="1" applyFill="1" applyBorder="1" applyAlignment="1">
      <alignment vertical="center" wrapText="1"/>
    </xf>
    <xf numFmtId="0" fontId="4" fillId="30" borderId="0" xfId="0" applyFont="1" applyFill="1" applyAlignment="1">
      <alignment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9"/>
  <sheetViews>
    <sheetView tabSelected="1" topLeftCell="P1" zoomScaleNormal="100" workbookViewId="0">
      <selection activeCell="AE15" sqref="AE15"/>
    </sheetView>
  </sheetViews>
  <sheetFormatPr defaultRowHeight="14.4" x14ac:dyDescent="0.3"/>
  <cols>
    <col min="1" max="1" width="20.77734375" customWidth="1"/>
    <col min="2" max="2" width="21" customWidth="1"/>
    <col min="3" max="3" width="31.77734375" customWidth="1"/>
    <col min="4" max="4" width="14.33203125" bestFit="1" customWidth="1"/>
    <col min="5" max="5" width="11.5546875" bestFit="1" customWidth="1"/>
    <col min="7" max="7" width="12.109375" bestFit="1" customWidth="1"/>
    <col min="8" max="8" width="9.88671875" bestFit="1" customWidth="1"/>
    <col min="11" max="11" width="12.109375" bestFit="1" customWidth="1"/>
    <col min="14" max="14" width="10.6640625" bestFit="1" customWidth="1"/>
    <col min="15" max="15" width="12.109375" bestFit="1" customWidth="1"/>
    <col min="18" max="18" width="11.21875" bestFit="1" customWidth="1"/>
    <col min="19" max="19" width="12.109375" bestFit="1" customWidth="1"/>
    <col min="21" max="21" width="10.21875" bestFit="1" customWidth="1"/>
    <col min="22" max="22" width="6" bestFit="1" customWidth="1"/>
    <col min="23" max="23" width="10.44140625" bestFit="1" customWidth="1"/>
    <col min="24" max="24" width="12.109375" bestFit="1" customWidth="1"/>
    <col min="26" max="26" width="9.77734375" bestFit="1" customWidth="1"/>
  </cols>
  <sheetData>
    <row r="1" spans="1:26" ht="15" thickBot="1" x14ac:dyDescent="0.35">
      <c r="A1" s="1" t="s">
        <v>0</v>
      </c>
      <c r="B1" s="2" t="s">
        <v>1</v>
      </c>
      <c r="C1" s="2" t="s">
        <v>2</v>
      </c>
      <c r="D1" s="123" t="s">
        <v>2049</v>
      </c>
      <c r="E1" s="124" t="s">
        <v>2327</v>
      </c>
      <c r="F1" s="124" t="s">
        <v>2328</v>
      </c>
      <c r="G1" s="124" t="s">
        <v>2329</v>
      </c>
      <c r="H1" s="125" t="s">
        <v>2627</v>
      </c>
      <c r="I1" s="125" t="s">
        <v>2628</v>
      </c>
      <c r="J1" s="125" t="s">
        <v>2629</v>
      </c>
      <c r="K1" s="125" t="s">
        <v>2630</v>
      </c>
      <c r="L1" s="126" t="s">
        <v>2631</v>
      </c>
      <c r="M1" s="126" t="s">
        <v>2632</v>
      </c>
      <c r="N1" s="126" t="s">
        <v>2633</v>
      </c>
      <c r="O1" s="126" t="s">
        <v>2634</v>
      </c>
      <c r="P1" s="134" t="s">
        <v>2637</v>
      </c>
      <c r="Q1" s="134" t="s">
        <v>2638</v>
      </c>
      <c r="R1" s="134" t="s">
        <v>2639</v>
      </c>
      <c r="S1" s="134" t="s">
        <v>2640</v>
      </c>
      <c r="T1" s="125" t="s">
        <v>2641</v>
      </c>
      <c r="U1" s="125" t="s">
        <v>2803</v>
      </c>
      <c r="V1" s="125" t="s">
        <v>2698</v>
      </c>
      <c r="W1" s="125" t="s">
        <v>2804</v>
      </c>
      <c r="X1" s="125" t="s">
        <v>2756</v>
      </c>
      <c r="Y1" s="126" t="s">
        <v>2805</v>
      </c>
      <c r="Z1" s="125" t="s">
        <v>2806</v>
      </c>
    </row>
    <row r="2" spans="1:26" ht="15" thickBot="1" x14ac:dyDescent="0.35">
      <c r="A2" s="3" t="s">
        <v>3</v>
      </c>
      <c r="B2" s="4" t="s">
        <v>4</v>
      </c>
      <c r="C2" s="4" t="s">
        <v>5</v>
      </c>
      <c r="D2">
        <f>IFERROR(VLOOKUP(C2,'throwball F'!$B$2:$N$138,13,FALSE),100)</f>
        <v>100</v>
      </c>
      <c r="E2">
        <f>IFERROR(VLOOKUP(C2,'Cricket SF&amp;F'!$B$2:$AC$103,28,FALSE),0)</f>
        <v>0</v>
      </c>
      <c r="F2">
        <f>IFERROR(VLOOKUP(C2,'Chess F'!$B$2:$H$84,7,FALSE),0)</f>
        <v>0</v>
      </c>
      <c r="G2">
        <f>SUM(D2:F2)</f>
        <v>100</v>
      </c>
      <c r="H2">
        <f>IFERROR(VLOOKUP(C2,'Football SF'!$B$2:$U$61,20,FALSE),0)</f>
        <v>0</v>
      </c>
      <c r="I2">
        <f>IFERROR(VLOOKUP(C2,FIFA!$B$2:$M$36,12,FALSE),0)</f>
        <v>0</v>
      </c>
      <c r="J2">
        <f>IFERROR(VLOOKUP(C2,'TT F'!$B$2:$Q$71,16,FALSE),0)</f>
        <v>0</v>
      </c>
      <c r="K2">
        <f>SUM(G2:J2)</f>
        <v>100</v>
      </c>
      <c r="L2">
        <f>IFERROR(VLOOKUP(C2,'Futsal F'!$B$2:$M$37,12,FALSE),0)</f>
        <v>0</v>
      </c>
      <c r="M2">
        <f>IFERROR(VLOOKUP(C2,'Football F'!$B$2:$M$34,12,FALSE),0)</f>
        <v>0</v>
      </c>
      <c r="N2">
        <f>IFERROR(VLOOKUP(C2,'Basketball F'!$B$2:$M$32,12,FALSE),0)</f>
        <v>0</v>
      </c>
      <c r="O2">
        <f>SUM(K2:N2)</f>
        <v>100</v>
      </c>
      <c r="P2">
        <f>IFERROR(VLOOKUP(C2,'BGMI F'!$B$2:$Q$32,16,FALSE),0)</f>
        <v>0</v>
      </c>
      <c r="Q2">
        <f>IFERROR(VLOOKUP(C2,'Carrom F'!$B$2:$M$41,12,FALSE),0)</f>
        <v>0</v>
      </c>
      <c r="R2">
        <f>IFERROR(VLOOKUP(C2,'Badminton F'!$B$2:$Q$46,16,FALSE),0)</f>
        <v>0</v>
      </c>
      <c r="S2">
        <f>SUM(O2:R2)</f>
        <v>100</v>
      </c>
      <c r="T2">
        <f>IFERROR(VLOOKUP(C2,Athletics!$B$2:$AF$22,31,FALSE),0)</f>
        <v>0</v>
      </c>
      <c r="U2">
        <f>IFERROR(VLOOKUP(C2,'Volleyball F'!$B$2:$Q$50,16,FALSE),0)</f>
        <v>0</v>
      </c>
      <c r="V2">
        <f>IFERROR(VLOOKUP(C2,Pool!$B$2:$U$31,20,FALSE),0)</f>
        <v>0</v>
      </c>
      <c r="W2">
        <f>IFERROR(VLOOKUP(C2,'Tug of War'!$B$2:$AC$20,28,FALSE),0)</f>
        <v>0</v>
      </c>
      <c r="X2">
        <f>SUM(S2:W2)</f>
        <v>100</v>
      </c>
      <c r="Y2">
        <f>IFERROR(VLOOKUP(C2,Frisbee!$B$2:$Q$18,16,FALSE),0)</f>
        <v>0</v>
      </c>
      <c r="Z2">
        <f>SUM(X2:Y2)</f>
        <v>100</v>
      </c>
    </row>
    <row r="3" spans="1:26" ht="15" thickBot="1" x14ac:dyDescent="0.35">
      <c r="A3" s="3" t="s">
        <v>6</v>
      </c>
      <c r="B3" s="4" t="s">
        <v>7</v>
      </c>
      <c r="C3" s="4" t="s">
        <v>8</v>
      </c>
      <c r="D3">
        <f>IFERROR(VLOOKUP(C3,'throwball F'!$B$2:$N$138,13,FALSE),100)</f>
        <v>90</v>
      </c>
      <c r="E3">
        <f>IFERROR(VLOOKUP(C3,'Cricket SF&amp;F'!$B$2:$AC$103,28,FALSE),0)</f>
        <v>0</v>
      </c>
      <c r="F3">
        <f>IFERROR(VLOOKUP(C3,'Chess F'!$B$2:$H$84,7,FALSE),0)</f>
        <v>-5</v>
      </c>
      <c r="G3">
        <f t="shared" ref="G3:G66" si="0">SUM(D3:F3)</f>
        <v>85</v>
      </c>
      <c r="H3">
        <f>IFERROR(VLOOKUP(C3,'Football SF'!$B$2:$U$61,20,FALSE),0)</f>
        <v>0</v>
      </c>
      <c r="I3">
        <f>IFERROR(VLOOKUP(C3,FIFA!$B$2:$M$36,12,FALSE),0)</f>
        <v>0</v>
      </c>
      <c r="J3">
        <f>IFERROR(VLOOKUP(C3,'TT F'!$B$2:$Q$71,16,FALSE),0)</f>
        <v>0</v>
      </c>
      <c r="K3">
        <f t="shared" ref="K3:K66" si="1">SUM(G3:J3)</f>
        <v>85</v>
      </c>
      <c r="L3">
        <f>IFERROR(VLOOKUP(C3,'Futsal F'!$B$2:$M$37,12,FALSE),0)</f>
        <v>0</v>
      </c>
      <c r="M3">
        <f>IFERROR(VLOOKUP(C3,'Football F'!$B$2:$M$34,12,FALSE),0)</f>
        <v>0</v>
      </c>
      <c r="N3">
        <f>IFERROR(VLOOKUP(C3,'Basketball F'!$B$2:$M$32,12,FALSE),0)</f>
        <v>0</v>
      </c>
      <c r="O3">
        <f t="shared" ref="O3:O66" si="2">SUM(K3:N3)</f>
        <v>85</v>
      </c>
      <c r="P3">
        <f>IFERROR(VLOOKUP(C3,'BGMI F'!$B$2:$Q$32,16,FALSE),0)</f>
        <v>0</v>
      </c>
      <c r="Q3">
        <f>IFERROR(VLOOKUP(C3,'Carrom F'!$B$2:$M$41,12,FALSE),0)</f>
        <v>0</v>
      </c>
      <c r="R3">
        <f>IFERROR(VLOOKUP(C3,'Badminton F'!$B$2:$Q$46,16,FALSE),0)</f>
        <v>0</v>
      </c>
      <c r="S3">
        <f t="shared" ref="S3:S66" si="3">SUM(O3:R3)</f>
        <v>85</v>
      </c>
      <c r="T3">
        <f>IFERROR(VLOOKUP(C3,Athletics!$B$2:$AF$22,31,FALSE),0)</f>
        <v>0</v>
      </c>
      <c r="U3">
        <f>IFERROR(VLOOKUP(C3,'Volleyball F'!$B$2:$Q$50,16,FALSE),0)</f>
        <v>0</v>
      </c>
      <c r="V3">
        <f>IFERROR(VLOOKUP(C3,Pool!$B$2:$U$31,20,FALSE),0)</f>
        <v>0</v>
      </c>
      <c r="W3">
        <f>IFERROR(VLOOKUP(C3,'Tug of War'!$B$2:$AC$20,28,FALSE),0)</f>
        <v>0</v>
      </c>
      <c r="X3">
        <f t="shared" ref="X3:X66" si="4">SUM(S3:W3)</f>
        <v>85</v>
      </c>
      <c r="Y3">
        <f>IFERROR(VLOOKUP(C3,Frisbee!$B$2:$Q$18,16,FALSE),0)</f>
        <v>0</v>
      </c>
      <c r="Z3">
        <f t="shared" ref="Z3:Z66" si="5">SUM(X3:Y3)</f>
        <v>85</v>
      </c>
    </row>
    <row r="4" spans="1:26" ht="15" thickBot="1" x14ac:dyDescent="0.35">
      <c r="A4" s="3" t="s">
        <v>9</v>
      </c>
      <c r="B4" s="4" t="s">
        <v>10</v>
      </c>
      <c r="C4" s="4" t="s">
        <v>11</v>
      </c>
      <c r="D4">
        <f>IFERROR(VLOOKUP(C4,'throwball F'!$B$2:$N$138,13,FALSE),100)</f>
        <v>96</v>
      </c>
      <c r="E4">
        <f>IFERROR(VLOOKUP(C4,'Cricket SF&amp;F'!$B$2:$AC$103,28,FALSE),0)</f>
        <v>0</v>
      </c>
      <c r="F4">
        <f>IFERROR(VLOOKUP(C4,'Chess F'!$B$2:$H$84,7,FALSE),0)</f>
        <v>-4</v>
      </c>
      <c r="G4">
        <f t="shared" si="0"/>
        <v>92</v>
      </c>
      <c r="H4">
        <f>IFERROR(VLOOKUP(C4,'Football SF'!$B$2:$U$61,20,FALSE),0)</f>
        <v>0</v>
      </c>
      <c r="I4">
        <f>IFERROR(VLOOKUP(C4,FIFA!$B$2:$M$36,12,FALSE),0)</f>
        <v>0</v>
      </c>
      <c r="J4">
        <f>IFERROR(VLOOKUP(C4,'TT F'!$B$2:$Q$71,16,FALSE),0)</f>
        <v>0</v>
      </c>
      <c r="K4">
        <f t="shared" si="1"/>
        <v>92</v>
      </c>
      <c r="L4">
        <f>IFERROR(VLOOKUP(C4,'Futsal F'!$B$2:$M$37,12,FALSE),0)</f>
        <v>0</v>
      </c>
      <c r="M4">
        <f>IFERROR(VLOOKUP(C4,'Football F'!$B$2:$M$34,12,FALSE),0)</f>
        <v>0</v>
      </c>
      <c r="N4">
        <f>IFERROR(VLOOKUP(C4,'Basketball F'!$B$2:$M$32,12,FALSE),0)</f>
        <v>0</v>
      </c>
      <c r="O4">
        <f t="shared" si="2"/>
        <v>92</v>
      </c>
      <c r="P4">
        <f>IFERROR(VLOOKUP(C4,'BGMI F'!$B$2:$Q$32,16,FALSE),0)</f>
        <v>0</v>
      </c>
      <c r="Q4">
        <f>IFERROR(VLOOKUP(C4,'Carrom F'!$B$2:$M$41,12,FALSE),0)</f>
        <v>0</v>
      </c>
      <c r="R4">
        <f>IFERROR(VLOOKUP(C4,'Badminton F'!$B$2:$Q$46,16,FALSE),0)</f>
        <v>0</v>
      </c>
      <c r="S4">
        <f t="shared" si="3"/>
        <v>92</v>
      </c>
      <c r="T4">
        <f>IFERROR(VLOOKUP(C4,Athletics!$B$2:$AF$22,31,FALSE),0)</f>
        <v>0</v>
      </c>
      <c r="U4">
        <f>IFERROR(VLOOKUP(C4,'Volleyball F'!$B$2:$Q$50,16,FALSE),0)</f>
        <v>0</v>
      </c>
      <c r="V4">
        <f>IFERROR(VLOOKUP(C4,Pool!$B$2:$U$31,20,FALSE),0)</f>
        <v>0</v>
      </c>
      <c r="W4">
        <f>IFERROR(VLOOKUP(C4,'Tug of War'!$B$2:$AC$20,28,FALSE),0)</f>
        <v>0</v>
      </c>
      <c r="X4">
        <f t="shared" si="4"/>
        <v>92</v>
      </c>
      <c r="Y4">
        <f>IFERROR(VLOOKUP(C4,Frisbee!$B$2:$Q$18,16,FALSE),0)</f>
        <v>0</v>
      </c>
      <c r="Z4">
        <f t="shared" si="5"/>
        <v>92</v>
      </c>
    </row>
    <row r="5" spans="1:26" ht="15" thickBot="1" x14ac:dyDescent="0.35">
      <c r="A5" s="3" t="s">
        <v>12</v>
      </c>
      <c r="B5" s="4" t="s">
        <v>13</v>
      </c>
      <c r="C5" s="4" t="s">
        <v>14</v>
      </c>
      <c r="D5">
        <f>IFERROR(VLOOKUP(C5,'throwball F'!$B$2:$N$138,13,FALSE),100)</f>
        <v>100</v>
      </c>
      <c r="E5">
        <f>IFERROR(VLOOKUP(C5,'Cricket SF&amp;F'!$B$2:$AC$103,28,FALSE),0)</f>
        <v>-24</v>
      </c>
      <c r="F5">
        <f>IFERROR(VLOOKUP(C5,'Chess F'!$B$2:$H$84,7,FALSE),0)</f>
        <v>-5</v>
      </c>
      <c r="G5">
        <f t="shared" si="0"/>
        <v>71</v>
      </c>
      <c r="H5">
        <f>IFERROR(VLOOKUP(C5,'Football SF'!$B$2:$U$61,20,FALSE),0)</f>
        <v>-5</v>
      </c>
      <c r="I5">
        <f>IFERROR(VLOOKUP(C5,FIFA!$B$2:$M$36,12,FALSE),0)</f>
        <v>0</v>
      </c>
      <c r="J5">
        <f>IFERROR(VLOOKUP(C5,'TT F'!$B$2:$Q$71,16,FALSE),0)</f>
        <v>-12</v>
      </c>
      <c r="K5">
        <f t="shared" si="1"/>
        <v>54</v>
      </c>
      <c r="L5">
        <f>IFERROR(VLOOKUP(C5,'Futsal F'!$B$2:$M$37,12,FALSE),0)</f>
        <v>0</v>
      </c>
      <c r="M5">
        <f>IFERROR(VLOOKUP(C5,'Football F'!$B$2:$M$34,12,FALSE),0)</f>
        <v>0</v>
      </c>
      <c r="N5">
        <f>IFERROR(VLOOKUP(C5,'Basketball F'!$B$2:$M$32,12,FALSE),0)</f>
        <v>0</v>
      </c>
      <c r="O5">
        <f t="shared" si="2"/>
        <v>54</v>
      </c>
      <c r="P5">
        <f>IFERROR(VLOOKUP(C5,'BGMI F'!$B$2:$Q$32,16,FALSE),0)</f>
        <v>-11</v>
      </c>
      <c r="Q5">
        <f>IFERROR(VLOOKUP(C5,'Carrom F'!$B$2:$M$41,12,FALSE),0)</f>
        <v>5</v>
      </c>
      <c r="R5">
        <f>IFERROR(VLOOKUP(C5,'Badminton F'!$B$2:$Q$46,16,FALSE),0)</f>
        <v>5</v>
      </c>
      <c r="S5">
        <f t="shared" si="3"/>
        <v>53</v>
      </c>
      <c r="T5">
        <f>IFERROR(VLOOKUP(C5,Athletics!$B$2:$AF$22,31,FALSE),0)</f>
        <v>0</v>
      </c>
      <c r="U5">
        <f>IFERROR(VLOOKUP(C5,'Volleyball F'!$B$2:$Q$50,16,FALSE),0)</f>
        <v>-5</v>
      </c>
      <c r="V5">
        <f>IFERROR(VLOOKUP(C5,Pool!$B$2:$U$31,20,FALSE),0)</f>
        <v>0</v>
      </c>
      <c r="W5">
        <f>IFERROR(VLOOKUP(C5,'Tug of War'!$B$2:$AC$20,28,FALSE),0)</f>
        <v>0</v>
      </c>
      <c r="X5">
        <f t="shared" si="4"/>
        <v>48</v>
      </c>
      <c r="Y5">
        <f>IFERROR(VLOOKUP(C5,Frisbee!$B$2:$Q$18,16,FALSE),0)</f>
        <v>0</v>
      </c>
      <c r="Z5">
        <f t="shared" si="5"/>
        <v>48</v>
      </c>
    </row>
    <row r="6" spans="1:26" ht="15" thickBot="1" x14ac:dyDescent="0.35">
      <c r="A6" s="3" t="s">
        <v>15</v>
      </c>
      <c r="B6" s="4" t="s">
        <v>16</v>
      </c>
      <c r="C6" s="4" t="s">
        <v>17</v>
      </c>
      <c r="D6">
        <f>IFERROR(VLOOKUP(C6,'throwball F'!$B$2:$N$138,13,FALSE),100)</f>
        <v>100</v>
      </c>
      <c r="E6">
        <f>IFERROR(VLOOKUP(C6,'Cricket SF&amp;F'!$B$2:$AC$103,28,FALSE),0)</f>
        <v>0</v>
      </c>
      <c r="F6">
        <f>IFERROR(VLOOKUP(C6,'Chess F'!$B$2:$H$84,7,FALSE),0)</f>
        <v>0</v>
      </c>
      <c r="G6">
        <f t="shared" si="0"/>
        <v>100</v>
      </c>
      <c r="H6">
        <f>IFERROR(VLOOKUP(C6,'Football SF'!$B$2:$U$61,20,FALSE),0)</f>
        <v>0</v>
      </c>
      <c r="I6">
        <f>IFERROR(VLOOKUP(C6,FIFA!$B$2:$M$36,12,FALSE),0)</f>
        <v>0</v>
      </c>
      <c r="J6">
        <f>IFERROR(VLOOKUP(C6,'TT F'!$B$2:$Q$71,16,FALSE),0)</f>
        <v>0</v>
      </c>
      <c r="K6">
        <f t="shared" si="1"/>
        <v>100</v>
      </c>
      <c r="L6">
        <f>IFERROR(VLOOKUP(C6,'Futsal F'!$B$2:$M$37,12,FALSE),0)</f>
        <v>0</v>
      </c>
      <c r="M6">
        <f>IFERROR(VLOOKUP(C6,'Football F'!$B$2:$M$34,12,FALSE),0)</f>
        <v>0</v>
      </c>
      <c r="N6">
        <f>IFERROR(VLOOKUP(C6,'Basketball F'!$B$2:$M$32,12,FALSE),0)</f>
        <v>0</v>
      </c>
      <c r="O6">
        <f t="shared" si="2"/>
        <v>100</v>
      </c>
      <c r="P6">
        <f>IFERROR(VLOOKUP(C6,'BGMI F'!$B$2:$Q$32,16,FALSE),0)</f>
        <v>0</v>
      </c>
      <c r="Q6">
        <f>IFERROR(VLOOKUP(C6,'Carrom F'!$B$2:$M$41,12,FALSE),0)</f>
        <v>0</v>
      </c>
      <c r="R6">
        <f>IFERROR(VLOOKUP(C6,'Badminton F'!$B$2:$Q$46,16,FALSE),0)</f>
        <v>0</v>
      </c>
      <c r="S6">
        <f t="shared" si="3"/>
        <v>100</v>
      </c>
      <c r="T6">
        <f>IFERROR(VLOOKUP(C6,Athletics!$B$2:$AF$22,31,FALSE),0)</f>
        <v>0</v>
      </c>
      <c r="U6">
        <f>IFERROR(VLOOKUP(C6,'Volleyball F'!$B$2:$Q$50,16,FALSE),0)</f>
        <v>0</v>
      </c>
      <c r="V6">
        <f>IFERROR(VLOOKUP(C6,Pool!$B$2:$U$31,20,FALSE),0)</f>
        <v>0</v>
      </c>
      <c r="W6">
        <f>IFERROR(VLOOKUP(C6,'Tug of War'!$B$2:$AC$20,28,FALSE),0)</f>
        <v>0</v>
      </c>
      <c r="X6">
        <f t="shared" si="4"/>
        <v>100</v>
      </c>
      <c r="Y6">
        <f>IFERROR(VLOOKUP(C6,Frisbee!$B$2:$Q$18,16,FALSE),0)</f>
        <v>0</v>
      </c>
      <c r="Z6">
        <f t="shared" si="5"/>
        <v>100</v>
      </c>
    </row>
    <row r="7" spans="1:26" ht="15" thickBot="1" x14ac:dyDescent="0.35">
      <c r="A7" s="3" t="s">
        <v>18</v>
      </c>
      <c r="B7" s="4" t="s">
        <v>19</v>
      </c>
      <c r="C7" s="4" t="s">
        <v>20</v>
      </c>
      <c r="D7">
        <f>IFERROR(VLOOKUP(C7,'throwball F'!$B$2:$N$138,13,FALSE),100)</f>
        <v>100</v>
      </c>
      <c r="E7">
        <f>IFERROR(VLOOKUP(C7,'Cricket SF&amp;F'!$B$2:$AC$103,28,FALSE),0)</f>
        <v>0</v>
      </c>
      <c r="F7">
        <f>IFERROR(VLOOKUP(C7,'Chess F'!$B$2:$H$84,7,FALSE),0)</f>
        <v>0</v>
      </c>
      <c r="G7">
        <f t="shared" si="0"/>
        <v>100</v>
      </c>
      <c r="H7">
        <f>IFERROR(VLOOKUP(C7,'Football SF'!$B$2:$U$61,20,FALSE),0)</f>
        <v>0</v>
      </c>
      <c r="I7">
        <f>IFERROR(VLOOKUP(C7,FIFA!$B$2:$M$36,12,FALSE),0)</f>
        <v>0</v>
      </c>
      <c r="J7">
        <f>IFERROR(VLOOKUP(C7,'TT F'!$B$2:$Q$71,16,FALSE),0)</f>
        <v>0</v>
      </c>
      <c r="K7">
        <f t="shared" si="1"/>
        <v>100</v>
      </c>
      <c r="L7">
        <f>IFERROR(VLOOKUP(C7,'Futsal F'!$B$2:$M$37,12,FALSE),0)</f>
        <v>0</v>
      </c>
      <c r="M7">
        <f>IFERROR(VLOOKUP(C7,'Football F'!$B$2:$M$34,12,FALSE),0)</f>
        <v>0</v>
      </c>
      <c r="N7">
        <f>IFERROR(VLOOKUP(C7,'Basketball F'!$B$2:$M$32,12,FALSE),0)</f>
        <v>0</v>
      </c>
      <c r="O7">
        <f t="shared" si="2"/>
        <v>100</v>
      </c>
      <c r="P7">
        <f>IFERROR(VLOOKUP(C7,'BGMI F'!$B$2:$Q$32,16,FALSE),0)</f>
        <v>0</v>
      </c>
      <c r="Q7">
        <f>IFERROR(VLOOKUP(C7,'Carrom F'!$B$2:$M$41,12,FALSE),0)</f>
        <v>0</v>
      </c>
      <c r="R7">
        <f>IFERROR(VLOOKUP(C7,'Badminton F'!$B$2:$Q$46,16,FALSE),0)</f>
        <v>0</v>
      </c>
      <c r="S7">
        <f t="shared" si="3"/>
        <v>100</v>
      </c>
      <c r="T7">
        <f>IFERROR(VLOOKUP(C7,Athletics!$B$2:$AF$22,31,FALSE),0)</f>
        <v>0</v>
      </c>
      <c r="U7">
        <f>IFERROR(VLOOKUP(C7,'Volleyball F'!$B$2:$Q$50,16,FALSE),0)</f>
        <v>0</v>
      </c>
      <c r="V7">
        <f>IFERROR(VLOOKUP(C7,Pool!$B$2:$U$31,20,FALSE),0)</f>
        <v>0</v>
      </c>
      <c r="W7">
        <f>IFERROR(VLOOKUP(C7,'Tug of War'!$B$2:$AC$20,28,FALSE),0)</f>
        <v>0</v>
      </c>
      <c r="X7">
        <f t="shared" si="4"/>
        <v>100</v>
      </c>
      <c r="Y7">
        <f>IFERROR(VLOOKUP(C7,Frisbee!$B$2:$Q$18,16,FALSE),0)</f>
        <v>0</v>
      </c>
      <c r="Z7">
        <f t="shared" si="5"/>
        <v>100</v>
      </c>
    </row>
    <row r="8" spans="1:26" ht="15" thickBot="1" x14ac:dyDescent="0.35">
      <c r="A8" s="3" t="s">
        <v>21</v>
      </c>
      <c r="B8" s="4" t="s">
        <v>22</v>
      </c>
      <c r="C8" s="4" t="s">
        <v>23</v>
      </c>
      <c r="D8">
        <f>IFERROR(VLOOKUP(C8,'throwball F'!$B$2:$N$138,13,FALSE),100)</f>
        <v>100</v>
      </c>
      <c r="E8">
        <f>IFERROR(VLOOKUP(C8,'Cricket SF&amp;F'!$B$2:$AC$103,28,FALSE),0)</f>
        <v>0</v>
      </c>
      <c r="F8">
        <f>IFERROR(VLOOKUP(C8,'Chess F'!$B$2:$H$84,7,FALSE),0)</f>
        <v>0</v>
      </c>
      <c r="G8">
        <f t="shared" si="0"/>
        <v>100</v>
      </c>
      <c r="H8">
        <f>IFERROR(VLOOKUP(C8,'Football SF'!$B$2:$U$61,20,FALSE),0)</f>
        <v>0</v>
      </c>
      <c r="I8">
        <f>IFERROR(VLOOKUP(C8,FIFA!$B$2:$M$36,12,FALSE),0)</f>
        <v>0</v>
      </c>
      <c r="J8">
        <f>IFERROR(VLOOKUP(C8,'TT F'!$B$2:$Q$71,16,FALSE),0)</f>
        <v>0</v>
      </c>
      <c r="K8">
        <f t="shared" si="1"/>
        <v>100</v>
      </c>
      <c r="L8">
        <f>IFERROR(VLOOKUP(C8,'Futsal F'!$B$2:$M$37,12,FALSE),0)</f>
        <v>0</v>
      </c>
      <c r="M8">
        <f>IFERROR(VLOOKUP(C8,'Football F'!$B$2:$M$34,12,FALSE),0)</f>
        <v>0</v>
      </c>
      <c r="N8">
        <f>IFERROR(VLOOKUP(C8,'Basketball F'!$B$2:$M$32,12,FALSE),0)</f>
        <v>0</v>
      </c>
      <c r="O8">
        <f t="shared" si="2"/>
        <v>100</v>
      </c>
      <c r="P8">
        <f>IFERROR(VLOOKUP(C8,'BGMI F'!$B$2:$Q$32,16,FALSE),0)</f>
        <v>0</v>
      </c>
      <c r="Q8">
        <f>IFERROR(VLOOKUP(C8,'Carrom F'!$B$2:$M$41,12,FALSE),0)</f>
        <v>0</v>
      </c>
      <c r="R8">
        <f>IFERROR(VLOOKUP(C8,'Badminton F'!$B$2:$Q$46,16,FALSE),0)</f>
        <v>0</v>
      </c>
      <c r="S8">
        <f t="shared" si="3"/>
        <v>100</v>
      </c>
      <c r="T8">
        <f>IFERROR(VLOOKUP(C8,Athletics!$B$2:$AF$22,31,FALSE),0)</f>
        <v>0</v>
      </c>
      <c r="U8">
        <f>IFERROR(VLOOKUP(C8,'Volleyball F'!$B$2:$Q$50,16,FALSE),0)</f>
        <v>0</v>
      </c>
      <c r="V8">
        <f>IFERROR(VLOOKUP(C8,Pool!$B$2:$U$31,20,FALSE),0)</f>
        <v>0</v>
      </c>
      <c r="W8">
        <f>IFERROR(VLOOKUP(C8,'Tug of War'!$B$2:$AC$20,28,FALSE),0)</f>
        <v>0</v>
      </c>
      <c r="X8">
        <f t="shared" si="4"/>
        <v>100</v>
      </c>
      <c r="Y8">
        <f>IFERROR(VLOOKUP(C8,Frisbee!$B$2:$Q$18,16,FALSE),0)</f>
        <v>0</v>
      </c>
      <c r="Z8">
        <f t="shared" si="5"/>
        <v>100</v>
      </c>
    </row>
    <row r="9" spans="1:26" ht="15" thickBot="1" x14ac:dyDescent="0.35">
      <c r="A9" s="3" t="s">
        <v>24</v>
      </c>
      <c r="B9" s="4" t="s">
        <v>25</v>
      </c>
      <c r="C9" s="4" t="s">
        <v>26</v>
      </c>
      <c r="D9">
        <f>IFERROR(VLOOKUP(C9,'throwball F'!$B$2:$N$138,13,FALSE),100)</f>
        <v>100</v>
      </c>
      <c r="E9">
        <f>IFERROR(VLOOKUP(C9,'Cricket SF&amp;F'!$B$2:$AC$103,28,FALSE),0)</f>
        <v>0</v>
      </c>
      <c r="F9">
        <f>IFERROR(VLOOKUP(C9,'Chess F'!$B$2:$H$84,7,FALSE),0)</f>
        <v>0</v>
      </c>
      <c r="G9">
        <f t="shared" si="0"/>
        <v>100</v>
      </c>
      <c r="H9">
        <f>IFERROR(VLOOKUP(C9,'Football SF'!$B$2:$U$61,20,FALSE),0)</f>
        <v>0</v>
      </c>
      <c r="I9">
        <f>IFERROR(VLOOKUP(C9,FIFA!$B$2:$M$36,12,FALSE),0)</f>
        <v>0</v>
      </c>
      <c r="J9">
        <f>IFERROR(VLOOKUP(C9,'TT F'!$B$2:$Q$71,16,FALSE),0)</f>
        <v>0</v>
      </c>
      <c r="K9">
        <f t="shared" si="1"/>
        <v>100</v>
      </c>
      <c r="L9">
        <f>IFERROR(VLOOKUP(C9,'Futsal F'!$B$2:$M$37,12,FALSE),0)</f>
        <v>0</v>
      </c>
      <c r="M9">
        <f>IFERROR(VLOOKUP(C9,'Football F'!$B$2:$M$34,12,FALSE),0)</f>
        <v>0</v>
      </c>
      <c r="N9">
        <f>IFERROR(VLOOKUP(C9,'Basketball F'!$B$2:$M$32,12,FALSE),0)</f>
        <v>0</v>
      </c>
      <c r="O9">
        <f t="shared" si="2"/>
        <v>100</v>
      </c>
      <c r="P9">
        <f>IFERROR(VLOOKUP(C9,'BGMI F'!$B$2:$Q$32,16,FALSE),0)</f>
        <v>0</v>
      </c>
      <c r="Q9">
        <f>IFERROR(VLOOKUP(C9,'Carrom F'!$B$2:$M$41,12,FALSE),0)</f>
        <v>0</v>
      </c>
      <c r="R9">
        <f>IFERROR(VLOOKUP(C9,'Badminton F'!$B$2:$Q$46,16,FALSE),0)</f>
        <v>0</v>
      </c>
      <c r="S9">
        <f t="shared" si="3"/>
        <v>100</v>
      </c>
      <c r="T9">
        <f>IFERROR(VLOOKUP(C9,Athletics!$B$2:$AF$22,31,FALSE),0)</f>
        <v>0</v>
      </c>
      <c r="U9">
        <f>IFERROR(VLOOKUP(C9,'Volleyball F'!$B$2:$Q$50,16,FALSE),0)</f>
        <v>0</v>
      </c>
      <c r="V9">
        <f>IFERROR(VLOOKUP(C9,Pool!$B$2:$U$31,20,FALSE),0)</f>
        <v>0</v>
      </c>
      <c r="W9">
        <f>IFERROR(VLOOKUP(C9,'Tug of War'!$B$2:$AC$20,28,FALSE),0)</f>
        <v>0</v>
      </c>
      <c r="X9">
        <f t="shared" si="4"/>
        <v>100</v>
      </c>
      <c r="Y9">
        <f>IFERROR(VLOOKUP(C9,Frisbee!$B$2:$Q$18,16,FALSE),0)</f>
        <v>0</v>
      </c>
      <c r="Z9">
        <f t="shared" si="5"/>
        <v>100</v>
      </c>
    </row>
    <row r="10" spans="1:26" ht="15" thickBot="1" x14ac:dyDescent="0.35">
      <c r="A10" s="3" t="s">
        <v>27</v>
      </c>
      <c r="B10" s="4" t="s">
        <v>28</v>
      </c>
      <c r="C10" s="4" t="s">
        <v>29</v>
      </c>
      <c r="D10">
        <f>IFERROR(VLOOKUP(C10,'throwball F'!$B$2:$N$138,13,FALSE),100)</f>
        <v>100</v>
      </c>
      <c r="E10">
        <f>IFERROR(VLOOKUP(C10,'Cricket SF&amp;F'!$B$2:$AC$103,28,FALSE),0)</f>
        <v>0</v>
      </c>
      <c r="F10">
        <f>IFERROR(VLOOKUP(C10,'Chess F'!$B$2:$H$84,7,FALSE),0)</f>
        <v>0</v>
      </c>
      <c r="G10">
        <f t="shared" si="0"/>
        <v>100</v>
      </c>
      <c r="H10">
        <f>IFERROR(VLOOKUP(C10,'Football SF'!$B$2:$U$61,20,FALSE),0)</f>
        <v>0</v>
      </c>
      <c r="I10">
        <f>IFERROR(VLOOKUP(C10,FIFA!$B$2:$M$36,12,FALSE),0)</f>
        <v>0</v>
      </c>
      <c r="J10">
        <f>IFERROR(VLOOKUP(C10,'TT F'!$B$2:$Q$71,16,FALSE),0)</f>
        <v>0</v>
      </c>
      <c r="K10">
        <f t="shared" si="1"/>
        <v>100</v>
      </c>
      <c r="L10">
        <f>IFERROR(VLOOKUP(C10,'Futsal F'!$B$2:$M$37,12,FALSE),0)</f>
        <v>0</v>
      </c>
      <c r="M10">
        <f>IFERROR(VLOOKUP(C10,'Football F'!$B$2:$M$34,12,FALSE),0)</f>
        <v>0</v>
      </c>
      <c r="N10">
        <f>IFERROR(VLOOKUP(C10,'Basketball F'!$B$2:$M$32,12,FALSE),0)</f>
        <v>0</v>
      </c>
      <c r="O10">
        <f t="shared" si="2"/>
        <v>100</v>
      </c>
      <c r="P10">
        <f>IFERROR(VLOOKUP(C10,'BGMI F'!$B$2:$Q$32,16,FALSE),0)</f>
        <v>0</v>
      </c>
      <c r="Q10">
        <f>IFERROR(VLOOKUP(C10,'Carrom F'!$B$2:$M$41,12,FALSE),0)</f>
        <v>0</v>
      </c>
      <c r="R10">
        <f>IFERROR(VLOOKUP(C10,'Badminton F'!$B$2:$Q$46,16,FALSE),0)</f>
        <v>0</v>
      </c>
      <c r="S10">
        <f t="shared" si="3"/>
        <v>100</v>
      </c>
      <c r="T10">
        <f>IFERROR(VLOOKUP(C10,Athletics!$B$2:$AF$22,31,FALSE),0)</f>
        <v>0</v>
      </c>
      <c r="U10">
        <f>IFERROR(VLOOKUP(C10,'Volleyball F'!$B$2:$Q$50,16,FALSE),0)</f>
        <v>0</v>
      </c>
      <c r="V10">
        <f>IFERROR(VLOOKUP(C10,Pool!$B$2:$U$31,20,FALSE),0)</f>
        <v>0</v>
      </c>
      <c r="W10">
        <f>IFERROR(VLOOKUP(C10,'Tug of War'!$B$2:$AC$20,28,FALSE),0)</f>
        <v>0</v>
      </c>
      <c r="X10">
        <f t="shared" si="4"/>
        <v>100</v>
      </c>
      <c r="Y10">
        <f>IFERROR(VLOOKUP(C10,Frisbee!$B$2:$Q$18,16,FALSE),0)</f>
        <v>0</v>
      </c>
      <c r="Z10">
        <f t="shared" si="5"/>
        <v>100</v>
      </c>
    </row>
    <row r="11" spans="1:26" ht="15" thickBot="1" x14ac:dyDescent="0.35">
      <c r="A11" s="3" t="s">
        <v>30</v>
      </c>
      <c r="B11" s="4" t="s">
        <v>31</v>
      </c>
      <c r="C11" s="4" t="s">
        <v>32</v>
      </c>
      <c r="D11">
        <f>IFERROR(VLOOKUP(C11,'throwball F'!$B$2:$N$138,13,FALSE),100)</f>
        <v>100</v>
      </c>
      <c r="E11">
        <f>IFERROR(VLOOKUP(C11,'Cricket SF&amp;F'!$B$2:$AC$103,28,FALSE),0)</f>
        <v>0</v>
      </c>
      <c r="F11">
        <f>IFERROR(VLOOKUP(C11,'Chess F'!$B$2:$H$84,7,FALSE),0)</f>
        <v>0</v>
      </c>
      <c r="G11">
        <f t="shared" si="0"/>
        <v>100</v>
      </c>
      <c r="H11">
        <f>IFERROR(VLOOKUP(C11,'Football SF'!$B$2:$U$61,20,FALSE),0)</f>
        <v>0</v>
      </c>
      <c r="I11">
        <f>IFERROR(VLOOKUP(C11,FIFA!$B$2:$M$36,12,FALSE),0)</f>
        <v>0</v>
      </c>
      <c r="J11">
        <f>IFERROR(VLOOKUP(C11,'TT F'!$B$2:$Q$71,16,FALSE),0)</f>
        <v>0</v>
      </c>
      <c r="K11">
        <f t="shared" si="1"/>
        <v>100</v>
      </c>
      <c r="L11">
        <f>IFERROR(VLOOKUP(C11,'Futsal F'!$B$2:$M$37,12,FALSE),0)</f>
        <v>0</v>
      </c>
      <c r="M11">
        <f>IFERROR(VLOOKUP(C11,'Football F'!$B$2:$M$34,12,FALSE),0)</f>
        <v>0</v>
      </c>
      <c r="N11">
        <f>IFERROR(VLOOKUP(C11,'Basketball F'!$B$2:$M$32,12,FALSE),0)</f>
        <v>0</v>
      </c>
      <c r="O11">
        <f t="shared" si="2"/>
        <v>100</v>
      </c>
      <c r="P11">
        <f>IFERROR(VLOOKUP(C11,'BGMI F'!$B$2:$Q$32,16,FALSE),0)</f>
        <v>0</v>
      </c>
      <c r="Q11">
        <f>IFERROR(VLOOKUP(C11,'Carrom F'!$B$2:$M$41,12,FALSE),0)</f>
        <v>0</v>
      </c>
      <c r="R11">
        <f>IFERROR(VLOOKUP(C11,'Badminton F'!$B$2:$Q$46,16,FALSE),0)</f>
        <v>0</v>
      </c>
      <c r="S11">
        <f t="shared" si="3"/>
        <v>100</v>
      </c>
      <c r="T11">
        <f>IFERROR(VLOOKUP(C11,Athletics!$B$2:$AF$22,31,FALSE),0)</f>
        <v>0</v>
      </c>
      <c r="U11">
        <f>IFERROR(VLOOKUP(C11,'Volleyball F'!$B$2:$Q$50,16,FALSE),0)</f>
        <v>0</v>
      </c>
      <c r="V11">
        <f>IFERROR(VLOOKUP(C11,Pool!$B$2:$U$31,20,FALSE),0)</f>
        <v>0</v>
      </c>
      <c r="W11">
        <f>IFERROR(VLOOKUP(C11,'Tug of War'!$B$2:$AC$20,28,FALSE),0)</f>
        <v>0</v>
      </c>
      <c r="X11">
        <f t="shared" si="4"/>
        <v>100</v>
      </c>
      <c r="Y11">
        <f>IFERROR(VLOOKUP(C11,Frisbee!$B$2:$Q$18,16,FALSE),0)</f>
        <v>0</v>
      </c>
      <c r="Z11">
        <f t="shared" si="5"/>
        <v>100</v>
      </c>
    </row>
    <row r="12" spans="1:26" ht="15" thickBot="1" x14ac:dyDescent="0.35">
      <c r="A12" s="3" t="s">
        <v>33</v>
      </c>
      <c r="B12" s="4" t="s">
        <v>34</v>
      </c>
      <c r="C12" s="4" t="s">
        <v>35</v>
      </c>
      <c r="D12">
        <f>IFERROR(VLOOKUP(C12,'throwball F'!$B$2:$N$138,13,FALSE),100)</f>
        <v>100</v>
      </c>
      <c r="E12">
        <f>IFERROR(VLOOKUP(C12,'Cricket SF&amp;F'!$B$2:$AC$103,28,FALSE),0)</f>
        <v>0</v>
      </c>
      <c r="F12">
        <f>IFERROR(VLOOKUP(C12,'Chess F'!$B$2:$H$84,7,FALSE),0)</f>
        <v>0</v>
      </c>
      <c r="G12">
        <f>SUM(D12:F12)</f>
        <v>100</v>
      </c>
      <c r="H12">
        <f>IFERROR(VLOOKUP(C12,'Football SF'!$B$2:$U$61,20,FALSE),0)</f>
        <v>0</v>
      </c>
      <c r="I12">
        <f>IFERROR(VLOOKUP(C12,FIFA!$B$2:$M$36,12,FALSE),0)</f>
        <v>0</v>
      </c>
      <c r="J12">
        <f>IFERROR(VLOOKUP(C12,'TT F'!$B$2:$Q$71,16,FALSE),0)</f>
        <v>0</v>
      </c>
      <c r="K12">
        <f t="shared" si="1"/>
        <v>100</v>
      </c>
      <c r="L12">
        <f>IFERROR(VLOOKUP(C12,'Futsal F'!$B$2:$M$37,12,FALSE),0)</f>
        <v>0</v>
      </c>
      <c r="M12">
        <f>IFERROR(VLOOKUP(C12,'Football F'!$B$2:$M$34,12,FALSE),0)</f>
        <v>0</v>
      </c>
      <c r="N12">
        <f>IFERROR(VLOOKUP(C12,'Basketball F'!$B$2:$M$32,12,FALSE),0)</f>
        <v>0</v>
      </c>
      <c r="O12">
        <f t="shared" si="2"/>
        <v>100</v>
      </c>
      <c r="P12">
        <f>IFERROR(VLOOKUP(C12,'BGMI F'!$B$2:$Q$32,16,FALSE),0)</f>
        <v>0</v>
      </c>
      <c r="Q12">
        <f>IFERROR(VLOOKUP(C12,'Carrom F'!$B$2:$M$41,12,FALSE),0)</f>
        <v>0</v>
      </c>
      <c r="R12">
        <f>IFERROR(VLOOKUP(C12,'Badminton F'!$B$2:$Q$46,16,FALSE),0)</f>
        <v>0</v>
      </c>
      <c r="S12">
        <f t="shared" si="3"/>
        <v>100</v>
      </c>
      <c r="T12">
        <f>IFERROR(VLOOKUP(C12,Athletics!$B$2:$AF$22,31,FALSE),0)</f>
        <v>0</v>
      </c>
      <c r="U12">
        <f>IFERROR(VLOOKUP(C12,'Volleyball F'!$B$2:$Q$50,16,FALSE),0)</f>
        <v>0</v>
      </c>
      <c r="V12">
        <f>IFERROR(VLOOKUP(C12,Pool!$B$2:$U$31,20,FALSE),0)</f>
        <v>0</v>
      </c>
      <c r="W12">
        <f>IFERROR(VLOOKUP(C12,'Tug of War'!$B$2:$AC$20,28,FALSE),0)</f>
        <v>0</v>
      </c>
      <c r="X12">
        <f t="shared" si="4"/>
        <v>100</v>
      </c>
      <c r="Y12">
        <f>IFERROR(VLOOKUP(C12,Frisbee!$B$2:$Q$18,16,FALSE),0)</f>
        <v>0</v>
      </c>
      <c r="Z12">
        <f t="shared" si="5"/>
        <v>100</v>
      </c>
    </row>
    <row r="13" spans="1:26" ht="29.4" thickBot="1" x14ac:dyDescent="0.35">
      <c r="A13" s="3" t="s">
        <v>36</v>
      </c>
      <c r="B13" s="4" t="s">
        <v>37</v>
      </c>
      <c r="C13" s="4" t="s">
        <v>38</v>
      </c>
      <c r="D13">
        <f>IFERROR(VLOOKUP(C13,'throwball F'!$B$2:$N$138,13,FALSE),100)</f>
        <v>100</v>
      </c>
      <c r="E13">
        <f>IFERROR(VLOOKUP(C13,'Cricket SF&amp;F'!$B$2:$AC$103,28,FALSE),0)</f>
        <v>0</v>
      </c>
      <c r="F13">
        <f>IFERROR(VLOOKUP(C13,'Chess F'!$B$2:$H$84,7,FALSE),0)</f>
        <v>0</v>
      </c>
      <c r="G13">
        <f t="shared" si="0"/>
        <v>100</v>
      </c>
      <c r="H13">
        <f>IFERROR(VLOOKUP(C13,'Football SF'!$B$2:$U$61,20,FALSE),0)</f>
        <v>0</v>
      </c>
      <c r="I13">
        <f>IFERROR(VLOOKUP(C13,FIFA!$B$2:$M$36,12,FALSE),0)</f>
        <v>0</v>
      </c>
      <c r="J13">
        <f>IFERROR(VLOOKUP(C13,'TT F'!$B$2:$Q$71,16,FALSE),0)</f>
        <v>0</v>
      </c>
      <c r="K13">
        <f t="shared" si="1"/>
        <v>100</v>
      </c>
      <c r="L13">
        <f>IFERROR(VLOOKUP(C13,'Futsal F'!$B$2:$M$37,12,FALSE),0)</f>
        <v>0</v>
      </c>
      <c r="M13">
        <f>IFERROR(VLOOKUP(C13,'Football F'!$B$2:$M$34,12,FALSE),0)</f>
        <v>0</v>
      </c>
      <c r="N13">
        <f>IFERROR(VLOOKUP(C13,'Basketball F'!$B$2:$M$32,12,FALSE),0)</f>
        <v>0</v>
      </c>
      <c r="O13">
        <f t="shared" si="2"/>
        <v>100</v>
      </c>
      <c r="P13">
        <f>IFERROR(VLOOKUP(C13,'BGMI F'!$B$2:$Q$32,16,FALSE),0)</f>
        <v>0</v>
      </c>
      <c r="Q13">
        <f>IFERROR(VLOOKUP(C13,'Carrom F'!$B$2:$M$41,12,FALSE),0)</f>
        <v>0</v>
      </c>
      <c r="R13">
        <f>IFERROR(VLOOKUP(C13,'Badminton F'!$B$2:$Q$46,16,FALSE),0)</f>
        <v>0</v>
      </c>
      <c r="S13">
        <f t="shared" si="3"/>
        <v>100</v>
      </c>
      <c r="T13">
        <f>IFERROR(VLOOKUP(C13,Athletics!$B$2:$AF$22,31,FALSE),0)</f>
        <v>0</v>
      </c>
      <c r="U13">
        <f>IFERROR(VLOOKUP(C13,'Volleyball F'!$B$2:$Q$50,16,FALSE),0)</f>
        <v>4</v>
      </c>
      <c r="V13">
        <f>IFERROR(VLOOKUP(C13,Pool!$B$2:$U$31,20,FALSE),0)</f>
        <v>0</v>
      </c>
      <c r="W13">
        <f>IFERROR(VLOOKUP(C13,'Tug of War'!$B$2:$AC$20,28,FALSE),0)</f>
        <v>0</v>
      </c>
      <c r="X13">
        <f t="shared" si="4"/>
        <v>104</v>
      </c>
      <c r="Y13">
        <f>IFERROR(VLOOKUP(C13,Frisbee!$B$2:$Q$18,16,FALSE),0)</f>
        <v>0</v>
      </c>
      <c r="Z13">
        <f t="shared" si="5"/>
        <v>104</v>
      </c>
    </row>
    <row r="14" spans="1:26" ht="15" thickBot="1" x14ac:dyDescent="0.35">
      <c r="A14" s="3" t="s">
        <v>39</v>
      </c>
      <c r="B14" s="4" t="s">
        <v>40</v>
      </c>
      <c r="C14" s="4" t="s">
        <v>41</v>
      </c>
      <c r="D14">
        <f>IFERROR(VLOOKUP(C14,'throwball F'!$B$2:$N$138,13,FALSE),100)</f>
        <v>100</v>
      </c>
      <c r="E14">
        <f>IFERROR(VLOOKUP(C14,'Cricket SF&amp;F'!$B$2:$AC$103,28,FALSE),0)</f>
        <v>0</v>
      </c>
      <c r="F14">
        <f>IFERROR(VLOOKUP(C14,'Chess F'!$B$2:$H$84,7,FALSE),0)</f>
        <v>0</v>
      </c>
      <c r="G14">
        <f t="shared" si="0"/>
        <v>100</v>
      </c>
      <c r="H14">
        <f>IFERROR(VLOOKUP(C14,'Football SF'!$B$2:$U$61,20,FALSE),0)</f>
        <v>0</v>
      </c>
      <c r="I14">
        <f>IFERROR(VLOOKUP(C14,FIFA!$B$2:$M$36,12,FALSE),0)</f>
        <v>0</v>
      </c>
      <c r="J14">
        <f>IFERROR(VLOOKUP(C14,'TT F'!$B$2:$Q$71,16,FALSE),0)</f>
        <v>0</v>
      </c>
      <c r="K14">
        <f t="shared" si="1"/>
        <v>100</v>
      </c>
      <c r="L14">
        <f>IFERROR(VLOOKUP(C14,'Futsal F'!$B$2:$M$37,12,FALSE),0)</f>
        <v>0</v>
      </c>
      <c r="M14">
        <f>IFERROR(VLOOKUP(C14,'Football F'!$B$2:$M$34,12,FALSE),0)</f>
        <v>0</v>
      </c>
      <c r="N14">
        <f>IFERROR(VLOOKUP(C14,'Basketball F'!$B$2:$M$32,12,FALSE),0)</f>
        <v>0</v>
      </c>
      <c r="O14">
        <f t="shared" si="2"/>
        <v>100</v>
      </c>
      <c r="P14">
        <f>IFERROR(VLOOKUP(C14,'BGMI F'!$B$2:$Q$32,16,FALSE),0)</f>
        <v>0</v>
      </c>
      <c r="Q14">
        <f>IFERROR(VLOOKUP(C14,'Carrom F'!$B$2:$M$41,12,FALSE),0)</f>
        <v>0</v>
      </c>
      <c r="R14">
        <f>IFERROR(VLOOKUP(C14,'Badminton F'!$B$2:$Q$46,16,FALSE),0)</f>
        <v>0</v>
      </c>
      <c r="S14">
        <f t="shared" si="3"/>
        <v>100</v>
      </c>
      <c r="T14">
        <f>IFERROR(VLOOKUP(C14,Athletics!$B$2:$AF$22,31,FALSE),0)</f>
        <v>0</v>
      </c>
      <c r="U14">
        <f>IFERROR(VLOOKUP(C14,'Volleyball F'!$B$2:$Q$50,16,FALSE),0)</f>
        <v>0</v>
      </c>
      <c r="V14">
        <f>IFERROR(VLOOKUP(C14,Pool!$B$2:$U$31,20,FALSE),0)</f>
        <v>0</v>
      </c>
      <c r="W14">
        <f>IFERROR(VLOOKUP(C14,'Tug of War'!$B$2:$AC$20,28,FALSE),0)</f>
        <v>0</v>
      </c>
      <c r="X14">
        <f t="shared" si="4"/>
        <v>100</v>
      </c>
      <c r="Y14">
        <f>IFERROR(VLOOKUP(C14,Frisbee!$B$2:$Q$18,16,FALSE),0)</f>
        <v>0</v>
      </c>
      <c r="Z14">
        <f t="shared" si="5"/>
        <v>100</v>
      </c>
    </row>
    <row r="15" spans="1:26" ht="15" thickBot="1" x14ac:dyDescent="0.35">
      <c r="A15" s="3" t="s">
        <v>42</v>
      </c>
      <c r="B15" s="4" t="s">
        <v>43</v>
      </c>
      <c r="C15" s="4" t="s">
        <v>44</v>
      </c>
      <c r="D15">
        <f>IFERROR(VLOOKUP(C15,'throwball F'!$B$2:$N$138,13,FALSE),100)</f>
        <v>100</v>
      </c>
      <c r="E15">
        <f>IFERROR(VLOOKUP(C15,'Cricket SF&amp;F'!$B$2:$AC$103,28,FALSE),0)</f>
        <v>0</v>
      </c>
      <c r="F15">
        <f>IFERROR(VLOOKUP(C15,'Chess F'!$B$2:$H$84,7,FALSE),0)</f>
        <v>0</v>
      </c>
      <c r="G15">
        <f t="shared" si="0"/>
        <v>100</v>
      </c>
      <c r="H15">
        <f>IFERROR(VLOOKUP(C15,'Football SF'!$B$2:$U$61,20,FALSE),0)</f>
        <v>0</v>
      </c>
      <c r="I15">
        <f>IFERROR(VLOOKUP(C15,FIFA!$B$2:$M$36,12,FALSE),0)</f>
        <v>0</v>
      </c>
      <c r="J15">
        <f>IFERROR(VLOOKUP(C15,'TT F'!$B$2:$Q$71,16,FALSE),0)</f>
        <v>0</v>
      </c>
      <c r="K15">
        <f t="shared" si="1"/>
        <v>100</v>
      </c>
      <c r="L15">
        <f>IFERROR(VLOOKUP(C15,'Futsal F'!$B$2:$M$37,12,FALSE),0)</f>
        <v>0</v>
      </c>
      <c r="M15">
        <f>IFERROR(VLOOKUP(C15,'Football F'!$B$2:$M$34,12,FALSE),0)</f>
        <v>0</v>
      </c>
      <c r="N15">
        <f>IFERROR(VLOOKUP(C15,'Basketball F'!$B$2:$M$32,12,FALSE),0)</f>
        <v>0</v>
      </c>
      <c r="O15">
        <f t="shared" si="2"/>
        <v>100</v>
      </c>
      <c r="P15">
        <f>IFERROR(VLOOKUP(C15,'BGMI F'!$B$2:$Q$32,16,FALSE),0)</f>
        <v>0</v>
      </c>
      <c r="Q15">
        <f>IFERROR(VLOOKUP(C15,'Carrom F'!$B$2:$M$41,12,FALSE),0)</f>
        <v>0</v>
      </c>
      <c r="R15">
        <f>IFERROR(VLOOKUP(C15,'Badminton F'!$B$2:$Q$46,16,FALSE),0)</f>
        <v>0</v>
      </c>
      <c r="S15">
        <f t="shared" si="3"/>
        <v>100</v>
      </c>
      <c r="T15">
        <f>IFERROR(VLOOKUP(C15,Athletics!$B$2:$AF$22,31,FALSE),0)</f>
        <v>0</v>
      </c>
      <c r="U15">
        <f>IFERROR(VLOOKUP(C15,'Volleyball F'!$B$2:$Q$50,16,FALSE),0)</f>
        <v>0</v>
      </c>
      <c r="V15">
        <f>IFERROR(VLOOKUP(C15,Pool!$B$2:$U$31,20,FALSE),0)</f>
        <v>0</v>
      </c>
      <c r="W15">
        <f>IFERROR(VLOOKUP(C15,'Tug of War'!$B$2:$AC$20,28,FALSE),0)</f>
        <v>0</v>
      </c>
      <c r="X15">
        <f t="shared" si="4"/>
        <v>100</v>
      </c>
      <c r="Y15">
        <f>IFERROR(VLOOKUP(C15,Frisbee!$B$2:$Q$18,16,FALSE),0)</f>
        <v>0</v>
      </c>
      <c r="Z15">
        <f t="shared" si="5"/>
        <v>100</v>
      </c>
    </row>
    <row r="16" spans="1:26" ht="15" thickBot="1" x14ac:dyDescent="0.35">
      <c r="A16" s="3" t="s">
        <v>45</v>
      </c>
      <c r="B16" s="4" t="s">
        <v>46</v>
      </c>
      <c r="C16" s="4" t="s">
        <v>47</v>
      </c>
      <c r="D16">
        <f>IFERROR(VLOOKUP(C16,'throwball F'!$B$2:$N$138,13,FALSE),100)</f>
        <v>100</v>
      </c>
      <c r="E16">
        <f>IFERROR(VLOOKUP(C16,'Cricket SF&amp;F'!$B$2:$AC$103,28,FALSE),0)</f>
        <v>0</v>
      </c>
      <c r="F16">
        <f>IFERROR(VLOOKUP(C16,'Chess F'!$B$2:$H$84,7,FALSE),0)</f>
        <v>0</v>
      </c>
      <c r="G16">
        <f t="shared" si="0"/>
        <v>100</v>
      </c>
      <c r="H16">
        <f>IFERROR(VLOOKUP(C16,'Football SF'!$B$2:$U$61,20,FALSE),0)</f>
        <v>0</v>
      </c>
      <c r="I16">
        <f>IFERROR(VLOOKUP(C16,FIFA!$B$2:$M$36,12,FALSE),0)</f>
        <v>0</v>
      </c>
      <c r="J16">
        <f>IFERROR(VLOOKUP(C16,'TT F'!$B$2:$Q$71,16,FALSE),0)</f>
        <v>0</v>
      </c>
      <c r="K16">
        <f t="shared" si="1"/>
        <v>100</v>
      </c>
      <c r="L16">
        <f>IFERROR(VLOOKUP(C16,'Futsal F'!$B$2:$M$37,12,FALSE),0)</f>
        <v>0</v>
      </c>
      <c r="M16">
        <f>IFERROR(VLOOKUP(C16,'Football F'!$B$2:$M$34,12,FALSE),0)</f>
        <v>0</v>
      </c>
      <c r="N16">
        <f>IFERROR(VLOOKUP(C16,'Basketball F'!$B$2:$M$32,12,FALSE),0)</f>
        <v>0</v>
      </c>
      <c r="O16">
        <f t="shared" si="2"/>
        <v>100</v>
      </c>
      <c r="P16">
        <f>IFERROR(VLOOKUP(C16,'BGMI F'!$B$2:$Q$32,16,FALSE),0)</f>
        <v>0</v>
      </c>
      <c r="Q16">
        <f>IFERROR(VLOOKUP(C16,'Carrom F'!$B$2:$M$41,12,FALSE),0)</f>
        <v>0</v>
      </c>
      <c r="R16">
        <f>IFERROR(VLOOKUP(C16,'Badminton F'!$B$2:$Q$46,16,FALSE),0)</f>
        <v>0</v>
      </c>
      <c r="S16">
        <f t="shared" si="3"/>
        <v>100</v>
      </c>
      <c r="T16">
        <f>IFERROR(VLOOKUP(C16,Athletics!$B$2:$AF$22,31,FALSE),0)</f>
        <v>0</v>
      </c>
      <c r="U16">
        <f>IFERROR(VLOOKUP(C16,'Volleyball F'!$B$2:$Q$50,16,FALSE),0)</f>
        <v>0</v>
      </c>
      <c r="V16">
        <f>IFERROR(VLOOKUP(C16,Pool!$B$2:$U$31,20,FALSE),0)</f>
        <v>0</v>
      </c>
      <c r="W16">
        <f>IFERROR(VLOOKUP(C16,'Tug of War'!$B$2:$AC$20,28,FALSE),0)</f>
        <v>0</v>
      </c>
      <c r="X16">
        <f t="shared" si="4"/>
        <v>100</v>
      </c>
      <c r="Y16">
        <f>IFERROR(VLOOKUP(C16,Frisbee!$B$2:$Q$18,16,FALSE),0)</f>
        <v>0</v>
      </c>
      <c r="Z16">
        <f t="shared" si="5"/>
        <v>100</v>
      </c>
    </row>
    <row r="17" spans="1:26" ht="29.4" thickBot="1" x14ac:dyDescent="0.35">
      <c r="A17" s="3" t="s">
        <v>48</v>
      </c>
      <c r="B17" s="4" t="s">
        <v>49</v>
      </c>
      <c r="C17" s="4" t="s">
        <v>50</v>
      </c>
      <c r="D17">
        <f>IFERROR(VLOOKUP(C17,'throwball F'!$B$2:$N$138,13,FALSE),100)</f>
        <v>100</v>
      </c>
      <c r="E17">
        <f>IFERROR(VLOOKUP(C17,'Cricket SF&amp;F'!$B$2:$AC$103,28,FALSE),0)</f>
        <v>0</v>
      </c>
      <c r="F17">
        <f>IFERROR(VLOOKUP(C17,'Chess F'!$B$2:$H$84,7,FALSE),0)</f>
        <v>0</v>
      </c>
      <c r="G17">
        <f t="shared" si="0"/>
        <v>100</v>
      </c>
      <c r="H17">
        <f>IFERROR(VLOOKUP(C17,'Football SF'!$B$2:$U$61,20,FALSE),0)</f>
        <v>0</v>
      </c>
      <c r="I17">
        <f>IFERROR(VLOOKUP(C17,FIFA!$B$2:$M$36,12,FALSE),0)</f>
        <v>0</v>
      </c>
      <c r="J17">
        <f>IFERROR(VLOOKUP(C17,'TT F'!$B$2:$Q$71,16,FALSE),0)</f>
        <v>0</v>
      </c>
      <c r="K17">
        <f t="shared" si="1"/>
        <v>100</v>
      </c>
      <c r="L17">
        <f>IFERROR(VLOOKUP(C17,'Futsal F'!$B$2:$M$37,12,FALSE),0)</f>
        <v>5</v>
      </c>
      <c r="M17">
        <f>IFERROR(VLOOKUP(C17,'Football F'!$B$2:$M$34,12,FALSE),0)</f>
        <v>0</v>
      </c>
      <c r="N17">
        <f>IFERROR(VLOOKUP(C17,'Basketball F'!$B$2:$M$32,12,FALSE),0)</f>
        <v>0</v>
      </c>
      <c r="O17">
        <f t="shared" si="2"/>
        <v>105</v>
      </c>
      <c r="P17">
        <f>IFERROR(VLOOKUP(C17,'BGMI F'!$B$2:$Q$32,16,FALSE),0)</f>
        <v>-14</v>
      </c>
      <c r="Q17">
        <f>IFERROR(VLOOKUP(C17,'Carrom F'!$B$2:$M$41,12,FALSE),0)</f>
        <v>0</v>
      </c>
      <c r="R17">
        <f>IFERROR(VLOOKUP(C17,'Badminton F'!$B$2:$Q$46,16,FALSE),0)</f>
        <v>0</v>
      </c>
      <c r="S17">
        <f t="shared" si="3"/>
        <v>91</v>
      </c>
      <c r="T17">
        <f>IFERROR(VLOOKUP(C17,Athletics!$B$2:$AF$22,31,FALSE),0)</f>
        <v>0</v>
      </c>
      <c r="U17">
        <f>IFERROR(VLOOKUP(C17,'Volleyball F'!$B$2:$Q$50,16,FALSE),0)</f>
        <v>0</v>
      </c>
      <c r="V17">
        <f>IFERROR(VLOOKUP(C17,Pool!$B$2:$U$31,20,FALSE),0)</f>
        <v>0</v>
      </c>
      <c r="W17">
        <f>IFERROR(VLOOKUP(C17,'Tug of War'!$B$2:$AC$20,28,FALSE),0)</f>
        <v>0</v>
      </c>
      <c r="X17">
        <f t="shared" si="4"/>
        <v>91</v>
      </c>
      <c r="Y17">
        <f>IFERROR(VLOOKUP(C17,Frisbee!$B$2:$Q$18,16,FALSE),0)</f>
        <v>0</v>
      </c>
      <c r="Z17">
        <f t="shared" si="5"/>
        <v>91</v>
      </c>
    </row>
    <row r="18" spans="1:26" ht="15" thickBot="1" x14ac:dyDescent="0.35">
      <c r="A18" s="3" t="s">
        <v>51</v>
      </c>
      <c r="B18" s="4" t="s">
        <v>52</v>
      </c>
      <c r="C18" s="4" t="s">
        <v>53</v>
      </c>
      <c r="D18">
        <f>IFERROR(VLOOKUP(C18,'throwball F'!$B$2:$N$138,13,FALSE),100)</f>
        <v>100</v>
      </c>
      <c r="E18">
        <f>IFERROR(VLOOKUP(C18,'Cricket SF&amp;F'!$B$2:$AC$103,28,FALSE),0)</f>
        <v>0</v>
      </c>
      <c r="F18">
        <f>IFERROR(VLOOKUP(C18,'Chess F'!$B$2:$H$84,7,FALSE),0)</f>
        <v>0</v>
      </c>
      <c r="G18">
        <f t="shared" si="0"/>
        <v>100</v>
      </c>
      <c r="H18">
        <f>IFERROR(VLOOKUP(C18,'Football SF'!$B$2:$U$61,20,FALSE),0)</f>
        <v>0</v>
      </c>
      <c r="I18">
        <f>IFERROR(VLOOKUP(C18,FIFA!$B$2:$M$36,12,FALSE),0)</f>
        <v>0</v>
      </c>
      <c r="J18">
        <f>IFERROR(VLOOKUP(C18,'TT F'!$B$2:$Q$71,16,FALSE),0)</f>
        <v>0</v>
      </c>
      <c r="K18">
        <f t="shared" si="1"/>
        <v>100</v>
      </c>
      <c r="L18">
        <f>IFERROR(VLOOKUP(C18,'Futsal F'!$B$2:$M$37,12,FALSE),0)</f>
        <v>0</v>
      </c>
      <c r="M18">
        <f>IFERROR(VLOOKUP(C18,'Football F'!$B$2:$M$34,12,FALSE),0)</f>
        <v>0</v>
      </c>
      <c r="N18">
        <f>IFERROR(VLOOKUP(C18,'Basketball F'!$B$2:$M$32,12,FALSE),0)</f>
        <v>0</v>
      </c>
      <c r="O18">
        <f t="shared" si="2"/>
        <v>100</v>
      </c>
      <c r="P18">
        <f>IFERROR(VLOOKUP(C18,'BGMI F'!$B$2:$Q$32,16,FALSE),0)</f>
        <v>0</v>
      </c>
      <c r="Q18">
        <f>IFERROR(VLOOKUP(C18,'Carrom F'!$B$2:$M$41,12,FALSE),0)</f>
        <v>0</v>
      </c>
      <c r="R18">
        <f>IFERROR(VLOOKUP(C18,'Badminton F'!$B$2:$Q$46,16,FALSE),0)</f>
        <v>0</v>
      </c>
      <c r="S18">
        <f t="shared" si="3"/>
        <v>100</v>
      </c>
      <c r="T18">
        <f>IFERROR(VLOOKUP(C18,Athletics!$B$2:$AF$22,31,FALSE),0)</f>
        <v>0</v>
      </c>
      <c r="U18">
        <f>IFERROR(VLOOKUP(C18,'Volleyball F'!$B$2:$Q$50,16,FALSE),0)</f>
        <v>0</v>
      </c>
      <c r="V18">
        <f>IFERROR(VLOOKUP(C18,Pool!$B$2:$U$31,20,FALSE),0)</f>
        <v>0</v>
      </c>
      <c r="W18">
        <f>IFERROR(VLOOKUP(C18,'Tug of War'!$B$2:$AC$20,28,FALSE),0)</f>
        <v>0</v>
      </c>
      <c r="X18">
        <f t="shared" si="4"/>
        <v>100</v>
      </c>
      <c r="Y18">
        <f>IFERROR(VLOOKUP(C18,Frisbee!$B$2:$Q$18,16,FALSE),0)</f>
        <v>0</v>
      </c>
      <c r="Z18">
        <f t="shared" si="5"/>
        <v>100</v>
      </c>
    </row>
    <row r="19" spans="1:26" ht="15" thickBot="1" x14ac:dyDescent="0.35">
      <c r="A19" s="3" t="s">
        <v>54</v>
      </c>
      <c r="B19" s="4" t="s">
        <v>55</v>
      </c>
      <c r="C19" s="4" t="s">
        <v>56</v>
      </c>
      <c r="D19">
        <f>IFERROR(VLOOKUP(C19,'throwball F'!$B$2:$N$138,13,FALSE),100)</f>
        <v>100</v>
      </c>
      <c r="E19">
        <f>IFERROR(VLOOKUP(C19,'Cricket SF&amp;F'!$B$2:$AC$103,28,FALSE),0)</f>
        <v>0</v>
      </c>
      <c r="F19">
        <f>IFERROR(VLOOKUP(C19,'Chess F'!$B$2:$H$84,7,FALSE),0)</f>
        <v>0</v>
      </c>
      <c r="G19">
        <f t="shared" si="0"/>
        <v>100</v>
      </c>
      <c r="H19">
        <f>IFERROR(VLOOKUP(C19,'Football SF'!$B$2:$U$61,20,FALSE),0)</f>
        <v>0</v>
      </c>
      <c r="I19">
        <f>IFERROR(VLOOKUP(C19,FIFA!$B$2:$M$36,12,FALSE),0)</f>
        <v>0</v>
      </c>
      <c r="J19">
        <f>IFERROR(VLOOKUP(C19,'TT F'!$B$2:$Q$71,16,FALSE),0)</f>
        <v>0</v>
      </c>
      <c r="K19">
        <f t="shared" si="1"/>
        <v>100</v>
      </c>
      <c r="L19">
        <f>IFERROR(VLOOKUP(C19,'Futsal F'!$B$2:$M$37,12,FALSE),0)</f>
        <v>0</v>
      </c>
      <c r="M19">
        <f>IFERROR(VLOOKUP(C19,'Football F'!$B$2:$M$34,12,FALSE),0)</f>
        <v>0</v>
      </c>
      <c r="N19">
        <f>IFERROR(VLOOKUP(C19,'Basketball F'!$B$2:$M$32,12,FALSE),0)</f>
        <v>0</v>
      </c>
      <c r="O19">
        <f t="shared" si="2"/>
        <v>100</v>
      </c>
      <c r="P19">
        <f>IFERROR(VLOOKUP(C19,'BGMI F'!$B$2:$Q$32,16,FALSE),0)</f>
        <v>0</v>
      </c>
      <c r="Q19">
        <f>IFERROR(VLOOKUP(C19,'Carrom F'!$B$2:$M$41,12,FALSE),0)</f>
        <v>0</v>
      </c>
      <c r="R19">
        <f>IFERROR(VLOOKUP(C19,'Badminton F'!$B$2:$Q$46,16,FALSE),0)</f>
        <v>0</v>
      </c>
      <c r="S19">
        <f t="shared" si="3"/>
        <v>100</v>
      </c>
      <c r="T19">
        <f>IFERROR(VLOOKUP(C19,Athletics!$B$2:$AF$22,31,FALSE),0)</f>
        <v>0</v>
      </c>
      <c r="U19">
        <f>IFERROR(VLOOKUP(C19,'Volleyball F'!$B$2:$Q$50,16,FALSE),0)</f>
        <v>0</v>
      </c>
      <c r="V19">
        <f>IFERROR(VLOOKUP(C19,Pool!$B$2:$U$31,20,FALSE),0)</f>
        <v>0</v>
      </c>
      <c r="W19">
        <f>IFERROR(VLOOKUP(C19,'Tug of War'!$B$2:$AC$20,28,FALSE),0)</f>
        <v>0</v>
      </c>
      <c r="X19">
        <f t="shared" si="4"/>
        <v>100</v>
      </c>
      <c r="Y19">
        <f>IFERROR(VLOOKUP(C19,Frisbee!$B$2:$Q$18,16,FALSE),0)</f>
        <v>0</v>
      </c>
      <c r="Z19">
        <f t="shared" si="5"/>
        <v>100</v>
      </c>
    </row>
    <row r="20" spans="1:26" ht="15" thickBot="1" x14ac:dyDescent="0.35">
      <c r="A20" s="3" t="s">
        <v>57</v>
      </c>
      <c r="B20" s="4" t="s">
        <v>58</v>
      </c>
      <c r="C20" s="4" t="s">
        <v>59</v>
      </c>
      <c r="D20">
        <f>IFERROR(VLOOKUP(C20,'throwball F'!$B$2:$N$138,13,FALSE),100)</f>
        <v>100</v>
      </c>
      <c r="E20">
        <f>IFERROR(VLOOKUP(C20,'Cricket SF&amp;F'!$B$2:$AC$103,28,FALSE),0)</f>
        <v>0</v>
      </c>
      <c r="F20">
        <f>IFERROR(VLOOKUP(C20,'Chess F'!$B$2:$H$84,7,FALSE),0)</f>
        <v>0</v>
      </c>
      <c r="G20">
        <f t="shared" si="0"/>
        <v>100</v>
      </c>
      <c r="H20">
        <f>IFERROR(VLOOKUP(C20,'Football SF'!$B$2:$U$61,20,FALSE),0)</f>
        <v>0</v>
      </c>
      <c r="I20">
        <f>IFERROR(VLOOKUP(C20,FIFA!$B$2:$M$36,12,FALSE),0)</f>
        <v>0</v>
      </c>
      <c r="J20">
        <f>IFERROR(VLOOKUP(C20,'TT F'!$B$2:$Q$71,16,FALSE),0)</f>
        <v>0</v>
      </c>
      <c r="K20">
        <f t="shared" si="1"/>
        <v>100</v>
      </c>
      <c r="L20">
        <f>IFERROR(VLOOKUP(C20,'Futsal F'!$B$2:$M$37,12,FALSE),0)</f>
        <v>0</v>
      </c>
      <c r="M20">
        <f>IFERROR(VLOOKUP(C20,'Football F'!$B$2:$M$34,12,FALSE),0)</f>
        <v>0</v>
      </c>
      <c r="N20">
        <f>IFERROR(VLOOKUP(C20,'Basketball F'!$B$2:$M$32,12,FALSE),0)</f>
        <v>0</v>
      </c>
      <c r="O20">
        <f t="shared" si="2"/>
        <v>100</v>
      </c>
      <c r="P20">
        <f>IFERROR(VLOOKUP(C20,'BGMI F'!$B$2:$Q$32,16,FALSE),0)</f>
        <v>0</v>
      </c>
      <c r="Q20">
        <f>IFERROR(VLOOKUP(C20,'Carrom F'!$B$2:$M$41,12,FALSE),0)</f>
        <v>0</v>
      </c>
      <c r="R20">
        <f>IFERROR(VLOOKUP(C20,'Badminton F'!$B$2:$Q$46,16,FALSE),0)</f>
        <v>0</v>
      </c>
      <c r="S20">
        <f t="shared" si="3"/>
        <v>100</v>
      </c>
      <c r="T20">
        <f>IFERROR(VLOOKUP(C20,Athletics!$B$2:$AF$22,31,FALSE),0)</f>
        <v>0</v>
      </c>
      <c r="U20">
        <f>IFERROR(VLOOKUP(C20,'Volleyball F'!$B$2:$Q$50,16,FALSE),0)</f>
        <v>0</v>
      </c>
      <c r="V20">
        <f>IFERROR(VLOOKUP(C20,Pool!$B$2:$U$31,20,FALSE),0)</f>
        <v>0</v>
      </c>
      <c r="W20">
        <f>IFERROR(VLOOKUP(C20,'Tug of War'!$B$2:$AC$20,28,FALSE),0)</f>
        <v>0</v>
      </c>
      <c r="X20">
        <f t="shared" si="4"/>
        <v>100</v>
      </c>
      <c r="Y20">
        <f>IFERROR(VLOOKUP(C20,Frisbee!$B$2:$Q$18,16,FALSE),0)</f>
        <v>0</v>
      </c>
      <c r="Z20">
        <f t="shared" si="5"/>
        <v>100</v>
      </c>
    </row>
    <row r="21" spans="1:26" ht="15" thickBot="1" x14ac:dyDescent="0.35">
      <c r="A21" s="3" t="s">
        <v>60</v>
      </c>
      <c r="B21" s="4" t="s">
        <v>61</v>
      </c>
      <c r="C21" s="4" t="s">
        <v>62</v>
      </c>
      <c r="D21">
        <f>IFERROR(VLOOKUP(C21,'throwball F'!$B$2:$N$138,13,FALSE),100)</f>
        <v>90</v>
      </c>
      <c r="E21">
        <f>IFERROR(VLOOKUP(C21,'Cricket SF&amp;F'!$B$2:$AC$103,28,FALSE),0)</f>
        <v>0</v>
      </c>
      <c r="F21">
        <f>IFERROR(VLOOKUP(C21,'Chess F'!$B$2:$H$84,7,FALSE),0)</f>
        <v>-5</v>
      </c>
      <c r="G21">
        <f t="shared" si="0"/>
        <v>85</v>
      </c>
      <c r="H21">
        <f>IFERROR(VLOOKUP(C21,'Football SF'!$B$2:$U$61,20,FALSE),0)</f>
        <v>-19</v>
      </c>
      <c r="I21">
        <f>IFERROR(VLOOKUP(C21,FIFA!$B$2:$M$36,12,FALSE),0)</f>
        <v>0</v>
      </c>
      <c r="J21">
        <f>IFERROR(VLOOKUP(C21,'TT F'!$B$2:$Q$71,16,FALSE),0)</f>
        <v>-4</v>
      </c>
      <c r="K21">
        <f t="shared" si="1"/>
        <v>62</v>
      </c>
      <c r="L21">
        <f>IFERROR(VLOOKUP(C21,'Futsal F'!$B$2:$M$37,12,FALSE),0)</f>
        <v>-10</v>
      </c>
      <c r="M21">
        <f>IFERROR(VLOOKUP(C21,'Football F'!$B$2:$M$34,12,FALSE),0)</f>
        <v>5</v>
      </c>
      <c r="N21">
        <f>IFERROR(VLOOKUP(C21,'Basketball F'!$B$2:$M$32,12,FALSE),0)</f>
        <v>6</v>
      </c>
      <c r="O21">
        <f t="shared" si="2"/>
        <v>63</v>
      </c>
      <c r="P21">
        <f>IFERROR(VLOOKUP(C21,'BGMI F'!$B$2:$Q$32,16,FALSE),0)</f>
        <v>0</v>
      </c>
      <c r="Q21">
        <f>IFERROR(VLOOKUP(C21,'Carrom F'!$B$2:$M$41,12,FALSE),0)</f>
        <v>0</v>
      </c>
      <c r="R21">
        <f>IFERROR(VLOOKUP(C21,'Badminton F'!$B$2:$Q$46,16,FALSE),0)</f>
        <v>0</v>
      </c>
      <c r="S21">
        <f t="shared" si="3"/>
        <v>63</v>
      </c>
      <c r="T21">
        <f>IFERROR(VLOOKUP(C21,Athletics!$B$2:$AF$22,31,FALSE),0)</f>
        <v>0</v>
      </c>
      <c r="U21">
        <f>IFERROR(VLOOKUP(C21,'Volleyball F'!$B$2:$Q$50,16,FALSE),0)</f>
        <v>-5</v>
      </c>
      <c r="V21">
        <f>IFERROR(VLOOKUP(C21,Pool!$B$2:$U$31,20,FALSE),0)</f>
        <v>10</v>
      </c>
      <c r="W21">
        <f>IFERROR(VLOOKUP(C21,'Tug of War'!$B$2:$AC$20,28,FALSE),0)</f>
        <v>0</v>
      </c>
      <c r="X21">
        <f t="shared" si="4"/>
        <v>68</v>
      </c>
      <c r="Y21">
        <f>IFERROR(VLOOKUP(C21,Frisbee!$B$2:$Q$18,16,FALSE),0)</f>
        <v>0</v>
      </c>
      <c r="Z21">
        <f t="shared" si="5"/>
        <v>68</v>
      </c>
    </row>
    <row r="22" spans="1:26" ht="29.4" thickBot="1" x14ac:dyDescent="0.35">
      <c r="A22" s="3" t="s">
        <v>63</v>
      </c>
      <c r="B22" s="4" t="s">
        <v>64</v>
      </c>
      <c r="C22" s="4" t="s">
        <v>65</v>
      </c>
      <c r="D22">
        <f>IFERROR(VLOOKUP(C22,'throwball F'!$B$2:$N$138,13,FALSE),100)</f>
        <v>100</v>
      </c>
      <c r="E22">
        <f>IFERROR(VLOOKUP(C22,'Cricket SF&amp;F'!$B$2:$AC$103,28,FALSE),0)</f>
        <v>0</v>
      </c>
      <c r="F22">
        <f>IFERROR(VLOOKUP(C22,'Chess F'!$B$2:$H$84,7,FALSE),0)</f>
        <v>0</v>
      </c>
      <c r="G22">
        <f t="shared" si="0"/>
        <v>100</v>
      </c>
      <c r="H22">
        <f>IFERROR(VLOOKUP(C22,'Football SF'!$B$2:$U$61,20,FALSE),0)</f>
        <v>0</v>
      </c>
      <c r="I22">
        <f>IFERROR(VLOOKUP(C22,FIFA!$B$2:$M$36,12,FALSE),0)</f>
        <v>0</v>
      </c>
      <c r="J22">
        <f>IFERROR(VLOOKUP(C22,'TT F'!$B$2:$Q$71,16,FALSE),0)</f>
        <v>0</v>
      </c>
      <c r="K22">
        <f t="shared" si="1"/>
        <v>100</v>
      </c>
      <c r="L22">
        <f>IFERROR(VLOOKUP(C22,'Futsal F'!$B$2:$M$37,12,FALSE),0)</f>
        <v>0</v>
      </c>
      <c r="M22">
        <f>IFERROR(VLOOKUP(C22,'Football F'!$B$2:$M$34,12,FALSE),0)</f>
        <v>0</v>
      </c>
      <c r="N22">
        <f>IFERROR(VLOOKUP(C22,'Basketball F'!$B$2:$M$32,12,FALSE),0)</f>
        <v>0</v>
      </c>
      <c r="O22">
        <f t="shared" si="2"/>
        <v>100</v>
      </c>
      <c r="P22">
        <f>IFERROR(VLOOKUP(C22,'BGMI F'!$B$2:$Q$32,16,FALSE),0)</f>
        <v>0</v>
      </c>
      <c r="Q22">
        <f>IFERROR(VLOOKUP(C22,'Carrom F'!$B$2:$M$41,12,FALSE),0)</f>
        <v>0</v>
      </c>
      <c r="R22">
        <f>IFERROR(VLOOKUP(C22,'Badminton F'!$B$2:$Q$46,16,FALSE),0)</f>
        <v>0</v>
      </c>
      <c r="S22">
        <f t="shared" si="3"/>
        <v>100</v>
      </c>
      <c r="T22">
        <f>IFERROR(VLOOKUP(C22,Athletics!$B$2:$AF$22,31,FALSE),0)</f>
        <v>0</v>
      </c>
      <c r="U22">
        <f>IFERROR(VLOOKUP(C22,'Volleyball F'!$B$2:$Q$50,16,FALSE),0)</f>
        <v>0</v>
      </c>
      <c r="V22">
        <f>IFERROR(VLOOKUP(C22,Pool!$B$2:$U$31,20,FALSE),0)</f>
        <v>0</v>
      </c>
      <c r="W22">
        <f>IFERROR(VLOOKUP(C22,'Tug of War'!$B$2:$AC$20,28,FALSE),0)</f>
        <v>0</v>
      </c>
      <c r="X22">
        <f t="shared" si="4"/>
        <v>100</v>
      </c>
      <c r="Y22">
        <f>IFERROR(VLOOKUP(C22,Frisbee!$B$2:$Q$18,16,FALSE),0)</f>
        <v>0</v>
      </c>
      <c r="Z22">
        <f t="shared" si="5"/>
        <v>100</v>
      </c>
    </row>
    <row r="23" spans="1:26" ht="15" thickBot="1" x14ac:dyDescent="0.35">
      <c r="A23" s="3" t="s">
        <v>66</v>
      </c>
      <c r="B23" s="4" t="s">
        <v>67</v>
      </c>
      <c r="C23" s="4" t="s">
        <v>68</v>
      </c>
      <c r="D23">
        <f>IFERROR(VLOOKUP(C23,'throwball F'!$B$2:$N$138,13,FALSE),100)</f>
        <v>100</v>
      </c>
      <c r="E23">
        <f>IFERROR(VLOOKUP(C23,'Cricket SF&amp;F'!$B$2:$AC$103,28,FALSE),0)</f>
        <v>0</v>
      </c>
      <c r="F23">
        <f>IFERROR(VLOOKUP(C23,'Chess F'!$B$2:$H$84,7,FALSE),0)</f>
        <v>0</v>
      </c>
      <c r="G23">
        <f t="shared" si="0"/>
        <v>100</v>
      </c>
      <c r="H23">
        <f>IFERROR(VLOOKUP(C23,'Football SF'!$B$2:$U$61,20,FALSE),0)</f>
        <v>0</v>
      </c>
      <c r="I23">
        <f>IFERROR(VLOOKUP(C23,FIFA!$B$2:$M$36,12,FALSE),0)</f>
        <v>0</v>
      </c>
      <c r="J23">
        <f>IFERROR(VLOOKUP(C23,'TT F'!$B$2:$Q$71,16,FALSE),0)</f>
        <v>0</v>
      </c>
      <c r="K23">
        <f t="shared" si="1"/>
        <v>100</v>
      </c>
      <c r="L23">
        <f>IFERROR(VLOOKUP(C23,'Futsal F'!$B$2:$M$37,12,FALSE),0)</f>
        <v>0</v>
      </c>
      <c r="M23">
        <f>IFERROR(VLOOKUP(C23,'Football F'!$B$2:$M$34,12,FALSE),0)</f>
        <v>0</v>
      </c>
      <c r="N23">
        <f>IFERROR(VLOOKUP(C23,'Basketball F'!$B$2:$M$32,12,FALSE),0)</f>
        <v>0</v>
      </c>
      <c r="O23">
        <f t="shared" si="2"/>
        <v>100</v>
      </c>
      <c r="P23">
        <f>IFERROR(VLOOKUP(C23,'BGMI F'!$B$2:$Q$32,16,FALSE),0)</f>
        <v>0</v>
      </c>
      <c r="Q23">
        <f>IFERROR(VLOOKUP(C23,'Carrom F'!$B$2:$M$41,12,FALSE),0)</f>
        <v>0</v>
      </c>
      <c r="R23">
        <f>IFERROR(VLOOKUP(C23,'Badminton F'!$B$2:$Q$46,16,FALSE),0)</f>
        <v>0</v>
      </c>
      <c r="S23">
        <f t="shared" si="3"/>
        <v>100</v>
      </c>
      <c r="T23">
        <f>IFERROR(VLOOKUP(C23,Athletics!$B$2:$AF$22,31,FALSE),0)</f>
        <v>0</v>
      </c>
      <c r="U23">
        <f>IFERROR(VLOOKUP(C23,'Volleyball F'!$B$2:$Q$50,16,FALSE),0)</f>
        <v>0</v>
      </c>
      <c r="V23">
        <f>IFERROR(VLOOKUP(C23,Pool!$B$2:$U$31,20,FALSE),0)</f>
        <v>0</v>
      </c>
      <c r="W23">
        <f>IFERROR(VLOOKUP(C23,'Tug of War'!$B$2:$AC$20,28,FALSE),0)</f>
        <v>0</v>
      </c>
      <c r="X23">
        <f t="shared" si="4"/>
        <v>100</v>
      </c>
      <c r="Y23">
        <f>IFERROR(VLOOKUP(C23,Frisbee!$B$2:$Q$18,16,FALSE),0)</f>
        <v>0</v>
      </c>
      <c r="Z23">
        <f t="shared" si="5"/>
        <v>100</v>
      </c>
    </row>
    <row r="24" spans="1:26" ht="15" thickBot="1" x14ac:dyDescent="0.35">
      <c r="A24" s="3" t="s">
        <v>69</v>
      </c>
      <c r="B24" s="4" t="s">
        <v>70</v>
      </c>
      <c r="C24" s="4" t="s">
        <v>71</v>
      </c>
      <c r="D24">
        <f>IFERROR(VLOOKUP(C24,'throwball F'!$B$2:$N$138,13,FALSE),100)</f>
        <v>100</v>
      </c>
      <c r="E24">
        <f>IFERROR(VLOOKUP(C24,'Cricket SF&amp;F'!$B$2:$AC$103,28,FALSE),0)</f>
        <v>0</v>
      </c>
      <c r="F24">
        <f>IFERROR(VLOOKUP(C24,'Chess F'!$B$2:$H$84,7,FALSE),0)</f>
        <v>0</v>
      </c>
      <c r="G24">
        <f t="shared" si="0"/>
        <v>100</v>
      </c>
      <c r="H24">
        <f>IFERROR(VLOOKUP(C24,'Football SF'!$B$2:$U$61,20,FALSE),0)</f>
        <v>0</v>
      </c>
      <c r="I24">
        <f>IFERROR(VLOOKUP(C24,FIFA!$B$2:$M$36,12,FALSE),0)</f>
        <v>0</v>
      </c>
      <c r="J24">
        <f>IFERROR(VLOOKUP(C24,'TT F'!$B$2:$Q$71,16,FALSE),0)</f>
        <v>0</v>
      </c>
      <c r="K24">
        <f t="shared" si="1"/>
        <v>100</v>
      </c>
      <c r="L24">
        <f>IFERROR(VLOOKUP(C24,'Futsal F'!$B$2:$M$37,12,FALSE),0)</f>
        <v>0</v>
      </c>
      <c r="M24">
        <f>IFERROR(VLOOKUP(C24,'Football F'!$B$2:$M$34,12,FALSE),0)</f>
        <v>0</v>
      </c>
      <c r="N24">
        <f>IFERROR(VLOOKUP(C24,'Basketball F'!$B$2:$M$32,12,FALSE),0)</f>
        <v>0</v>
      </c>
      <c r="O24">
        <f t="shared" si="2"/>
        <v>100</v>
      </c>
      <c r="P24">
        <f>IFERROR(VLOOKUP(C24,'BGMI F'!$B$2:$Q$32,16,FALSE),0)</f>
        <v>0</v>
      </c>
      <c r="Q24">
        <f>IFERROR(VLOOKUP(C24,'Carrom F'!$B$2:$M$41,12,FALSE),0)</f>
        <v>0</v>
      </c>
      <c r="R24">
        <f>IFERROR(VLOOKUP(C24,'Badminton F'!$B$2:$Q$46,16,FALSE),0)</f>
        <v>0</v>
      </c>
      <c r="S24">
        <f t="shared" si="3"/>
        <v>100</v>
      </c>
      <c r="T24">
        <f>IFERROR(VLOOKUP(C24,Athletics!$B$2:$AF$22,31,FALSE),0)</f>
        <v>0</v>
      </c>
      <c r="U24">
        <f>IFERROR(VLOOKUP(C24,'Volleyball F'!$B$2:$Q$50,16,FALSE),0)</f>
        <v>0</v>
      </c>
      <c r="V24">
        <f>IFERROR(VLOOKUP(C24,Pool!$B$2:$U$31,20,FALSE),0)</f>
        <v>0</v>
      </c>
      <c r="W24">
        <f>IFERROR(VLOOKUP(C24,'Tug of War'!$B$2:$AC$20,28,FALSE),0)</f>
        <v>0</v>
      </c>
      <c r="X24">
        <f t="shared" si="4"/>
        <v>100</v>
      </c>
      <c r="Y24">
        <f>IFERROR(VLOOKUP(C24,Frisbee!$B$2:$Q$18,16,FALSE),0)</f>
        <v>0</v>
      </c>
      <c r="Z24">
        <f t="shared" si="5"/>
        <v>100</v>
      </c>
    </row>
    <row r="25" spans="1:26" ht="29.4" thickBot="1" x14ac:dyDescent="0.35">
      <c r="A25" s="3" t="s">
        <v>72</v>
      </c>
      <c r="B25" s="4" t="s">
        <v>73</v>
      </c>
      <c r="C25" s="4" t="s">
        <v>74</v>
      </c>
      <c r="D25">
        <f>IFERROR(VLOOKUP(C25,'throwball F'!$B$2:$N$138,13,FALSE),100)</f>
        <v>100</v>
      </c>
      <c r="E25">
        <f>IFERROR(VLOOKUP(C25,'Cricket SF&amp;F'!$B$2:$AC$103,28,FALSE),0)</f>
        <v>0</v>
      </c>
      <c r="F25">
        <f>IFERROR(VLOOKUP(C25,'Chess F'!$B$2:$H$84,7,FALSE),0)</f>
        <v>0</v>
      </c>
      <c r="G25">
        <f t="shared" si="0"/>
        <v>100</v>
      </c>
      <c r="H25">
        <f>IFERROR(VLOOKUP(C25,'Football SF'!$B$2:$U$61,20,FALSE),0)</f>
        <v>0</v>
      </c>
      <c r="I25">
        <f>IFERROR(VLOOKUP(C25,FIFA!$B$2:$M$36,12,FALSE),0)</f>
        <v>0</v>
      </c>
      <c r="J25">
        <f>IFERROR(VLOOKUP(C25,'TT F'!$B$2:$Q$71,16,FALSE),0)</f>
        <v>0</v>
      </c>
      <c r="K25">
        <f t="shared" si="1"/>
        <v>100</v>
      </c>
      <c r="L25">
        <f>IFERROR(VLOOKUP(C25,'Futsal F'!$B$2:$M$37,12,FALSE),0)</f>
        <v>0</v>
      </c>
      <c r="M25">
        <f>IFERROR(VLOOKUP(C25,'Football F'!$B$2:$M$34,12,FALSE),0)</f>
        <v>0</v>
      </c>
      <c r="N25">
        <f>IFERROR(VLOOKUP(C25,'Basketball F'!$B$2:$M$32,12,FALSE),0)</f>
        <v>0</v>
      </c>
      <c r="O25">
        <f t="shared" si="2"/>
        <v>100</v>
      </c>
      <c r="P25">
        <f>IFERROR(VLOOKUP(C25,'BGMI F'!$B$2:$Q$32,16,FALSE),0)</f>
        <v>0</v>
      </c>
      <c r="Q25">
        <f>IFERROR(VLOOKUP(C25,'Carrom F'!$B$2:$M$41,12,FALSE),0)</f>
        <v>0</v>
      </c>
      <c r="R25">
        <f>IFERROR(VLOOKUP(C25,'Badminton F'!$B$2:$Q$46,16,FALSE),0)</f>
        <v>0</v>
      </c>
      <c r="S25">
        <f t="shared" si="3"/>
        <v>100</v>
      </c>
      <c r="T25">
        <f>IFERROR(VLOOKUP(C25,Athletics!$B$2:$AF$22,31,FALSE),0)</f>
        <v>0</v>
      </c>
      <c r="U25">
        <f>IFERROR(VLOOKUP(C25,'Volleyball F'!$B$2:$Q$50,16,FALSE),0)</f>
        <v>0</v>
      </c>
      <c r="V25">
        <f>IFERROR(VLOOKUP(C25,Pool!$B$2:$U$31,20,FALSE),0)</f>
        <v>0</v>
      </c>
      <c r="W25">
        <f>IFERROR(VLOOKUP(C25,'Tug of War'!$B$2:$AC$20,28,FALSE),0)</f>
        <v>0</v>
      </c>
      <c r="X25">
        <f t="shared" si="4"/>
        <v>100</v>
      </c>
      <c r="Y25">
        <f>IFERROR(VLOOKUP(C25,Frisbee!$B$2:$Q$18,16,FALSE),0)</f>
        <v>0</v>
      </c>
      <c r="Z25">
        <f t="shared" si="5"/>
        <v>100</v>
      </c>
    </row>
    <row r="26" spans="1:26" ht="15" thickBot="1" x14ac:dyDescent="0.35">
      <c r="A26" s="3" t="s">
        <v>75</v>
      </c>
      <c r="B26" s="4" t="s">
        <v>76</v>
      </c>
      <c r="C26" s="4" t="s">
        <v>77</v>
      </c>
      <c r="D26">
        <f>IFERROR(VLOOKUP(C26,'throwball F'!$B$2:$N$138,13,FALSE),100)</f>
        <v>100</v>
      </c>
      <c r="E26">
        <f>IFERROR(VLOOKUP(C26,'Cricket SF&amp;F'!$B$2:$AC$103,28,FALSE),0)</f>
        <v>0</v>
      </c>
      <c r="F26">
        <f>IFERROR(VLOOKUP(C26,'Chess F'!$B$2:$H$84,7,FALSE),0)</f>
        <v>0</v>
      </c>
      <c r="G26">
        <f t="shared" si="0"/>
        <v>100</v>
      </c>
      <c r="H26">
        <f>IFERROR(VLOOKUP(C26,'Football SF'!$B$2:$U$61,20,FALSE),0)</f>
        <v>0</v>
      </c>
      <c r="I26">
        <f>IFERROR(VLOOKUP(C26,FIFA!$B$2:$M$36,12,FALSE),0)</f>
        <v>0</v>
      </c>
      <c r="J26">
        <f>IFERROR(VLOOKUP(C26,'TT F'!$B$2:$Q$71,16,FALSE),0)</f>
        <v>0</v>
      </c>
      <c r="K26">
        <f t="shared" si="1"/>
        <v>100</v>
      </c>
      <c r="L26">
        <f>IFERROR(VLOOKUP(C26,'Futsal F'!$B$2:$M$37,12,FALSE),0)</f>
        <v>0</v>
      </c>
      <c r="M26">
        <f>IFERROR(VLOOKUP(C26,'Football F'!$B$2:$M$34,12,FALSE),0)</f>
        <v>0</v>
      </c>
      <c r="N26">
        <f>IFERROR(VLOOKUP(C26,'Basketball F'!$B$2:$M$32,12,FALSE),0)</f>
        <v>0</v>
      </c>
      <c r="O26">
        <f t="shared" si="2"/>
        <v>100</v>
      </c>
      <c r="P26">
        <f>IFERROR(VLOOKUP(C26,'BGMI F'!$B$2:$Q$32,16,FALSE),0)</f>
        <v>0</v>
      </c>
      <c r="Q26">
        <f>IFERROR(VLOOKUP(C26,'Carrom F'!$B$2:$M$41,12,FALSE),0)</f>
        <v>0</v>
      </c>
      <c r="R26">
        <f>IFERROR(VLOOKUP(C26,'Badminton F'!$B$2:$Q$46,16,FALSE),0)</f>
        <v>0</v>
      </c>
      <c r="S26">
        <f t="shared" si="3"/>
        <v>100</v>
      </c>
      <c r="T26">
        <f>IFERROR(VLOOKUP(C26,Athletics!$B$2:$AF$22,31,FALSE),0)</f>
        <v>0</v>
      </c>
      <c r="U26">
        <f>IFERROR(VLOOKUP(C26,'Volleyball F'!$B$2:$Q$50,16,FALSE),0)</f>
        <v>0</v>
      </c>
      <c r="V26">
        <f>IFERROR(VLOOKUP(C26,Pool!$B$2:$U$31,20,FALSE),0)</f>
        <v>0</v>
      </c>
      <c r="W26">
        <f>IFERROR(VLOOKUP(C26,'Tug of War'!$B$2:$AC$20,28,FALSE),0)</f>
        <v>0</v>
      </c>
      <c r="X26">
        <f t="shared" si="4"/>
        <v>100</v>
      </c>
      <c r="Y26">
        <f>IFERROR(VLOOKUP(C26,Frisbee!$B$2:$Q$18,16,FALSE),0)</f>
        <v>0</v>
      </c>
      <c r="Z26">
        <f t="shared" si="5"/>
        <v>100</v>
      </c>
    </row>
    <row r="27" spans="1:26" ht="29.4" thickBot="1" x14ac:dyDescent="0.35">
      <c r="A27" s="3" t="s">
        <v>78</v>
      </c>
      <c r="B27" s="4" t="s">
        <v>79</v>
      </c>
      <c r="C27" s="4" t="s">
        <v>80</v>
      </c>
      <c r="D27">
        <f>IFERROR(VLOOKUP(C27,'throwball F'!$B$2:$N$138,13,FALSE),100)</f>
        <v>100</v>
      </c>
      <c r="E27">
        <f>IFERROR(VLOOKUP(C27,'Cricket SF&amp;F'!$B$2:$AC$103,28,FALSE),0)</f>
        <v>0</v>
      </c>
      <c r="F27">
        <f>IFERROR(VLOOKUP(C27,'Chess F'!$B$2:$H$84,7,FALSE),0)</f>
        <v>0</v>
      </c>
      <c r="G27">
        <f t="shared" si="0"/>
        <v>100</v>
      </c>
      <c r="H27">
        <f>IFERROR(VLOOKUP(C27,'Football SF'!$B$2:$U$61,20,FALSE),0)</f>
        <v>0</v>
      </c>
      <c r="I27">
        <f>IFERROR(VLOOKUP(C27,FIFA!$B$2:$M$36,12,FALSE),0)</f>
        <v>0</v>
      </c>
      <c r="J27">
        <f>IFERROR(VLOOKUP(C27,'TT F'!$B$2:$Q$71,16,FALSE),0)</f>
        <v>0</v>
      </c>
      <c r="K27">
        <f t="shared" si="1"/>
        <v>100</v>
      </c>
      <c r="L27">
        <f>IFERROR(VLOOKUP(C27,'Futsal F'!$B$2:$M$37,12,FALSE),0)</f>
        <v>0</v>
      </c>
      <c r="M27">
        <f>IFERROR(VLOOKUP(C27,'Football F'!$B$2:$M$34,12,FALSE),0)</f>
        <v>0</v>
      </c>
      <c r="N27">
        <f>IFERROR(VLOOKUP(C27,'Basketball F'!$B$2:$M$32,12,FALSE),0)</f>
        <v>0</v>
      </c>
      <c r="O27">
        <f t="shared" si="2"/>
        <v>100</v>
      </c>
      <c r="P27">
        <f>IFERROR(VLOOKUP(C27,'BGMI F'!$B$2:$Q$32,16,FALSE),0)</f>
        <v>0</v>
      </c>
      <c r="Q27">
        <f>IFERROR(VLOOKUP(C27,'Carrom F'!$B$2:$M$41,12,FALSE),0)</f>
        <v>0</v>
      </c>
      <c r="R27">
        <f>IFERROR(VLOOKUP(C27,'Badminton F'!$B$2:$Q$46,16,FALSE),0)</f>
        <v>0</v>
      </c>
      <c r="S27">
        <f t="shared" si="3"/>
        <v>100</v>
      </c>
      <c r="T27">
        <f>IFERROR(VLOOKUP(C27,Athletics!$B$2:$AF$22,31,FALSE),0)</f>
        <v>0</v>
      </c>
      <c r="U27">
        <f>IFERROR(VLOOKUP(C27,'Volleyball F'!$B$2:$Q$50,16,FALSE),0)</f>
        <v>0</v>
      </c>
      <c r="V27">
        <f>IFERROR(VLOOKUP(C27,Pool!$B$2:$U$31,20,FALSE),0)</f>
        <v>0</v>
      </c>
      <c r="W27">
        <f>IFERROR(VLOOKUP(C27,'Tug of War'!$B$2:$AC$20,28,FALSE),0)</f>
        <v>0</v>
      </c>
      <c r="X27">
        <f t="shared" si="4"/>
        <v>100</v>
      </c>
      <c r="Y27">
        <f>IFERROR(VLOOKUP(C27,Frisbee!$B$2:$Q$18,16,FALSE),0)</f>
        <v>0</v>
      </c>
      <c r="Z27">
        <f t="shared" si="5"/>
        <v>100</v>
      </c>
    </row>
    <row r="28" spans="1:26" ht="15" thickBot="1" x14ac:dyDescent="0.35">
      <c r="A28" s="3" t="s">
        <v>81</v>
      </c>
      <c r="B28" s="4" t="s">
        <v>82</v>
      </c>
      <c r="C28" s="4" t="s">
        <v>83</v>
      </c>
      <c r="D28">
        <f>IFERROR(VLOOKUP(C28,'throwball F'!$B$2:$N$138,13,FALSE),100)</f>
        <v>100</v>
      </c>
      <c r="E28">
        <f>IFERROR(VLOOKUP(C28,'Cricket SF&amp;F'!$B$2:$AC$103,28,FALSE),0)</f>
        <v>0</v>
      </c>
      <c r="F28">
        <f>IFERROR(VLOOKUP(C28,'Chess F'!$B$2:$H$84,7,FALSE),0)</f>
        <v>0</v>
      </c>
      <c r="G28">
        <f t="shared" si="0"/>
        <v>100</v>
      </c>
      <c r="H28">
        <f>IFERROR(VLOOKUP(C28,'Football SF'!$B$2:$U$61,20,FALSE),0)</f>
        <v>0</v>
      </c>
      <c r="I28">
        <f>IFERROR(VLOOKUP(C28,FIFA!$B$2:$M$36,12,FALSE),0)</f>
        <v>0</v>
      </c>
      <c r="J28">
        <f>IFERROR(VLOOKUP(C28,'TT F'!$B$2:$Q$71,16,FALSE),0)</f>
        <v>0</v>
      </c>
      <c r="K28">
        <f t="shared" si="1"/>
        <v>100</v>
      </c>
      <c r="L28">
        <f>IFERROR(VLOOKUP(C28,'Futsal F'!$B$2:$M$37,12,FALSE),0)</f>
        <v>0</v>
      </c>
      <c r="M28">
        <f>IFERROR(VLOOKUP(C28,'Football F'!$B$2:$M$34,12,FALSE),0)</f>
        <v>0</v>
      </c>
      <c r="N28">
        <f>IFERROR(VLOOKUP(C28,'Basketball F'!$B$2:$M$32,12,FALSE),0)</f>
        <v>0</v>
      </c>
      <c r="O28">
        <f t="shared" si="2"/>
        <v>100</v>
      </c>
      <c r="P28">
        <f>IFERROR(VLOOKUP(C28,'BGMI F'!$B$2:$Q$32,16,FALSE),0)</f>
        <v>0</v>
      </c>
      <c r="Q28">
        <f>IFERROR(VLOOKUP(C28,'Carrom F'!$B$2:$M$41,12,FALSE),0)</f>
        <v>0</v>
      </c>
      <c r="R28">
        <f>IFERROR(VLOOKUP(C28,'Badminton F'!$B$2:$Q$46,16,FALSE),0)</f>
        <v>0</v>
      </c>
      <c r="S28">
        <f t="shared" si="3"/>
        <v>100</v>
      </c>
      <c r="T28">
        <f>IFERROR(VLOOKUP(C28,Athletics!$B$2:$AF$22,31,FALSE),0)</f>
        <v>0</v>
      </c>
      <c r="U28">
        <f>IFERROR(VLOOKUP(C28,'Volleyball F'!$B$2:$Q$50,16,FALSE),0)</f>
        <v>0</v>
      </c>
      <c r="V28">
        <f>IFERROR(VLOOKUP(C28,Pool!$B$2:$U$31,20,FALSE),0)</f>
        <v>0</v>
      </c>
      <c r="W28">
        <f>IFERROR(VLOOKUP(C28,'Tug of War'!$B$2:$AC$20,28,FALSE),0)</f>
        <v>0</v>
      </c>
      <c r="X28">
        <f t="shared" si="4"/>
        <v>100</v>
      </c>
      <c r="Y28">
        <f>IFERROR(VLOOKUP(C28,Frisbee!$B$2:$Q$18,16,FALSE),0)</f>
        <v>0</v>
      </c>
      <c r="Z28">
        <f t="shared" si="5"/>
        <v>100</v>
      </c>
    </row>
    <row r="29" spans="1:26" ht="15" thickBot="1" x14ac:dyDescent="0.35">
      <c r="A29" s="3" t="s">
        <v>84</v>
      </c>
      <c r="B29" s="4" t="s">
        <v>85</v>
      </c>
      <c r="C29" s="4" t="s">
        <v>86</v>
      </c>
      <c r="D29">
        <f>IFERROR(VLOOKUP(C29,'throwball F'!$B$2:$N$138,13,FALSE),100)</f>
        <v>92</v>
      </c>
      <c r="E29">
        <f>IFERROR(VLOOKUP(C29,'Cricket SF&amp;F'!$B$2:$AC$103,28,FALSE),0)</f>
        <v>2</v>
      </c>
      <c r="F29">
        <f>IFERROR(VLOOKUP(C29,'Chess F'!$B$2:$H$84,7,FALSE),0)</f>
        <v>-4</v>
      </c>
      <c r="G29">
        <f t="shared" si="0"/>
        <v>90</v>
      </c>
      <c r="H29">
        <f>IFERROR(VLOOKUP(C29,'Football SF'!$B$2:$U$61,20,FALSE),0)</f>
        <v>0</v>
      </c>
      <c r="I29">
        <f>IFERROR(VLOOKUP(C29,FIFA!$B$2:$M$36,12,FALSE),0)</f>
        <v>0</v>
      </c>
      <c r="J29">
        <f>IFERROR(VLOOKUP(C29,'TT F'!$B$2:$Q$71,16,FALSE),0)</f>
        <v>8</v>
      </c>
      <c r="K29">
        <f t="shared" si="1"/>
        <v>98</v>
      </c>
      <c r="L29">
        <f>IFERROR(VLOOKUP(C29,'Futsal F'!$B$2:$M$37,12,FALSE),0)</f>
        <v>-6</v>
      </c>
      <c r="M29">
        <f>IFERROR(VLOOKUP(C29,'Football F'!$B$2:$M$34,12,FALSE),0)</f>
        <v>14</v>
      </c>
      <c r="N29">
        <f>IFERROR(VLOOKUP(C29,'Basketball F'!$B$2:$M$32,12,FALSE),0)</f>
        <v>5</v>
      </c>
      <c r="O29">
        <f t="shared" si="2"/>
        <v>111</v>
      </c>
      <c r="P29">
        <f>IFERROR(VLOOKUP(C29,'BGMI F'!$B$2:$Q$32,16,FALSE),0)</f>
        <v>-12</v>
      </c>
      <c r="Q29">
        <f>IFERROR(VLOOKUP(C29,'Carrom F'!$B$2:$M$41,12,FALSE),0)</f>
        <v>6</v>
      </c>
      <c r="R29">
        <f>IFERROR(VLOOKUP(C29,'Badminton F'!$B$2:$Q$46,16,FALSE),0)</f>
        <v>-6</v>
      </c>
      <c r="S29">
        <f t="shared" si="3"/>
        <v>99</v>
      </c>
      <c r="T29">
        <f>IFERROR(VLOOKUP(C29,Athletics!$B$2:$AF$22,31,FALSE),0)</f>
        <v>0</v>
      </c>
      <c r="U29">
        <f>IFERROR(VLOOKUP(C29,'Volleyball F'!$B$2:$Q$50,16,FALSE),0)</f>
        <v>8</v>
      </c>
      <c r="V29">
        <f>IFERROR(VLOOKUP(C29,Pool!$B$2:$U$31,20,FALSE),0)</f>
        <v>0</v>
      </c>
      <c r="W29">
        <f>IFERROR(VLOOKUP(C29,'Tug of War'!$B$2:$AC$20,28,FALSE),0)</f>
        <v>0</v>
      </c>
      <c r="X29">
        <f t="shared" si="4"/>
        <v>107</v>
      </c>
      <c r="Y29">
        <f>IFERROR(VLOOKUP(C29,Frisbee!$B$2:$Q$18,16,FALSE),0)</f>
        <v>0</v>
      </c>
      <c r="Z29">
        <f t="shared" si="5"/>
        <v>107</v>
      </c>
    </row>
    <row r="30" spans="1:26" ht="15" thickBot="1" x14ac:dyDescent="0.35">
      <c r="A30" s="3" t="s">
        <v>87</v>
      </c>
      <c r="B30" s="4" t="s">
        <v>88</v>
      </c>
      <c r="C30" s="4" t="s">
        <v>89</v>
      </c>
      <c r="D30">
        <f>IFERROR(VLOOKUP(C30,'throwball F'!$B$2:$N$138,13,FALSE),100)</f>
        <v>100</v>
      </c>
      <c r="E30">
        <f>IFERROR(VLOOKUP(C30,'Cricket SF&amp;F'!$B$2:$AC$103,28,FALSE),0)</f>
        <v>0</v>
      </c>
      <c r="F30">
        <f>IFERROR(VLOOKUP(C30,'Chess F'!$B$2:$H$84,7,FALSE),0)</f>
        <v>0</v>
      </c>
      <c r="G30">
        <f t="shared" si="0"/>
        <v>100</v>
      </c>
      <c r="H30">
        <f>IFERROR(VLOOKUP(C30,'Football SF'!$B$2:$U$61,20,FALSE),0)</f>
        <v>0</v>
      </c>
      <c r="I30">
        <f>IFERROR(VLOOKUP(C30,FIFA!$B$2:$M$36,12,FALSE),0)</f>
        <v>0</v>
      </c>
      <c r="J30">
        <f>IFERROR(VLOOKUP(C30,'TT F'!$B$2:$Q$71,16,FALSE),0)</f>
        <v>0</v>
      </c>
      <c r="K30">
        <f t="shared" si="1"/>
        <v>100</v>
      </c>
      <c r="L30">
        <f>IFERROR(VLOOKUP(C30,'Futsal F'!$B$2:$M$37,12,FALSE),0)</f>
        <v>0</v>
      </c>
      <c r="M30">
        <f>IFERROR(VLOOKUP(C30,'Football F'!$B$2:$M$34,12,FALSE),0)</f>
        <v>0</v>
      </c>
      <c r="N30">
        <f>IFERROR(VLOOKUP(C30,'Basketball F'!$B$2:$M$32,12,FALSE),0)</f>
        <v>0</v>
      </c>
      <c r="O30">
        <f t="shared" si="2"/>
        <v>100</v>
      </c>
      <c r="P30">
        <f>IFERROR(VLOOKUP(C30,'BGMI F'!$B$2:$Q$32,16,FALSE),0)</f>
        <v>0</v>
      </c>
      <c r="Q30">
        <f>IFERROR(VLOOKUP(C30,'Carrom F'!$B$2:$M$41,12,FALSE),0)</f>
        <v>0</v>
      </c>
      <c r="R30">
        <f>IFERROR(VLOOKUP(C30,'Badminton F'!$B$2:$Q$46,16,FALSE),0)</f>
        <v>0</v>
      </c>
      <c r="S30">
        <f t="shared" si="3"/>
        <v>100</v>
      </c>
      <c r="T30">
        <f>IFERROR(VLOOKUP(C30,Athletics!$B$2:$AF$22,31,FALSE),0)</f>
        <v>0</v>
      </c>
      <c r="U30">
        <f>IFERROR(VLOOKUP(C30,'Volleyball F'!$B$2:$Q$50,16,FALSE),0)</f>
        <v>0</v>
      </c>
      <c r="V30">
        <f>IFERROR(VLOOKUP(C30,Pool!$B$2:$U$31,20,FALSE),0)</f>
        <v>0</v>
      </c>
      <c r="W30">
        <f>IFERROR(VLOOKUP(C30,'Tug of War'!$B$2:$AC$20,28,FALSE),0)</f>
        <v>0</v>
      </c>
      <c r="X30">
        <f t="shared" si="4"/>
        <v>100</v>
      </c>
      <c r="Y30">
        <f>IFERROR(VLOOKUP(C30,Frisbee!$B$2:$Q$18,16,FALSE),0)</f>
        <v>0</v>
      </c>
      <c r="Z30">
        <f t="shared" si="5"/>
        <v>100</v>
      </c>
    </row>
    <row r="31" spans="1:26" ht="15" thickBot="1" x14ac:dyDescent="0.35">
      <c r="A31" s="3" t="s">
        <v>90</v>
      </c>
      <c r="B31" s="4" t="s">
        <v>91</v>
      </c>
      <c r="C31" s="4" t="s">
        <v>92</v>
      </c>
      <c r="D31">
        <f>IFERROR(VLOOKUP(C31,'throwball F'!$B$2:$N$138,13,FALSE),100)</f>
        <v>100</v>
      </c>
      <c r="E31">
        <f>IFERROR(VLOOKUP(C31,'Cricket SF&amp;F'!$B$2:$AC$103,28,FALSE),0)</f>
        <v>25</v>
      </c>
      <c r="F31">
        <f>IFERROR(VLOOKUP(C31,'Chess F'!$B$2:$H$84,7,FALSE),0)</f>
        <v>-5</v>
      </c>
      <c r="G31">
        <f t="shared" si="0"/>
        <v>120</v>
      </c>
      <c r="H31">
        <f>IFERROR(VLOOKUP(C31,'Football SF'!$B$2:$U$61,20,FALSE),0)</f>
        <v>-5</v>
      </c>
      <c r="I31">
        <f>IFERROR(VLOOKUP(C31,FIFA!$B$2:$M$36,12,FALSE),0)</f>
        <v>10</v>
      </c>
      <c r="J31">
        <f>IFERROR(VLOOKUP(C31,'TT F'!$B$2:$Q$71,16,FALSE),0)</f>
        <v>20</v>
      </c>
      <c r="K31">
        <f t="shared" si="1"/>
        <v>145</v>
      </c>
      <c r="L31">
        <f>IFERROR(VLOOKUP(C31,'Futsal F'!$B$2:$M$37,12,FALSE),0)</f>
        <v>5</v>
      </c>
      <c r="M31">
        <f>IFERROR(VLOOKUP(C31,'Football F'!$B$2:$M$34,12,FALSE),0)</f>
        <v>-10</v>
      </c>
      <c r="N31">
        <f>IFERROR(VLOOKUP(C31,'Basketball F'!$B$2:$M$32,12,FALSE),0)</f>
        <v>-10</v>
      </c>
      <c r="O31">
        <f t="shared" si="2"/>
        <v>130</v>
      </c>
      <c r="P31">
        <f>IFERROR(VLOOKUP(C31,'BGMI F'!$B$2:$Q$32,16,FALSE),0)</f>
        <v>20</v>
      </c>
      <c r="Q31">
        <f>IFERROR(VLOOKUP(C31,'Carrom F'!$B$2:$M$41,12,FALSE),0)</f>
        <v>15</v>
      </c>
      <c r="R31">
        <f>IFERROR(VLOOKUP(C31,'Badminton F'!$B$2:$Q$46,16,FALSE),0)</f>
        <v>20</v>
      </c>
      <c r="S31">
        <f t="shared" si="3"/>
        <v>185</v>
      </c>
      <c r="T31">
        <f>IFERROR(VLOOKUP(C31,Athletics!$B$2:$AF$22,31,FALSE),0)</f>
        <v>5</v>
      </c>
      <c r="U31">
        <f>IFERROR(VLOOKUP(C31,'Volleyball F'!$B$2:$Q$50,16,FALSE),0)</f>
        <v>5</v>
      </c>
      <c r="V31">
        <f>IFERROR(VLOOKUP(C31,Pool!$B$2:$U$31,20,FALSE),0)</f>
        <v>10</v>
      </c>
      <c r="W31">
        <f>IFERROR(VLOOKUP(C31,'Tug of War'!$B$2:$AC$20,28,FALSE),0)</f>
        <v>-10</v>
      </c>
      <c r="X31">
        <f t="shared" si="4"/>
        <v>195</v>
      </c>
      <c r="Y31">
        <f>IFERROR(VLOOKUP(C31,Frisbee!$B$2:$Q$18,16,FALSE),0)</f>
        <v>15</v>
      </c>
      <c r="Z31">
        <f t="shared" si="5"/>
        <v>210</v>
      </c>
    </row>
    <row r="32" spans="1:26" ht="15" thickBot="1" x14ac:dyDescent="0.35">
      <c r="A32" s="3" t="s">
        <v>93</v>
      </c>
      <c r="B32" s="4" t="s">
        <v>94</v>
      </c>
      <c r="C32" s="4" t="s">
        <v>95</v>
      </c>
      <c r="D32">
        <f>IFERROR(VLOOKUP(C32,'throwball F'!$B$2:$N$138,13,FALSE),100)</f>
        <v>100</v>
      </c>
      <c r="E32">
        <f>IFERROR(VLOOKUP(C32,'Cricket SF&amp;F'!$B$2:$AC$103,28,FALSE),0)</f>
        <v>0</v>
      </c>
      <c r="F32">
        <f>IFERROR(VLOOKUP(C32,'Chess F'!$B$2:$H$84,7,FALSE),0)</f>
        <v>0</v>
      </c>
      <c r="G32">
        <f t="shared" si="0"/>
        <v>100</v>
      </c>
      <c r="H32">
        <f>IFERROR(VLOOKUP(C32,'Football SF'!$B$2:$U$61,20,FALSE),0)</f>
        <v>0</v>
      </c>
      <c r="I32">
        <f>IFERROR(VLOOKUP(C32,FIFA!$B$2:$M$36,12,FALSE),0)</f>
        <v>0</v>
      </c>
      <c r="J32">
        <f>IFERROR(VLOOKUP(C32,'TT F'!$B$2:$Q$71,16,FALSE),0)</f>
        <v>0</v>
      </c>
      <c r="K32">
        <f t="shared" si="1"/>
        <v>100</v>
      </c>
      <c r="L32">
        <f>IFERROR(VLOOKUP(C32,'Futsal F'!$B$2:$M$37,12,FALSE),0)</f>
        <v>0</v>
      </c>
      <c r="M32">
        <f>IFERROR(VLOOKUP(C32,'Football F'!$B$2:$M$34,12,FALSE),0)</f>
        <v>0</v>
      </c>
      <c r="N32">
        <f>IFERROR(VLOOKUP(C32,'Basketball F'!$B$2:$M$32,12,FALSE),0)</f>
        <v>0</v>
      </c>
      <c r="O32">
        <f t="shared" si="2"/>
        <v>100</v>
      </c>
      <c r="P32">
        <f>IFERROR(VLOOKUP(C32,'BGMI F'!$B$2:$Q$32,16,FALSE),0)</f>
        <v>0</v>
      </c>
      <c r="Q32">
        <f>IFERROR(VLOOKUP(C32,'Carrom F'!$B$2:$M$41,12,FALSE),0)</f>
        <v>0</v>
      </c>
      <c r="R32">
        <f>IFERROR(VLOOKUP(C32,'Badminton F'!$B$2:$Q$46,16,FALSE),0)</f>
        <v>0</v>
      </c>
      <c r="S32">
        <f t="shared" si="3"/>
        <v>100</v>
      </c>
      <c r="T32">
        <f>IFERROR(VLOOKUP(C32,Athletics!$B$2:$AF$22,31,FALSE),0)</f>
        <v>0</v>
      </c>
      <c r="U32">
        <f>IFERROR(VLOOKUP(C32,'Volleyball F'!$B$2:$Q$50,16,FALSE),0)</f>
        <v>0</v>
      </c>
      <c r="V32">
        <f>IFERROR(VLOOKUP(C32,Pool!$B$2:$U$31,20,FALSE),0)</f>
        <v>0</v>
      </c>
      <c r="W32">
        <f>IFERROR(VLOOKUP(C32,'Tug of War'!$B$2:$AC$20,28,FALSE),0)</f>
        <v>0</v>
      </c>
      <c r="X32">
        <f t="shared" si="4"/>
        <v>100</v>
      </c>
      <c r="Y32">
        <f>IFERROR(VLOOKUP(C32,Frisbee!$B$2:$Q$18,16,FALSE),0)</f>
        <v>0</v>
      </c>
      <c r="Z32">
        <f t="shared" si="5"/>
        <v>100</v>
      </c>
    </row>
    <row r="33" spans="1:26" ht="15" thickBot="1" x14ac:dyDescent="0.35">
      <c r="A33" s="3" t="s">
        <v>96</v>
      </c>
      <c r="B33" s="4" t="s">
        <v>97</v>
      </c>
      <c r="C33" s="4" t="s">
        <v>98</v>
      </c>
      <c r="D33">
        <f>IFERROR(VLOOKUP(C33,'throwball F'!$B$2:$N$138,13,FALSE),100)</f>
        <v>100</v>
      </c>
      <c r="E33">
        <f>IFERROR(VLOOKUP(C33,'Cricket SF&amp;F'!$B$2:$AC$103,28,FALSE),0)</f>
        <v>-30</v>
      </c>
      <c r="F33">
        <f>IFERROR(VLOOKUP(C33,'Chess F'!$B$2:$H$84,7,FALSE),0)</f>
        <v>15</v>
      </c>
      <c r="G33">
        <f t="shared" si="0"/>
        <v>85</v>
      </c>
      <c r="H33">
        <f>IFERROR(VLOOKUP(C33,'Football SF'!$B$2:$U$61,20,FALSE),0)</f>
        <v>0</v>
      </c>
      <c r="I33">
        <f>IFERROR(VLOOKUP(C33,FIFA!$B$2:$M$36,12,FALSE),0)</f>
        <v>0</v>
      </c>
      <c r="J33">
        <f>IFERROR(VLOOKUP(C33,'TT F'!$B$2:$Q$71,16,FALSE),0)</f>
        <v>20</v>
      </c>
      <c r="K33">
        <f t="shared" si="1"/>
        <v>105</v>
      </c>
      <c r="L33">
        <f>IFERROR(VLOOKUP(C33,'Futsal F'!$B$2:$M$37,12,FALSE),0)</f>
        <v>-10</v>
      </c>
      <c r="M33">
        <f>IFERROR(VLOOKUP(C33,'Football F'!$B$2:$M$34,12,FALSE),0)</f>
        <v>-10</v>
      </c>
      <c r="N33">
        <f>IFERROR(VLOOKUP(C33,'Basketball F'!$B$2:$M$32,12,FALSE),0)</f>
        <v>0</v>
      </c>
      <c r="O33">
        <f t="shared" si="2"/>
        <v>85</v>
      </c>
      <c r="P33">
        <f>IFERROR(VLOOKUP(C33,'BGMI F'!$B$2:$Q$32,16,FALSE),0)</f>
        <v>0</v>
      </c>
      <c r="Q33">
        <f>IFERROR(VLOOKUP(C33,'Carrom F'!$B$2:$M$41,12,FALSE),0)</f>
        <v>0</v>
      </c>
      <c r="R33">
        <f>IFERROR(VLOOKUP(C33,'Badminton F'!$B$2:$Q$46,16,FALSE),0)</f>
        <v>0</v>
      </c>
      <c r="S33">
        <f t="shared" si="3"/>
        <v>85</v>
      </c>
      <c r="T33">
        <f>IFERROR(VLOOKUP(C33,Athletics!$B$2:$AF$22,31,FALSE),0)</f>
        <v>0</v>
      </c>
      <c r="U33">
        <f>IFERROR(VLOOKUP(C33,'Volleyball F'!$B$2:$Q$50,16,FALSE),0)</f>
        <v>0</v>
      </c>
      <c r="V33">
        <f>IFERROR(VLOOKUP(C33,Pool!$B$2:$U$31,20,FALSE),0)</f>
        <v>0</v>
      </c>
      <c r="W33">
        <f>IFERROR(VLOOKUP(C33,'Tug of War'!$B$2:$AC$20,28,FALSE),0)</f>
        <v>0</v>
      </c>
      <c r="X33">
        <f t="shared" si="4"/>
        <v>85</v>
      </c>
      <c r="Y33">
        <f>IFERROR(VLOOKUP(C33,Frisbee!$B$2:$Q$18,16,FALSE),0)</f>
        <v>0</v>
      </c>
      <c r="Z33">
        <f t="shared" si="5"/>
        <v>85</v>
      </c>
    </row>
    <row r="34" spans="1:26" ht="15" thickBot="1" x14ac:dyDescent="0.35">
      <c r="A34" s="3" t="s">
        <v>99</v>
      </c>
      <c r="B34" s="4" t="s">
        <v>100</v>
      </c>
      <c r="C34" s="4" t="s">
        <v>101</v>
      </c>
      <c r="D34">
        <f>IFERROR(VLOOKUP(C34,'throwball F'!$B$2:$N$138,13,FALSE),100)</f>
        <v>92</v>
      </c>
      <c r="E34">
        <f>IFERROR(VLOOKUP(C34,'Cricket SF&amp;F'!$B$2:$AC$103,28,FALSE),0)</f>
        <v>-11</v>
      </c>
      <c r="F34">
        <f>IFERROR(VLOOKUP(C34,'Chess F'!$B$2:$H$84,7,FALSE),0)</f>
        <v>-5</v>
      </c>
      <c r="G34">
        <f t="shared" si="0"/>
        <v>76</v>
      </c>
      <c r="H34">
        <f>IFERROR(VLOOKUP(C34,'Football SF'!$B$2:$U$61,20,FALSE),0)</f>
        <v>-12</v>
      </c>
      <c r="I34">
        <f>IFERROR(VLOOKUP(C34,FIFA!$B$2:$M$36,12,FALSE),0)</f>
        <v>0</v>
      </c>
      <c r="J34">
        <f>IFERROR(VLOOKUP(C34,'TT F'!$B$2:$Q$71,16,FALSE),0)</f>
        <v>0</v>
      </c>
      <c r="K34">
        <f t="shared" si="1"/>
        <v>64</v>
      </c>
      <c r="L34">
        <f>IFERROR(VLOOKUP(C34,'Futsal F'!$B$2:$M$37,12,FALSE),0)</f>
        <v>0</v>
      </c>
      <c r="M34">
        <f>IFERROR(VLOOKUP(C34,'Football F'!$B$2:$M$34,12,FALSE),0)</f>
        <v>0</v>
      </c>
      <c r="N34">
        <f>IFERROR(VLOOKUP(C34,'Basketball F'!$B$2:$M$32,12,FALSE),0)</f>
        <v>0</v>
      </c>
      <c r="O34">
        <f t="shared" si="2"/>
        <v>64</v>
      </c>
      <c r="P34">
        <f>IFERROR(VLOOKUP(C34,'BGMI F'!$B$2:$Q$32,16,FALSE),0)</f>
        <v>0</v>
      </c>
      <c r="Q34">
        <f>IFERROR(VLOOKUP(C34,'Carrom F'!$B$2:$M$41,12,FALSE),0)</f>
        <v>7</v>
      </c>
      <c r="R34">
        <f>IFERROR(VLOOKUP(C34,'Badminton F'!$B$2:$Q$46,16,FALSE),0)</f>
        <v>0</v>
      </c>
      <c r="S34">
        <f t="shared" si="3"/>
        <v>71</v>
      </c>
      <c r="T34">
        <f>IFERROR(VLOOKUP(C34,Athletics!$B$2:$AF$22,31,FALSE),0)</f>
        <v>0</v>
      </c>
      <c r="U34">
        <f>IFERROR(VLOOKUP(C34,'Volleyball F'!$B$2:$Q$50,16,FALSE),0)</f>
        <v>0</v>
      </c>
      <c r="V34">
        <f>IFERROR(VLOOKUP(C34,Pool!$B$2:$U$31,20,FALSE),0)</f>
        <v>15</v>
      </c>
      <c r="W34">
        <f>IFERROR(VLOOKUP(C34,'Tug of War'!$B$2:$AC$20,28,FALSE),0)</f>
        <v>0</v>
      </c>
      <c r="X34">
        <f t="shared" si="4"/>
        <v>86</v>
      </c>
      <c r="Y34">
        <f>IFERROR(VLOOKUP(C34,Frisbee!$B$2:$Q$18,16,FALSE),0)</f>
        <v>2</v>
      </c>
      <c r="Z34">
        <f t="shared" si="5"/>
        <v>88</v>
      </c>
    </row>
    <row r="35" spans="1:26" ht="15" thickBot="1" x14ac:dyDescent="0.35">
      <c r="A35" s="3" t="s">
        <v>102</v>
      </c>
      <c r="B35" s="4" t="s">
        <v>103</v>
      </c>
      <c r="C35" s="4" t="s">
        <v>104</v>
      </c>
      <c r="D35">
        <f>IFERROR(VLOOKUP(C35,'throwball F'!$B$2:$N$138,13,FALSE),100)</f>
        <v>100</v>
      </c>
      <c r="E35">
        <f>IFERROR(VLOOKUP(C35,'Cricket SF&amp;F'!$B$2:$AC$103,28,FALSE),0)</f>
        <v>0</v>
      </c>
      <c r="F35">
        <f>IFERROR(VLOOKUP(C35,'Chess F'!$B$2:$H$84,7,FALSE),0)</f>
        <v>0</v>
      </c>
      <c r="G35">
        <f t="shared" si="0"/>
        <v>100</v>
      </c>
      <c r="H35">
        <f>IFERROR(VLOOKUP(C35,'Football SF'!$B$2:$U$61,20,FALSE),0)</f>
        <v>0</v>
      </c>
      <c r="I35">
        <f>IFERROR(VLOOKUP(C35,FIFA!$B$2:$M$36,12,FALSE),0)</f>
        <v>0</v>
      </c>
      <c r="J35">
        <f>IFERROR(VLOOKUP(C35,'TT F'!$B$2:$Q$71,16,FALSE),0)</f>
        <v>0</v>
      </c>
      <c r="K35">
        <f t="shared" si="1"/>
        <v>100</v>
      </c>
      <c r="L35">
        <f>IFERROR(VLOOKUP(C35,'Futsal F'!$B$2:$M$37,12,FALSE),0)</f>
        <v>0</v>
      </c>
      <c r="M35">
        <f>IFERROR(VLOOKUP(C35,'Football F'!$B$2:$M$34,12,FALSE),0)</f>
        <v>0</v>
      </c>
      <c r="N35">
        <f>IFERROR(VLOOKUP(C35,'Basketball F'!$B$2:$M$32,12,FALSE),0)</f>
        <v>0</v>
      </c>
      <c r="O35">
        <f t="shared" si="2"/>
        <v>100</v>
      </c>
      <c r="P35">
        <f>IFERROR(VLOOKUP(C35,'BGMI F'!$B$2:$Q$32,16,FALSE),0)</f>
        <v>0</v>
      </c>
      <c r="Q35">
        <f>IFERROR(VLOOKUP(C35,'Carrom F'!$B$2:$M$41,12,FALSE),0)</f>
        <v>0</v>
      </c>
      <c r="R35">
        <f>IFERROR(VLOOKUP(C35,'Badminton F'!$B$2:$Q$46,16,FALSE),0)</f>
        <v>0</v>
      </c>
      <c r="S35">
        <f t="shared" si="3"/>
        <v>100</v>
      </c>
      <c r="T35">
        <f>IFERROR(VLOOKUP(C35,Athletics!$B$2:$AF$22,31,FALSE),0)</f>
        <v>0</v>
      </c>
      <c r="U35">
        <f>IFERROR(VLOOKUP(C35,'Volleyball F'!$B$2:$Q$50,16,FALSE),0)</f>
        <v>0</v>
      </c>
      <c r="V35">
        <f>IFERROR(VLOOKUP(C35,Pool!$B$2:$U$31,20,FALSE),0)</f>
        <v>0</v>
      </c>
      <c r="W35">
        <f>IFERROR(VLOOKUP(C35,'Tug of War'!$B$2:$AC$20,28,FALSE),0)</f>
        <v>0</v>
      </c>
      <c r="X35">
        <f t="shared" si="4"/>
        <v>100</v>
      </c>
      <c r="Y35">
        <f>IFERROR(VLOOKUP(C35,Frisbee!$B$2:$Q$18,16,FALSE),0)</f>
        <v>0</v>
      </c>
      <c r="Z35">
        <f t="shared" si="5"/>
        <v>100</v>
      </c>
    </row>
    <row r="36" spans="1:26" ht="15" thickBot="1" x14ac:dyDescent="0.35">
      <c r="A36" s="3" t="s">
        <v>105</v>
      </c>
      <c r="B36" s="4" t="s">
        <v>106</v>
      </c>
      <c r="C36" s="4" t="s">
        <v>107</v>
      </c>
      <c r="D36">
        <f>IFERROR(VLOOKUP(C36,'throwball F'!$B$2:$N$138,13,FALSE),100)</f>
        <v>90</v>
      </c>
      <c r="E36">
        <f>IFERROR(VLOOKUP(C36,'Cricket SF&amp;F'!$B$2:$AC$103,28,FALSE),0)</f>
        <v>24</v>
      </c>
      <c r="F36">
        <f>IFERROR(VLOOKUP(C36,'Chess F'!$B$2:$H$84,7,FALSE),0)</f>
        <v>-4</v>
      </c>
      <c r="G36">
        <f t="shared" si="0"/>
        <v>110</v>
      </c>
      <c r="H36">
        <f>IFERROR(VLOOKUP(C36,'Football SF'!$B$2:$U$61,20,FALSE),0)</f>
        <v>7</v>
      </c>
      <c r="I36">
        <f>IFERROR(VLOOKUP(C36,FIFA!$B$2:$M$36,12,FALSE),0)</f>
        <v>0</v>
      </c>
      <c r="J36">
        <f>IFERROR(VLOOKUP(C36,'TT F'!$B$2:$Q$71,16,FALSE),0)</f>
        <v>10</v>
      </c>
      <c r="K36">
        <f t="shared" si="1"/>
        <v>127</v>
      </c>
      <c r="L36">
        <f>IFERROR(VLOOKUP(C36,'Futsal F'!$B$2:$M$37,12,FALSE),0)</f>
        <v>0</v>
      </c>
      <c r="M36">
        <f>IFERROR(VLOOKUP(C36,'Football F'!$B$2:$M$34,12,FALSE),0)</f>
        <v>-10</v>
      </c>
      <c r="N36">
        <f>IFERROR(VLOOKUP(C36,'Basketball F'!$B$2:$M$32,12,FALSE),0)</f>
        <v>0</v>
      </c>
      <c r="O36">
        <f t="shared" si="2"/>
        <v>117</v>
      </c>
      <c r="P36">
        <f>IFERROR(VLOOKUP(C36,'BGMI F'!$B$2:$Q$32,16,FALSE),0)</f>
        <v>20</v>
      </c>
      <c r="Q36">
        <f>IFERROR(VLOOKUP(C36,'Carrom F'!$B$2:$M$41,12,FALSE),0)</f>
        <v>-10</v>
      </c>
      <c r="R36">
        <f>IFERROR(VLOOKUP(C36,'Badminton F'!$B$2:$Q$46,16,FALSE),0)</f>
        <v>20</v>
      </c>
      <c r="S36">
        <f t="shared" si="3"/>
        <v>147</v>
      </c>
      <c r="T36">
        <f>IFERROR(VLOOKUP(C36,Athletics!$B$2:$AF$22,31,FALSE),0)</f>
        <v>0</v>
      </c>
      <c r="U36">
        <f>IFERROR(VLOOKUP(C36,'Volleyball F'!$B$2:$Q$50,16,FALSE),0)</f>
        <v>-15</v>
      </c>
      <c r="V36">
        <f>IFERROR(VLOOKUP(C36,Pool!$B$2:$U$31,20,FALSE),0)</f>
        <v>20</v>
      </c>
      <c r="W36">
        <f>IFERROR(VLOOKUP(C36,'Tug of War'!$B$2:$AC$20,28,FALSE),0)</f>
        <v>0</v>
      </c>
      <c r="X36">
        <f t="shared" si="4"/>
        <v>152</v>
      </c>
      <c r="Y36">
        <f>IFERROR(VLOOKUP(C36,Frisbee!$B$2:$Q$18,16,FALSE),0)</f>
        <v>15</v>
      </c>
      <c r="Z36">
        <f t="shared" si="5"/>
        <v>167</v>
      </c>
    </row>
    <row r="37" spans="1:26" ht="15" thickBot="1" x14ac:dyDescent="0.35">
      <c r="A37" s="3" t="s">
        <v>108</v>
      </c>
      <c r="B37" s="4" t="s">
        <v>109</v>
      </c>
      <c r="C37" s="4" t="s">
        <v>110</v>
      </c>
      <c r="D37">
        <f>IFERROR(VLOOKUP(C37,'throwball F'!$B$2:$N$138,13,FALSE),100)</f>
        <v>100</v>
      </c>
      <c r="E37">
        <f>IFERROR(VLOOKUP(C37,'Cricket SF&amp;F'!$B$2:$AC$103,28,FALSE),0)</f>
        <v>0</v>
      </c>
      <c r="F37">
        <f>IFERROR(VLOOKUP(C37,'Chess F'!$B$2:$H$84,7,FALSE),0)</f>
        <v>0</v>
      </c>
      <c r="G37">
        <f t="shared" si="0"/>
        <v>100</v>
      </c>
      <c r="H37">
        <f>IFERROR(VLOOKUP(C37,'Football SF'!$B$2:$U$61,20,FALSE),0)</f>
        <v>0</v>
      </c>
      <c r="I37">
        <f>IFERROR(VLOOKUP(C37,FIFA!$B$2:$M$36,12,FALSE),0)</f>
        <v>0</v>
      </c>
      <c r="J37">
        <f>IFERROR(VLOOKUP(C37,'TT F'!$B$2:$Q$71,16,FALSE),0)</f>
        <v>0</v>
      </c>
      <c r="K37">
        <f t="shared" si="1"/>
        <v>100</v>
      </c>
      <c r="L37">
        <f>IFERROR(VLOOKUP(C37,'Futsal F'!$B$2:$M$37,12,FALSE),0)</f>
        <v>0</v>
      </c>
      <c r="M37">
        <f>IFERROR(VLOOKUP(C37,'Football F'!$B$2:$M$34,12,FALSE),0)</f>
        <v>0</v>
      </c>
      <c r="N37">
        <f>IFERROR(VLOOKUP(C37,'Basketball F'!$B$2:$M$32,12,FALSE),0)</f>
        <v>0</v>
      </c>
      <c r="O37">
        <f t="shared" si="2"/>
        <v>100</v>
      </c>
      <c r="P37">
        <f>IFERROR(VLOOKUP(C37,'BGMI F'!$B$2:$Q$32,16,FALSE),0)</f>
        <v>0</v>
      </c>
      <c r="Q37">
        <f>IFERROR(VLOOKUP(C37,'Carrom F'!$B$2:$M$41,12,FALSE),0)</f>
        <v>0</v>
      </c>
      <c r="R37">
        <f>IFERROR(VLOOKUP(C37,'Badminton F'!$B$2:$Q$46,16,FALSE),0)</f>
        <v>0</v>
      </c>
      <c r="S37">
        <f t="shared" si="3"/>
        <v>100</v>
      </c>
      <c r="T37">
        <f>IFERROR(VLOOKUP(C37,Athletics!$B$2:$AF$22,31,FALSE),0)</f>
        <v>0</v>
      </c>
      <c r="U37">
        <f>IFERROR(VLOOKUP(C37,'Volleyball F'!$B$2:$Q$50,16,FALSE),0)</f>
        <v>0</v>
      </c>
      <c r="V37">
        <f>IFERROR(VLOOKUP(C37,Pool!$B$2:$U$31,20,FALSE),0)</f>
        <v>0</v>
      </c>
      <c r="W37">
        <f>IFERROR(VLOOKUP(C37,'Tug of War'!$B$2:$AC$20,28,FALSE),0)</f>
        <v>0</v>
      </c>
      <c r="X37">
        <f t="shared" si="4"/>
        <v>100</v>
      </c>
      <c r="Y37">
        <f>IFERROR(VLOOKUP(C37,Frisbee!$B$2:$Q$18,16,FALSE),0)</f>
        <v>0</v>
      </c>
      <c r="Z37">
        <f t="shared" si="5"/>
        <v>100</v>
      </c>
    </row>
    <row r="38" spans="1:26" ht="15" thickBot="1" x14ac:dyDescent="0.35">
      <c r="A38" s="3" t="s">
        <v>111</v>
      </c>
      <c r="B38" s="4" t="s">
        <v>112</v>
      </c>
      <c r="C38" s="4" t="s">
        <v>113</v>
      </c>
      <c r="D38">
        <f>IFERROR(VLOOKUP(C38,'throwball F'!$B$2:$N$138,13,FALSE),100)</f>
        <v>100</v>
      </c>
      <c r="E38">
        <f>IFERROR(VLOOKUP(C38,'Cricket SF&amp;F'!$B$2:$AC$103,28,FALSE),0)</f>
        <v>0</v>
      </c>
      <c r="F38">
        <f>IFERROR(VLOOKUP(C38,'Chess F'!$B$2:$H$84,7,FALSE),0)</f>
        <v>0</v>
      </c>
      <c r="G38">
        <f t="shared" si="0"/>
        <v>100</v>
      </c>
      <c r="H38">
        <f>IFERROR(VLOOKUP(C38,'Football SF'!$B$2:$U$61,20,FALSE),0)</f>
        <v>0</v>
      </c>
      <c r="I38">
        <f>IFERROR(VLOOKUP(C38,FIFA!$B$2:$M$36,12,FALSE),0)</f>
        <v>0</v>
      </c>
      <c r="J38">
        <f>IFERROR(VLOOKUP(C38,'TT F'!$B$2:$Q$71,16,FALSE),0)</f>
        <v>0</v>
      </c>
      <c r="K38">
        <f t="shared" si="1"/>
        <v>100</v>
      </c>
      <c r="L38">
        <f>IFERROR(VLOOKUP(C38,'Futsal F'!$B$2:$M$37,12,FALSE),0)</f>
        <v>0</v>
      </c>
      <c r="M38">
        <f>IFERROR(VLOOKUP(C38,'Football F'!$B$2:$M$34,12,FALSE),0)</f>
        <v>0</v>
      </c>
      <c r="N38">
        <f>IFERROR(VLOOKUP(C38,'Basketball F'!$B$2:$M$32,12,FALSE),0)</f>
        <v>0</v>
      </c>
      <c r="O38">
        <f t="shared" si="2"/>
        <v>100</v>
      </c>
      <c r="P38">
        <f>IFERROR(VLOOKUP(C38,'BGMI F'!$B$2:$Q$32,16,FALSE),0)</f>
        <v>0</v>
      </c>
      <c r="Q38">
        <f>IFERROR(VLOOKUP(C38,'Carrom F'!$B$2:$M$41,12,FALSE),0)</f>
        <v>0</v>
      </c>
      <c r="R38">
        <f>IFERROR(VLOOKUP(C38,'Badminton F'!$B$2:$Q$46,16,FALSE),0)</f>
        <v>0</v>
      </c>
      <c r="S38">
        <f t="shared" si="3"/>
        <v>100</v>
      </c>
      <c r="T38">
        <f>IFERROR(VLOOKUP(C38,Athletics!$B$2:$AF$22,31,FALSE),0)</f>
        <v>0</v>
      </c>
      <c r="U38">
        <f>IFERROR(VLOOKUP(C38,'Volleyball F'!$B$2:$Q$50,16,FALSE),0)</f>
        <v>0</v>
      </c>
      <c r="V38">
        <f>IFERROR(VLOOKUP(C38,Pool!$B$2:$U$31,20,FALSE),0)</f>
        <v>0</v>
      </c>
      <c r="W38">
        <f>IFERROR(VLOOKUP(C38,'Tug of War'!$B$2:$AC$20,28,FALSE),0)</f>
        <v>0</v>
      </c>
      <c r="X38">
        <f t="shared" si="4"/>
        <v>100</v>
      </c>
      <c r="Y38">
        <f>IFERROR(VLOOKUP(C38,Frisbee!$B$2:$Q$18,16,FALSE),0)</f>
        <v>0</v>
      </c>
      <c r="Z38">
        <f t="shared" si="5"/>
        <v>100</v>
      </c>
    </row>
    <row r="39" spans="1:26" ht="15" thickBot="1" x14ac:dyDescent="0.35">
      <c r="A39" s="3" t="s">
        <v>114</v>
      </c>
      <c r="B39" s="4" t="s">
        <v>115</v>
      </c>
      <c r="C39" s="4" t="s">
        <v>116</v>
      </c>
      <c r="D39">
        <f>IFERROR(VLOOKUP(C39,'throwball F'!$B$2:$N$138,13,FALSE),100)</f>
        <v>100</v>
      </c>
      <c r="E39">
        <f>IFERROR(VLOOKUP(C39,'Cricket SF&amp;F'!$B$2:$AC$103,28,FALSE),0)</f>
        <v>0</v>
      </c>
      <c r="F39">
        <f>IFERROR(VLOOKUP(C39,'Chess F'!$B$2:$H$84,7,FALSE),0)</f>
        <v>0</v>
      </c>
      <c r="G39">
        <f t="shared" si="0"/>
        <v>100</v>
      </c>
      <c r="H39">
        <f>IFERROR(VLOOKUP(C39,'Football SF'!$B$2:$U$61,20,FALSE),0)</f>
        <v>0</v>
      </c>
      <c r="I39">
        <f>IFERROR(VLOOKUP(C39,FIFA!$B$2:$M$36,12,FALSE),0)</f>
        <v>0</v>
      </c>
      <c r="J39">
        <f>IFERROR(VLOOKUP(C39,'TT F'!$B$2:$Q$71,16,FALSE),0)</f>
        <v>0</v>
      </c>
      <c r="K39">
        <f t="shared" si="1"/>
        <v>100</v>
      </c>
      <c r="L39">
        <f>IFERROR(VLOOKUP(C39,'Futsal F'!$B$2:$M$37,12,FALSE),0)</f>
        <v>0</v>
      </c>
      <c r="M39">
        <f>IFERROR(VLOOKUP(C39,'Football F'!$B$2:$M$34,12,FALSE),0)</f>
        <v>0</v>
      </c>
      <c r="N39">
        <f>IFERROR(VLOOKUP(C39,'Basketball F'!$B$2:$M$32,12,FALSE),0)</f>
        <v>0</v>
      </c>
      <c r="O39">
        <f t="shared" si="2"/>
        <v>100</v>
      </c>
      <c r="P39">
        <f>IFERROR(VLOOKUP(C39,'BGMI F'!$B$2:$Q$32,16,FALSE),0)</f>
        <v>0</v>
      </c>
      <c r="Q39">
        <f>IFERROR(VLOOKUP(C39,'Carrom F'!$B$2:$M$41,12,FALSE),0)</f>
        <v>0</v>
      </c>
      <c r="R39">
        <f>IFERROR(VLOOKUP(C39,'Badminton F'!$B$2:$Q$46,16,FALSE),0)</f>
        <v>0</v>
      </c>
      <c r="S39">
        <f t="shared" si="3"/>
        <v>100</v>
      </c>
      <c r="T39">
        <f>IFERROR(VLOOKUP(C39,Athletics!$B$2:$AF$22,31,FALSE),0)</f>
        <v>0</v>
      </c>
      <c r="U39">
        <f>IFERROR(VLOOKUP(C39,'Volleyball F'!$B$2:$Q$50,16,FALSE),0)</f>
        <v>0</v>
      </c>
      <c r="V39">
        <f>IFERROR(VLOOKUP(C39,Pool!$B$2:$U$31,20,FALSE),0)</f>
        <v>0</v>
      </c>
      <c r="W39">
        <f>IFERROR(VLOOKUP(C39,'Tug of War'!$B$2:$AC$20,28,FALSE),0)</f>
        <v>0</v>
      </c>
      <c r="X39">
        <f t="shared" si="4"/>
        <v>100</v>
      </c>
      <c r="Y39">
        <f>IFERROR(VLOOKUP(C39,Frisbee!$B$2:$Q$18,16,FALSE),0)</f>
        <v>0</v>
      </c>
      <c r="Z39">
        <f t="shared" si="5"/>
        <v>100</v>
      </c>
    </row>
    <row r="40" spans="1:26" ht="15" thickBot="1" x14ac:dyDescent="0.35">
      <c r="A40" s="3" t="s">
        <v>117</v>
      </c>
      <c r="B40" s="4" t="s">
        <v>118</v>
      </c>
      <c r="C40" s="4" t="s">
        <v>119</v>
      </c>
      <c r="D40">
        <f>IFERROR(VLOOKUP(C40,'throwball F'!$B$2:$N$138,13,FALSE),100)</f>
        <v>100</v>
      </c>
      <c r="E40">
        <f>IFERROR(VLOOKUP(C40,'Cricket SF&amp;F'!$B$2:$AC$103,28,FALSE),0)</f>
        <v>0</v>
      </c>
      <c r="F40">
        <f>IFERROR(VLOOKUP(C40,'Chess F'!$B$2:$H$84,7,FALSE),0)</f>
        <v>0</v>
      </c>
      <c r="G40">
        <f t="shared" si="0"/>
        <v>100</v>
      </c>
      <c r="H40">
        <f>IFERROR(VLOOKUP(C40,'Football SF'!$B$2:$U$61,20,FALSE),0)</f>
        <v>0</v>
      </c>
      <c r="I40">
        <f>IFERROR(VLOOKUP(C40,FIFA!$B$2:$M$36,12,FALSE),0)</f>
        <v>0</v>
      </c>
      <c r="J40">
        <f>IFERROR(VLOOKUP(C40,'TT F'!$B$2:$Q$71,16,FALSE),0)</f>
        <v>0</v>
      </c>
      <c r="K40">
        <f t="shared" si="1"/>
        <v>100</v>
      </c>
      <c r="L40">
        <f>IFERROR(VLOOKUP(C40,'Futsal F'!$B$2:$M$37,12,FALSE),0)</f>
        <v>0</v>
      </c>
      <c r="M40">
        <f>IFERROR(VLOOKUP(C40,'Football F'!$B$2:$M$34,12,FALSE),0)</f>
        <v>0</v>
      </c>
      <c r="N40">
        <f>IFERROR(VLOOKUP(C40,'Basketball F'!$B$2:$M$32,12,FALSE),0)</f>
        <v>0</v>
      </c>
      <c r="O40">
        <f t="shared" si="2"/>
        <v>100</v>
      </c>
      <c r="P40">
        <f>IFERROR(VLOOKUP(C40,'BGMI F'!$B$2:$Q$32,16,FALSE),0)</f>
        <v>0</v>
      </c>
      <c r="Q40">
        <f>IFERROR(VLOOKUP(C40,'Carrom F'!$B$2:$M$41,12,FALSE),0)</f>
        <v>0</v>
      </c>
      <c r="R40">
        <f>IFERROR(VLOOKUP(C40,'Badminton F'!$B$2:$Q$46,16,FALSE),0)</f>
        <v>0</v>
      </c>
      <c r="S40">
        <f t="shared" si="3"/>
        <v>100</v>
      </c>
      <c r="T40">
        <f>IFERROR(VLOOKUP(C40,Athletics!$B$2:$AF$22,31,FALSE),0)</f>
        <v>0</v>
      </c>
      <c r="U40">
        <f>IFERROR(VLOOKUP(C40,'Volleyball F'!$B$2:$Q$50,16,FALSE),0)</f>
        <v>0</v>
      </c>
      <c r="V40">
        <f>IFERROR(VLOOKUP(C40,Pool!$B$2:$U$31,20,FALSE),0)</f>
        <v>0</v>
      </c>
      <c r="W40">
        <f>IFERROR(VLOOKUP(C40,'Tug of War'!$B$2:$AC$20,28,FALSE),0)</f>
        <v>0</v>
      </c>
      <c r="X40">
        <f t="shared" si="4"/>
        <v>100</v>
      </c>
      <c r="Y40">
        <f>IFERROR(VLOOKUP(C40,Frisbee!$B$2:$Q$18,16,FALSE),0)</f>
        <v>0</v>
      </c>
      <c r="Z40">
        <f t="shared" si="5"/>
        <v>100</v>
      </c>
    </row>
    <row r="41" spans="1:26" ht="15" thickBot="1" x14ac:dyDescent="0.35">
      <c r="A41" s="3" t="s">
        <v>120</v>
      </c>
      <c r="B41" s="4" t="s">
        <v>121</v>
      </c>
      <c r="C41" s="4" t="s">
        <v>122</v>
      </c>
      <c r="D41">
        <f>IFERROR(VLOOKUP(C41,'throwball F'!$B$2:$N$138,13,FALSE),100)</f>
        <v>100</v>
      </c>
      <c r="E41">
        <f>IFERROR(VLOOKUP(C41,'Cricket SF&amp;F'!$B$2:$AC$103,28,FALSE),0)</f>
        <v>0</v>
      </c>
      <c r="F41">
        <f>IFERROR(VLOOKUP(C41,'Chess F'!$B$2:$H$84,7,FALSE),0)</f>
        <v>0</v>
      </c>
      <c r="G41">
        <f t="shared" si="0"/>
        <v>100</v>
      </c>
      <c r="H41">
        <f>IFERROR(VLOOKUP(C41,'Football SF'!$B$2:$U$61,20,FALSE),0)</f>
        <v>0</v>
      </c>
      <c r="I41">
        <f>IFERROR(VLOOKUP(C41,FIFA!$B$2:$M$36,12,FALSE),0)</f>
        <v>0</v>
      </c>
      <c r="J41">
        <f>IFERROR(VLOOKUP(C41,'TT F'!$B$2:$Q$71,16,FALSE),0)</f>
        <v>0</v>
      </c>
      <c r="K41">
        <f t="shared" si="1"/>
        <v>100</v>
      </c>
      <c r="L41">
        <f>IFERROR(VLOOKUP(C41,'Futsal F'!$B$2:$M$37,12,FALSE),0)</f>
        <v>0</v>
      </c>
      <c r="M41">
        <f>IFERROR(VLOOKUP(C41,'Football F'!$B$2:$M$34,12,FALSE),0)</f>
        <v>0</v>
      </c>
      <c r="N41">
        <f>IFERROR(VLOOKUP(C41,'Basketball F'!$B$2:$M$32,12,FALSE),0)</f>
        <v>0</v>
      </c>
      <c r="O41">
        <f t="shared" si="2"/>
        <v>100</v>
      </c>
      <c r="P41">
        <f>IFERROR(VLOOKUP(C41,'BGMI F'!$B$2:$Q$32,16,FALSE),0)</f>
        <v>0</v>
      </c>
      <c r="Q41">
        <f>IFERROR(VLOOKUP(C41,'Carrom F'!$B$2:$M$41,12,FALSE),0)</f>
        <v>0</v>
      </c>
      <c r="R41">
        <f>IFERROR(VLOOKUP(C41,'Badminton F'!$B$2:$Q$46,16,FALSE),0)</f>
        <v>0</v>
      </c>
      <c r="S41">
        <f t="shared" si="3"/>
        <v>100</v>
      </c>
      <c r="T41">
        <f>IFERROR(VLOOKUP(C41,Athletics!$B$2:$AF$22,31,FALSE),0)</f>
        <v>0</v>
      </c>
      <c r="U41">
        <f>IFERROR(VLOOKUP(C41,'Volleyball F'!$B$2:$Q$50,16,FALSE),0)</f>
        <v>0</v>
      </c>
      <c r="V41">
        <f>IFERROR(VLOOKUP(C41,Pool!$B$2:$U$31,20,FALSE),0)</f>
        <v>0</v>
      </c>
      <c r="W41">
        <f>IFERROR(VLOOKUP(C41,'Tug of War'!$B$2:$AC$20,28,FALSE),0)</f>
        <v>0</v>
      </c>
      <c r="X41">
        <f t="shared" si="4"/>
        <v>100</v>
      </c>
      <c r="Y41">
        <f>IFERROR(VLOOKUP(C41,Frisbee!$B$2:$Q$18,16,FALSE),0)</f>
        <v>0</v>
      </c>
      <c r="Z41">
        <f t="shared" si="5"/>
        <v>100</v>
      </c>
    </row>
    <row r="42" spans="1:26" ht="15" thickBot="1" x14ac:dyDescent="0.35">
      <c r="A42" s="3" t="s">
        <v>123</v>
      </c>
      <c r="B42" s="4" t="s">
        <v>124</v>
      </c>
      <c r="C42" s="4" t="s">
        <v>125</v>
      </c>
      <c r="D42">
        <f>IFERROR(VLOOKUP(C42,'throwball F'!$B$2:$N$138,13,FALSE),100)</f>
        <v>100</v>
      </c>
      <c r="E42">
        <f>IFERROR(VLOOKUP(C42,'Cricket SF&amp;F'!$B$2:$AC$103,28,FALSE),0)</f>
        <v>0</v>
      </c>
      <c r="F42">
        <f>IFERROR(VLOOKUP(C42,'Chess F'!$B$2:$H$84,7,FALSE),0)</f>
        <v>15</v>
      </c>
      <c r="G42">
        <f t="shared" si="0"/>
        <v>115</v>
      </c>
      <c r="H42">
        <f>IFERROR(VLOOKUP(C42,'Football SF'!$B$2:$U$61,20,FALSE),0)</f>
        <v>0</v>
      </c>
      <c r="I42">
        <f>IFERROR(VLOOKUP(C42,FIFA!$B$2:$M$36,12,FALSE),0)</f>
        <v>0</v>
      </c>
      <c r="J42">
        <f>IFERROR(VLOOKUP(C42,'TT F'!$B$2:$Q$71,16,FALSE),0)</f>
        <v>0</v>
      </c>
      <c r="K42">
        <f t="shared" si="1"/>
        <v>115</v>
      </c>
      <c r="L42">
        <f>IFERROR(VLOOKUP(C42,'Futsal F'!$B$2:$M$37,12,FALSE),0)</f>
        <v>0</v>
      </c>
      <c r="M42">
        <f>IFERROR(VLOOKUP(C42,'Football F'!$B$2:$M$34,12,FALSE),0)</f>
        <v>0</v>
      </c>
      <c r="N42">
        <f>IFERROR(VLOOKUP(C42,'Basketball F'!$B$2:$M$32,12,FALSE),0)</f>
        <v>0</v>
      </c>
      <c r="O42">
        <f t="shared" si="2"/>
        <v>115</v>
      </c>
      <c r="P42">
        <f>IFERROR(VLOOKUP(C42,'BGMI F'!$B$2:$Q$32,16,FALSE),0)</f>
        <v>0</v>
      </c>
      <c r="Q42">
        <f>IFERROR(VLOOKUP(C42,'Carrom F'!$B$2:$M$41,12,FALSE),0)</f>
        <v>0</v>
      </c>
      <c r="R42">
        <f>IFERROR(VLOOKUP(C42,'Badminton F'!$B$2:$Q$46,16,FALSE),0)</f>
        <v>0</v>
      </c>
      <c r="S42">
        <f t="shared" si="3"/>
        <v>115</v>
      </c>
      <c r="T42">
        <f>IFERROR(VLOOKUP(C42,Athletics!$B$2:$AF$22,31,FALSE),0)</f>
        <v>0</v>
      </c>
      <c r="U42">
        <f>IFERROR(VLOOKUP(C42,'Volleyball F'!$B$2:$Q$50,16,FALSE),0)</f>
        <v>0</v>
      </c>
      <c r="V42">
        <f>IFERROR(VLOOKUP(C42,Pool!$B$2:$U$31,20,FALSE),0)</f>
        <v>0</v>
      </c>
      <c r="W42">
        <f>IFERROR(VLOOKUP(C42,'Tug of War'!$B$2:$AC$20,28,FALSE),0)</f>
        <v>0</v>
      </c>
      <c r="X42">
        <f t="shared" si="4"/>
        <v>115</v>
      </c>
      <c r="Y42">
        <f>IFERROR(VLOOKUP(C42,Frisbee!$B$2:$Q$18,16,FALSE),0)</f>
        <v>0</v>
      </c>
      <c r="Z42">
        <f t="shared" si="5"/>
        <v>115</v>
      </c>
    </row>
    <row r="43" spans="1:26" ht="15" thickBot="1" x14ac:dyDescent="0.35">
      <c r="A43" s="3" t="s">
        <v>126</v>
      </c>
      <c r="B43" s="4" t="s">
        <v>127</v>
      </c>
      <c r="C43" s="4" t="s">
        <v>128</v>
      </c>
      <c r="D43">
        <f>IFERROR(VLOOKUP(C43,'throwball F'!$B$2:$N$138,13,FALSE),100)</f>
        <v>96</v>
      </c>
      <c r="E43">
        <f>IFERROR(VLOOKUP(C43,'Cricket SF&amp;F'!$B$2:$AC$103,28,FALSE),0)</f>
        <v>0</v>
      </c>
      <c r="F43">
        <f>IFERROR(VLOOKUP(C43,'Chess F'!$B$2:$H$84,7,FALSE),0)</f>
        <v>0</v>
      </c>
      <c r="G43">
        <f t="shared" si="0"/>
        <v>96</v>
      </c>
      <c r="H43">
        <f>IFERROR(VLOOKUP(C43,'Football SF'!$B$2:$U$61,20,FALSE),0)</f>
        <v>0</v>
      </c>
      <c r="I43">
        <f>IFERROR(VLOOKUP(C43,FIFA!$B$2:$M$36,12,FALSE),0)</f>
        <v>0</v>
      </c>
      <c r="J43">
        <f>IFERROR(VLOOKUP(C43,'TT F'!$B$2:$Q$71,16,FALSE),0)</f>
        <v>0</v>
      </c>
      <c r="K43">
        <f t="shared" si="1"/>
        <v>96</v>
      </c>
      <c r="L43">
        <f>IFERROR(VLOOKUP(C43,'Futsal F'!$B$2:$M$37,12,FALSE),0)</f>
        <v>0</v>
      </c>
      <c r="M43">
        <f>IFERROR(VLOOKUP(C43,'Football F'!$B$2:$M$34,12,FALSE),0)</f>
        <v>0</v>
      </c>
      <c r="N43">
        <f>IFERROR(VLOOKUP(C43,'Basketball F'!$B$2:$M$32,12,FALSE),0)</f>
        <v>0</v>
      </c>
      <c r="O43">
        <f t="shared" si="2"/>
        <v>96</v>
      </c>
      <c r="P43">
        <f>IFERROR(VLOOKUP(C43,'BGMI F'!$B$2:$Q$32,16,FALSE),0)</f>
        <v>0</v>
      </c>
      <c r="Q43">
        <f>IFERROR(VLOOKUP(C43,'Carrom F'!$B$2:$M$41,12,FALSE),0)</f>
        <v>0</v>
      </c>
      <c r="R43">
        <f>IFERROR(VLOOKUP(C43,'Badminton F'!$B$2:$Q$46,16,FALSE),0)</f>
        <v>0</v>
      </c>
      <c r="S43">
        <f t="shared" si="3"/>
        <v>96</v>
      </c>
      <c r="T43">
        <f>IFERROR(VLOOKUP(C43,Athletics!$B$2:$AF$22,31,FALSE),0)</f>
        <v>0</v>
      </c>
      <c r="U43">
        <f>IFERROR(VLOOKUP(C43,'Volleyball F'!$B$2:$Q$50,16,FALSE),0)</f>
        <v>0</v>
      </c>
      <c r="V43">
        <f>IFERROR(VLOOKUP(C43,Pool!$B$2:$U$31,20,FALSE),0)</f>
        <v>0</v>
      </c>
      <c r="W43">
        <f>IFERROR(VLOOKUP(C43,'Tug of War'!$B$2:$AC$20,28,FALSE),0)</f>
        <v>0</v>
      </c>
      <c r="X43">
        <f t="shared" si="4"/>
        <v>96</v>
      </c>
      <c r="Y43">
        <f>IFERROR(VLOOKUP(C43,Frisbee!$B$2:$Q$18,16,FALSE),0)</f>
        <v>0</v>
      </c>
      <c r="Z43">
        <f t="shared" si="5"/>
        <v>96</v>
      </c>
    </row>
    <row r="44" spans="1:26" ht="15" thickBot="1" x14ac:dyDescent="0.35">
      <c r="A44" s="3" t="s">
        <v>129</v>
      </c>
      <c r="B44" s="4" t="s">
        <v>130</v>
      </c>
      <c r="C44" s="4" t="s">
        <v>131</v>
      </c>
      <c r="D44">
        <f>IFERROR(VLOOKUP(C44,'throwball F'!$B$2:$N$138,13,FALSE),100)</f>
        <v>100</v>
      </c>
      <c r="E44">
        <f>IFERROR(VLOOKUP(C44,'Cricket SF&amp;F'!$B$2:$AC$103,28,FALSE),0)</f>
        <v>0</v>
      </c>
      <c r="F44">
        <f>IFERROR(VLOOKUP(C44,'Chess F'!$B$2:$H$84,7,FALSE),0)</f>
        <v>-5</v>
      </c>
      <c r="G44">
        <f t="shared" si="0"/>
        <v>95</v>
      </c>
      <c r="H44">
        <f>IFERROR(VLOOKUP(C44,'Football SF'!$B$2:$U$61,20,FALSE),0)</f>
        <v>-10</v>
      </c>
      <c r="I44">
        <f>IFERROR(VLOOKUP(C44,FIFA!$B$2:$M$36,12,FALSE),0)</f>
        <v>0</v>
      </c>
      <c r="J44">
        <f>IFERROR(VLOOKUP(C44,'TT F'!$B$2:$Q$71,16,FALSE),0)</f>
        <v>0</v>
      </c>
      <c r="K44">
        <f t="shared" si="1"/>
        <v>85</v>
      </c>
      <c r="L44">
        <f>IFERROR(VLOOKUP(C44,'Futsal F'!$B$2:$M$37,12,FALSE),0)</f>
        <v>0</v>
      </c>
      <c r="M44">
        <f>IFERROR(VLOOKUP(C44,'Football F'!$B$2:$M$34,12,FALSE),0)</f>
        <v>0</v>
      </c>
      <c r="N44">
        <f>IFERROR(VLOOKUP(C44,'Basketball F'!$B$2:$M$32,12,FALSE),0)</f>
        <v>0</v>
      </c>
      <c r="O44">
        <f t="shared" si="2"/>
        <v>85</v>
      </c>
      <c r="P44">
        <f>IFERROR(VLOOKUP(C44,'BGMI F'!$B$2:$Q$32,16,FALSE),0)</f>
        <v>-15</v>
      </c>
      <c r="Q44">
        <f>IFERROR(VLOOKUP(C44,'Carrom F'!$B$2:$M$41,12,FALSE),0)</f>
        <v>0</v>
      </c>
      <c r="R44">
        <f>IFERROR(VLOOKUP(C44,'Badminton F'!$B$2:$Q$46,16,FALSE),0)</f>
        <v>20</v>
      </c>
      <c r="S44">
        <f t="shared" si="3"/>
        <v>90</v>
      </c>
      <c r="T44">
        <f>IFERROR(VLOOKUP(C44,Athletics!$B$2:$AF$22,31,FALSE),0)</f>
        <v>35</v>
      </c>
      <c r="U44">
        <f>IFERROR(VLOOKUP(C44,'Volleyball F'!$B$2:$Q$50,16,FALSE),0)</f>
        <v>0</v>
      </c>
      <c r="V44">
        <f>IFERROR(VLOOKUP(C44,Pool!$B$2:$U$31,20,FALSE),0)</f>
        <v>0</v>
      </c>
      <c r="W44">
        <f>IFERROR(VLOOKUP(C44,'Tug of War'!$B$2:$AC$20,28,FALSE),0)</f>
        <v>0</v>
      </c>
      <c r="X44">
        <f t="shared" si="4"/>
        <v>125</v>
      </c>
      <c r="Y44">
        <f>IFERROR(VLOOKUP(C44,Frisbee!$B$2:$Q$18,16,FALSE),0)</f>
        <v>5</v>
      </c>
      <c r="Z44">
        <f t="shared" si="5"/>
        <v>130</v>
      </c>
    </row>
    <row r="45" spans="1:26" ht="15" thickBot="1" x14ac:dyDescent="0.35">
      <c r="A45" s="3" t="s">
        <v>132</v>
      </c>
      <c r="B45" s="4" t="s">
        <v>133</v>
      </c>
      <c r="C45" s="4" t="s">
        <v>134</v>
      </c>
      <c r="D45">
        <f>IFERROR(VLOOKUP(C45,'throwball F'!$B$2:$N$138,13,FALSE),100)</f>
        <v>100</v>
      </c>
      <c r="E45">
        <f>IFERROR(VLOOKUP(C45,'Cricket SF&amp;F'!$B$2:$AC$103,28,FALSE),0)</f>
        <v>0</v>
      </c>
      <c r="F45">
        <f>IFERROR(VLOOKUP(C45,'Chess F'!$B$2:$H$84,7,FALSE),0)</f>
        <v>0</v>
      </c>
      <c r="G45">
        <f t="shared" si="0"/>
        <v>100</v>
      </c>
      <c r="H45">
        <f>IFERROR(VLOOKUP(C45,'Football SF'!$B$2:$U$61,20,FALSE),0)</f>
        <v>0</v>
      </c>
      <c r="I45">
        <f>IFERROR(VLOOKUP(C45,FIFA!$B$2:$M$36,12,FALSE),0)</f>
        <v>0</v>
      </c>
      <c r="J45">
        <f>IFERROR(VLOOKUP(C45,'TT F'!$B$2:$Q$71,16,FALSE),0)</f>
        <v>0</v>
      </c>
      <c r="K45">
        <f t="shared" si="1"/>
        <v>100</v>
      </c>
      <c r="L45">
        <f>IFERROR(VLOOKUP(C45,'Futsal F'!$B$2:$M$37,12,FALSE),0)</f>
        <v>0</v>
      </c>
      <c r="M45">
        <f>IFERROR(VLOOKUP(C45,'Football F'!$B$2:$M$34,12,FALSE),0)</f>
        <v>0</v>
      </c>
      <c r="N45">
        <f>IFERROR(VLOOKUP(C45,'Basketball F'!$B$2:$M$32,12,FALSE),0)</f>
        <v>0</v>
      </c>
      <c r="O45">
        <f t="shared" si="2"/>
        <v>100</v>
      </c>
      <c r="P45">
        <f>IFERROR(VLOOKUP(C45,'BGMI F'!$B$2:$Q$32,16,FALSE),0)</f>
        <v>0</v>
      </c>
      <c r="Q45">
        <f>IFERROR(VLOOKUP(C45,'Carrom F'!$B$2:$M$41,12,FALSE),0)</f>
        <v>0</v>
      </c>
      <c r="R45">
        <f>IFERROR(VLOOKUP(C45,'Badminton F'!$B$2:$Q$46,16,FALSE),0)</f>
        <v>0</v>
      </c>
      <c r="S45">
        <f t="shared" si="3"/>
        <v>100</v>
      </c>
      <c r="T45">
        <f>IFERROR(VLOOKUP(C45,Athletics!$B$2:$AF$22,31,FALSE),0)</f>
        <v>0</v>
      </c>
      <c r="U45">
        <f>IFERROR(VLOOKUP(C45,'Volleyball F'!$B$2:$Q$50,16,FALSE),0)</f>
        <v>0</v>
      </c>
      <c r="V45">
        <f>IFERROR(VLOOKUP(C45,Pool!$B$2:$U$31,20,FALSE),0)</f>
        <v>0</v>
      </c>
      <c r="W45">
        <f>IFERROR(VLOOKUP(C45,'Tug of War'!$B$2:$AC$20,28,FALSE),0)</f>
        <v>0</v>
      </c>
      <c r="X45">
        <f t="shared" si="4"/>
        <v>100</v>
      </c>
      <c r="Y45">
        <f>IFERROR(VLOOKUP(C45,Frisbee!$B$2:$Q$18,16,FALSE),0)</f>
        <v>0</v>
      </c>
      <c r="Z45">
        <f t="shared" si="5"/>
        <v>100</v>
      </c>
    </row>
    <row r="46" spans="1:26" ht="15" thickBot="1" x14ac:dyDescent="0.35">
      <c r="A46" s="3" t="s">
        <v>135</v>
      </c>
      <c r="B46" s="4" t="s">
        <v>136</v>
      </c>
      <c r="C46" s="4" t="s">
        <v>137</v>
      </c>
      <c r="D46">
        <f>IFERROR(VLOOKUP(C46,'throwball F'!$B$2:$N$138,13,FALSE),100)</f>
        <v>100</v>
      </c>
      <c r="E46">
        <f>IFERROR(VLOOKUP(C46,'Cricket SF&amp;F'!$B$2:$AC$103,28,FALSE),0)</f>
        <v>0</v>
      </c>
      <c r="F46">
        <f>IFERROR(VLOOKUP(C46,'Chess F'!$B$2:$H$84,7,FALSE),0)</f>
        <v>0</v>
      </c>
      <c r="G46">
        <f t="shared" si="0"/>
        <v>100</v>
      </c>
      <c r="H46">
        <f>IFERROR(VLOOKUP(C46,'Football SF'!$B$2:$U$61,20,FALSE),0)</f>
        <v>0</v>
      </c>
      <c r="I46">
        <f>IFERROR(VLOOKUP(C46,FIFA!$B$2:$M$36,12,FALSE),0)</f>
        <v>0</v>
      </c>
      <c r="J46">
        <f>IFERROR(VLOOKUP(C46,'TT F'!$B$2:$Q$71,16,FALSE),0)</f>
        <v>0</v>
      </c>
      <c r="K46">
        <f t="shared" si="1"/>
        <v>100</v>
      </c>
      <c r="L46">
        <f>IFERROR(VLOOKUP(C46,'Futsal F'!$B$2:$M$37,12,FALSE),0)</f>
        <v>0</v>
      </c>
      <c r="M46">
        <f>IFERROR(VLOOKUP(C46,'Football F'!$B$2:$M$34,12,FALSE),0)</f>
        <v>0</v>
      </c>
      <c r="N46">
        <f>IFERROR(VLOOKUP(C46,'Basketball F'!$B$2:$M$32,12,FALSE),0)</f>
        <v>0</v>
      </c>
      <c r="O46">
        <f t="shared" si="2"/>
        <v>100</v>
      </c>
      <c r="P46">
        <f>IFERROR(VLOOKUP(C46,'BGMI F'!$B$2:$Q$32,16,FALSE),0)</f>
        <v>0</v>
      </c>
      <c r="Q46">
        <f>IFERROR(VLOOKUP(C46,'Carrom F'!$B$2:$M$41,12,FALSE),0)</f>
        <v>0</v>
      </c>
      <c r="R46">
        <f>IFERROR(VLOOKUP(C46,'Badminton F'!$B$2:$Q$46,16,FALSE),0)</f>
        <v>0</v>
      </c>
      <c r="S46">
        <f t="shared" si="3"/>
        <v>100</v>
      </c>
      <c r="T46">
        <f>IFERROR(VLOOKUP(C46,Athletics!$B$2:$AF$22,31,FALSE),0)</f>
        <v>0</v>
      </c>
      <c r="U46">
        <f>IFERROR(VLOOKUP(C46,'Volleyball F'!$B$2:$Q$50,16,FALSE),0)</f>
        <v>0</v>
      </c>
      <c r="V46">
        <f>IFERROR(VLOOKUP(C46,Pool!$B$2:$U$31,20,FALSE),0)</f>
        <v>0</v>
      </c>
      <c r="W46">
        <f>IFERROR(VLOOKUP(C46,'Tug of War'!$B$2:$AC$20,28,FALSE),0)</f>
        <v>0</v>
      </c>
      <c r="X46">
        <f t="shared" si="4"/>
        <v>100</v>
      </c>
      <c r="Y46">
        <f>IFERROR(VLOOKUP(C46,Frisbee!$B$2:$Q$18,16,FALSE),0)</f>
        <v>0</v>
      </c>
      <c r="Z46">
        <f t="shared" si="5"/>
        <v>100</v>
      </c>
    </row>
    <row r="47" spans="1:26" ht="15" thickBot="1" x14ac:dyDescent="0.35">
      <c r="A47" s="3" t="s">
        <v>138</v>
      </c>
      <c r="B47" s="4" t="s">
        <v>139</v>
      </c>
      <c r="C47" s="4" t="s">
        <v>140</v>
      </c>
      <c r="D47">
        <f>IFERROR(VLOOKUP(C47,'throwball F'!$B$2:$N$138,13,FALSE),100)</f>
        <v>100</v>
      </c>
      <c r="E47">
        <f>IFERROR(VLOOKUP(C47,'Cricket SF&amp;F'!$B$2:$AC$103,28,FALSE),0)</f>
        <v>0</v>
      </c>
      <c r="F47">
        <f>IFERROR(VLOOKUP(C47,'Chess F'!$B$2:$H$84,7,FALSE),0)</f>
        <v>0</v>
      </c>
      <c r="G47">
        <f t="shared" si="0"/>
        <v>100</v>
      </c>
      <c r="H47">
        <f>IFERROR(VLOOKUP(C47,'Football SF'!$B$2:$U$61,20,FALSE),0)</f>
        <v>0</v>
      </c>
      <c r="I47">
        <f>IFERROR(VLOOKUP(C47,FIFA!$B$2:$M$36,12,FALSE),0)</f>
        <v>0</v>
      </c>
      <c r="J47">
        <f>IFERROR(VLOOKUP(C47,'TT F'!$B$2:$Q$71,16,FALSE),0)</f>
        <v>0</v>
      </c>
      <c r="K47">
        <f t="shared" si="1"/>
        <v>100</v>
      </c>
      <c r="L47">
        <f>IFERROR(VLOOKUP(C47,'Futsal F'!$B$2:$M$37,12,FALSE),0)</f>
        <v>0</v>
      </c>
      <c r="M47">
        <f>IFERROR(VLOOKUP(C47,'Football F'!$B$2:$M$34,12,FALSE),0)</f>
        <v>0</v>
      </c>
      <c r="N47">
        <f>IFERROR(VLOOKUP(C47,'Basketball F'!$B$2:$M$32,12,FALSE),0)</f>
        <v>0</v>
      </c>
      <c r="O47">
        <f t="shared" si="2"/>
        <v>100</v>
      </c>
      <c r="P47">
        <f>IFERROR(VLOOKUP(C47,'BGMI F'!$B$2:$Q$32,16,FALSE),0)</f>
        <v>0</v>
      </c>
      <c r="Q47">
        <f>IFERROR(VLOOKUP(C47,'Carrom F'!$B$2:$M$41,12,FALSE),0)</f>
        <v>0</v>
      </c>
      <c r="R47">
        <f>IFERROR(VLOOKUP(C47,'Badminton F'!$B$2:$Q$46,16,FALSE),0)</f>
        <v>0</v>
      </c>
      <c r="S47">
        <f t="shared" si="3"/>
        <v>100</v>
      </c>
      <c r="T47">
        <f>IFERROR(VLOOKUP(C47,Athletics!$B$2:$AF$22,31,FALSE),0)</f>
        <v>0</v>
      </c>
      <c r="U47">
        <f>IFERROR(VLOOKUP(C47,'Volleyball F'!$B$2:$Q$50,16,FALSE),0)</f>
        <v>0</v>
      </c>
      <c r="V47">
        <f>IFERROR(VLOOKUP(C47,Pool!$B$2:$U$31,20,FALSE),0)</f>
        <v>0</v>
      </c>
      <c r="W47">
        <f>IFERROR(VLOOKUP(C47,'Tug of War'!$B$2:$AC$20,28,FALSE),0)</f>
        <v>0</v>
      </c>
      <c r="X47">
        <f t="shared" si="4"/>
        <v>100</v>
      </c>
      <c r="Y47">
        <f>IFERROR(VLOOKUP(C47,Frisbee!$B$2:$Q$18,16,FALSE),0)</f>
        <v>0</v>
      </c>
      <c r="Z47">
        <f t="shared" si="5"/>
        <v>100</v>
      </c>
    </row>
    <row r="48" spans="1:26" ht="15" thickBot="1" x14ac:dyDescent="0.35">
      <c r="A48" s="3" t="s">
        <v>141</v>
      </c>
      <c r="B48" s="4" t="s">
        <v>142</v>
      </c>
      <c r="C48" s="4" t="s">
        <v>143</v>
      </c>
      <c r="D48">
        <f>IFERROR(VLOOKUP(C48,'throwball F'!$B$2:$N$138,13,FALSE),100)</f>
        <v>100</v>
      </c>
      <c r="E48">
        <f>IFERROR(VLOOKUP(C48,'Cricket SF&amp;F'!$B$2:$AC$103,28,FALSE),0)</f>
        <v>0</v>
      </c>
      <c r="F48">
        <f>IFERROR(VLOOKUP(C48,'Chess F'!$B$2:$H$84,7,FALSE),0)</f>
        <v>0</v>
      </c>
      <c r="G48">
        <f t="shared" si="0"/>
        <v>100</v>
      </c>
      <c r="H48">
        <f>IFERROR(VLOOKUP(C48,'Football SF'!$B$2:$U$61,20,FALSE),0)</f>
        <v>0</v>
      </c>
      <c r="I48">
        <f>IFERROR(VLOOKUP(C48,FIFA!$B$2:$M$36,12,FALSE),0)</f>
        <v>0</v>
      </c>
      <c r="J48">
        <f>IFERROR(VLOOKUP(C48,'TT F'!$B$2:$Q$71,16,FALSE),0)</f>
        <v>0</v>
      </c>
      <c r="K48">
        <f t="shared" si="1"/>
        <v>100</v>
      </c>
      <c r="L48">
        <f>IFERROR(VLOOKUP(C48,'Futsal F'!$B$2:$M$37,12,FALSE),0)</f>
        <v>0</v>
      </c>
      <c r="M48">
        <f>IFERROR(VLOOKUP(C48,'Football F'!$B$2:$M$34,12,FALSE),0)</f>
        <v>0</v>
      </c>
      <c r="N48">
        <f>IFERROR(VLOOKUP(C48,'Basketball F'!$B$2:$M$32,12,FALSE),0)</f>
        <v>0</v>
      </c>
      <c r="O48">
        <f t="shared" si="2"/>
        <v>100</v>
      </c>
      <c r="P48">
        <f>IFERROR(VLOOKUP(C48,'BGMI F'!$B$2:$Q$32,16,FALSE),0)</f>
        <v>0</v>
      </c>
      <c r="Q48">
        <f>IFERROR(VLOOKUP(C48,'Carrom F'!$B$2:$M$41,12,FALSE),0)</f>
        <v>0</v>
      </c>
      <c r="R48">
        <f>IFERROR(VLOOKUP(C48,'Badminton F'!$B$2:$Q$46,16,FALSE),0)</f>
        <v>0</v>
      </c>
      <c r="S48">
        <f t="shared" si="3"/>
        <v>100</v>
      </c>
      <c r="T48">
        <f>IFERROR(VLOOKUP(C48,Athletics!$B$2:$AF$22,31,FALSE),0)</f>
        <v>0</v>
      </c>
      <c r="U48">
        <f>IFERROR(VLOOKUP(C48,'Volleyball F'!$B$2:$Q$50,16,FALSE),0)</f>
        <v>0</v>
      </c>
      <c r="V48">
        <f>IFERROR(VLOOKUP(C48,Pool!$B$2:$U$31,20,FALSE),0)</f>
        <v>0</v>
      </c>
      <c r="W48">
        <f>IFERROR(VLOOKUP(C48,'Tug of War'!$B$2:$AC$20,28,FALSE),0)</f>
        <v>0</v>
      </c>
      <c r="X48">
        <f t="shared" si="4"/>
        <v>100</v>
      </c>
      <c r="Y48">
        <f>IFERROR(VLOOKUP(C48,Frisbee!$B$2:$Q$18,16,FALSE),0)</f>
        <v>0</v>
      </c>
      <c r="Z48">
        <f t="shared" si="5"/>
        <v>100</v>
      </c>
    </row>
    <row r="49" spans="1:26" ht="15" thickBot="1" x14ac:dyDescent="0.35">
      <c r="A49" s="3" t="s">
        <v>144</v>
      </c>
      <c r="B49" s="4" t="s">
        <v>145</v>
      </c>
      <c r="C49" s="4" t="s">
        <v>146</v>
      </c>
      <c r="D49">
        <f>IFERROR(VLOOKUP(C49,'throwball F'!$B$2:$N$138,13,FALSE),100)</f>
        <v>100</v>
      </c>
      <c r="E49">
        <f>IFERROR(VLOOKUP(C49,'Cricket SF&amp;F'!$B$2:$AC$103,28,FALSE),0)</f>
        <v>0</v>
      </c>
      <c r="F49">
        <f>IFERROR(VLOOKUP(C49,'Chess F'!$B$2:$H$84,7,FALSE),0)</f>
        <v>0</v>
      </c>
      <c r="G49">
        <f t="shared" si="0"/>
        <v>100</v>
      </c>
      <c r="H49">
        <f>IFERROR(VLOOKUP(C49,'Football SF'!$B$2:$U$61,20,FALSE),0)</f>
        <v>0</v>
      </c>
      <c r="I49">
        <f>IFERROR(VLOOKUP(C49,FIFA!$B$2:$M$36,12,FALSE),0)</f>
        <v>0</v>
      </c>
      <c r="J49">
        <f>IFERROR(VLOOKUP(C49,'TT F'!$B$2:$Q$71,16,FALSE),0)</f>
        <v>0</v>
      </c>
      <c r="K49">
        <f t="shared" si="1"/>
        <v>100</v>
      </c>
      <c r="L49">
        <f>IFERROR(VLOOKUP(C49,'Futsal F'!$B$2:$M$37,12,FALSE),0)</f>
        <v>0</v>
      </c>
      <c r="M49">
        <f>IFERROR(VLOOKUP(C49,'Football F'!$B$2:$M$34,12,FALSE),0)</f>
        <v>0</v>
      </c>
      <c r="N49">
        <f>IFERROR(VLOOKUP(C49,'Basketball F'!$B$2:$M$32,12,FALSE),0)</f>
        <v>0</v>
      </c>
      <c r="O49">
        <f t="shared" si="2"/>
        <v>100</v>
      </c>
      <c r="P49">
        <f>IFERROR(VLOOKUP(C49,'BGMI F'!$B$2:$Q$32,16,FALSE),0)</f>
        <v>0</v>
      </c>
      <c r="Q49">
        <f>IFERROR(VLOOKUP(C49,'Carrom F'!$B$2:$M$41,12,FALSE),0)</f>
        <v>0</v>
      </c>
      <c r="R49">
        <f>IFERROR(VLOOKUP(C49,'Badminton F'!$B$2:$Q$46,16,FALSE),0)</f>
        <v>0</v>
      </c>
      <c r="S49">
        <f t="shared" si="3"/>
        <v>100</v>
      </c>
      <c r="T49">
        <f>IFERROR(VLOOKUP(C49,Athletics!$B$2:$AF$22,31,FALSE),0)</f>
        <v>0</v>
      </c>
      <c r="U49">
        <f>IFERROR(VLOOKUP(C49,'Volleyball F'!$B$2:$Q$50,16,FALSE),0)</f>
        <v>0</v>
      </c>
      <c r="V49">
        <f>IFERROR(VLOOKUP(C49,Pool!$B$2:$U$31,20,FALSE),0)</f>
        <v>0</v>
      </c>
      <c r="W49">
        <f>IFERROR(VLOOKUP(C49,'Tug of War'!$B$2:$AC$20,28,FALSE),0)</f>
        <v>0</v>
      </c>
      <c r="X49">
        <f t="shared" si="4"/>
        <v>100</v>
      </c>
      <c r="Y49">
        <f>IFERROR(VLOOKUP(C49,Frisbee!$B$2:$Q$18,16,FALSE),0)</f>
        <v>0</v>
      </c>
      <c r="Z49">
        <f t="shared" si="5"/>
        <v>100</v>
      </c>
    </row>
    <row r="50" spans="1:26" ht="15" thickBot="1" x14ac:dyDescent="0.35">
      <c r="A50" s="3" t="s">
        <v>147</v>
      </c>
      <c r="B50" s="4" t="s">
        <v>148</v>
      </c>
      <c r="C50" s="4" t="s">
        <v>149</v>
      </c>
      <c r="D50">
        <f>IFERROR(VLOOKUP(C50,'throwball F'!$B$2:$N$138,13,FALSE),100)</f>
        <v>90</v>
      </c>
      <c r="E50">
        <f>IFERROR(VLOOKUP(C50,'Cricket SF&amp;F'!$B$2:$AC$103,28,FALSE),0)</f>
        <v>-12</v>
      </c>
      <c r="F50">
        <f>IFERROR(VLOOKUP(C50,'Chess F'!$B$2:$H$84,7,FALSE),0)</f>
        <v>-5</v>
      </c>
      <c r="G50">
        <f t="shared" si="0"/>
        <v>73</v>
      </c>
      <c r="H50">
        <f>IFERROR(VLOOKUP(C50,'Football SF'!$B$2:$U$61,20,FALSE),0)</f>
        <v>0</v>
      </c>
      <c r="I50">
        <f>IFERROR(VLOOKUP(C50,FIFA!$B$2:$M$36,12,FALSE),0)</f>
        <v>0</v>
      </c>
      <c r="J50">
        <f>IFERROR(VLOOKUP(C50,'TT F'!$B$2:$Q$71,16,FALSE),0)</f>
        <v>-15</v>
      </c>
      <c r="K50">
        <f t="shared" si="1"/>
        <v>58</v>
      </c>
      <c r="L50">
        <f>IFERROR(VLOOKUP(C50,'Futsal F'!$B$2:$M$37,12,FALSE),0)</f>
        <v>0</v>
      </c>
      <c r="M50">
        <f>IFERROR(VLOOKUP(C50,'Football F'!$B$2:$M$34,12,FALSE),0)</f>
        <v>0</v>
      </c>
      <c r="N50">
        <f>IFERROR(VLOOKUP(C50,'Basketball F'!$B$2:$M$32,12,FALSE),0)</f>
        <v>0</v>
      </c>
      <c r="O50">
        <f t="shared" si="2"/>
        <v>58</v>
      </c>
      <c r="P50">
        <f>IFERROR(VLOOKUP(C50,'BGMI F'!$B$2:$Q$32,16,FALSE),0)</f>
        <v>0</v>
      </c>
      <c r="Q50">
        <f>IFERROR(VLOOKUP(C50,'Carrom F'!$B$2:$M$41,12,FALSE),0)</f>
        <v>0</v>
      </c>
      <c r="R50">
        <f>IFERROR(VLOOKUP(C50,'Badminton F'!$B$2:$Q$46,16,FALSE),0)</f>
        <v>0</v>
      </c>
      <c r="S50">
        <f t="shared" si="3"/>
        <v>58</v>
      </c>
      <c r="T50">
        <f>IFERROR(VLOOKUP(C50,Athletics!$B$2:$AF$22,31,FALSE),0)</f>
        <v>0</v>
      </c>
      <c r="U50">
        <f>IFERROR(VLOOKUP(C50,'Volleyball F'!$B$2:$Q$50,16,FALSE),0)</f>
        <v>5</v>
      </c>
      <c r="V50">
        <f>IFERROR(VLOOKUP(C50,Pool!$B$2:$U$31,20,FALSE),0)</f>
        <v>15</v>
      </c>
      <c r="W50">
        <f>IFERROR(VLOOKUP(C50,'Tug of War'!$B$2:$AC$20,28,FALSE),0)</f>
        <v>-5</v>
      </c>
      <c r="X50">
        <f t="shared" si="4"/>
        <v>73</v>
      </c>
      <c r="Y50">
        <f>IFERROR(VLOOKUP(C50,Frisbee!$B$2:$Q$18,16,FALSE),0)</f>
        <v>0</v>
      </c>
      <c r="Z50">
        <f t="shared" si="5"/>
        <v>73</v>
      </c>
    </row>
    <row r="51" spans="1:26" ht="15" thickBot="1" x14ac:dyDescent="0.35">
      <c r="A51" s="3" t="s">
        <v>150</v>
      </c>
      <c r="B51" s="4" t="s">
        <v>151</v>
      </c>
      <c r="C51" s="4" t="s">
        <v>152</v>
      </c>
      <c r="D51">
        <f>IFERROR(VLOOKUP(C51,'throwball F'!$B$2:$N$138,13,FALSE),100)</f>
        <v>100</v>
      </c>
      <c r="E51">
        <f>IFERROR(VLOOKUP(C51,'Cricket SF&amp;F'!$B$2:$AC$103,28,FALSE),0)</f>
        <v>0</v>
      </c>
      <c r="F51">
        <f>IFERROR(VLOOKUP(C51,'Chess F'!$B$2:$H$84,7,FALSE),0)</f>
        <v>0</v>
      </c>
      <c r="G51">
        <f t="shared" si="0"/>
        <v>100</v>
      </c>
      <c r="H51">
        <f>IFERROR(VLOOKUP(C51,'Football SF'!$B$2:$U$61,20,FALSE),0)</f>
        <v>0</v>
      </c>
      <c r="I51">
        <f>IFERROR(VLOOKUP(C51,FIFA!$B$2:$M$36,12,FALSE),0)</f>
        <v>0</v>
      </c>
      <c r="J51">
        <f>IFERROR(VLOOKUP(C51,'TT F'!$B$2:$Q$71,16,FALSE),0)</f>
        <v>0</v>
      </c>
      <c r="K51">
        <f t="shared" si="1"/>
        <v>100</v>
      </c>
      <c r="L51">
        <f>IFERROR(VLOOKUP(C51,'Futsal F'!$B$2:$M$37,12,FALSE),0)</f>
        <v>0</v>
      </c>
      <c r="M51">
        <f>IFERROR(VLOOKUP(C51,'Football F'!$B$2:$M$34,12,FALSE),0)</f>
        <v>0</v>
      </c>
      <c r="N51">
        <f>IFERROR(VLOOKUP(C51,'Basketball F'!$B$2:$M$32,12,FALSE),0)</f>
        <v>0</v>
      </c>
      <c r="O51">
        <f t="shared" si="2"/>
        <v>100</v>
      </c>
      <c r="P51">
        <f>IFERROR(VLOOKUP(C51,'BGMI F'!$B$2:$Q$32,16,FALSE),0)</f>
        <v>0</v>
      </c>
      <c r="Q51">
        <f>IFERROR(VLOOKUP(C51,'Carrom F'!$B$2:$M$41,12,FALSE),0)</f>
        <v>0</v>
      </c>
      <c r="R51">
        <f>IFERROR(VLOOKUP(C51,'Badminton F'!$B$2:$Q$46,16,FALSE),0)</f>
        <v>0</v>
      </c>
      <c r="S51">
        <f t="shared" si="3"/>
        <v>100</v>
      </c>
      <c r="T51">
        <f>IFERROR(VLOOKUP(C51,Athletics!$B$2:$AF$22,31,FALSE),0)</f>
        <v>0</v>
      </c>
      <c r="U51">
        <f>IFERROR(VLOOKUP(C51,'Volleyball F'!$B$2:$Q$50,16,FALSE),0)</f>
        <v>0</v>
      </c>
      <c r="V51">
        <f>IFERROR(VLOOKUP(C51,Pool!$B$2:$U$31,20,FALSE),0)</f>
        <v>0</v>
      </c>
      <c r="W51">
        <f>IFERROR(VLOOKUP(C51,'Tug of War'!$B$2:$AC$20,28,FALSE),0)</f>
        <v>0</v>
      </c>
      <c r="X51">
        <f t="shared" si="4"/>
        <v>100</v>
      </c>
      <c r="Y51">
        <f>IFERROR(VLOOKUP(C51,Frisbee!$B$2:$Q$18,16,FALSE),0)</f>
        <v>0</v>
      </c>
      <c r="Z51">
        <f t="shared" si="5"/>
        <v>100</v>
      </c>
    </row>
    <row r="52" spans="1:26" ht="15" thickBot="1" x14ac:dyDescent="0.35">
      <c r="A52" s="3" t="s">
        <v>153</v>
      </c>
      <c r="B52" s="4" t="s">
        <v>154</v>
      </c>
      <c r="C52" s="4" t="s">
        <v>155</v>
      </c>
      <c r="D52">
        <f>IFERROR(VLOOKUP(C52,'throwball F'!$B$2:$N$138,13,FALSE),100)</f>
        <v>90</v>
      </c>
      <c r="E52">
        <f>IFERROR(VLOOKUP(C52,'Cricket SF&amp;F'!$B$2:$AC$103,28,FALSE),0)</f>
        <v>13</v>
      </c>
      <c r="F52">
        <f>IFERROR(VLOOKUP(C52,'Chess F'!$B$2:$H$84,7,FALSE),0)</f>
        <v>-4</v>
      </c>
      <c r="G52">
        <f t="shared" si="0"/>
        <v>99</v>
      </c>
      <c r="H52">
        <f>IFERROR(VLOOKUP(C52,'Football SF'!$B$2:$U$61,20,FALSE),0)</f>
        <v>-14</v>
      </c>
      <c r="I52">
        <f>IFERROR(VLOOKUP(C52,FIFA!$B$2:$M$36,12,FALSE),0)</f>
        <v>0</v>
      </c>
      <c r="J52">
        <f>IFERROR(VLOOKUP(C52,'TT F'!$B$2:$Q$71,16,FALSE),0)</f>
        <v>17</v>
      </c>
      <c r="K52">
        <f t="shared" si="1"/>
        <v>102</v>
      </c>
      <c r="L52">
        <f>IFERROR(VLOOKUP(C52,'Futsal F'!$B$2:$M$37,12,FALSE),0)</f>
        <v>0</v>
      </c>
      <c r="M52">
        <f>IFERROR(VLOOKUP(C52,'Football F'!$B$2:$M$34,12,FALSE),0)</f>
        <v>0</v>
      </c>
      <c r="N52">
        <f>IFERROR(VLOOKUP(C52,'Basketball F'!$B$2:$M$32,12,FALSE),0)</f>
        <v>0</v>
      </c>
      <c r="O52">
        <f t="shared" si="2"/>
        <v>102</v>
      </c>
      <c r="P52">
        <f>IFERROR(VLOOKUP(C52,'BGMI F'!$B$2:$Q$32,16,FALSE),0)</f>
        <v>0</v>
      </c>
      <c r="Q52">
        <f>IFERROR(VLOOKUP(C52,'Carrom F'!$B$2:$M$41,12,FALSE),0)</f>
        <v>0</v>
      </c>
      <c r="R52">
        <f>IFERROR(VLOOKUP(C52,'Badminton F'!$B$2:$Q$46,16,FALSE),0)</f>
        <v>0</v>
      </c>
      <c r="S52">
        <f t="shared" si="3"/>
        <v>102</v>
      </c>
      <c r="T52">
        <f>IFERROR(VLOOKUP(C52,Athletics!$B$2:$AF$22,31,FALSE),0)</f>
        <v>0</v>
      </c>
      <c r="U52">
        <f>IFERROR(VLOOKUP(C52,'Volleyball F'!$B$2:$Q$50,16,FALSE),0)</f>
        <v>0</v>
      </c>
      <c r="V52">
        <f>IFERROR(VLOOKUP(C52,Pool!$B$2:$U$31,20,FALSE),0)</f>
        <v>0</v>
      </c>
      <c r="W52">
        <f>IFERROR(VLOOKUP(C52,'Tug of War'!$B$2:$AC$20,28,FALSE),0)</f>
        <v>0</v>
      </c>
      <c r="X52">
        <f t="shared" si="4"/>
        <v>102</v>
      </c>
      <c r="Y52">
        <f>IFERROR(VLOOKUP(C52,Frisbee!$B$2:$Q$18,16,FALSE),0)</f>
        <v>0</v>
      </c>
      <c r="Z52">
        <f t="shared" si="5"/>
        <v>102</v>
      </c>
    </row>
    <row r="53" spans="1:26" ht="15" thickBot="1" x14ac:dyDescent="0.35">
      <c r="A53" s="3" t="s">
        <v>156</v>
      </c>
      <c r="B53" s="4" t="s">
        <v>157</v>
      </c>
      <c r="C53" s="4" t="s">
        <v>158</v>
      </c>
      <c r="D53">
        <f>IFERROR(VLOOKUP(C53,'throwball F'!$B$2:$N$138,13,FALSE),100)</f>
        <v>100</v>
      </c>
      <c r="E53">
        <f>IFERROR(VLOOKUP(C53,'Cricket SF&amp;F'!$B$2:$AC$103,28,FALSE),0)</f>
        <v>0</v>
      </c>
      <c r="F53">
        <f>IFERROR(VLOOKUP(C53,'Chess F'!$B$2:$H$84,7,FALSE),0)</f>
        <v>-2</v>
      </c>
      <c r="G53">
        <f t="shared" si="0"/>
        <v>98</v>
      </c>
      <c r="H53">
        <f>IFERROR(VLOOKUP(C53,'Football SF'!$B$2:$U$61,20,FALSE),0)</f>
        <v>0</v>
      </c>
      <c r="I53">
        <f>IFERROR(VLOOKUP(C53,FIFA!$B$2:$M$36,12,FALSE),0)</f>
        <v>4</v>
      </c>
      <c r="J53">
        <f>IFERROR(VLOOKUP(C53,'TT F'!$B$2:$Q$71,16,FALSE),0)</f>
        <v>0</v>
      </c>
      <c r="K53">
        <f t="shared" si="1"/>
        <v>102</v>
      </c>
      <c r="L53">
        <f>IFERROR(VLOOKUP(C53,'Futsal F'!$B$2:$M$37,12,FALSE),0)</f>
        <v>0</v>
      </c>
      <c r="M53">
        <f>IFERROR(VLOOKUP(C53,'Football F'!$B$2:$M$34,12,FALSE),0)</f>
        <v>0</v>
      </c>
      <c r="N53">
        <f>IFERROR(VLOOKUP(C53,'Basketball F'!$B$2:$M$32,12,FALSE),0)</f>
        <v>0</v>
      </c>
      <c r="O53">
        <f t="shared" si="2"/>
        <v>102</v>
      </c>
      <c r="P53">
        <f>IFERROR(VLOOKUP(C53,'BGMI F'!$B$2:$Q$32,16,FALSE),0)</f>
        <v>0</v>
      </c>
      <c r="Q53">
        <f>IFERROR(VLOOKUP(C53,'Carrom F'!$B$2:$M$41,12,FALSE),0)</f>
        <v>0</v>
      </c>
      <c r="R53">
        <f>IFERROR(VLOOKUP(C53,'Badminton F'!$B$2:$Q$46,16,FALSE),0)</f>
        <v>0</v>
      </c>
      <c r="S53">
        <f t="shared" si="3"/>
        <v>102</v>
      </c>
      <c r="T53">
        <f>IFERROR(VLOOKUP(C53,Athletics!$B$2:$AF$22,31,FALSE),0)</f>
        <v>0</v>
      </c>
      <c r="U53">
        <f>IFERROR(VLOOKUP(C53,'Volleyball F'!$B$2:$Q$50,16,FALSE),0)</f>
        <v>0</v>
      </c>
      <c r="V53">
        <f>IFERROR(VLOOKUP(C53,Pool!$B$2:$U$31,20,FALSE),0)</f>
        <v>0</v>
      </c>
      <c r="W53">
        <f>IFERROR(VLOOKUP(C53,'Tug of War'!$B$2:$AC$20,28,FALSE),0)</f>
        <v>0</v>
      </c>
      <c r="X53">
        <f t="shared" si="4"/>
        <v>102</v>
      </c>
      <c r="Y53">
        <f>IFERROR(VLOOKUP(C53,Frisbee!$B$2:$Q$18,16,FALSE),0)</f>
        <v>0</v>
      </c>
      <c r="Z53">
        <f t="shared" si="5"/>
        <v>102</v>
      </c>
    </row>
    <row r="54" spans="1:26" ht="15" thickBot="1" x14ac:dyDescent="0.35">
      <c r="A54" s="5" t="s">
        <v>159</v>
      </c>
      <c r="B54" s="6" t="s">
        <v>160</v>
      </c>
      <c r="C54" s="6" t="s">
        <v>161</v>
      </c>
      <c r="D54">
        <f>IFERROR(VLOOKUP(C54,'throwball F'!$B$2:$N$138,13,FALSE),100)</f>
        <v>100</v>
      </c>
      <c r="E54">
        <f>IFERROR(VLOOKUP(C54,'Cricket SF&amp;F'!$B$2:$AC$103,28,FALSE),0)</f>
        <v>0</v>
      </c>
      <c r="F54">
        <f>IFERROR(VLOOKUP(C54,'Chess F'!$B$2:$H$84,7,FALSE),0)</f>
        <v>0</v>
      </c>
      <c r="G54">
        <f t="shared" si="0"/>
        <v>100</v>
      </c>
      <c r="H54">
        <f>IFERROR(VLOOKUP(C54,'Football SF'!$B$2:$U$61,20,FALSE),0)</f>
        <v>0</v>
      </c>
      <c r="I54">
        <f>IFERROR(VLOOKUP(C54,FIFA!$B$2:$M$36,12,FALSE),0)</f>
        <v>0</v>
      </c>
      <c r="J54">
        <f>IFERROR(VLOOKUP(C54,'TT F'!$B$2:$Q$71,16,FALSE),0)</f>
        <v>0</v>
      </c>
      <c r="K54">
        <f t="shared" si="1"/>
        <v>100</v>
      </c>
      <c r="L54">
        <f>IFERROR(VLOOKUP(C54,'Futsal F'!$B$2:$M$37,12,FALSE),0)</f>
        <v>0</v>
      </c>
      <c r="M54">
        <f>IFERROR(VLOOKUP(C54,'Football F'!$B$2:$M$34,12,FALSE),0)</f>
        <v>0</v>
      </c>
      <c r="N54">
        <f>IFERROR(VLOOKUP(C54,'Basketball F'!$B$2:$M$32,12,FALSE),0)</f>
        <v>0</v>
      </c>
      <c r="O54">
        <f t="shared" si="2"/>
        <v>100</v>
      </c>
      <c r="P54">
        <f>IFERROR(VLOOKUP(C54,'BGMI F'!$B$2:$Q$32,16,FALSE),0)</f>
        <v>0</v>
      </c>
      <c r="Q54">
        <f>IFERROR(VLOOKUP(C54,'Carrom F'!$B$2:$M$41,12,FALSE),0)</f>
        <v>0</v>
      </c>
      <c r="R54">
        <f>IFERROR(VLOOKUP(C54,'Badminton F'!$B$2:$Q$46,16,FALSE),0)</f>
        <v>0</v>
      </c>
      <c r="S54">
        <f t="shared" si="3"/>
        <v>100</v>
      </c>
      <c r="T54">
        <f>IFERROR(VLOOKUP(C54,Athletics!$B$2:$AF$22,31,FALSE),0)</f>
        <v>0</v>
      </c>
      <c r="U54">
        <f>IFERROR(VLOOKUP(C54,'Volleyball F'!$B$2:$Q$50,16,FALSE),0)</f>
        <v>0</v>
      </c>
      <c r="V54">
        <f>IFERROR(VLOOKUP(C54,Pool!$B$2:$U$31,20,FALSE),0)</f>
        <v>0</v>
      </c>
      <c r="W54">
        <f>IFERROR(VLOOKUP(C54,'Tug of War'!$B$2:$AC$20,28,FALSE),0)</f>
        <v>0</v>
      </c>
      <c r="X54">
        <f t="shared" si="4"/>
        <v>100</v>
      </c>
      <c r="Y54">
        <f>IFERROR(VLOOKUP(C54,Frisbee!$B$2:$Q$18,16,FALSE),0)</f>
        <v>0</v>
      </c>
      <c r="Z54">
        <f t="shared" si="5"/>
        <v>100</v>
      </c>
    </row>
    <row r="55" spans="1:26" ht="29.4" thickBot="1" x14ac:dyDescent="0.35">
      <c r="A55" s="5" t="s">
        <v>162</v>
      </c>
      <c r="B55" s="6" t="s">
        <v>163</v>
      </c>
      <c r="C55" s="6" t="s">
        <v>164</v>
      </c>
      <c r="D55">
        <f>IFERROR(VLOOKUP(C55,'throwball F'!$B$2:$N$138,13,FALSE),100)</f>
        <v>100</v>
      </c>
      <c r="E55">
        <f>IFERROR(VLOOKUP(C55,'Cricket SF&amp;F'!$B$2:$AC$103,28,FALSE),0)</f>
        <v>0</v>
      </c>
      <c r="F55">
        <f>IFERROR(VLOOKUP(C55,'Chess F'!$B$2:$H$84,7,FALSE),0)</f>
        <v>0</v>
      </c>
      <c r="G55">
        <f t="shared" si="0"/>
        <v>100</v>
      </c>
      <c r="H55">
        <f>IFERROR(VLOOKUP(C55,'Football SF'!$B$2:$U$61,20,FALSE),0)</f>
        <v>0</v>
      </c>
      <c r="I55">
        <f>IFERROR(VLOOKUP(C55,FIFA!$B$2:$M$36,12,FALSE),0)</f>
        <v>0</v>
      </c>
      <c r="J55">
        <f>IFERROR(VLOOKUP(C55,'TT F'!$B$2:$Q$71,16,FALSE),0)</f>
        <v>0</v>
      </c>
      <c r="K55">
        <f t="shared" si="1"/>
        <v>100</v>
      </c>
      <c r="L55">
        <f>IFERROR(VLOOKUP(C55,'Futsal F'!$B$2:$M$37,12,FALSE),0)</f>
        <v>0</v>
      </c>
      <c r="M55">
        <f>IFERROR(VLOOKUP(C55,'Football F'!$B$2:$M$34,12,FALSE),0)</f>
        <v>0</v>
      </c>
      <c r="N55">
        <f>IFERROR(VLOOKUP(C55,'Basketball F'!$B$2:$M$32,12,FALSE),0)</f>
        <v>0</v>
      </c>
      <c r="O55">
        <f t="shared" si="2"/>
        <v>100</v>
      </c>
      <c r="P55">
        <f>IFERROR(VLOOKUP(C55,'BGMI F'!$B$2:$Q$32,16,FALSE),0)</f>
        <v>0</v>
      </c>
      <c r="Q55">
        <f>IFERROR(VLOOKUP(C55,'Carrom F'!$B$2:$M$41,12,FALSE),0)</f>
        <v>0</v>
      </c>
      <c r="R55">
        <f>IFERROR(VLOOKUP(C55,'Badminton F'!$B$2:$Q$46,16,FALSE),0)</f>
        <v>0</v>
      </c>
      <c r="S55">
        <f t="shared" si="3"/>
        <v>100</v>
      </c>
      <c r="T55">
        <f>IFERROR(VLOOKUP(C55,Athletics!$B$2:$AF$22,31,FALSE),0)</f>
        <v>0</v>
      </c>
      <c r="U55">
        <f>IFERROR(VLOOKUP(C55,'Volleyball F'!$B$2:$Q$50,16,FALSE),0)</f>
        <v>0</v>
      </c>
      <c r="V55">
        <f>IFERROR(VLOOKUP(C55,Pool!$B$2:$U$31,20,FALSE),0)</f>
        <v>0</v>
      </c>
      <c r="W55">
        <f>IFERROR(VLOOKUP(C55,'Tug of War'!$B$2:$AC$20,28,FALSE),0)</f>
        <v>0</v>
      </c>
      <c r="X55">
        <f t="shared" si="4"/>
        <v>100</v>
      </c>
      <c r="Y55">
        <f>IFERROR(VLOOKUP(C55,Frisbee!$B$2:$Q$18,16,FALSE),0)</f>
        <v>0</v>
      </c>
      <c r="Z55">
        <f t="shared" si="5"/>
        <v>100</v>
      </c>
    </row>
    <row r="56" spans="1:26" ht="15" thickBot="1" x14ac:dyDescent="0.35">
      <c r="A56" s="5" t="s">
        <v>165</v>
      </c>
      <c r="B56" s="6" t="s">
        <v>166</v>
      </c>
      <c r="C56" s="6" t="s">
        <v>167</v>
      </c>
      <c r="D56">
        <f>IFERROR(VLOOKUP(C56,'throwball F'!$B$2:$N$138,13,FALSE),100)</f>
        <v>90</v>
      </c>
      <c r="E56">
        <f>IFERROR(VLOOKUP(C56,'Cricket SF&amp;F'!$B$2:$AC$103,28,FALSE),0)</f>
        <v>0</v>
      </c>
      <c r="F56">
        <f>IFERROR(VLOOKUP(C56,'Chess F'!$B$2:$H$84,7,FALSE),0)</f>
        <v>0</v>
      </c>
      <c r="G56">
        <f t="shared" si="0"/>
        <v>90</v>
      </c>
      <c r="H56">
        <f>IFERROR(VLOOKUP(C56,'Football SF'!$B$2:$U$61,20,FALSE),0)</f>
        <v>0</v>
      </c>
      <c r="I56">
        <f>IFERROR(VLOOKUP(C56,FIFA!$B$2:$M$36,12,FALSE),0)</f>
        <v>0</v>
      </c>
      <c r="J56">
        <f>IFERROR(VLOOKUP(C56,'TT F'!$B$2:$Q$71,16,FALSE),0)</f>
        <v>0</v>
      </c>
      <c r="K56">
        <f t="shared" si="1"/>
        <v>90</v>
      </c>
      <c r="L56">
        <f>IFERROR(VLOOKUP(C56,'Futsal F'!$B$2:$M$37,12,FALSE),0)</f>
        <v>0</v>
      </c>
      <c r="M56">
        <f>IFERROR(VLOOKUP(C56,'Football F'!$B$2:$M$34,12,FALSE),0)</f>
        <v>0</v>
      </c>
      <c r="N56">
        <f>IFERROR(VLOOKUP(C56,'Basketball F'!$B$2:$M$32,12,FALSE),0)</f>
        <v>0</v>
      </c>
      <c r="O56">
        <f t="shared" si="2"/>
        <v>90</v>
      </c>
      <c r="P56">
        <f>IFERROR(VLOOKUP(C56,'BGMI F'!$B$2:$Q$32,16,FALSE),0)</f>
        <v>0</v>
      </c>
      <c r="Q56">
        <f>IFERROR(VLOOKUP(C56,'Carrom F'!$B$2:$M$41,12,FALSE),0)</f>
        <v>0</v>
      </c>
      <c r="R56">
        <f>IFERROR(VLOOKUP(C56,'Badminton F'!$B$2:$Q$46,16,FALSE),0)</f>
        <v>0</v>
      </c>
      <c r="S56">
        <f t="shared" si="3"/>
        <v>90</v>
      </c>
      <c r="T56">
        <f>IFERROR(VLOOKUP(C56,Athletics!$B$2:$AF$22,31,FALSE),0)</f>
        <v>0</v>
      </c>
      <c r="U56">
        <f>IFERROR(VLOOKUP(C56,'Volleyball F'!$B$2:$Q$50,16,FALSE),0)</f>
        <v>0</v>
      </c>
      <c r="V56">
        <f>IFERROR(VLOOKUP(C56,Pool!$B$2:$U$31,20,FALSE),0)</f>
        <v>0</v>
      </c>
      <c r="W56">
        <f>IFERROR(VLOOKUP(C56,'Tug of War'!$B$2:$AC$20,28,FALSE),0)</f>
        <v>0</v>
      </c>
      <c r="X56">
        <f t="shared" si="4"/>
        <v>90</v>
      </c>
      <c r="Y56">
        <f>IFERROR(VLOOKUP(C56,Frisbee!$B$2:$Q$18,16,FALSE),0)</f>
        <v>0</v>
      </c>
      <c r="Z56">
        <f t="shared" si="5"/>
        <v>90</v>
      </c>
    </row>
    <row r="57" spans="1:26" ht="15" thickBot="1" x14ac:dyDescent="0.35">
      <c r="A57" s="5" t="s">
        <v>168</v>
      </c>
      <c r="B57" s="6" t="s">
        <v>169</v>
      </c>
      <c r="C57" s="6" t="s">
        <v>170</v>
      </c>
      <c r="D57">
        <f>IFERROR(VLOOKUP(C57,'throwball F'!$B$2:$N$138,13,FALSE),100)</f>
        <v>100</v>
      </c>
      <c r="E57">
        <f>IFERROR(VLOOKUP(C57,'Cricket SF&amp;F'!$B$2:$AC$103,28,FALSE),0)</f>
        <v>0</v>
      </c>
      <c r="F57">
        <f>IFERROR(VLOOKUP(C57,'Chess F'!$B$2:$H$84,7,FALSE),0)</f>
        <v>0</v>
      </c>
      <c r="G57">
        <f t="shared" si="0"/>
        <v>100</v>
      </c>
      <c r="H57">
        <f>IFERROR(VLOOKUP(C57,'Football SF'!$B$2:$U$61,20,FALSE),0)</f>
        <v>0</v>
      </c>
      <c r="I57">
        <f>IFERROR(VLOOKUP(C57,FIFA!$B$2:$M$36,12,FALSE),0)</f>
        <v>0</v>
      </c>
      <c r="J57">
        <f>IFERROR(VLOOKUP(C57,'TT F'!$B$2:$Q$71,16,FALSE),0)</f>
        <v>0</v>
      </c>
      <c r="K57">
        <f t="shared" si="1"/>
        <v>100</v>
      </c>
      <c r="L57">
        <f>IFERROR(VLOOKUP(C57,'Futsal F'!$B$2:$M$37,12,FALSE),0)</f>
        <v>0</v>
      </c>
      <c r="M57">
        <f>IFERROR(VLOOKUP(C57,'Football F'!$B$2:$M$34,12,FALSE),0)</f>
        <v>0</v>
      </c>
      <c r="N57">
        <f>IFERROR(VLOOKUP(C57,'Basketball F'!$B$2:$M$32,12,FALSE),0)</f>
        <v>0</v>
      </c>
      <c r="O57">
        <f t="shared" si="2"/>
        <v>100</v>
      </c>
      <c r="P57">
        <f>IFERROR(VLOOKUP(C57,'BGMI F'!$B$2:$Q$32,16,FALSE),0)</f>
        <v>0</v>
      </c>
      <c r="Q57">
        <f>IFERROR(VLOOKUP(C57,'Carrom F'!$B$2:$M$41,12,FALSE),0)</f>
        <v>0</v>
      </c>
      <c r="R57">
        <f>IFERROR(VLOOKUP(C57,'Badminton F'!$B$2:$Q$46,16,FALSE),0)</f>
        <v>0</v>
      </c>
      <c r="S57">
        <f t="shared" si="3"/>
        <v>100</v>
      </c>
      <c r="T57">
        <f>IFERROR(VLOOKUP(C57,Athletics!$B$2:$AF$22,31,FALSE),0)</f>
        <v>0</v>
      </c>
      <c r="U57">
        <f>IFERROR(VLOOKUP(C57,'Volleyball F'!$B$2:$Q$50,16,FALSE),0)</f>
        <v>0</v>
      </c>
      <c r="V57">
        <f>IFERROR(VLOOKUP(C57,Pool!$B$2:$U$31,20,FALSE),0)</f>
        <v>0</v>
      </c>
      <c r="W57">
        <f>IFERROR(VLOOKUP(C57,'Tug of War'!$B$2:$AC$20,28,FALSE),0)</f>
        <v>0</v>
      </c>
      <c r="X57">
        <f t="shared" si="4"/>
        <v>100</v>
      </c>
      <c r="Y57">
        <f>IFERROR(VLOOKUP(C57,Frisbee!$B$2:$Q$18,16,FALSE),0)</f>
        <v>0</v>
      </c>
      <c r="Z57">
        <f t="shared" si="5"/>
        <v>100</v>
      </c>
    </row>
    <row r="58" spans="1:26" ht="15" thickBot="1" x14ac:dyDescent="0.35">
      <c r="A58" s="5" t="s">
        <v>171</v>
      </c>
      <c r="B58" s="6" t="s">
        <v>172</v>
      </c>
      <c r="C58" s="6" t="s">
        <v>173</v>
      </c>
      <c r="D58">
        <f>IFERROR(VLOOKUP(C58,'throwball F'!$B$2:$N$138,13,FALSE),100)</f>
        <v>100</v>
      </c>
      <c r="E58">
        <f>IFERROR(VLOOKUP(C58,'Cricket SF&amp;F'!$B$2:$AC$103,28,FALSE),0)</f>
        <v>0</v>
      </c>
      <c r="F58">
        <f>IFERROR(VLOOKUP(C58,'Chess F'!$B$2:$H$84,7,FALSE),0)</f>
        <v>0</v>
      </c>
      <c r="G58">
        <f t="shared" si="0"/>
        <v>100</v>
      </c>
      <c r="H58">
        <f>IFERROR(VLOOKUP(C58,'Football SF'!$B$2:$U$61,20,FALSE),0)</f>
        <v>0</v>
      </c>
      <c r="I58">
        <f>IFERROR(VLOOKUP(C58,FIFA!$B$2:$M$36,12,FALSE),0)</f>
        <v>0</v>
      </c>
      <c r="J58">
        <f>IFERROR(VLOOKUP(C58,'TT F'!$B$2:$Q$71,16,FALSE),0)</f>
        <v>0</v>
      </c>
      <c r="K58">
        <f t="shared" si="1"/>
        <v>100</v>
      </c>
      <c r="L58">
        <f>IFERROR(VLOOKUP(C58,'Futsal F'!$B$2:$M$37,12,FALSE),0)</f>
        <v>0</v>
      </c>
      <c r="M58">
        <f>IFERROR(VLOOKUP(C58,'Football F'!$B$2:$M$34,12,FALSE),0)</f>
        <v>0</v>
      </c>
      <c r="N58">
        <f>IFERROR(VLOOKUP(C58,'Basketball F'!$B$2:$M$32,12,FALSE),0)</f>
        <v>0</v>
      </c>
      <c r="O58">
        <f t="shared" si="2"/>
        <v>100</v>
      </c>
      <c r="P58">
        <f>IFERROR(VLOOKUP(C58,'BGMI F'!$B$2:$Q$32,16,FALSE),0)</f>
        <v>0</v>
      </c>
      <c r="Q58">
        <f>IFERROR(VLOOKUP(C58,'Carrom F'!$B$2:$M$41,12,FALSE),0)</f>
        <v>0</v>
      </c>
      <c r="R58">
        <f>IFERROR(VLOOKUP(C58,'Badminton F'!$B$2:$Q$46,16,FALSE),0)</f>
        <v>0</v>
      </c>
      <c r="S58">
        <f t="shared" si="3"/>
        <v>100</v>
      </c>
      <c r="T58">
        <f>IFERROR(VLOOKUP(C58,Athletics!$B$2:$AF$22,31,FALSE),0)</f>
        <v>0</v>
      </c>
      <c r="U58">
        <f>IFERROR(VLOOKUP(C58,'Volleyball F'!$B$2:$Q$50,16,FALSE),0)</f>
        <v>0</v>
      </c>
      <c r="V58">
        <f>IFERROR(VLOOKUP(C58,Pool!$B$2:$U$31,20,FALSE),0)</f>
        <v>0</v>
      </c>
      <c r="W58">
        <f>IFERROR(VLOOKUP(C58,'Tug of War'!$B$2:$AC$20,28,FALSE),0)</f>
        <v>0</v>
      </c>
      <c r="X58">
        <f t="shared" si="4"/>
        <v>100</v>
      </c>
      <c r="Y58">
        <f>IFERROR(VLOOKUP(C58,Frisbee!$B$2:$Q$18,16,FALSE),0)</f>
        <v>0</v>
      </c>
      <c r="Z58">
        <f t="shared" si="5"/>
        <v>100</v>
      </c>
    </row>
    <row r="59" spans="1:26" ht="15" thickBot="1" x14ac:dyDescent="0.35">
      <c r="A59" s="5" t="s">
        <v>174</v>
      </c>
      <c r="B59" s="6" t="s">
        <v>175</v>
      </c>
      <c r="C59" s="6" t="s">
        <v>176</v>
      </c>
      <c r="D59">
        <f>IFERROR(VLOOKUP(C59,'throwball F'!$B$2:$N$138,13,FALSE),100)</f>
        <v>90</v>
      </c>
      <c r="E59">
        <f>IFERROR(VLOOKUP(C59,'Cricket SF&amp;F'!$B$2:$AC$103,28,FALSE),0)</f>
        <v>-6</v>
      </c>
      <c r="F59">
        <f>IFERROR(VLOOKUP(C59,'Chess F'!$B$2:$H$84,7,FALSE),0)</f>
        <v>0</v>
      </c>
      <c r="G59">
        <f t="shared" si="0"/>
        <v>84</v>
      </c>
      <c r="H59">
        <f>IFERROR(VLOOKUP(C59,'Football SF'!$B$2:$U$61,20,FALSE),0)</f>
        <v>0</v>
      </c>
      <c r="I59">
        <f>IFERROR(VLOOKUP(C59,FIFA!$B$2:$M$36,12,FALSE),0)</f>
        <v>0</v>
      </c>
      <c r="J59">
        <f>IFERROR(VLOOKUP(C59,'TT F'!$B$2:$Q$71,16,FALSE),0)</f>
        <v>0</v>
      </c>
      <c r="K59">
        <f t="shared" si="1"/>
        <v>84</v>
      </c>
      <c r="L59">
        <f>IFERROR(VLOOKUP(C59,'Futsal F'!$B$2:$M$37,12,FALSE),0)</f>
        <v>0</v>
      </c>
      <c r="M59">
        <f>IFERROR(VLOOKUP(C59,'Football F'!$B$2:$M$34,12,FALSE),0)</f>
        <v>0</v>
      </c>
      <c r="N59">
        <f>IFERROR(VLOOKUP(C59,'Basketball F'!$B$2:$M$32,12,FALSE),0)</f>
        <v>0</v>
      </c>
      <c r="O59">
        <f t="shared" si="2"/>
        <v>84</v>
      </c>
      <c r="P59">
        <f>IFERROR(VLOOKUP(C59,'BGMI F'!$B$2:$Q$32,16,FALSE),0)</f>
        <v>0</v>
      </c>
      <c r="Q59">
        <f>IFERROR(VLOOKUP(C59,'Carrom F'!$B$2:$M$41,12,FALSE),0)</f>
        <v>0</v>
      </c>
      <c r="R59">
        <f>IFERROR(VLOOKUP(C59,'Badminton F'!$B$2:$Q$46,16,FALSE),0)</f>
        <v>0</v>
      </c>
      <c r="S59">
        <f t="shared" si="3"/>
        <v>84</v>
      </c>
      <c r="T59">
        <f>IFERROR(VLOOKUP(C59,Athletics!$B$2:$AF$22,31,FALSE),0)</f>
        <v>0</v>
      </c>
      <c r="U59">
        <f>IFERROR(VLOOKUP(C59,'Volleyball F'!$B$2:$Q$50,16,FALSE),0)</f>
        <v>-1</v>
      </c>
      <c r="V59">
        <f>IFERROR(VLOOKUP(C59,Pool!$B$2:$U$31,20,FALSE),0)</f>
        <v>0</v>
      </c>
      <c r="W59">
        <f>IFERROR(VLOOKUP(C59,'Tug of War'!$B$2:$AC$20,28,FALSE),0)</f>
        <v>0</v>
      </c>
      <c r="X59">
        <f t="shared" si="4"/>
        <v>83</v>
      </c>
      <c r="Y59">
        <f>IFERROR(VLOOKUP(C59,Frisbee!$B$2:$Q$18,16,FALSE),0)</f>
        <v>0</v>
      </c>
      <c r="Z59">
        <f t="shared" si="5"/>
        <v>83</v>
      </c>
    </row>
    <row r="60" spans="1:26" ht="15" thickBot="1" x14ac:dyDescent="0.35">
      <c r="A60" s="5" t="s">
        <v>177</v>
      </c>
      <c r="B60" s="6" t="s">
        <v>178</v>
      </c>
      <c r="C60" s="6" t="s">
        <v>179</v>
      </c>
      <c r="D60">
        <f>IFERROR(VLOOKUP(C60,'throwball F'!$B$2:$N$138,13,FALSE),100)</f>
        <v>101</v>
      </c>
      <c r="E60">
        <f>IFERROR(VLOOKUP(C60,'Cricket SF&amp;F'!$B$2:$AC$103,28,FALSE),0)</f>
        <v>-12</v>
      </c>
      <c r="F60">
        <f>IFERROR(VLOOKUP(C60,'Chess F'!$B$2:$H$84,7,FALSE),0)</f>
        <v>-1</v>
      </c>
      <c r="G60">
        <f t="shared" si="0"/>
        <v>88</v>
      </c>
      <c r="H60">
        <f>IFERROR(VLOOKUP(C60,'Football SF'!$B$2:$U$61,20,FALSE),0)</f>
        <v>0</v>
      </c>
      <c r="I60">
        <f>IFERROR(VLOOKUP(C60,FIFA!$B$2:$M$36,12,FALSE),0)</f>
        <v>0</v>
      </c>
      <c r="J60">
        <f>IFERROR(VLOOKUP(C60,'TT F'!$B$2:$Q$71,16,FALSE),0)</f>
        <v>0</v>
      </c>
      <c r="K60">
        <f t="shared" si="1"/>
        <v>88</v>
      </c>
      <c r="L60">
        <f>IFERROR(VLOOKUP(C60,'Futsal F'!$B$2:$M$37,12,FALSE),0)</f>
        <v>0</v>
      </c>
      <c r="M60">
        <f>IFERROR(VLOOKUP(C60,'Football F'!$B$2:$M$34,12,FALSE),0)</f>
        <v>0</v>
      </c>
      <c r="N60">
        <f>IFERROR(VLOOKUP(C60,'Basketball F'!$B$2:$M$32,12,FALSE),0)</f>
        <v>0</v>
      </c>
      <c r="O60">
        <f t="shared" si="2"/>
        <v>88</v>
      </c>
      <c r="P60">
        <f>IFERROR(VLOOKUP(C60,'BGMI F'!$B$2:$Q$32,16,FALSE),0)</f>
        <v>0</v>
      </c>
      <c r="Q60">
        <f>IFERROR(VLOOKUP(C60,'Carrom F'!$B$2:$M$41,12,FALSE),0)</f>
        <v>0</v>
      </c>
      <c r="R60">
        <f>IFERROR(VLOOKUP(C60,'Badminton F'!$B$2:$Q$46,16,FALSE),0)</f>
        <v>0</v>
      </c>
      <c r="S60">
        <f t="shared" si="3"/>
        <v>88</v>
      </c>
      <c r="T60">
        <f>IFERROR(VLOOKUP(C60,Athletics!$B$2:$AF$22,31,FALSE),0)</f>
        <v>0</v>
      </c>
      <c r="U60">
        <f>IFERROR(VLOOKUP(C60,'Volleyball F'!$B$2:$Q$50,16,FALSE),0)</f>
        <v>0</v>
      </c>
      <c r="V60">
        <f>IFERROR(VLOOKUP(C60,Pool!$B$2:$U$31,20,FALSE),0)</f>
        <v>0</v>
      </c>
      <c r="W60">
        <f>IFERROR(VLOOKUP(C60,'Tug of War'!$B$2:$AC$20,28,FALSE),0)</f>
        <v>0</v>
      </c>
      <c r="X60">
        <f t="shared" si="4"/>
        <v>88</v>
      </c>
      <c r="Y60">
        <f>IFERROR(VLOOKUP(C60,Frisbee!$B$2:$Q$18,16,FALSE),0)</f>
        <v>0</v>
      </c>
      <c r="Z60">
        <f t="shared" si="5"/>
        <v>88</v>
      </c>
    </row>
    <row r="61" spans="1:26" ht="15" thickBot="1" x14ac:dyDescent="0.35">
      <c r="A61" s="5" t="s">
        <v>180</v>
      </c>
      <c r="B61" s="6" t="s">
        <v>181</v>
      </c>
      <c r="C61" s="6" t="s">
        <v>182</v>
      </c>
      <c r="D61">
        <f>IFERROR(VLOOKUP(C61,'throwball F'!$B$2:$N$138,13,FALSE),100)</f>
        <v>100</v>
      </c>
      <c r="E61">
        <f>IFERROR(VLOOKUP(C61,'Cricket SF&amp;F'!$B$2:$AC$103,28,FALSE),0)</f>
        <v>0</v>
      </c>
      <c r="F61">
        <f>IFERROR(VLOOKUP(C61,'Chess F'!$B$2:$H$84,7,FALSE),0)</f>
        <v>0</v>
      </c>
      <c r="G61">
        <f t="shared" si="0"/>
        <v>100</v>
      </c>
      <c r="H61">
        <f>IFERROR(VLOOKUP(C61,'Football SF'!$B$2:$U$61,20,FALSE),0)</f>
        <v>0</v>
      </c>
      <c r="I61">
        <f>IFERROR(VLOOKUP(C61,FIFA!$B$2:$M$36,12,FALSE),0)</f>
        <v>0</v>
      </c>
      <c r="J61">
        <f>IFERROR(VLOOKUP(C61,'TT F'!$B$2:$Q$71,16,FALSE),0)</f>
        <v>0</v>
      </c>
      <c r="K61">
        <f t="shared" si="1"/>
        <v>100</v>
      </c>
      <c r="L61">
        <f>IFERROR(VLOOKUP(C61,'Futsal F'!$B$2:$M$37,12,FALSE),0)</f>
        <v>0</v>
      </c>
      <c r="M61">
        <f>IFERROR(VLOOKUP(C61,'Football F'!$B$2:$M$34,12,FALSE),0)</f>
        <v>0</v>
      </c>
      <c r="N61">
        <f>IFERROR(VLOOKUP(C61,'Basketball F'!$B$2:$M$32,12,FALSE),0)</f>
        <v>0</v>
      </c>
      <c r="O61">
        <f t="shared" si="2"/>
        <v>100</v>
      </c>
      <c r="P61">
        <f>IFERROR(VLOOKUP(C61,'BGMI F'!$B$2:$Q$32,16,FALSE),0)</f>
        <v>0</v>
      </c>
      <c r="Q61">
        <f>IFERROR(VLOOKUP(C61,'Carrom F'!$B$2:$M$41,12,FALSE),0)</f>
        <v>0</v>
      </c>
      <c r="R61">
        <f>IFERROR(VLOOKUP(C61,'Badminton F'!$B$2:$Q$46,16,FALSE),0)</f>
        <v>0</v>
      </c>
      <c r="S61">
        <f t="shared" si="3"/>
        <v>100</v>
      </c>
      <c r="T61">
        <f>IFERROR(VLOOKUP(C61,Athletics!$B$2:$AF$22,31,FALSE),0)</f>
        <v>0</v>
      </c>
      <c r="U61">
        <f>IFERROR(VLOOKUP(C61,'Volleyball F'!$B$2:$Q$50,16,FALSE),0)</f>
        <v>0</v>
      </c>
      <c r="V61">
        <f>IFERROR(VLOOKUP(C61,Pool!$B$2:$U$31,20,FALSE),0)</f>
        <v>0</v>
      </c>
      <c r="W61">
        <f>IFERROR(VLOOKUP(C61,'Tug of War'!$B$2:$AC$20,28,FALSE),0)</f>
        <v>0</v>
      </c>
      <c r="X61">
        <f t="shared" si="4"/>
        <v>100</v>
      </c>
      <c r="Y61">
        <f>IFERROR(VLOOKUP(C61,Frisbee!$B$2:$Q$18,16,FALSE),0)</f>
        <v>0</v>
      </c>
      <c r="Z61">
        <f t="shared" si="5"/>
        <v>100</v>
      </c>
    </row>
    <row r="62" spans="1:26" ht="15" thickBot="1" x14ac:dyDescent="0.35">
      <c r="A62" s="5" t="s">
        <v>183</v>
      </c>
      <c r="B62" s="6" t="s">
        <v>184</v>
      </c>
      <c r="C62" s="6" t="s">
        <v>185</v>
      </c>
      <c r="D62">
        <f>IFERROR(VLOOKUP(C62,'throwball F'!$B$2:$N$138,13,FALSE),100)</f>
        <v>100</v>
      </c>
      <c r="E62">
        <f>IFERROR(VLOOKUP(C62,'Cricket SF&amp;F'!$B$2:$AC$103,28,FALSE),0)</f>
        <v>0</v>
      </c>
      <c r="F62">
        <f>IFERROR(VLOOKUP(C62,'Chess F'!$B$2:$H$84,7,FALSE),0)</f>
        <v>0</v>
      </c>
      <c r="G62">
        <f t="shared" si="0"/>
        <v>100</v>
      </c>
      <c r="H62">
        <f>IFERROR(VLOOKUP(C62,'Football SF'!$B$2:$U$61,20,FALSE),0)</f>
        <v>0</v>
      </c>
      <c r="I62">
        <f>IFERROR(VLOOKUP(C62,FIFA!$B$2:$M$36,12,FALSE),0)</f>
        <v>0</v>
      </c>
      <c r="J62">
        <f>IFERROR(VLOOKUP(C62,'TT F'!$B$2:$Q$71,16,FALSE),0)</f>
        <v>0</v>
      </c>
      <c r="K62">
        <f t="shared" si="1"/>
        <v>100</v>
      </c>
      <c r="L62">
        <f>IFERROR(VLOOKUP(C62,'Futsal F'!$B$2:$M$37,12,FALSE),0)</f>
        <v>0</v>
      </c>
      <c r="M62">
        <f>IFERROR(VLOOKUP(C62,'Football F'!$B$2:$M$34,12,FALSE),0)</f>
        <v>0</v>
      </c>
      <c r="N62">
        <f>IFERROR(VLOOKUP(C62,'Basketball F'!$B$2:$M$32,12,FALSE),0)</f>
        <v>0</v>
      </c>
      <c r="O62">
        <f t="shared" si="2"/>
        <v>100</v>
      </c>
      <c r="P62">
        <f>IFERROR(VLOOKUP(C62,'BGMI F'!$B$2:$Q$32,16,FALSE),0)</f>
        <v>0</v>
      </c>
      <c r="Q62">
        <f>IFERROR(VLOOKUP(C62,'Carrom F'!$B$2:$M$41,12,FALSE),0)</f>
        <v>0</v>
      </c>
      <c r="R62">
        <f>IFERROR(VLOOKUP(C62,'Badminton F'!$B$2:$Q$46,16,FALSE),0)</f>
        <v>0</v>
      </c>
      <c r="S62">
        <f t="shared" si="3"/>
        <v>100</v>
      </c>
      <c r="T62">
        <f>IFERROR(VLOOKUP(C62,Athletics!$B$2:$AF$22,31,FALSE),0)</f>
        <v>0</v>
      </c>
      <c r="U62">
        <f>IFERROR(VLOOKUP(C62,'Volleyball F'!$B$2:$Q$50,16,FALSE),0)</f>
        <v>0</v>
      </c>
      <c r="V62">
        <f>IFERROR(VLOOKUP(C62,Pool!$B$2:$U$31,20,FALSE),0)</f>
        <v>0</v>
      </c>
      <c r="W62">
        <f>IFERROR(VLOOKUP(C62,'Tug of War'!$B$2:$AC$20,28,FALSE),0)</f>
        <v>0</v>
      </c>
      <c r="X62">
        <f t="shared" si="4"/>
        <v>100</v>
      </c>
      <c r="Y62">
        <f>IFERROR(VLOOKUP(C62,Frisbee!$B$2:$Q$18,16,FALSE),0)</f>
        <v>0</v>
      </c>
      <c r="Z62">
        <f t="shared" si="5"/>
        <v>100</v>
      </c>
    </row>
    <row r="63" spans="1:26" ht="15" thickBot="1" x14ac:dyDescent="0.35">
      <c r="A63" s="5" t="s">
        <v>186</v>
      </c>
      <c r="B63" s="6" t="s">
        <v>187</v>
      </c>
      <c r="C63" s="6" t="s">
        <v>188</v>
      </c>
      <c r="D63">
        <f>IFERROR(VLOOKUP(C63,'throwball F'!$B$2:$N$138,13,FALSE),100)</f>
        <v>100</v>
      </c>
      <c r="E63">
        <f>IFERROR(VLOOKUP(C63,'Cricket SF&amp;F'!$B$2:$AC$103,28,FALSE),0)</f>
        <v>0</v>
      </c>
      <c r="F63">
        <f>IFERROR(VLOOKUP(C63,'Chess F'!$B$2:$H$84,7,FALSE),0)</f>
        <v>0</v>
      </c>
      <c r="G63">
        <f t="shared" si="0"/>
        <v>100</v>
      </c>
      <c r="H63">
        <f>IFERROR(VLOOKUP(C63,'Football SF'!$B$2:$U$61,20,FALSE),0)</f>
        <v>0</v>
      </c>
      <c r="I63">
        <f>IFERROR(VLOOKUP(C63,FIFA!$B$2:$M$36,12,FALSE),0)</f>
        <v>0</v>
      </c>
      <c r="J63">
        <f>IFERROR(VLOOKUP(C63,'TT F'!$B$2:$Q$71,16,FALSE),0)</f>
        <v>0</v>
      </c>
      <c r="K63">
        <f t="shared" si="1"/>
        <v>100</v>
      </c>
      <c r="L63">
        <f>IFERROR(VLOOKUP(C63,'Futsal F'!$B$2:$M$37,12,FALSE),0)</f>
        <v>0</v>
      </c>
      <c r="M63">
        <f>IFERROR(VLOOKUP(C63,'Football F'!$B$2:$M$34,12,FALSE),0)</f>
        <v>0</v>
      </c>
      <c r="N63">
        <f>IFERROR(VLOOKUP(C63,'Basketball F'!$B$2:$M$32,12,FALSE),0)</f>
        <v>0</v>
      </c>
      <c r="O63">
        <f t="shared" si="2"/>
        <v>100</v>
      </c>
      <c r="P63">
        <f>IFERROR(VLOOKUP(C63,'BGMI F'!$B$2:$Q$32,16,FALSE),0)</f>
        <v>0</v>
      </c>
      <c r="Q63">
        <f>IFERROR(VLOOKUP(C63,'Carrom F'!$B$2:$M$41,12,FALSE),0)</f>
        <v>0</v>
      </c>
      <c r="R63">
        <f>IFERROR(VLOOKUP(C63,'Badminton F'!$B$2:$Q$46,16,FALSE),0)</f>
        <v>0</v>
      </c>
      <c r="S63">
        <f t="shared" si="3"/>
        <v>100</v>
      </c>
      <c r="T63">
        <f>IFERROR(VLOOKUP(C63,Athletics!$B$2:$AF$22,31,FALSE),0)</f>
        <v>0</v>
      </c>
      <c r="U63">
        <f>IFERROR(VLOOKUP(C63,'Volleyball F'!$B$2:$Q$50,16,FALSE),0)</f>
        <v>0</v>
      </c>
      <c r="V63">
        <f>IFERROR(VLOOKUP(C63,Pool!$B$2:$U$31,20,FALSE),0)</f>
        <v>0</v>
      </c>
      <c r="W63">
        <f>IFERROR(VLOOKUP(C63,'Tug of War'!$B$2:$AC$20,28,FALSE),0)</f>
        <v>0</v>
      </c>
      <c r="X63">
        <f t="shared" si="4"/>
        <v>100</v>
      </c>
      <c r="Y63">
        <f>IFERROR(VLOOKUP(C63,Frisbee!$B$2:$Q$18,16,FALSE),0)</f>
        <v>0</v>
      </c>
      <c r="Z63">
        <f t="shared" si="5"/>
        <v>100</v>
      </c>
    </row>
    <row r="64" spans="1:26" ht="15" thickBot="1" x14ac:dyDescent="0.35">
      <c r="A64" s="5" t="s">
        <v>189</v>
      </c>
      <c r="B64" s="6" t="s">
        <v>190</v>
      </c>
      <c r="C64" s="6" t="s">
        <v>191</v>
      </c>
      <c r="D64">
        <f>IFERROR(VLOOKUP(C64,'throwball F'!$B$2:$N$138,13,FALSE),100)</f>
        <v>100</v>
      </c>
      <c r="E64">
        <f>IFERROR(VLOOKUP(C64,'Cricket SF&amp;F'!$B$2:$AC$103,28,FALSE),0)</f>
        <v>0</v>
      </c>
      <c r="F64">
        <f>IFERROR(VLOOKUP(C64,'Chess F'!$B$2:$H$84,7,FALSE),0)</f>
        <v>0</v>
      </c>
      <c r="G64">
        <f t="shared" si="0"/>
        <v>100</v>
      </c>
      <c r="H64">
        <f>IFERROR(VLOOKUP(C64,'Football SF'!$B$2:$U$61,20,FALSE),0)</f>
        <v>0</v>
      </c>
      <c r="I64">
        <f>IFERROR(VLOOKUP(C64,FIFA!$B$2:$M$36,12,FALSE),0)</f>
        <v>0</v>
      </c>
      <c r="J64">
        <f>IFERROR(VLOOKUP(C64,'TT F'!$B$2:$Q$71,16,FALSE),0)</f>
        <v>0</v>
      </c>
      <c r="K64">
        <f t="shared" si="1"/>
        <v>100</v>
      </c>
      <c r="L64">
        <f>IFERROR(VLOOKUP(C64,'Futsal F'!$B$2:$M$37,12,FALSE),0)</f>
        <v>0</v>
      </c>
      <c r="M64">
        <f>IFERROR(VLOOKUP(C64,'Football F'!$B$2:$M$34,12,FALSE),0)</f>
        <v>0</v>
      </c>
      <c r="N64">
        <f>IFERROR(VLOOKUP(C64,'Basketball F'!$B$2:$M$32,12,FALSE),0)</f>
        <v>0</v>
      </c>
      <c r="O64">
        <f t="shared" si="2"/>
        <v>100</v>
      </c>
      <c r="P64">
        <f>IFERROR(VLOOKUP(C64,'BGMI F'!$B$2:$Q$32,16,FALSE),0)</f>
        <v>0</v>
      </c>
      <c r="Q64">
        <f>IFERROR(VLOOKUP(C64,'Carrom F'!$B$2:$M$41,12,FALSE),0)</f>
        <v>0</v>
      </c>
      <c r="R64">
        <f>IFERROR(VLOOKUP(C64,'Badminton F'!$B$2:$Q$46,16,FALSE),0)</f>
        <v>0</v>
      </c>
      <c r="S64">
        <f t="shared" si="3"/>
        <v>100</v>
      </c>
      <c r="T64">
        <f>IFERROR(VLOOKUP(C64,Athletics!$B$2:$AF$22,31,FALSE),0)</f>
        <v>0</v>
      </c>
      <c r="U64">
        <f>IFERROR(VLOOKUP(C64,'Volleyball F'!$B$2:$Q$50,16,FALSE),0)</f>
        <v>0</v>
      </c>
      <c r="V64">
        <f>IFERROR(VLOOKUP(C64,Pool!$B$2:$U$31,20,FALSE),0)</f>
        <v>0</v>
      </c>
      <c r="W64">
        <f>IFERROR(VLOOKUP(C64,'Tug of War'!$B$2:$AC$20,28,FALSE),0)</f>
        <v>0</v>
      </c>
      <c r="X64">
        <f t="shared" si="4"/>
        <v>100</v>
      </c>
      <c r="Y64">
        <f>IFERROR(VLOOKUP(C64,Frisbee!$B$2:$Q$18,16,FALSE),0)</f>
        <v>0</v>
      </c>
      <c r="Z64">
        <f t="shared" si="5"/>
        <v>100</v>
      </c>
    </row>
    <row r="65" spans="1:26" ht="15" thickBot="1" x14ac:dyDescent="0.35">
      <c r="A65" s="5" t="s">
        <v>192</v>
      </c>
      <c r="B65" s="6" t="s">
        <v>193</v>
      </c>
      <c r="C65" s="6" t="s">
        <v>194</v>
      </c>
      <c r="D65">
        <f>IFERROR(VLOOKUP(C65,'throwball F'!$B$2:$N$138,13,FALSE),100)</f>
        <v>100</v>
      </c>
      <c r="E65">
        <f>IFERROR(VLOOKUP(C65,'Cricket SF&amp;F'!$B$2:$AC$103,28,FALSE),0)</f>
        <v>0</v>
      </c>
      <c r="F65">
        <f>IFERROR(VLOOKUP(C65,'Chess F'!$B$2:$H$84,7,FALSE),0)</f>
        <v>0</v>
      </c>
      <c r="G65">
        <f t="shared" si="0"/>
        <v>100</v>
      </c>
      <c r="H65">
        <f>IFERROR(VLOOKUP(C65,'Football SF'!$B$2:$U$61,20,FALSE),0)</f>
        <v>0</v>
      </c>
      <c r="I65">
        <f>IFERROR(VLOOKUP(C65,FIFA!$B$2:$M$36,12,FALSE),0)</f>
        <v>0</v>
      </c>
      <c r="J65">
        <f>IFERROR(VLOOKUP(C65,'TT F'!$B$2:$Q$71,16,FALSE),0)</f>
        <v>0</v>
      </c>
      <c r="K65">
        <f t="shared" si="1"/>
        <v>100</v>
      </c>
      <c r="L65">
        <f>IFERROR(VLOOKUP(C65,'Futsal F'!$B$2:$M$37,12,FALSE),0)</f>
        <v>0</v>
      </c>
      <c r="M65">
        <f>IFERROR(VLOOKUP(C65,'Football F'!$B$2:$M$34,12,FALSE),0)</f>
        <v>0</v>
      </c>
      <c r="N65">
        <f>IFERROR(VLOOKUP(C65,'Basketball F'!$B$2:$M$32,12,FALSE),0)</f>
        <v>0</v>
      </c>
      <c r="O65">
        <f t="shared" si="2"/>
        <v>100</v>
      </c>
      <c r="P65">
        <f>IFERROR(VLOOKUP(C65,'BGMI F'!$B$2:$Q$32,16,FALSE),0)</f>
        <v>0</v>
      </c>
      <c r="Q65">
        <f>IFERROR(VLOOKUP(C65,'Carrom F'!$B$2:$M$41,12,FALSE),0)</f>
        <v>0</v>
      </c>
      <c r="R65">
        <f>IFERROR(VLOOKUP(C65,'Badminton F'!$B$2:$Q$46,16,FALSE),0)</f>
        <v>0</v>
      </c>
      <c r="S65">
        <f t="shared" si="3"/>
        <v>100</v>
      </c>
      <c r="T65">
        <f>IFERROR(VLOOKUP(C65,Athletics!$B$2:$AF$22,31,FALSE),0)</f>
        <v>0</v>
      </c>
      <c r="U65">
        <f>IFERROR(VLOOKUP(C65,'Volleyball F'!$B$2:$Q$50,16,FALSE),0)</f>
        <v>0</v>
      </c>
      <c r="V65">
        <f>IFERROR(VLOOKUP(C65,Pool!$B$2:$U$31,20,FALSE),0)</f>
        <v>0</v>
      </c>
      <c r="W65">
        <f>IFERROR(VLOOKUP(C65,'Tug of War'!$B$2:$AC$20,28,FALSE),0)</f>
        <v>0</v>
      </c>
      <c r="X65">
        <f t="shared" si="4"/>
        <v>100</v>
      </c>
      <c r="Y65">
        <f>IFERROR(VLOOKUP(C65,Frisbee!$B$2:$Q$18,16,FALSE),0)</f>
        <v>0</v>
      </c>
      <c r="Z65">
        <f t="shared" si="5"/>
        <v>100</v>
      </c>
    </row>
    <row r="66" spans="1:26" ht="15" thickBot="1" x14ac:dyDescent="0.35">
      <c r="A66" s="5" t="s">
        <v>195</v>
      </c>
      <c r="B66" s="6" t="s">
        <v>196</v>
      </c>
      <c r="C66" s="6" t="s">
        <v>197</v>
      </c>
      <c r="D66">
        <f>IFERROR(VLOOKUP(C66,'throwball F'!$B$2:$N$138,13,FALSE),100)</f>
        <v>100</v>
      </c>
      <c r="E66">
        <f>IFERROR(VLOOKUP(C66,'Cricket SF&amp;F'!$B$2:$AC$103,28,FALSE),0)</f>
        <v>0</v>
      </c>
      <c r="F66">
        <f>IFERROR(VLOOKUP(C66,'Chess F'!$B$2:$H$84,7,FALSE),0)</f>
        <v>0</v>
      </c>
      <c r="G66">
        <f t="shared" si="0"/>
        <v>100</v>
      </c>
      <c r="H66">
        <f>IFERROR(VLOOKUP(C66,'Football SF'!$B$2:$U$61,20,FALSE),0)</f>
        <v>0</v>
      </c>
      <c r="I66">
        <f>IFERROR(VLOOKUP(C66,FIFA!$B$2:$M$36,12,FALSE),0)</f>
        <v>0</v>
      </c>
      <c r="J66">
        <f>IFERROR(VLOOKUP(C66,'TT F'!$B$2:$Q$71,16,FALSE),0)</f>
        <v>0</v>
      </c>
      <c r="K66">
        <f t="shared" si="1"/>
        <v>100</v>
      </c>
      <c r="L66">
        <f>IFERROR(VLOOKUP(C66,'Futsal F'!$B$2:$M$37,12,FALSE),0)</f>
        <v>0</v>
      </c>
      <c r="M66">
        <f>IFERROR(VLOOKUP(C66,'Football F'!$B$2:$M$34,12,FALSE),0)</f>
        <v>0</v>
      </c>
      <c r="N66">
        <f>IFERROR(VLOOKUP(C66,'Basketball F'!$B$2:$M$32,12,FALSE),0)</f>
        <v>0</v>
      </c>
      <c r="O66">
        <f t="shared" si="2"/>
        <v>100</v>
      </c>
      <c r="P66">
        <f>IFERROR(VLOOKUP(C66,'BGMI F'!$B$2:$Q$32,16,FALSE),0)</f>
        <v>0</v>
      </c>
      <c r="Q66">
        <f>IFERROR(VLOOKUP(C66,'Carrom F'!$B$2:$M$41,12,FALSE),0)</f>
        <v>0</v>
      </c>
      <c r="R66">
        <f>IFERROR(VLOOKUP(C66,'Badminton F'!$B$2:$Q$46,16,FALSE),0)</f>
        <v>0</v>
      </c>
      <c r="S66">
        <f t="shared" si="3"/>
        <v>100</v>
      </c>
      <c r="T66">
        <f>IFERROR(VLOOKUP(C66,Athletics!$B$2:$AF$22,31,FALSE),0)</f>
        <v>0</v>
      </c>
      <c r="U66">
        <f>IFERROR(VLOOKUP(C66,'Volleyball F'!$B$2:$Q$50,16,FALSE),0)</f>
        <v>0</v>
      </c>
      <c r="V66">
        <f>IFERROR(VLOOKUP(C66,Pool!$B$2:$U$31,20,FALSE),0)</f>
        <v>0</v>
      </c>
      <c r="W66">
        <f>IFERROR(VLOOKUP(C66,'Tug of War'!$B$2:$AC$20,28,FALSE),0)</f>
        <v>0</v>
      </c>
      <c r="X66">
        <f t="shared" si="4"/>
        <v>100</v>
      </c>
      <c r="Y66">
        <f>IFERROR(VLOOKUP(C66,Frisbee!$B$2:$Q$18,16,FALSE),0)</f>
        <v>0</v>
      </c>
      <c r="Z66">
        <f t="shared" si="5"/>
        <v>100</v>
      </c>
    </row>
    <row r="67" spans="1:26" ht="15" thickBot="1" x14ac:dyDescent="0.35">
      <c r="A67" s="5" t="s">
        <v>198</v>
      </c>
      <c r="B67" s="6" t="s">
        <v>199</v>
      </c>
      <c r="C67" s="6" t="s">
        <v>200</v>
      </c>
      <c r="D67">
        <f>IFERROR(VLOOKUP(C67,'throwball F'!$B$2:$N$138,13,FALSE),100)</f>
        <v>100</v>
      </c>
      <c r="E67">
        <f>IFERROR(VLOOKUP(C67,'Cricket SF&amp;F'!$B$2:$AC$103,28,FALSE),0)</f>
        <v>0</v>
      </c>
      <c r="F67">
        <f>IFERROR(VLOOKUP(C67,'Chess F'!$B$2:$H$84,7,FALSE),0)</f>
        <v>0</v>
      </c>
      <c r="G67">
        <f t="shared" ref="G67:G130" si="6">SUM(D67:F67)</f>
        <v>100</v>
      </c>
      <c r="H67">
        <f>IFERROR(VLOOKUP(C67,'Football SF'!$B$2:$U$61,20,FALSE),0)</f>
        <v>0</v>
      </c>
      <c r="I67">
        <f>IFERROR(VLOOKUP(C67,FIFA!$B$2:$M$36,12,FALSE),0)</f>
        <v>0</v>
      </c>
      <c r="J67">
        <f>IFERROR(VLOOKUP(C67,'TT F'!$B$2:$Q$71,16,FALSE),0)</f>
        <v>0</v>
      </c>
      <c r="K67">
        <f t="shared" ref="K67:K130" si="7">SUM(G67:J67)</f>
        <v>100</v>
      </c>
      <c r="L67">
        <f>IFERROR(VLOOKUP(C67,'Futsal F'!$B$2:$M$37,12,FALSE),0)</f>
        <v>0</v>
      </c>
      <c r="M67">
        <f>IFERROR(VLOOKUP(C67,'Football F'!$B$2:$M$34,12,FALSE),0)</f>
        <v>0</v>
      </c>
      <c r="N67">
        <f>IFERROR(VLOOKUP(C67,'Basketball F'!$B$2:$M$32,12,FALSE),0)</f>
        <v>0</v>
      </c>
      <c r="O67">
        <f t="shared" ref="O67:O130" si="8">SUM(K67:N67)</f>
        <v>100</v>
      </c>
      <c r="P67">
        <f>IFERROR(VLOOKUP(C67,'BGMI F'!$B$2:$Q$32,16,FALSE),0)</f>
        <v>0</v>
      </c>
      <c r="Q67">
        <f>IFERROR(VLOOKUP(C67,'Carrom F'!$B$2:$M$41,12,FALSE),0)</f>
        <v>0</v>
      </c>
      <c r="R67">
        <f>IFERROR(VLOOKUP(C67,'Badminton F'!$B$2:$Q$46,16,FALSE),0)</f>
        <v>0</v>
      </c>
      <c r="S67">
        <f t="shared" ref="S67:S130" si="9">SUM(O67:R67)</f>
        <v>100</v>
      </c>
      <c r="T67">
        <f>IFERROR(VLOOKUP(C67,Athletics!$B$2:$AF$22,31,FALSE),0)</f>
        <v>0</v>
      </c>
      <c r="U67">
        <f>IFERROR(VLOOKUP(C67,'Volleyball F'!$B$2:$Q$50,16,FALSE),0)</f>
        <v>0</v>
      </c>
      <c r="V67">
        <f>IFERROR(VLOOKUP(C67,Pool!$B$2:$U$31,20,FALSE),0)</f>
        <v>0</v>
      </c>
      <c r="W67">
        <f>IFERROR(VLOOKUP(C67,'Tug of War'!$B$2:$AC$20,28,FALSE),0)</f>
        <v>0</v>
      </c>
      <c r="X67">
        <f t="shared" ref="X67:X130" si="10">SUM(S67:W67)</f>
        <v>100</v>
      </c>
      <c r="Y67">
        <f>IFERROR(VLOOKUP(C67,Frisbee!$B$2:$Q$18,16,FALSE),0)</f>
        <v>0</v>
      </c>
      <c r="Z67">
        <f t="shared" ref="Z67:Z130" si="11">SUM(X67:Y67)</f>
        <v>100</v>
      </c>
    </row>
    <row r="68" spans="1:26" ht="15" thickBot="1" x14ac:dyDescent="0.35">
      <c r="A68" s="5" t="s">
        <v>201</v>
      </c>
      <c r="B68" s="6" t="s">
        <v>202</v>
      </c>
      <c r="C68" s="6" t="s">
        <v>203</v>
      </c>
      <c r="D68">
        <f>IFERROR(VLOOKUP(C68,'throwball F'!$B$2:$N$138,13,FALSE),100)</f>
        <v>95</v>
      </c>
      <c r="E68">
        <f>IFERROR(VLOOKUP(C68,'Cricket SF&amp;F'!$B$2:$AC$103,28,FALSE),0)</f>
        <v>0</v>
      </c>
      <c r="F68">
        <f>IFERROR(VLOOKUP(C68,'Chess F'!$B$2:$H$84,7,FALSE),0)</f>
        <v>0</v>
      </c>
      <c r="G68">
        <f t="shared" si="6"/>
        <v>95</v>
      </c>
      <c r="H68">
        <f>IFERROR(VLOOKUP(C68,'Football SF'!$B$2:$U$61,20,FALSE),0)</f>
        <v>0</v>
      </c>
      <c r="I68">
        <f>IFERROR(VLOOKUP(C68,FIFA!$B$2:$M$36,12,FALSE),0)</f>
        <v>0</v>
      </c>
      <c r="J68">
        <f>IFERROR(VLOOKUP(C68,'TT F'!$B$2:$Q$71,16,FALSE),0)</f>
        <v>0</v>
      </c>
      <c r="K68">
        <f t="shared" si="7"/>
        <v>95</v>
      </c>
      <c r="L68">
        <f>IFERROR(VLOOKUP(C68,'Futsal F'!$B$2:$M$37,12,FALSE),0)</f>
        <v>0</v>
      </c>
      <c r="M68">
        <f>IFERROR(VLOOKUP(C68,'Football F'!$B$2:$M$34,12,FALSE),0)</f>
        <v>0</v>
      </c>
      <c r="N68">
        <f>IFERROR(VLOOKUP(C68,'Basketball F'!$B$2:$M$32,12,FALSE),0)</f>
        <v>0</v>
      </c>
      <c r="O68">
        <f t="shared" si="8"/>
        <v>95</v>
      </c>
      <c r="P68">
        <f>IFERROR(VLOOKUP(C68,'BGMI F'!$B$2:$Q$32,16,FALSE),0)</f>
        <v>0</v>
      </c>
      <c r="Q68">
        <f>IFERROR(VLOOKUP(C68,'Carrom F'!$B$2:$M$41,12,FALSE),0)</f>
        <v>0</v>
      </c>
      <c r="R68">
        <f>IFERROR(VLOOKUP(C68,'Badminton F'!$B$2:$Q$46,16,FALSE),0)</f>
        <v>0</v>
      </c>
      <c r="S68">
        <f t="shared" si="9"/>
        <v>95</v>
      </c>
      <c r="T68">
        <f>IFERROR(VLOOKUP(C68,Athletics!$B$2:$AF$22,31,FALSE),0)</f>
        <v>0</v>
      </c>
      <c r="U68">
        <f>IFERROR(VLOOKUP(C68,'Volleyball F'!$B$2:$Q$50,16,FALSE),0)</f>
        <v>0</v>
      </c>
      <c r="V68">
        <f>IFERROR(VLOOKUP(C68,Pool!$B$2:$U$31,20,FALSE),0)</f>
        <v>0</v>
      </c>
      <c r="W68">
        <f>IFERROR(VLOOKUP(C68,'Tug of War'!$B$2:$AC$20,28,FALSE),0)</f>
        <v>0</v>
      </c>
      <c r="X68">
        <f t="shared" si="10"/>
        <v>95</v>
      </c>
      <c r="Y68">
        <f>IFERROR(VLOOKUP(C68,Frisbee!$B$2:$Q$18,16,FALSE),0)</f>
        <v>0</v>
      </c>
      <c r="Z68">
        <f t="shared" si="11"/>
        <v>95</v>
      </c>
    </row>
    <row r="69" spans="1:26" ht="15" thickBot="1" x14ac:dyDescent="0.35">
      <c r="A69" s="5" t="s">
        <v>204</v>
      </c>
      <c r="B69" s="6" t="s">
        <v>205</v>
      </c>
      <c r="C69" s="6" t="s">
        <v>206</v>
      </c>
      <c r="D69">
        <f>IFERROR(VLOOKUP(C69,'throwball F'!$B$2:$N$138,13,FALSE),100)</f>
        <v>100</v>
      </c>
      <c r="E69">
        <f>IFERROR(VLOOKUP(C69,'Cricket SF&amp;F'!$B$2:$AC$103,28,FALSE),0)</f>
        <v>0</v>
      </c>
      <c r="F69">
        <f>IFERROR(VLOOKUP(C69,'Chess F'!$B$2:$H$84,7,FALSE),0)</f>
        <v>0</v>
      </c>
      <c r="G69">
        <f t="shared" si="6"/>
        <v>100</v>
      </c>
      <c r="H69">
        <f>IFERROR(VLOOKUP(C69,'Football SF'!$B$2:$U$61,20,FALSE),0)</f>
        <v>0</v>
      </c>
      <c r="I69">
        <f>IFERROR(VLOOKUP(C69,FIFA!$B$2:$M$36,12,FALSE),0)</f>
        <v>0</v>
      </c>
      <c r="J69">
        <f>IFERROR(VLOOKUP(C69,'TT F'!$B$2:$Q$71,16,FALSE),0)</f>
        <v>0</v>
      </c>
      <c r="K69">
        <f t="shared" si="7"/>
        <v>100</v>
      </c>
      <c r="L69">
        <f>IFERROR(VLOOKUP(C69,'Futsal F'!$B$2:$M$37,12,FALSE),0)</f>
        <v>0</v>
      </c>
      <c r="M69">
        <f>IFERROR(VLOOKUP(C69,'Football F'!$B$2:$M$34,12,FALSE),0)</f>
        <v>0</v>
      </c>
      <c r="N69">
        <f>IFERROR(VLOOKUP(C69,'Basketball F'!$B$2:$M$32,12,FALSE),0)</f>
        <v>0</v>
      </c>
      <c r="O69">
        <f t="shared" si="8"/>
        <v>100</v>
      </c>
      <c r="P69">
        <f>IFERROR(VLOOKUP(C69,'BGMI F'!$B$2:$Q$32,16,FALSE),0)</f>
        <v>0</v>
      </c>
      <c r="Q69">
        <f>IFERROR(VLOOKUP(C69,'Carrom F'!$B$2:$M$41,12,FALSE),0)</f>
        <v>0</v>
      </c>
      <c r="R69">
        <f>IFERROR(VLOOKUP(C69,'Badminton F'!$B$2:$Q$46,16,FALSE),0)</f>
        <v>0</v>
      </c>
      <c r="S69">
        <f t="shared" si="9"/>
        <v>100</v>
      </c>
      <c r="T69">
        <f>IFERROR(VLOOKUP(C69,Athletics!$B$2:$AF$22,31,FALSE),0)</f>
        <v>0</v>
      </c>
      <c r="U69">
        <f>IFERROR(VLOOKUP(C69,'Volleyball F'!$B$2:$Q$50,16,FALSE),0)</f>
        <v>0</v>
      </c>
      <c r="V69">
        <f>IFERROR(VLOOKUP(C69,Pool!$B$2:$U$31,20,FALSE),0)</f>
        <v>0</v>
      </c>
      <c r="W69">
        <f>IFERROR(VLOOKUP(C69,'Tug of War'!$B$2:$AC$20,28,FALSE),0)</f>
        <v>0</v>
      </c>
      <c r="X69">
        <f t="shared" si="10"/>
        <v>100</v>
      </c>
      <c r="Y69">
        <f>IFERROR(VLOOKUP(C69,Frisbee!$B$2:$Q$18,16,FALSE),0)</f>
        <v>0</v>
      </c>
      <c r="Z69">
        <f t="shared" si="11"/>
        <v>100</v>
      </c>
    </row>
    <row r="70" spans="1:26" ht="15" thickBot="1" x14ac:dyDescent="0.35">
      <c r="A70" s="5" t="s">
        <v>207</v>
      </c>
      <c r="B70" s="6" t="s">
        <v>208</v>
      </c>
      <c r="C70" s="6" t="s">
        <v>209</v>
      </c>
      <c r="D70">
        <f>IFERROR(VLOOKUP(C70,'throwball F'!$B$2:$N$138,13,FALSE),100)</f>
        <v>100</v>
      </c>
      <c r="E70">
        <f>IFERROR(VLOOKUP(C70,'Cricket SF&amp;F'!$B$2:$AC$103,28,FALSE),0)</f>
        <v>0</v>
      </c>
      <c r="F70">
        <f>IFERROR(VLOOKUP(C70,'Chess F'!$B$2:$H$84,7,FALSE),0)</f>
        <v>-5</v>
      </c>
      <c r="G70">
        <f t="shared" si="6"/>
        <v>95</v>
      </c>
      <c r="H70">
        <f>IFERROR(VLOOKUP(C70,'Football SF'!$B$2:$U$61,20,FALSE),0)</f>
        <v>0</v>
      </c>
      <c r="I70">
        <f>IFERROR(VLOOKUP(C70,FIFA!$B$2:$M$36,12,FALSE),0)</f>
        <v>0</v>
      </c>
      <c r="J70">
        <f>IFERROR(VLOOKUP(C70,'TT F'!$B$2:$Q$71,16,FALSE),0)</f>
        <v>0</v>
      </c>
      <c r="K70">
        <f t="shared" si="7"/>
        <v>95</v>
      </c>
      <c r="L70">
        <f>IFERROR(VLOOKUP(C70,'Futsal F'!$B$2:$M$37,12,FALSE),0)</f>
        <v>0</v>
      </c>
      <c r="M70">
        <f>IFERROR(VLOOKUP(C70,'Football F'!$B$2:$M$34,12,FALSE),0)</f>
        <v>0</v>
      </c>
      <c r="N70">
        <f>IFERROR(VLOOKUP(C70,'Basketball F'!$B$2:$M$32,12,FALSE),0)</f>
        <v>0</v>
      </c>
      <c r="O70">
        <f t="shared" si="8"/>
        <v>95</v>
      </c>
      <c r="P70">
        <f>IFERROR(VLOOKUP(C70,'BGMI F'!$B$2:$Q$32,16,FALSE),0)</f>
        <v>0</v>
      </c>
      <c r="Q70">
        <f>IFERROR(VLOOKUP(C70,'Carrom F'!$B$2:$M$41,12,FALSE),0)</f>
        <v>0</v>
      </c>
      <c r="R70">
        <f>IFERROR(VLOOKUP(C70,'Badminton F'!$B$2:$Q$46,16,FALSE),0)</f>
        <v>0</v>
      </c>
      <c r="S70">
        <f t="shared" si="9"/>
        <v>95</v>
      </c>
      <c r="T70">
        <f>IFERROR(VLOOKUP(C70,Athletics!$B$2:$AF$22,31,FALSE),0)</f>
        <v>0</v>
      </c>
      <c r="U70">
        <f>IFERROR(VLOOKUP(C70,'Volleyball F'!$B$2:$Q$50,16,FALSE),0)</f>
        <v>0</v>
      </c>
      <c r="V70">
        <f>IFERROR(VLOOKUP(C70,Pool!$B$2:$U$31,20,FALSE),0)</f>
        <v>0</v>
      </c>
      <c r="W70">
        <f>IFERROR(VLOOKUP(C70,'Tug of War'!$B$2:$AC$20,28,FALSE),0)</f>
        <v>0</v>
      </c>
      <c r="X70">
        <f t="shared" si="10"/>
        <v>95</v>
      </c>
      <c r="Y70">
        <f>IFERROR(VLOOKUP(C70,Frisbee!$B$2:$Q$18,16,FALSE),0)</f>
        <v>0</v>
      </c>
      <c r="Z70">
        <f t="shared" si="11"/>
        <v>95</v>
      </c>
    </row>
    <row r="71" spans="1:26" ht="29.4" thickBot="1" x14ac:dyDescent="0.35">
      <c r="A71" s="5" t="s">
        <v>210</v>
      </c>
      <c r="B71" s="6" t="s">
        <v>211</v>
      </c>
      <c r="C71" s="6" t="s">
        <v>212</v>
      </c>
      <c r="D71">
        <f>IFERROR(VLOOKUP(C71,'throwball F'!$B$2:$N$138,13,FALSE),100)</f>
        <v>100</v>
      </c>
      <c r="E71">
        <f>IFERROR(VLOOKUP(C71,'Cricket SF&amp;F'!$B$2:$AC$103,28,FALSE),0)</f>
        <v>0</v>
      </c>
      <c r="F71">
        <f>IFERROR(VLOOKUP(C71,'Chess F'!$B$2:$H$84,7,FALSE),0)</f>
        <v>0</v>
      </c>
      <c r="G71">
        <f t="shared" si="6"/>
        <v>100</v>
      </c>
      <c r="H71">
        <f>IFERROR(VLOOKUP(C71,'Football SF'!$B$2:$U$61,20,FALSE),0)</f>
        <v>0</v>
      </c>
      <c r="I71">
        <f>IFERROR(VLOOKUP(C71,FIFA!$B$2:$M$36,12,FALSE),0)</f>
        <v>0</v>
      </c>
      <c r="J71">
        <f>IFERROR(VLOOKUP(C71,'TT F'!$B$2:$Q$71,16,FALSE),0)</f>
        <v>0</v>
      </c>
      <c r="K71">
        <f t="shared" si="7"/>
        <v>100</v>
      </c>
      <c r="L71">
        <f>IFERROR(VLOOKUP(C71,'Futsal F'!$B$2:$M$37,12,FALSE),0)</f>
        <v>0</v>
      </c>
      <c r="M71">
        <f>IFERROR(VLOOKUP(C71,'Football F'!$B$2:$M$34,12,FALSE),0)</f>
        <v>0</v>
      </c>
      <c r="N71">
        <f>IFERROR(VLOOKUP(C71,'Basketball F'!$B$2:$M$32,12,FALSE),0)</f>
        <v>0</v>
      </c>
      <c r="O71">
        <f t="shared" si="8"/>
        <v>100</v>
      </c>
      <c r="P71">
        <f>IFERROR(VLOOKUP(C71,'BGMI F'!$B$2:$Q$32,16,FALSE),0)</f>
        <v>0</v>
      </c>
      <c r="Q71">
        <f>IFERROR(VLOOKUP(C71,'Carrom F'!$B$2:$M$41,12,FALSE),0)</f>
        <v>5</v>
      </c>
      <c r="R71">
        <f>IFERROR(VLOOKUP(C71,'Badminton F'!$B$2:$Q$46,16,FALSE),0)</f>
        <v>0</v>
      </c>
      <c r="S71">
        <f t="shared" si="9"/>
        <v>105</v>
      </c>
      <c r="T71">
        <f>IFERROR(VLOOKUP(C71,Athletics!$B$2:$AF$22,31,FALSE),0)</f>
        <v>0</v>
      </c>
      <c r="U71">
        <f>IFERROR(VLOOKUP(C71,'Volleyball F'!$B$2:$Q$50,16,FALSE),0)</f>
        <v>0</v>
      </c>
      <c r="V71">
        <f>IFERROR(VLOOKUP(C71,Pool!$B$2:$U$31,20,FALSE),0)</f>
        <v>0</v>
      </c>
      <c r="W71">
        <f>IFERROR(VLOOKUP(C71,'Tug of War'!$B$2:$AC$20,28,FALSE),0)</f>
        <v>0</v>
      </c>
      <c r="X71">
        <f t="shared" si="10"/>
        <v>105</v>
      </c>
      <c r="Y71">
        <f>IFERROR(VLOOKUP(C71,Frisbee!$B$2:$Q$18,16,FALSE),0)</f>
        <v>0</v>
      </c>
      <c r="Z71">
        <f t="shared" si="11"/>
        <v>105</v>
      </c>
    </row>
    <row r="72" spans="1:26" ht="15" thickBot="1" x14ac:dyDescent="0.35">
      <c r="A72" s="5" t="s">
        <v>213</v>
      </c>
      <c r="B72" s="6" t="s">
        <v>214</v>
      </c>
      <c r="C72" s="6" t="s">
        <v>215</v>
      </c>
      <c r="D72">
        <f>IFERROR(VLOOKUP(C72,'throwball F'!$B$2:$N$138,13,FALSE),100)</f>
        <v>100</v>
      </c>
      <c r="E72">
        <f>IFERROR(VLOOKUP(C72,'Cricket SF&amp;F'!$B$2:$AC$103,28,FALSE),0)</f>
        <v>0</v>
      </c>
      <c r="F72">
        <f>IFERROR(VLOOKUP(C72,'Chess F'!$B$2:$H$84,7,FALSE),0)</f>
        <v>0</v>
      </c>
      <c r="G72">
        <f t="shared" si="6"/>
        <v>100</v>
      </c>
      <c r="H72">
        <f>IFERROR(VLOOKUP(C72,'Football SF'!$B$2:$U$61,20,FALSE),0)</f>
        <v>0</v>
      </c>
      <c r="I72">
        <f>IFERROR(VLOOKUP(C72,FIFA!$B$2:$M$36,12,FALSE),0)</f>
        <v>0</v>
      </c>
      <c r="J72">
        <f>IFERROR(VLOOKUP(C72,'TT F'!$B$2:$Q$71,16,FALSE),0)</f>
        <v>0</v>
      </c>
      <c r="K72">
        <f t="shared" si="7"/>
        <v>100</v>
      </c>
      <c r="L72">
        <f>IFERROR(VLOOKUP(C72,'Futsal F'!$B$2:$M$37,12,FALSE),0)</f>
        <v>0</v>
      </c>
      <c r="M72">
        <f>IFERROR(VLOOKUP(C72,'Football F'!$B$2:$M$34,12,FALSE),0)</f>
        <v>0</v>
      </c>
      <c r="N72">
        <f>IFERROR(VLOOKUP(C72,'Basketball F'!$B$2:$M$32,12,FALSE),0)</f>
        <v>0</v>
      </c>
      <c r="O72">
        <f t="shared" si="8"/>
        <v>100</v>
      </c>
      <c r="P72">
        <f>IFERROR(VLOOKUP(C72,'BGMI F'!$B$2:$Q$32,16,FALSE),0)</f>
        <v>0</v>
      </c>
      <c r="Q72">
        <f>IFERROR(VLOOKUP(C72,'Carrom F'!$B$2:$M$41,12,FALSE),0)</f>
        <v>0</v>
      </c>
      <c r="R72">
        <f>IFERROR(VLOOKUP(C72,'Badminton F'!$B$2:$Q$46,16,FALSE),0)</f>
        <v>0</v>
      </c>
      <c r="S72">
        <f t="shared" si="9"/>
        <v>100</v>
      </c>
      <c r="T72">
        <f>IFERROR(VLOOKUP(C72,Athletics!$B$2:$AF$22,31,FALSE),0)</f>
        <v>0</v>
      </c>
      <c r="U72">
        <f>IFERROR(VLOOKUP(C72,'Volleyball F'!$B$2:$Q$50,16,FALSE),0)</f>
        <v>0</v>
      </c>
      <c r="V72">
        <f>IFERROR(VLOOKUP(C72,Pool!$B$2:$U$31,20,FALSE),0)</f>
        <v>0</v>
      </c>
      <c r="W72">
        <f>IFERROR(VLOOKUP(C72,'Tug of War'!$B$2:$AC$20,28,FALSE),0)</f>
        <v>0</v>
      </c>
      <c r="X72">
        <f t="shared" si="10"/>
        <v>100</v>
      </c>
      <c r="Y72">
        <f>IFERROR(VLOOKUP(C72,Frisbee!$B$2:$Q$18,16,FALSE),0)</f>
        <v>0</v>
      </c>
      <c r="Z72">
        <f t="shared" si="11"/>
        <v>100</v>
      </c>
    </row>
    <row r="73" spans="1:26" ht="15" thickBot="1" x14ac:dyDescent="0.35">
      <c r="A73" s="5" t="s">
        <v>216</v>
      </c>
      <c r="B73" s="6" t="s">
        <v>217</v>
      </c>
      <c r="C73" s="6" t="s">
        <v>218</v>
      </c>
      <c r="D73">
        <f>IFERROR(VLOOKUP(C73,'throwball F'!$B$2:$N$138,13,FALSE),100)</f>
        <v>100</v>
      </c>
      <c r="E73">
        <f>IFERROR(VLOOKUP(C73,'Cricket SF&amp;F'!$B$2:$AC$103,28,FALSE),0)</f>
        <v>0</v>
      </c>
      <c r="F73">
        <f>IFERROR(VLOOKUP(C73,'Chess F'!$B$2:$H$84,7,FALSE),0)</f>
        <v>0</v>
      </c>
      <c r="G73">
        <f t="shared" si="6"/>
        <v>100</v>
      </c>
      <c r="H73">
        <f>IFERROR(VLOOKUP(C73,'Football SF'!$B$2:$U$61,20,FALSE),0)</f>
        <v>0</v>
      </c>
      <c r="I73">
        <f>IFERROR(VLOOKUP(C73,FIFA!$B$2:$M$36,12,FALSE),0)</f>
        <v>0</v>
      </c>
      <c r="J73">
        <f>IFERROR(VLOOKUP(C73,'TT F'!$B$2:$Q$71,16,FALSE),0)</f>
        <v>0</v>
      </c>
      <c r="K73">
        <f t="shared" si="7"/>
        <v>100</v>
      </c>
      <c r="L73">
        <f>IFERROR(VLOOKUP(C73,'Futsal F'!$B$2:$M$37,12,FALSE),0)</f>
        <v>0</v>
      </c>
      <c r="M73">
        <f>IFERROR(VLOOKUP(C73,'Football F'!$B$2:$M$34,12,FALSE),0)</f>
        <v>0</v>
      </c>
      <c r="N73">
        <f>IFERROR(VLOOKUP(C73,'Basketball F'!$B$2:$M$32,12,FALSE),0)</f>
        <v>0</v>
      </c>
      <c r="O73">
        <f t="shared" si="8"/>
        <v>100</v>
      </c>
      <c r="P73">
        <f>IFERROR(VLOOKUP(C73,'BGMI F'!$B$2:$Q$32,16,FALSE),0)</f>
        <v>0</v>
      </c>
      <c r="Q73">
        <f>IFERROR(VLOOKUP(C73,'Carrom F'!$B$2:$M$41,12,FALSE),0)</f>
        <v>0</v>
      </c>
      <c r="R73">
        <f>IFERROR(VLOOKUP(C73,'Badminton F'!$B$2:$Q$46,16,FALSE),0)</f>
        <v>0</v>
      </c>
      <c r="S73">
        <f t="shared" si="9"/>
        <v>100</v>
      </c>
      <c r="T73">
        <f>IFERROR(VLOOKUP(C73,Athletics!$B$2:$AF$22,31,FALSE),0)</f>
        <v>0</v>
      </c>
      <c r="U73">
        <f>IFERROR(VLOOKUP(C73,'Volleyball F'!$B$2:$Q$50,16,FALSE),0)</f>
        <v>0</v>
      </c>
      <c r="V73">
        <f>IFERROR(VLOOKUP(C73,Pool!$B$2:$U$31,20,FALSE),0)</f>
        <v>0</v>
      </c>
      <c r="W73">
        <f>IFERROR(VLOOKUP(C73,'Tug of War'!$B$2:$AC$20,28,FALSE),0)</f>
        <v>0</v>
      </c>
      <c r="X73">
        <f t="shared" si="10"/>
        <v>100</v>
      </c>
      <c r="Y73">
        <f>IFERROR(VLOOKUP(C73,Frisbee!$B$2:$Q$18,16,FALSE),0)</f>
        <v>0</v>
      </c>
      <c r="Z73">
        <f t="shared" si="11"/>
        <v>100</v>
      </c>
    </row>
    <row r="74" spans="1:26" ht="29.4" thickBot="1" x14ac:dyDescent="0.35">
      <c r="A74" s="5" t="s">
        <v>219</v>
      </c>
      <c r="B74" s="6" t="s">
        <v>220</v>
      </c>
      <c r="C74" s="6" t="s">
        <v>221</v>
      </c>
      <c r="D74">
        <f>IFERROR(VLOOKUP(C74,'throwball F'!$B$2:$N$138,13,FALSE),100)</f>
        <v>100</v>
      </c>
      <c r="E74">
        <f>IFERROR(VLOOKUP(C74,'Cricket SF&amp;F'!$B$2:$AC$103,28,FALSE),0)</f>
        <v>0</v>
      </c>
      <c r="F74">
        <f>IFERROR(VLOOKUP(C74,'Chess F'!$B$2:$H$84,7,FALSE),0)</f>
        <v>0</v>
      </c>
      <c r="G74">
        <f t="shared" si="6"/>
        <v>100</v>
      </c>
      <c r="H74">
        <f>IFERROR(VLOOKUP(C74,'Football SF'!$B$2:$U$61,20,FALSE),0)</f>
        <v>0</v>
      </c>
      <c r="I74">
        <f>IFERROR(VLOOKUP(C74,FIFA!$B$2:$M$36,12,FALSE),0)</f>
        <v>0</v>
      </c>
      <c r="J74">
        <f>IFERROR(VLOOKUP(C74,'TT F'!$B$2:$Q$71,16,FALSE),0)</f>
        <v>0</v>
      </c>
      <c r="K74">
        <f t="shared" si="7"/>
        <v>100</v>
      </c>
      <c r="L74">
        <f>IFERROR(VLOOKUP(C74,'Futsal F'!$B$2:$M$37,12,FALSE),0)</f>
        <v>0</v>
      </c>
      <c r="M74">
        <f>IFERROR(VLOOKUP(C74,'Football F'!$B$2:$M$34,12,FALSE),0)</f>
        <v>0</v>
      </c>
      <c r="N74">
        <f>IFERROR(VLOOKUP(C74,'Basketball F'!$B$2:$M$32,12,FALSE),0)</f>
        <v>0</v>
      </c>
      <c r="O74">
        <f t="shared" si="8"/>
        <v>100</v>
      </c>
      <c r="P74">
        <f>IFERROR(VLOOKUP(C74,'BGMI F'!$B$2:$Q$32,16,FALSE),0)</f>
        <v>0</v>
      </c>
      <c r="Q74">
        <f>IFERROR(VLOOKUP(C74,'Carrom F'!$B$2:$M$41,12,FALSE),0)</f>
        <v>0</v>
      </c>
      <c r="R74">
        <f>IFERROR(VLOOKUP(C74,'Badminton F'!$B$2:$Q$46,16,FALSE),0)</f>
        <v>0</v>
      </c>
      <c r="S74">
        <f t="shared" si="9"/>
        <v>100</v>
      </c>
      <c r="T74">
        <f>IFERROR(VLOOKUP(C74,Athletics!$B$2:$AF$22,31,FALSE),0)</f>
        <v>0</v>
      </c>
      <c r="U74">
        <f>IFERROR(VLOOKUP(C74,'Volleyball F'!$B$2:$Q$50,16,FALSE),0)</f>
        <v>0</v>
      </c>
      <c r="V74">
        <f>IFERROR(VLOOKUP(C74,Pool!$B$2:$U$31,20,FALSE),0)</f>
        <v>0</v>
      </c>
      <c r="W74">
        <f>IFERROR(VLOOKUP(C74,'Tug of War'!$B$2:$AC$20,28,FALSE),0)</f>
        <v>0</v>
      </c>
      <c r="X74">
        <f t="shared" si="10"/>
        <v>100</v>
      </c>
      <c r="Y74">
        <f>IFERROR(VLOOKUP(C74,Frisbee!$B$2:$Q$18,16,FALSE),0)</f>
        <v>0</v>
      </c>
      <c r="Z74">
        <f t="shared" si="11"/>
        <v>100</v>
      </c>
    </row>
    <row r="75" spans="1:26" ht="15" thickBot="1" x14ac:dyDescent="0.35">
      <c r="A75" s="5" t="s">
        <v>222</v>
      </c>
      <c r="B75" s="6" t="s">
        <v>223</v>
      </c>
      <c r="C75" s="6" t="s">
        <v>224</v>
      </c>
      <c r="D75">
        <f>IFERROR(VLOOKUP(C75,'throwball F'!$B$2:$N$138,13,FALSE),100)</f>
        <v>91</v>
      </c>
      <c r="E75">
        <f>IFERROR(VLOOKUP(C75,'Cricket SF&amp;F'!$B$2:$AC$103,28,FALSE),0)</f>
        <v>-6</v>
      </c>
      <c r="F75">
        <f>IFERROR(VLOOKUP(C75,'Chess F'!$B$2:$H$84,7,FALSE),0)</f>
        <v>0</v>
      </c>
      <c r="G75">
        <f t="shared" si="6"/>
        <v>85</v>
      </c>
      <c r="H75">
        <f>IFERROR(VLOOKUP(C75,'Football SF'!$B$2:$U$61,20,FALSE),0)</f>
        <v>0</v>
      </c>
      <c r="I75">
        <f>IFERROR(VLOOKUP(C75,FIFA!$B$2:$M$36,12,FALSE),0)</f>
        <v>0</v>
      </c>
      <c r="J75">
        <f>IFERROR(VLOOKUP(C75,'TT F'!$B$2:$Q$71,16,FALSE),0)</f>
        <v>0</v>
      </c>
      <c r="K75">
        <f t="shared" si="7"/>
        <v>85</v>
      </c>
      <c r="L75">
        <f>IFERROR(VLOOKUP(C75,'Futsal F'!$B$2:$M$37,12,FALSE),0)</f>
        <v>0</v>
      </c>
      <c r="M75">
        <f>IFERROR(VLOOKUP(C75,'Football F'!$B$2:$M$34,12,FALSE),0)</f>
        <v>0</v>
      </c>
      <c r="N75">
        <f>IFERROR(VLOOKUP(C75,'Basketball F'!$B$2:$M$32,12,FALSE),0)</f>
        <v>0</v>
      </c>
      <c r="O75">
        <f t="shared" si="8"/>
        <v>85</v>
      </c>
      <c r="P75">
        <f>IFERROR(VLOOKUP(C75,'BGMI F'!$B$2:$Q$32,16,FALSE),0)</f>
        <v>0</v>
      </c>
      <c r="Q75">
        <f>IFERROR(VLOOKUP(C75,'Carrom F'!$B$2:$M$41,12,FALSE),0)</f>
        <v>0</v>
      </c>
      <c r="R75">
        <f>IFERROR(VLOOKUP(C75,'Badminton F'!$B$2:$Q$46,16,FALSE),0)</f>
        <v>0</v>
      </c>
      <c r="S75">
        <f t="shared" si="9"/>
        <v>85</v>
      </c>
      <c r="T75">
        <f>IFERROR(VLOOKUP(C75,Athletics!$B$2:$AF$22,31,FALSE),0)</f>
        <v>0</v>
      </c>
      <c r="U75">
        <f>IFERROR(VLOOKUP(C75,'Volleyball F'!$B$2:$Q$50,16,FALSE),0)</f>
        <v>0</v>
      </c>
      <c r="V75">
        <f>IFERROR(VLOOKUP(C75,Pool!$B$2:$U$31,20,FALSE),0)</f>
        <v>0</v>
      </c>
      <c r="W75">
        <f>IFERROR(VLOOKUP(C75,'Tug of War'!$B$2:$AC$20,28,FALSE),0)</f>
        <v>0</v>
      </c>
      <c r="X75">
        <f t="shared" si="10"/>
        <v>85</v>
      </c>
      <c r="Y75">
        <f>IFERROR(VLOOKUP(C75,Frisbee!$B$2:$Q$18,16,FALSE),0)</f>
        <v>0</v>
      </c>
      <c r="Z75">
        <f t="shared" si="11"/>
        <v>85</v>
      </c>
    </row>
    <row r="76" spans="1:26" ht="15" thickBot="1" x14ac:dyDescent="0.35">
      <c r="A76" s="5" t="s">
        <v>225</v>
      </c>
      <c r="B76" s="6" t="s">
        <v>226</v>
      </c>
      <c r="C76" s="6" t="s">
        <v>227</v>
      </c>
      <c r="D76">
        <f>IFERROR(VLOOKUP(C76,'throwball F'!$B$2:$N$138,13,FALSE),100)</f>
        <v>96</v>
      </c>
      <c r="E76">
        <f>IFERROR(VLOOKUP(C76,'Cricket SF&amp;F'!$B$2:$AC$103,28,FALSE),0)</f>
        <v>0</v>
      </c>
      <c r="F76">
        <f>IFERROR(VLOOKUP(C76,'Chess F'!$B$2:$H$84,7,FALSE),0)</f>
        <v>-5</v>
      </c>
      <c r="G76">
        <f t="shared" si="6"/>
        <v>91</v>
      </c>
      <c r="H76">
        <f>IFERROR(VLOOKUP(C76,'Football SF'!$B$2:$U$61,20,FALSE),0)</f>
        <v>0</v>
      </c>
      <c r="I76">
        <f>IFERROR(VLOOKUP(C76,FIFA!$B$2:$M$36,12,FALSE),0)</f>
        <v>0</v>
      </c>
      <c r="J76">
        <f>IFERROR(VLOOKUP(C76,'TT F'!$B$2:$Q$71,16,FALSE),0)</f>
        <v>0</v>
      </c>
      <c r="K76">
        <f t="shared" si="7"/>
        <v>91</v>
      </c>
      <c r="L76">
        <f>IFERROR(VLOOKUP(C76,'Futsal F'!$B$2:$M$37,12,FALSE),0)</f>
        <v>0</v>
      </c>
      <c r="M76">
        <f>IFERROR(VLOOKUP(C76,'Football F'!$B$2:$M$34,12,FALSE),0)</f>
        <v>0</v>
      </c>
      <c r="N76">
        <f>IFERROR(VLOOKUP(C76,'Basketball F'!$B$2:$M$32,12,FALSE),0)</f>
        <v>0</v>
      </c>
      <c r="O76">
        <f t="shared" si="8"/>
        <v>91</v>
      </c>
      <c r="P76">
        <f>IFERROR(VLOOKUP(C76,'BGMI F'!$B$2:$Q$32,16,FALSE),0)</f>
        <v>0</v>
      </c>
      <c r="Q76">
        <f>IFERROR(VLOOKUP(C76,'Carrom F'!$B$2:$M$41,12,FALSE),0)</f>
        <v>0</v>
      </c>
      <c r="R76">
        <f>IFERROR(VLOOKUP(C76,'Badminton F'!$B$2:$Q$46,16,FALSE),0)</f>
        <v>0</v>
      </c>
      <c r="S76">
        <f t="shared" si="9"/>
        <v>91</v>
      </c>
      <c r="T76">
        <f>IFERROR(VLOOKUP(C76,Athletics!$B$2:$AF$22,31,FALSE),0)</f>
        <v>0</v>
      </c>
      <c r="U76">
        <f>IFERROR(VLOOKUP(C76,'Volleyball F'!$B$2:$Q$50,16,FALSE),0)</f>
        <v>0</v>
      </c>
      <c r="V76">
        <f>IFERROR(VLOOKUP(C76,Pool!$B$2:$U$31,20,FALSE),0)</f>
        <v>0</v>
      </c>
      <c r="W76">
        <f>IFERROR(VLOOKUP(C76,'Tug of War'!$B$2:$AC$20,28,FALSE),0)</f>
        <v>0</v>
      </c>
      <c r="X76">
        <f t="shared" si="10"/>
        <v>91</v>
      </c>
      <c r="Y76">
        <f>IFERROR(VLOOKUP(C76,Frisbee!$B$2:$Q$18,16,FALSE),0)</f>
        <v>0</v>
      </c>
      <c r="Z76">
        <f t="shared" si="11"/>
        <v>91</v>
      </c>
    </row>
    <row r="77" spans="1:26" ht="15" thickBot="1" x14ac:dyDescent="0.35">
      <c r="A77" s="5" t="s">
        <v>228</v>
      </c>
      <c r="B77" s="6" t="s">
        <v>229</v>
      </c>
      <c r="C77" s="6" t="s">
        <v>230</v>
      </c>
      <c r="D77">
        <f>IFERROR(VLOOKUP(C77,'throwball F'!$B$2:$N$138,13,FALSE),100)</f>
        <v>90</v>
      </c>
      <c r="E77">
        <f>IFERROR(VLOOKUP(C77,'Cricket SF&amp;F'!$B$2:$AC$103,28,FALSE),0)</f>
        <v>0</v>
      </c>
      <c r="F77">
        <f>IFERROR(VLOOKUP(C77,'Chess F'!$B$2:$H$84,7,FALSE),0)</f>
        <v>0</v>
      </c>
      <c r="G77">
        <f t="shared" si="6"/>
        <v>90</v>
      </c>
      <c r="H77">
        <f>IFERROR(VLOOKUP(C77,'Football SF'!$B$2:$U$61,20,FALSE),0)</f>
        <v>0</v>
      </c>
      <c r="I77">
        <f>IFERROR(VLOOKUP(C77,FIFA!$B$2:$M$36,12,FALSE),0)</f>
        <v>0</v>
      </c>
      <c r="J77">
        <f>IFERROR(VLOOKUP(C77,'TT F'!$B$2:$Q$71,16,FALSE),0)</f>
        <v>0</v>
      </c>
      <c r="K77">
        <f t="shared" si="7"/>
        <v>90</v>
      </c>
      <c r="L77">
        <f>IFERROR(VLOOKUP(C77,'Futsal F'!$B$2:$M$37,12,FALSE),0)</f>
        <v>0</v>
      </c>
      <c r="M77">
        <f>IFERROR(VLOOKUP(C77,'Football F'!$B$2:$M$34,12,FALSE),0)</f>
        <v>0</v>
      </c>
      <c r="N77">
        <f>IFERROR(VLOOKUP(C77,'Basketball F'!$B$2:$M$32,12,FALSE),0)</f>
        <v>0</v>
      </c>
      <c r="O77">
        <f t="shared" si="8"/>
        <v>90</v>
      </c>
      <c r="P77">
        <f>IFERROR(VLOOKUP(C77,'BGMI F'!$B$2:$Q$32,16,FALSE),0)</f>
        <v>0</v>
      </c>
      <c r="Q77">
        <f>IFERROR(VLOOKUP(C77,'Carrom F'!$B$2:$M$41,12,FALSE),0)</f>
        <v>0</v>
      </c>
      <c r="R77">
        <f>IFERROR(VLOOKUP(C77,'Badminton F'!$B$2:$Q$46,16,FALSE),0)</f>
        <v>0</v>
      </c>
      <c r="S77">
        <f t="shared" si="9"/>
        <v>90</v>
      </c>
      <c r="T77">
        <f>IFERROR(VLOOKUP(C77,Athletics!$B$2:$AF$22,31,FALSE),0)</f>
        <v>0</v>
      </c>
      <c r="U77">
        <f>IFERROR(VLOOKUP(C77,'Volleyball F'!$B$2:$Q$50,16,FALSE),0)</f>
        <v>0</v>
      </c>
      <c r="V77">
        <f>IFERROR(VLOOKUP(C77,Pool!$B$2:$U$31,20,FALSE),0)</f>
        <v>0</v>
      </c>
      <c r="W77">
        <f>IFERROR(VLOOKUP(C77,'Tug of War'!$B$2:$AC$20,28,FALSE),0)</f>
        <v>0</v>
      </c>
      <c r="X77">
        <f t="shared" si="10"/>
        <v>90</v>
      </c>
      <c r="Y77">
        <f>IFERROR(VLOOKUP(C77,Frisbee!$B$2:$Q$18,16,FALSE),0)</f>
        <v>0</v>
      </c>
      <c r="Z77">
        <f t="shared" si="11"/>
        <v>90</v>
      </c>
    </row>
    <row r="78" spans="1:26" ht="15" thickBot="1" x14ac:dyDescent="0.35">
      <c r="A78" s="5" t="s">
        <v>231</v>
      </c>
      <c r="B78" s="6" t="s">
        <v>232</v>
      </c>
      <c r="C78" s="6" t="s">
        <v>233</v>
      </c>
      <c r="D78">
        <f>IFERROR(VLOOKUP(C78,'throwball F'!$B$2:$N$138,13,FALSE),100)</f>
        <v>100</v>
      </c>
      <c r="E78">
        <f>IFERROR(VLOOKUP(C78,'Cricket SF&amp;F'!$B$2:$AC$103,28,FALSE),0)</f>
        <v>0</v>
      </c>
      <c r="F78">
        <f>IFERROR(VLOOKUP(C78,'Chess F'!$B$2:$H$84,7,FALSE),0)</f>
        <v>0</v>
      </c>
      <c r="G78">
        <f t="shared" si="6"/>
        <v>100</v>
      </c>
      <c r="H78">
        <f>IFERROR(VLOOKUP(C78,'Football SF'!$B$2:$U$61,20,FALSE),0)</f>
        <v>0</v>
      </c>
      <c r="I78">
        <f>IFERROR(VLOOKUP(C78,FIFA!$B$2:$M$36,12,FALSE),0)</f>
        <v>0</v>
      </c>
      <c r="J78">
        <f>IFERROR(VLOOKUP(C78,'TT F'!$B$2:$Q$71,16,FALSE),0)</f>
        <v>0</v>
      </c>
      <c r="K78">
        <f t="shared" si="7"/>
        <v>100</v>
      </c>
      <c r="L78">
        <f>IFERROR(VLOOKUP(C78,'Futsal F'!$B$2:$M$37,12,FALSE),0)</f>
        <v>0</v>
      </c>
      <c r="M78">
        <f>IFERROR(VLOOKUP(C78,'Football F'!$B$2:$M$34,12,FALSE),0)</f>
        <v>0</v>
      </c>
      <c r="N78">
        <f>IFERROR(VLOOKUP(C78,'Basketball F'!$B$2:$M$32,12,FALSE),0)</f>
        <v>0</v>
      </c>
      <c r="O78">
        <f t="shared" si="8"/>
        <v>100</v>
      </c>
      <c r="P78">
        <f>IFERROR(VLOOKUP(C78,'BGMI F'!$B$2:$Q$32,16,FALSE),0)</f>
        <v>0</v>
      </c>
      <c r="Q78">
        <f>IFERROR(VLOOKUP(C78,'Carrom F'!$B$2:$M$41,12,FALSE),0)</f>
        <v>0</v>
      </c>
      <c r="R78">
        <f>IFERROR(VLOOKUP(C78,'Badminton F'!$B$2:$Q$46,16,FALSE),0)</f>
        <v>0</v>
      </c>
      <c r="S78">
        <f t="shared" si="9"/>
        <v>100</v>
      </c>
      <c r="T78">
        <f>IFERROR(VLOOKUP(C78,Athletics!$B$2:$AF$22,31,FALSE),0)</f>
        <v>0</v>
      </c>
      <c r="U78">
        <f>IFERROR(VLOOKUP(C78,'Volleyball F'!$B$2:$Q$50,16,FALSE),0)</f>
        <v>0</v>
      </c>
      <c r="V78">
        <f>IFERROR(VLOOKUP(C78,Pool!$B$2:$U$31,20,FALSE),0)</f>
        <v>0</v>
      </c>
      <c r="W78">
        <f>IFERROR(VLOOKUP(C78,'Tug of War'!$B$2:$AC$20,28,FALSE),0)</f>
        <v>0</v>
      </c>
      <c r="X78">
        <f t="shared" si="10"/>
        <v>100</v>
      </c>
      <c r="Y78">
        <f>IFERROR(VLOOKUP(C78,Frisbee!$B$2:$Q$18,16,FALSE),0)</f>
        <v>0</v>
      </c>
      <c r="Z78">
        <f t="shared" si="11"/>
        <v>100</v>
      </c>
    </row>
    <row r="79" spans="1:26" ht="15" thickBot="1" x14ac:dyDescent="0.35">
      <c r="A79" s="5" t="s">
        <v>234</v>
      </c>
      <c r="B79" s="6" t="s">
        <v>235</v>
      </c>
      <c r="C79" s="6" t="s">
        <v>236</v>
      </c>
      <c r="D79">
        <f>IFERROR(VLOOKUP(C79,'throwball F'!$B$2:$N$138,13,FALSE),100)</f>
        <v>100</v>
      </c>
      <c r="E79">
        <f>IFERROR(VLOOKUP(C79,'Cricket SF&amp;F'!$B$2:$AC$103,28,FALSE),0)</f>
        <v>0</v>
      </c>
      <c r="F79">
        <f>IFERROR(VLOOKUP(C79,'Chess F'!$B$2:$H$84,7,FALSE),0)</f>
        <v>0</v>
      </c>
      <c r="G79">
        <f t="shared" si="6"/>
        <v>100</v>
      </c>
      <c r="H79">
        <f>IFERROR(VLOOKUP(C79,'Football SF'!$B$2:$U$61,20,FALSE),0)</f>
        <v>0</v>
      </c>
      <c r="I79">
        <f>IFERROR(VLOOKUP(C79,FIFA!$B$2:$M$36,12,FALSE),0)</f>
        <v>0</v>
      </c>
      <c r="J79">
        <f>IFERROR(VLOOKUP(C79,'TT F'!$B$2:$Q$71,16,FALSE),0)</f>
        <v>0</v>
      </c>
      <c r="K79">
        <f t="shared" si="7"/>
        <v>100</v>
      </c>
      <c r="L79">
        <f>IFERROR(VLOOKUP(C79,'Futsal F'!$B$2:$M$37,12,FALSE),0)</f>
        <v>0</v>
      </c>
      <c r="M79">
        <f>IFERROR(VLOOKUP(C79,'Football F'!$B$2:$M$34,12,FALSE),0)</f>
        <v>0</v>
      </c>
      <c r="N79">
        <f>IFERROR(VLOOKUP(C79,'Basketball F'!$B$2:$M$32,12,FALSE),0)</f>
        <v>0</v>
      </c>
      <c r="O79">
        <f t="shared" si="8"/>
        <v>100</v>
      </c>
      <c r="P79">
        <f>IFERROR(VLOOKUP(C79,'BGMI F'!$B$2:$Q$32,16,FALSE),0)</f>
        <v>0</v>
      </c>
      <c r="Q79">
        <f>IFERROR(VLOOKUP(C79,'Carrom F'!$B$2:$M$41,12,FALSE),0)</f>
        <v>0</v>
      </c>
      <c r="R79">
        <f>IFERROR(VLOOKUP(C79,'Badminton F'!$B$2:$Q$46,16,FALSE),0)</f>
        <v>0</v>
      </c>
      <c r="S79">
        <f t="shared" si="9"/>
        <v>100</v>
      </c>
      <c r="T79">
        <f>IFERROR(VLOOKUP(C79,Athletics!$B$2:$AF$22,31,FALSE),0)</f>
        <v>0</v>
      </c>
      <c r="U79">
        <f>IFERROR(VLOOKUP(C79,'Volleyball F'!$B$2:$Q$50,16,FALSE),0)</f>
        <v>0</v>
      </c>
      <c r="V79">
        <f>IFERROR(VLOOKUP(C79,Pool!$B$2:$U$31,20,FALSE),0)</f>
        <v>0</v>
      </c>
      <c r="W79">
        <f>IFERROR(VLOOKUP(C79,'Tug of War'!$B$2:$AC$20,28,FALSE),0)</f>
        <v>0</v>
      </c>
      <c r="X79">
        <f t="shared" si="10"/>
        <v>100</v>
      </c>
      <c r="Y79">
        <f>IFERROR(VLOOKUP(C79,Frisbee!$B$2:$Q$18,16,FALSE),0)</f>
        <v>0</v>
      </c>
      <c r="Z79">
        <f t="shared" si="11"/>
        <v>100</v>
      </c>
    </row>
    <row r="80" spans="1:26" ht="29.4" thickBot="1" x14ac:dyDescent="0.35">
      <c r="A80" s="5" t="s">
        <v>237</v>
      </c>
      <c r="B80" s="6" t="s">
        <v>238</v>
      </c>
      <c r="C80" s="6" t="s">
        <v>239</v>
      </c>
      <c r="D80">
        <f>IFERROR(VLOOKUP(C80,'throwball F'!$B$2:$N$138,13,FALSE),100)</f>
        <v>100</v>
      </c>
      <c r="E80">
        <f>IFERROR(VLOOKUP(C80,'Cricket SF&amp;F'!$B$2:$AC$103,28,FALSE),0)</f>
        <v>0</v>
      </c>
      <c r="F80">
        <f>IFERROR(VLOOKUP(C80,'Chess F'!$B$2:$H$84,7,FALSE),0)</f>
        <v>0</v>
      </c>
      <c r="G80">
        <f t="shared" si="6"/>
        <v>100</v>
      </c>
      <c r="H80">
        <f>IFERROR(VLOOKUP(C80,'Football SF'!$B$2:$U$61,20,FALSE),0)</f>
        <v>0</v>
      </c>
      <c r="I80">
        <f>IFERROR(VLOOKUP(C80,FIFA!$B$2:$M$36,12,FALSE),0)</f>
        <v>0</v>
      </c>
      <c r="J80">
        <f>IFERROR(VLOOKUP(C80,'TT F'!$B$2:$Q$71,16,FALSE),0)</f>
        <v>0</v>
      </c>
      <c r="K80">
        <f t="shared" si="7"/>
        <v>100</v>
      </c>
      <c r="L80">
        <f>IFERROR(VLOOKUP(C80,'Futsal F'!$B$2:$M$37,12,FALSE),0)</f>
        <v>0</v>
      </c>
      <c r="M80">
        <f>IFERROR(VLOOKUP(C80,'Football F'!$B$2:$M$34,12,FALSE),0)</f>
        <v>0</v>
      </c>
      <c r="N80">
        <f>IFERROR(VLOOKUP(C80,'Basketball F'!$B$2:$M$32,12,FALSE),0)</f>
        <v>0</v>
      </c>
      <c r="O80">
        <f t="shared" si="8"/>
        <v>100</v>
      </c>
      <c r="P80">
        <f>IFERROR(VLOOKUP(C80,'BGMI F'!$B$2:$Q$32,16,FALSE),0)</f>
        <v>0</v>
      </c>
      <c r="Q80">
        <f>IFERROR(VLOOKUP(C80,'Carrom F'!$B$2:$M$41,12,FALSE),0)</f>
        <v>0</v>
      </c>
      <c r="R80">
        <f>IFERROR(VLOOKUP(C80,'Badminton F'!$B$2:$Q$46,16,FALSE),0)</f>
        <v>0</v>
      </c>
      <c r="S80">
        <f t="shared" si="9"/>
        <v>100</v>
      </c>
      <c r="T80">
        <f>IFERROR(VLOOKUP(C80,Athletics!$B$2:$AF$22,31,FALSE),0)</f>
        <v>0</v>
      </c>
      <c r="U80">
        <f>IFERROR(VLOOKUP(C80,'Volleyball F'!$B$2:$Q$50,16,FALSE),0)</f>
        <v>0</v>
      </c>
      <c r="V80">
        <f>IFERROR(VLOOKUP(C80,Pool!$B$2:$U$31,20,FALSE),0)</f>
        <v>0</v>
      </c>
      <c r="W80">
        <f>IFERROR(VLOOKUP(C80,'Tug of War'!$B$2:$AC$20,28,FALSE),0)</f>
        <v>0</v>
      </c>
      <c r="X80">
        <f t="shared" si="10"/>
        <v>100</v>
      </c>
      <c r="Y80">
        <f>IFERROR(VLOOKUP(C80,Frisbee!$B$2:$Q$18,16,FALSE),0)</f>
        <v>0</v>
      </c>
      <c r="Z80">
        <f t="shared" si="11"/>
        <v>100</v>
      </c>
    </row>
    <row r="81" spans="1:26" ht="15" thickBot="1" x14ac:dyDescent="0.35">
      <c r="A81" s="5" t="s">
        <v>240</v>
      </c>
      <c r="B81" s="6" t="s">
        <v>241</v>
      </c>
      <c r="C81" s="6" t="s">
        <v>242</v>
      </c>
      <c r="D81">
        <f>IFERROR(VLOOKUP(C81,'throwball F'!$B$2:$N$138,13,FALSE),100)</f>
        <v>100</v>
      </c>
      <c r="E81">
        <f>IFERROR(VLOOKUP(C81,'Cricket SF&amp;F'!$B$2:$AC$103,28,FALSE),0)</f>
        <v>0</v>
      </c>
      <c r="F81">
        <f>IFERROR(VLOOKUP(C81,'Chess F'!$B$2:$H$84,7,FALSE),0)</f>
        <v>0</v>
      </c>
      <c r="G81">
        <f t="shared" si="6"/>
        <v>100</v>
      </c>
      <c r="H81">
        <f>IFERROR(VLOOKUP(C81,'Football SF'!$B$2:$U$61,20,FALSE),0)</f>
        <v>0</v>
      </c>
      <c r="I81">
        <f>IFERROR(VLOOKUP(C81,FIFA!$B$2:$M$36,12,FALSE),0)</f>
        <v>0</v>
      </c>
      <c r="J81">
        <f>IFERROR(VLOOKUP(C81,'TT F'!$B$2:$Q$71,16,FALSE),0)</f>
        <v>0</v>
      </c>
      <c r="K81">
        <f t="shared" si="7"/>
        <v>100</v>
      </c>
      <c r="L81">
        <f>IFERROR(VLOOKUP(C81,'Futsal F'!$B$2:$M$37,12,FALSE),0)</f>
        <v>0</v>
      </c>
      <c r="M81">
        <f>IFERROR(VLOOKUP(C81,'Football F'!$B$2:$M$34,12,FALSE),0)</f>
        <v>0</v>
      </c>
      <c r="N81">
        <f>IFERROR(VLOOKUP(C81,'Basketball F'!$B$2:$M$32,12,FALSE),0)</f>
        <v>0</v>
      </c>
      <c r="O81">
        <f t="shared" si="8"/>
        <v>100</v>
      </c>
      <c r="P81">
        <f>IFERROR(VLOOKUP(C81,'BGMI F'!$B$2:$Q$32,16,FALSE),0)</f>
        <v>0</v>
      </c>
      <c r="Q81">
        <f>IFERROR(VLOOKUP(C81,'Carrom F'!$B$2:$M$41,12,FALSE),0)</f>
        <v>0</v>
      </c>
      <c r="R81">
        <f>IFERROR(VLOOKUP(C81,'Badminton F'!$B$2:$Q$46,16,FALSE),0)</f>
        <v>0</v>
      </c>
      <c r="S81">
        <f t="shared" si="9"/>
        <v>100</v>
      </c>
      <c r="T81">
        <f>IFERROR(VLOOKUP(C81,Athletics!$B$2:$AF$22,31,FALSE),0)</f>
        <v>0</v>
      </c>
      <c r="U81">
        <f>IFERROR(VLOOKUP(C81,'Volleyball F'!$B$2:$Q$50,16,FALSE),0)</f>
        <v>0</v>
      </c>
      <c r="V81">
        <f>IFERROR(VLOOKUP(C81,Pool!$B$2:$U$31,20,FALSE),0)</f>
        <v>0</v>
      </c>
      <c r="W81">
        <f>IFERROR(VLOOKUP(C81,'Tug of War'!$B$2:$AC$20,28,FALSE),0)</f>
        <v>0</v>
      </c>
      <c r="X81">
        <f t="shared" si="10"/>
        <v>100</v>
      </c>
      <c r="Y81">
        <f>IFERROR(VLOOKUP(C81,Frisbee!$B$2:$Q$18,16,FALSE),0)</f>
        <v>0</v>
      </c>
      <c r="Z81">
        <f t="shared" si="11"/>
        <v>100</v>
      </c>
    </row>
    <row r="82" spans="1:26" ht="29.4" thickBot="1" x14ac:dyDescent="0.35">
      <c r="A82" s="5" t="s">
        <v>243</v>
      </c>
      <c r="B82" s="6" t="s">
        <v>244</v>
      </c>
      <c r="C82" s="6" t="s">
        <v>245</v>
      </c>
      <c r="D82">
        <f>IFERROR(VLOOKUP(C82,'throwball F'!$B$2:$N$138,13,FALSE),100)</f>
        <v>100</v>
      </c>
      <c r="E82">
        <f>IFERROR(VLOOKUP(C82,'Cricket SF&amp;F'!$B$2:$AC$103,28,FALSE),0)</f>
        <v>0</v>
      </c>
      <c r="F82">
        <f>IFERROR(VLOOKUP(C82,'Chess F'!$B$2:$H$84,7,FALSE),0)</f>
        <v>0</v>
      </c>
      <c r="G82">
        <f t="shared" si="6"/>
        <v>100</v>
      </c>
      <c r="H82">
        <f>IFERROR(VLOOKUP(C82,'Football SF'!$B$2:$U$61,20,FALSE),0)</f>
        <v>0</v>
      </c>
      <c r="I82">
        <f>IFERROR(VLOOKUP(C82,FIFA!$B$2:$M$36,12,FALSE),0)</f>
        <v>0</v>
      </c>
      <c r="J82">
        <f>IFERROR(VLOOKUP(C82,'TT F'!$B$2:$Q$71,16,FALSE),0)</f>
        <v>0</v>
      </c>
      <c r="K82">
        <f t="shared" si="7"/>
        <v>100</v>
      </c>
      <c r="L82">
        <f>IFERROR(VLOOKUP(C82,'Futsal F'!$B$2:$M$37,12,FALSE),0)</f>
        <v>0</v>
      </c>
      <c r="M82">
        <f>IFERROR(VLOOKUP(C82,'Football F'!$B$2:$M$34,12,FALSE),0)</f>
        <v>0</v>
      </c>
      <c r="N82">
        <f>IFERROR(VLOOKUP(C82,'Basketball F'!$B$2:$M$32,12,FALSE),0)</f>
        <v>0</v>
      </c>
      <c r="O82">
        <f t="shared" si="8"/>
        <v>100</v>
      </c>
      <c r="P82">
        <f>IFERROR(VLOOKUP(C82,'BGMI F'!$B$2:$Q$32,16,FALSE),0)</f>
        <v>0</v>
      </c>
      <c r="Q82">
        <f>IFERROR(VLOOKUP(C82,'Carrom F'!$B$2:$M$41,12,FALSE),0)</f>
        <v>0</v>
      </c>
      <c r="R82">
        <f>IFERROR(VLOOKUP(C82,'Badminton F'!$B$2:$Q$46,16,FALSE),0)</f>
        <v>0</v>
      </c>
      <c r="S82">
        <f t="shared" si="9"/>
        <v>100</v>
      </c>
      <c r="T82">
        <f>IFERROR(VLOOKUP(C82,Athletics!$B$2:$AF$22,31,FALSE),0)</f>
        <v>0</v>
      </c>
      <c r="U82">
        <f>IFERROR(VLOOKUP(C82,'Volleyball F'!$B$2:$Q$50,16,FALSE),0)</f>
        <v>0</v>
      </c>
      <c r="V82">
        <f>IFERROR(VLOOKUP(C82,Pool!$B$2:$U$31,20,FALSE),0)</f>
        <v>0</v>
      </c>
      <c r="W82">
        <f>IFERROR(VLOOKUP(C82,'Tug of War'!$B$2:$AC$20,28,FALSE),0)</f>
        <v>0</v>
      </c>
      <c r="X82">
        <f t="shared" si="10"/>
        <v>100</v>
      </c>
      <c r="Y82">
        <f>IFERROR(VLOOKUP(C82,Frisbee!$B$2:$Q$18,16,FALSE),0)</f>
        <v>0</v>
      </c>
      <c r="Z82">
        <f t="shared" si="11"/>
        <v>100</v>
      </c>
    </row>
    <row r="83" spans="1:26" ht="15" thickBot="1" x14ac:dyDescent="0.35">
      <c r="A83" s="5" t="s">
        <v>246</v>
      </c>
      <c r="B83" s="6" t="s">
        <v>247</v>
      </c>
      <c r="C83" s="6" t="s">
        <v>248</v>
      </c>
      <c r="D83">
        <f>IFERROR(VLOOKUP(C83,'throwball F'!$B$2:$N$138,13,FALSE),100)</f>
        <v>90</v>
      </c>
      <c r="E83">
        <f>IFERROR(VLOOKUP(C83,'Cricket SF&amp;F'!$B$2:$AC$103,28,FALSE),0)</f>
        <v>-10</v>
      </c>
      <c r="F83">
        <f>IFERROR(VLOOKUP(C83,'Chess F'!$B$2:$H$84,7,FALSE),0)</f>
        <v>-5</v>
      </c>
      <c r="G83">
        <f t="shared" si="6"/>
        <v>75</v>
      </c>
      <c r="H83">
        <f>IFERROR(VLOOKUP(C83,'Football SF'!$B$2:$U$61,20,FALSE),0)</f>
        <v>20</v>
      </c>
      <c r="I83">
        <f>IFERROR(VLOOKUP(C83,FIFA!$B$2:$M$36,12,FALSE),0)</f>
        <v>5</v>
      </c>
      <c r="J83">
        <f>IFERROR(VLOOKUP(C83,'TT F'!$B$2:$Q$71,16,FALSE),0)</f>
        <v>-10</v>
      </c>
      <c r="K83">
        <f t="shared" si="7"/>
        <v>90</v>
      </c>
      <c r="L83">
        <f>IFERROR(VLOOKUP(C83,'Futsal F'!$B$2:$M$37,12,FALSE),0)</f>
        <v>10</v>
      </c>
      <c r="M83">
        <f>IFERROR(VLOOKUP(C83,'Football F'!$B$2:$M$34,12,FALSE),0)</f>
        <v>10</v>
      </c>
      <c r="N83">
        <f>IFERROR(VLOOKUP(C83,'Basketball F'!$B$2:$M$32,12,FALSE),0)</f>
        <v>-5</v>
      </c>
      <c r="O83">
        <f t="shared" si="8"/>
        <v>105</v>
      </c>
      <c r="P83">
        <f>IFERROR(VLOOKUP(C83,'BGMI F'!$B$2:$Q$32,16,FALSE),0)</f>
        <v>0</v>
      </c>
      <c r="Q83">
        <f>IFERROR(VLOOKUP(C83,'Carrom F'!$B$2:$M$41,12,FALSE),0)</f>
        <v>-10</v>
      </c>
      <c r="R83">
        <f>IFERROR(VLOOKUP(C83,'Badminton F'!$B$2:$Q$46,16,FALSE),0)</f>
        <v>20</v>
      </c>
      <c r="S83">
        <f t="shared" si="9"/>
        <v>115</v>
      </c>
      <c r="T83">
        <f>IFERROR(VLOOKUP(C83,Athletics!$B$2:$AF$22,31,FALSE),0)</f>
        <v>20</v>
      </c>
      <c r="U83">
        <f>IFERROR(VLOOKUP(C83,'Volleyball F'!$B$2:$Q$50,16,FALSE),0)</f>
        <v>15</v>
      </c>
      <c r="V83">
        <f>IFERROR(VLOOKUP(C83,Pool!$B$2:$U$31,20,FALSE),0)</f>
        <v>0</v>
      </c>
      <c r="W83">
        <f>IFERROR(VLOOKUP(C83,'Tug of War'!$B$2:$AC$20,28,FALSE),0)</f>
        <v>0</v>
      </c>
      <c r="X83">
        <f t="shared" si="10"/>
        <v>150</v>
      </c>
      <c r="Y83">
        <f>IFERROR(VLOOKUP(C83,Frisbee!$B$2:$Q$18,16,FALSE),0)</f>
        <v>15</v>
      </c>
      <c r="Z83">
        <f t="shared" si="11"/>
        <v>165</v>
      </c>
    </row>
    <row r="84" spans="1:26" ht="29.4" thickBot="1" x14ac:dyDescent="0.35">
      <c r="A84" s="5" t="s">
        <v>249</v>
      </c>
      <c r="B84" s="6" t="s">
        <v>250</v>
      </c>
      <c r="C84" s="6" t="s">
        <v>251</v>
      </c>
      <c r="D84">
        <f>IFERROR(VLOOKUP(C84,'throwball F'!$B$2:$N$138,13,FALSE),100)</f>
        <v>110</v>
      </c>
      <c r="E84">
        <f>IFERROR(VLOOKUP(C84,'Cricket SF&amp;F'!$B$2:$AC$103,28,FALSE),0)</f>
        <v>25</v>
      </c>
      <c r="F84">
        <f>IFERROR(VLOOKUP(C84,'Chess F'!$B$2:$H$84,7,FALSE),0)</f>
        <v>-5</v>
      </c>
      <c r="G84">
        <f t="shared" si="6"/>
        <v>130</v>
      </c>
      <c r="H84">
        <f>IFERROR(VLOOKUP(C84,'Football SF'!$B$2:$U$61,20,FALSE),0)</f>
        <v>-10</v>
      </c>
      <c r="I84">
        <f>IFERROR(VLOOKUP(C84,FIFA!$B$2:$M$36,12,FALSE),0)</f>
        <v>5</v>
      </c>
      <c r="J84">
        <f>IFERROR(VLOOKUP(C84,'TT F'!$B$2:$Q$71,16,FALSE),0)</f>
        <v>15</v>
      </c>
      <c r="K84">
        <f t="shared" si="7"/>
        <v>140</v>
      </c>
      <c r="L84">
        <f>IFERROR(VLOOKUP(C84,'Futsal F'!$B$2:$M$37,12,FALSE),0)</f>
        <v>10</v>
      </c>
      <c r="M84">
        <f>IFERROR(VLOOKUP(C84,'Football F'!$B$2:$M$34,12,FALSE),0)</f>
        <v>10</v>
      </c>
      <c r="N84">
        <f>IFERROR(VLOOKUP(C84,'Basketball F'!$B$2:$M$32,12,FALSE),0)</f>
        <v>-5</v>
      </c>
      <c r="O84">
        <f t="shared" si="8"/>
        <v>155</v>
      </c>
      <c r="P84">
        <f>IFERROR(VLOOKUP(C84,'BGMI F'!$B$2:$Q$32,16,FALSE),0)</f>
        <v>0</v>
      </c>
      <c r="Q84">
        <f>IFERROR(VLOOKUP(C84,'Carrom F'!$B$2:$M$41,12,FALSE),0)</f>
        <v>10</v>
      </c>
      <c r="R84">
        <f>IFERROR(VLOOKUP(C84,'Badminton F'!$B$2:$Q$46,16,FALSE),0)</f>
        <v>15</v>
      </c>
      <c r="S84">
        <f t="shared" si="9"/>
        <v>180</v>
      </c>
      <c r="T84">
        <f>IFERROR(VLOOKUP(C84,Athletics!$B$2:$AF$22,31,FALSE),0)</f>
        <v>40</v>
      </c>
      <c r="U84">
        <f>IFERROR(VLOOKUP(C84,'Volleyball F'!$B$2:$Q$50,16,FALSE),0)</f>
        <v>0</v>
      </c>
      <c r="V84">
        <f>IFERROR(VLOOKUP(C84,Pool!$B$2:$U$31,20,FALSE),0)</f>
        <v>15</v>
      </c>
      <c r="W84">
        <f>IFERROR(VLOOKUP(C84,'Tug of War'!$B$2:$AC$20,28,FALSE),0)</f>
        <v>0</v>
      </c>
      <c r="X84">
        <f t="shared" si="10"/>
        <v>235</v>
      </c>
      <c r="Y84">
        <f>IFERROR(VLOOKUP(C84,Frisbee!$B$2:$Q$18,16,FALSE),0)</f>
        <v>-5</v>
      </c>
      <c r="Z84">
        <f t="shared" si="11"/>
        <v>230</v>
      </c>
    </row>
    <row r="85" spans="1:26" ht="29.4" thickBot="1" x14ac:dyDescent="0.35">
      <c r="A85" s="5" t="s">
        <v>252</v>
      </c>
      <c r="B85" s="6" t="s">
        <v>253</v>
      </c>
      <c r="C85" s="6" t="s">
        <v>254</v>
      </c>
      <c r="D85">
        <f>IFERROR(VLOOKUP(C85,'throwball F'!$B$2:$N$138,13,FALSE),100)</f>
        <v>100</v>
      </c>
      <c r="E85">
        <f>IFERROR(VLOOKUP(C85,'Cricket SF&amp;F'!$B$2:$AC$103,28,FALSE),0)</f>
        <v>25</v>
      </c>
      <c r="F85">
        <f>IFERROR(VLOOKUP(C85,'Chess F'!$B$2:$H$84,7,FALSE),0)</f>
        <v>-5</v>
      </c>
      <c r="G85">
        <f t="shared" si="6"/>
        <v>120</v>
      </c>
      <c r="H85">
        <f>IFERROR(VLOOKUP(C85,'Football SF'!$B$2:$U$61,20,FALSE),0)</f>
        <v>5</v>
      </c>
      <c r="I85">
        <f>IFERROR(VLOOKUP(C85,FIFA!$B$2:$M$36,12,FALSE),0)</f>
        <v>-5</v>
      </c>
      <c r="J85">
        <f>IFERROR(VLOOKUP(C85,'TT F'!$B$2:$Q$71,16,FALSE),0)</f>
        <v>5</v>
      </c>
      <c r="K85">
        <f t="shared" si="7"/>
        <v>125</v>
      </c>
      <c r="L85">
        <f>IFERROR(VLOOKUP(C85,'Futsal F'!$B$2:$M$37,12,FALSE),0)</f>
        <v>10</v>
      </c>
      <c r="M85">
        <f>IFERROR(VLOOKUP(C85,'Football F'!$B$2:$M$34,12,FALSE),0)</f>
        <v>10</v>
      </c>
      <c r="N85">
        <f>IFERROR(VLOOKUP(C85,'Basketball F'!$B$2:$M$32,12,FALSE),0)</f>
        <v>-5</v>
      </c>
      <c r="O85">
        <f t="shared" si="8"/>
        <v>140</v>
      </c>
      <c r="P85">
        <f>IFERROR(VLOOKUP(C85,'BGMI F'!$B$2:$Q$32,16,FALSE),0)</f>
        <v>0</v>
      </c>
      <c r="Q85">
        <f>IFERROR(VLOOKUP(C85,'Carrom F'!$B$2:$M$41,12,FALSE),0)</f>
        <v>-5</v>
      </c>
      <c r="R85">
        <f>IFERROR(VLOOKUP(C85,'Badminton F'!$B$2:$Q$46,16,FALSE),0)</f>
        <v>5</v>
      </c>
      <c r="S85">
        <f t="shared" si="9"/>
        <v>140</v>
      </c>
      <c r="T85">
        <f>IFERROR(VLOOKUP(C85,Athletics!$B$2:$AF$22,31,FALSE),0)</f>
        <v>30</v>
      </c>
      <c r="U85">
        <f>IFERROR(VLOOKUP(C85,'Volleyball F'!$B$2:$Q$50,16,FALSE),0)</f>
        <v>15</v>
      </c>
      <c r="V85">
        <f>IFERROR(VLOOKUP(C85,Pool!$B$2:$U$31,20,FALSE),0)</f>
        <v>14</v>
      </c>
      <c r="W85">
        <f>IFERROR(VLOOKUP(C85,'Tug of War'!$B$2:$AC$20,28,FALSE),0)</f>
        <v>0</v>
      </c>
      <c r="X85">
        <f t="shared" si="10"/>
        <v>199</v>
      </c>
      <c r="Y85">
        <f>IFERROR(VLOOKUP(C85,Frisbee!$B$2:$Q$18,16,FALSE),0)</f>
        <v>5</v>
      </c>
      <c r="Z85">
        <f t="shared" si="11"/>
        <v>204</v>
      </c>
    </row>
    <row r="86" spans="1:26" ht="15" thickBot="1" x14ac:dyDescent="0.35">
      <c r="A86" s="5" t="s">
        <v>255</v>
      </c>
      <c r="B86" s="6" t="s">
        <v>256</v>
      </c>
      <c r="C86" s="6" t="s">
        <v>257</v>
      </c>
      <c r="D86">
        <f>IFERROR(VLOOKUP(C86,'throwball F'!$B$2:$N$138,13,FALSE),100)</f>
        <v>100</v>
      </c>
      <c r="E86">
        <f>IFERROR(VLOOKUP(C86,'Cricket SF&amp;F'!$B$2:$AC$103,28,FALSE),0)</f>
        <v>0</v>
      </c>
      <c r="F86">
        <f>IFERROR(VLOOKUP(C86,'Chess F'!$B$2:$H$84,7,FALSE),0)</f>
        <v>0</v>
      </c>
      <c r="G86">
        <f t="shared" si="6"/>
        <v>100</v>
      </c>
      <c r="H86">
        <f>IFERROR(VLOOKUP(C86,'Football SF'!$B$2:$U$61,20,FALSE),0)</f>
        <v>0</v>
      </c>
      <c r="I86">
        <f>IFERROR(VLOOKUP(C86,FIFA!$B$2:$M$36,12,FALSE),0)</f>
        <v>0</v>
      </c>
      <c r="J86">
        <f>IFERROR(VLOOKUP(C86,'TT F'!$B$2:$Q$71,16,FALSE),0)</f>
        <v>0</v>
      </c>
      <c r="K86">
        <f t="shared" si="7"/>
        <v>100</v>
      </c>
      <c r="L86">
        <f>IFERROR(VLOOKUP(C86,'Futsal F'!$B$2:$M$37,12,FALSE),0)</f>
        <v>0</v>
      </c>
      <c r="M86">
        <f>IFERROR(VLOOKUP(C86,'Football F'!$B$2:$M$34,12,FALSE),0)</f>
        <v>0</v>
      </c>
      <c r="N86">
        <f>IFERROR(VLOOKUP(C86,'Basketball F'!$B$2:$M$32,12,FALSE),0)</f>
        <v>0</v>
      </c>
      <c r="O86">
        <f t="shared" si="8"/>
        <v>100</v>
      </c>
      <c r="P86">
        <f>IFERROR(VLOOKUP(C86,'BGMI F'!$B$2:$Q$32,16,FALSE),0)</f>
        <v>0</v>
      </c>
      <c r="Q86">
        <f>IFERROR(VLOOKUP(C86,'Carrom F'!$B$2:$M$41,12,FALSE),0)</f>
        <v>0</v>
      </c>
      <c r="R86">
        <f>IFERROR(VLOOKUP(C86,'Badminton F'!$B$2:$Q$46,16,FALSE),0)</f>
        <v>0</v>
      </c>
      <c r="S86">
        <f t="shared" si="9"/>
        <v>100</v>
      </c>
      <c r="T86">
        <f>IFERROR(VLOOKUP(C86,Athletics!$B$2:$AF$22,31,FALSE),0)</f>
        <v>0</v>
      </c>
      <c r="U86">
        <f>IFERROR(VLOOKUP(C86,'Volleyball F'!$B$2:$Q$50,16,FALSE),0)</f>
        <v>0</v>
      </c>
      <c r="V86">
        <f>IFERROR(VLOOKUP(C86,Pool!$B$2:$U$31,20,FALSE),0)</f>
        <v>0</v>
      </c>
      <c r="W86">
        <f>IFERROR(VLOOKUP(C86,'Tug of War'!$B$2:$AC$20,28,FALSE),0)</f>
        <v>0</v>
      </c>
      <c r="X86">
        <f t="shared" si="10"/>
        <v>100</v>
      </c>
      <c r="Y86">
        <f>IFERROR(VLOOKUP(C86,Frisbee!$B$2:$Q$18,16,FALSE),0)</f>
        <v>0</v>
      </c>
      <c r="Z86">
        <f t="shared" si="11"/>
        <v>100</v>
      </c>
    </row>
    <row r="87" spans="1:26" ht="15" thickBot="1" x14ac:dyDescent="0.35">
      <c r="A87" s="5" t="s">
        <v>258</v>
      </c>
      <c r="B87" s="6" t="s">
        <v>259</v>
      </c>
      <c r="C87" s="6" t="s">
        <v>260</v>
      </c>
      <c r="D87">
        <f>IFERROR(VLOOKUP(C87,'throwball F'!$B$2:$N$138,13,FALSE),100)</f>
        <v>100</v>
      </c>
      <c r="E87">
        <f>IFERROR(VLOOKUP(C87,'Cricket SF&amp;F'!$B$2:$AC$103,28,FALSE),0)</f>
        <v>0</v>
      </c>
      <c r="F87">
        <f>IFERROR(VLOOKUP(C87,'Chess F'!$B$2:$H$84,7,FALSE),0)</f>
        <v>0</v>
      </c>
      <c r="G87">
        <f t="shared" si="6"/>
        <v>100</v>
      </c>
      <c r="H87">
        <f>IFERROR(VLOOKUP(C87,'Football SF'!$B$2:$U$61,20,FALSE),0)</f>
        <v>0</v>
      </c>
      <c r="I87">
        <f>IFERROR(VLOOKUP(C87,FIFA!$B$2:$M$36,12,FALSE),0)</f>
        <v>0</v>
      </c>
      <c r="J87">
        <f>IFERROR(VLOOKUP(C87,'TT F'!$B$2:$Q$71,16,FALSE),0)</f>
        <v>0</v>
      </c>
      <c r="K87">
        <f t="shared" si="7"/>
        <v>100</v>
      </c>
      <c r="L87">
        <f>IFERROR(VLOOKUP(C87,'Futsal F'!$B$2:$M$37,12,FALSE),0)</f>
        <v>0</v>
      </c>
      <c r="M87">
        <f>IFERROR(VLOOKUP(C87,'Football F'!$B$2:$M$34,12,FALSE),0)</f>
        <v>0</v>
      </c>
      <c r="N87">
        <f>IFERROR(VLOOKUP(C87,'Basketball F'!$B$2:$M$32,12,FALSE),0)</f>
        <v>0</v>
      </c>
      <c r="O87">
        <f t="shared" si="8"/>
        <v>100</v>
      </c>
      <c r="P87">
        <f>IFERROR(VLOOKUP(C87,'BGMI F'!$B$2:$Q$32,16,FALSE),0)</f>
        <v>0</v>
      </c>
      <c r="Q87">
        <f>IFERROR(VLOOKUP(C87,'Carrom F'!$B$2:$M$41,12,FALSE),0)</f>
        <v>0</v>
      </c>
      <c r="R87">
        <f>IFERROR(VLOOKUP(C87,'Badminton F'!$B$2:$Q$46,16,FALSE),0)</f>
        <v>0</v>
      </c>
      <c r="S87">
        <f t="shared" si="9"/>
        <v>100</v>
      </c>
      <c r="T87">
        <f>IFERROR(VLOOKUP(C87,Athletics!$B$2:$AF$22,31,FALSE),0)</f>
        <v>0</v>
      </c>
      <c r="U87">
        <f>IFERROR(VLOOKUP(C87,'Volleyball F'!$B$2:$Q$50,16,FALSE),0)</f>
        <v>0</v>
      </c>
      <c r="V87">
        <f>IFERROR(VLOOKUP(C87,Pool!$B$2:$U$31,20,FALSE),0)</f>
        <v>0</v>
      </c>
      <c r="W87">
        <f>IFERROR(VLOOKUP(C87,'Tug of War'!$B$2:$AC$20,28,FALSE),0)</f>
        <v>0</v>
      </c>
      <c r="X87">
        <f t="shared" si="10"/>
        <v>100</v>
      </c>
      <c r="Y87">
        <f>IFERROR(VLOOKUP(C87,Frisbee!$B$2:$Q$18,16,FALSE),0)</f>
        <v>0</v>
      </c>
      <c r="Z87">
        <f t="shared" si="11"/>
        <v>100</v>
      </c>
    </row>
    <row r="88" spans="1:26" ht="15" thickBot="1" x14ac:dyDescent="0.35">
      <c r="A88" s="5" t="s">
        <v>261</v>
      </c>
      <c r="B88" s="6" t="s">
        <v>262</v>
      </c>
      <c r="C88" s="6" t="s">
        <v>263</v>
      </c>
      <c r="D88">
        <f>IFERROR(VLOOKUP(C88,'throwball F'!$B$2:$N$138,13,FALSE),100)</f>
        <v>100</v>
      </c>
      <c r="E88">
        <f>IFERROR(VLOOKUP(C88,'Cricket SF&amp;F'!$B$2:$AC$103,28,FALSE),0)</f>
        <v>0</v>
      </c>
      <c r="F88">
        <f>IFERROR(VLOOKUP(C88,'Chess F'!$B$2:$H$84,7,FALSE),0)</f>
        <v>0</v>
      </c>
      <c r="G88">
        <f t="shared" si="6"/>
        <v>100</v>
      </c>
      <c r="H88">
        <f>IFERROR(VLOOKUP(C88,'Football SF'!$B$2:$U$61,20,FALSE),0)</f>
        <v>-5</v>
      </c>
      <c r="I88">
        <f>IFERROR(VLOOKUP(C88,FIFA!$B$2:$M$36,12,FALSE),0)</f>
        <v>0</v>
      </c>
      <c r="J88">
        <f>IFERROR(VLOOKUP(C88,'TT F'!$B$2:$Q$71,16,FALSE),0)</f>
        <v>-2</v>
      </c>
      <c r="K88">
        <f t="shared" si="7"/>
        <v>93</v>
      </c>
      <c r="L88">
        <f>IFERROR(VLOOKUP(C88,'Futsal F'!$B$2:$M$37,12,FALSE),0)</f>
        <v>-9</v>
      </c>
      <c r="M88">
        <f>IFERROR(VLOOKUP(C88,'Football F'!$B$2:$M$34,12,FALSE),0)</f>
        <v>-9</v>
      </c>
      <c r="N88">
        <f>IFERROR(VLOOKUP(C88,'Basketball F'!$B$2:$M$32,12,FALSE),0)</f>
        <v>-10</v>
      </c>
      <c r="O88">
        <f t="shared" si="8"/>
        <v>65</v>
      </c>
      <c r="P88">
        <f>IFERROR(VLOOKUP(C88,'BGMI F'!$B$2:$Q$32,16,FALSE),0)</f>
        <v>0</v>
      </c>
      <c r="Q88">
        <f>IFERROR(VLOOKUP(C88,'Carrom F'!$B$2:$M$41,12,FALSE),0)</f>
        <v>0</v>
      </c>
      <c r="R88">
        <f>IFERROR(VLOOKUP(C88,'Badminton F'!$B$2:$Q$46,16,FALSE),0)</f>
        <v>0</v>
      </c>
      <c r="S88">
        <f t="shared" si="9"/>
        <v>65</v>
      </c>
      <c r="T88">
        <f>IFERROR(VLOOKUP(C88,Athletics!$B$2:$AF$22,31,FALSE),0)</f>
        <v>0</v>
      </c>
      <c r="U88">
        <f>IFERROR(VLOOKUP(C88,'Volleyball F'!$B$2:$Q$50,16,FALSE),0)</f>
        <v>-4</v>
      </c>
      <c r="V88">
        <f>IFERROR(VLOOKUP(C88,Pool!$B$2:$U$31,20,FALSE),0)</f>
        <v>0</v>
      </c>
      <c r="W88">
        <f>IFERROR(VLOOKUP(C88,'Tug of War'!$B$2:$AC$20,28,FALSE),0)</f>
        <v>0</v>
      </c>
      <c r="X88">
        <f t="shared" si="10"/>
        <v>61</v>
      </c>
      <c r="Y88">
        <f>IFERROR(VLOOKUP(C88,Frisbee!$B$2:$Q$18,16,FALSE),0)</f>
        <v>0</v>
      </c>
      <c r="Z88">
        <f t="shared" si="11"/>
        <v>61</v>
      </c>
    </row>
    <row r="89" spans="1:26" ht="29.4" thickBot="1" x14ac:dyDescent="0.35">
      <c r="A89" s="5" t="s">
        <v>264</v>
      </c>
      <c r="B89" s="6" t="s">
        <v>265</v>
      </c>
      <c r="C89" s="6" t="s">
        <v>266</v>
      </c>
      <c r="D89">
        <f>IFERROR(VLOOKUP(C89,'throwball F'!$B$2:$N$138,13,FALSE),100)</f>
        <v>100</v>
      </c>
      <c r="E89">
        <f>IFERROR(VLOOKUP(C89,'Cricket SF&amp;F'!$B$2:$AC$103,28,FALSE),0)</f>
        <v>0</v>
      </c>
      <c r="F89">
        <f>IFERROR(VLOOKUP(C89,'Chess F'!$B$2:$H$84,7,FALSE),0)</f>
        <v>0</v>
      </c>
      <c r="G89">
        <f t="shared" si="6"/>
        <v>100</v>
      </c>
      <c r="H89">
        <f>IFERROR(VLOOKUP(C89,'Football SF'!$B$2:$U$61,20,FALSE),0)</f>
        <v>0</v>
      </c>
      <c r="I89">
        <f>IFERROR(VLOOKUP(C89,FIFA!$B$2:$M$36,12,FALSE),0)</f>
        <v>0</v>
      </c>
      <c r="J89">
        <f>IFERROR(VLOOKUP(C89,'TT F'!$B$2:$Q$71,16,FALSE),0)</f>
        <v>0</v>
      </c>
      <c r="K89">
        <f t="shared" si="7"/>
        <v>100</v>
      </c>
      <c r="L89">
        <f>IFERROR(VLOOKUP(C89,'Futsal F'!$B$2:$M$37,12,FALSE),0)</f>
        <v>0</v>
      </c>
      <c r="M89">
        <f>IFERROR(VLOOKUP(C89,'Football F'!$B$2:$M$34,12,FALSE),0)</f>
        <v>0</v>
      </c>
      <c r="N89">
        <f>IFERROR(VLOOKUP(C89,'Basketball F'!$B$2:$M$32,12,FALSE),0)</f>
        <v>0</v>
      </c>
      <c r="O89">
        <f t="shared" si="8"/>
        <v>100</v>
      </c>
      <c r="P89">
        <f>IFERROR(VLOOKUP(C89,'BGMI F'!$B$2:$Q$32,16,FALSE),0)</f>
        <v>0</v>
      </c>
      <c r="Q89">
        <f>IFERROR(VLOOKUP(C89,'Carrom F'!$B$2:$M$41,12,FALSE),0)</f>
        <v>0</v>
      </c>
      <c r="R89">
        <f>IFERROR(VLOOKUP(C89,'Badminton F'!$B$2:$Q$46,16,FALSE),0)</f>
        <v>0</v>
      </c>
      <c r="S89">
        <f t="shared" si="9"/>
        <v>100</v>
      </c>
      <c r="T89">
        <f>IFERROR(VLOOKUP(C89,Athletics!$B$2:$AF$22,31,FALSE),0)</f>
        <v>0</v>
      </c>
      <c r="U89">
        <f>IFERROR(VLOOKUP(C89,'Volleyball F'!$B$2:$Q$50,16,FALSE),0)</f>
        <v>0</v>
      </c>
      <c r="V89">
        <f>IFERROR(VLOOKUP(C89,Pool!$B$2:$U$31,20,FALSE),0)</f>
        <v>0</v>
      </c>
      <c r="W89">
        <f>IFERROR(VLOOKUP(C89,'Tug of War'!$B$2:$AC$20,28,FALSE),0)</f>
        <v>0</v>
      </c>
      <c r="X89">
        <f t="shared" si="10"/>
        <v>100</v>
      </c>
      <c r="Y89">
        <f>IFERROR(VLOOKUP(C89,Frisbee!$B$2:$Q$18,16,FALSE),0)</f>
        <v>0</v>
      </c>
      <c r="Z89">
        <f t="shared" si="11"/>
        <v>100</v>
      </c>
    </row>
    <row r="90" spans="1:26" ht="15" thickBot="1" x14ac:dyDescent="0.35">
      <c r="A90" s="5" t="s">
        <v>267</v>
      </c>
      <c r="B90" s="6" t="s">
        <v>268</v>
      </c>
      <c r="C90" s="6" t="s">
        <v>269</v>
      </c>
      <c r="D90">
        <f>IFERROR(VLOOKUP(C90,'throwball F'!$B$2:$N$138,13,FALSE),100)</f>
        <v>100</v>
      </c>
      <c r="E90">
        <f>IFERROR(VLOOKUP(C90,'Cricket SF&amp;F'!$B$2:$AC$103,28,FALSE),0)</f>
        <v>0</v>
      </c>
      <c r="F90">
        <f>IFERROR(VLOOKUP(C90,'Chess F'!$B$2:$H$84,7,FALSE),0)</f>
        <v>0</v>
      </c>
      <c r="G90">
        <f t="shared" si="6"/>
        <v>100</v>
      </c>
      <c r="H90">
        <f>IFERROR(VLOOKUP(C90,'Football SF'!$B$2:$U$61,20,FALSE),0)</f>
        <v>0</v>
      </c>
      <c r="I90">
        <f>IFERROR(VLOOKUP(C90,FIFA!$B$2:$M$36,12,FALSE),0)</f>
        <v>0</v>
      </c>
      <c r="J90">
        <f>IFERROR(VLOOKUP(C90,'TT F'!$B$2:$Q$71,16,FALSE),0)</f>
        <v>0</v>
      </c>
      <c r="K90">
        <f t="shared" si="7"/>
        <v>100</v>
      </c>
      <c r="L90">
        <f>IFERROR(VLOOKUP(C90,'Futsal F'!$B$2:$M$37,12,FALSE),0)</f>
        <v>0</v>
      </c>
      <c r="M90">
        <f>IFERROR(VLOOKUP(C90,'Football F'!$B$2:$M$34,12,FALSE),0)</f>
        <v>0</v>
      </c>
      <c r="N90">
        <f>IFERROR(VLOOKUP(C90,'Basketball F'!$B$2:$M$32,12,FALSE),0)</f>
        <v>0</v>
      </c>
      <c r="O90">
        <f t="shared" si="8"/>
        <v>100</v>
      </c>
      <c r="P90">
        <f>IFERROR(VLOOKUP(C90,'BGMI F'!$B$2:$Q$32,16,FALSE),0)</f>
        <v>0</v>
      </c>
      <c r="Q90">
        <f>IFERROR(VLOOKUP(C90,'Carrom F'!$B$2:$M$41,12,FALSE),0)</f>
        <v>0</v>
      </c>
      <c r="R90">
        <f>IFERROR(VLOOKUP(C90,'Badminton F'!$B$2:$Q$46,16,FALSE),0)</f>
        <v>0</v>
      </c>
      <c r="S90">
        <f t="shared" si="9"/>
        <v>100</v>
      </c>
      <c r="T90">
        <f>IFERROR(VLOOKUP(C90,Athletics!$B$2:$AF$22,31,FALSE),0)</f>
        <v>0</v>
      </c>
      <c r="U90">
        <f>IFERROR(VLOOKUP(C90,'Volleyball F'!$B$2:$Q$50,16,FALSE),0)</f>
        <v>0</v>
      </c>
      <c r="V90">
        <f>IFERROR(VLOOKUP(C90,Pool!$B$2:$U$31,20,FALSE),0)</f>
        <v>0</v>
      </c>
      <c r="W90">
        <f>IFERROR(VLOOKUP(C90,'Tug of War'!$B$2:$AC$20,28,FALSE),0)</f>
        <v>0</v>
      </c>
      <c r="X90">
        <f t="shared" si="10"/>
        <v>100</v>
      </c>
      <c r="Y90">
        <f>IFERROR(VLOOKUP(C90,Frisbee!$B$2:$Q$18,16,FALSE),0)</f>
        <v>0</v>
      </c>
      <c r="Z90">
        <f t="shared" si="11"/>
        <v>100</v>
      </c>
    </row>
    <row r="91" spans="1:26" ht="15" thickBot="1" x14ac:dyDescent="0.35">
      <c r="A91" s="5" t="s">
        <v>270</v>
      </c>
      <c r="B91" s="6" t="s">
        <v>271</v>
      </c>
      <c r="C91" s="6" t="s">
        <v>272</v>
      </c>
      <c r="D91">
        <f>IFERROR(VLOOKUP(C91,'throwball F'!$B$2:$N$138,13,FALSE),100)</f>
        <v>100</v>
      </c>
      <c r="E91">
        <f>IFERROR(VLOOKUP(C91,'Cricket SF&amp;F'!$B$2:$AC$103,28,FALSE),0)</f>
        <v>0</v>
      </c>
      <c r="F91">
        <f>IFERROR(VLOOKUP(C91,'Chess F'!$B$2:$H$84,7,FALSE),0)</f>
        <v>0</v>
      </c>
      <c r="G91">
        <f t="shared" si="6"/>
        <v>100</v>
      </c>
      <c r="H91">
        <f>IFERROR(VLOOKUP(C91,'Football SF'!$B$2:$U$61,20,FALSE),0)</f>
        <v>0</v>
      </c>
      <c r="I91">
        <f>IFERROR(VLOOKUP(C91,FIFA!$B$2:$M$36,12,FALSE),0)</f>
        <v>0</v>
      </c>
      <c r="J91">
        <f>IFERROR(VLOOKUP(C91,'TT F'!$B$2:$Q$71,16,FALSE),0)</f>
        <v>0</v>
      </c>
      <c r="K91">
        <f t="shared" si="7"/>
        <v>100</v>
      </c>
      <c r="L91">
        <f>IFERROR(VLOOKUP(C91,'Futsal F'!$B$2:$M$37,12,FALSE),0)</f>
        <v>0</v>
      </c>
      <c r="M91">
        <f>IFERROR(VLOOKUP(C91,'Football F'!$B$2:$M$34,12,FALSE),0)</f>
        <v>0</v>
      </c>
      <c r="N91">
        <f>IFERROR(VLOOKUP(C91,'Basketball F'!$B$2:$M$32,12,FALSE),0)</f>
        <v>0</v>
      </c>
      <c r="O91">
        <f t="shared" si="8"/>
        <v>100</v>
      </c>
      <c r="P91">
        <f>IFERROR(VLOOKUP(C91,'BGMI F'!$B$2:$Q$32,16,FALSE),0)</f>
        <v>0</v>
      </c>
      <c r="Q91">
        <f>IFERROR(VLOOKUP(C91,'Carrom F'!$B$2:$M$41,12,FALSE),0)</f>
        <v>0</v>
      </c>
      <c r="R91">
        <f>IFERROR(VLOOKUP(C91,'Badminton F'!$B$2:$Q$46,16,FALSE),0)</f>
        <v>0</v>
      </c>
      <c r="S91">
        <f t="shared" si="9"/>
        <v>100</v>
      </c>
      <c r="T91">
        <f>IFERROR(VLOOKUP(C91,Athletics!$B$2:$AF$22,31,FALSE),0)</f>
        <v>0</v>
      </c>
      <c r="U91">
        <f>IFERROR(VLOOKUP(C91,'Volleyball F'!$B$2:$Q$50,16,FALSE),0)</f>
        <v>0</v>
      </c>
      <c r="V91">
        <f>IFERROR(VLOOKUP(C91,Pool!$B$2:$U$31,20,FALSE),0)</f>
        <v>0</v>
      </c>
      <c r="W91">
        <f>IFERROR(VLOOKUP(C91,'Tug of War'!$B$2:$AC$20,28,FALSE),0)</f>
        <v>0</v>
      </c>
      <c r="X91">
        <f t="shared" si="10"/>
        <v>100</v>
      </c>
      <c r="Y91">
        <f>IFERROR(VLOOKUP(C91,Frisbee!$B$2:$Q$18,16,FALSE),0)</f>
        <v>0</v>
      </c>
      <c r="Z91">
        <f t="shared" si="11"/>
        <v>100</v>
      </c>
    </row>
    <row r="92" spans="1:26" ht="29.4" thickBot="1" x14ac:dyDescent="0.35">
      <c r="A92" s="5" t="s">
        <v>273</v>
      </c>
      <c r="B92" s="6" t="s">
        <v>274</v>
      </c>
      <c r="C92" s="6" t="s">
        <v>275</v>
      </c>
      <c r="D92">
        <f>IFERROR(VLOOKUP(C92,'throwball F'!$B$2:$N$138,13,FALSE),100)</f>
        <v>94</v>
      </c>
      <c r="E92">
        <f>IFERROR(VLOOKUP(C92,'Cricket SF&amp;F'!$B$2:$AC$103,28,FALSE),0)</f>
        <v>0</v>
      </c>
      <c r="F92">
        <f>IFERROR(VLOOKUP(C92,'Chess F'!$B$2:$H$84,7,FALSE),0)</f>
        <v>-5</v>
      </c>
      <c r="G92">
        <f t="shared" si="6"/>
        <v>89</v>
      </c>
      <c r="H92">
        <f>IFERROR(VLOOKUP(C92,'Football SF'!$B$2:$U$61,20,FALSE),0)</f>
        <v>0</v>
      </c>
      <c r="I92">
        <f>IFERROR(VLOOKUP(C92,FIFA!$B$2:$M$36,12,FALSE),0)</f>
        <v>0</v>
      </c>
      <c r="J92">
        <f>IFERROR(VLOOKUP(C92,'TT F'!$B$2:$Q$71,16,FALSE),0)</f>
        <v>0</v>
      </c>
      <c r="K92">
        <f t="shared" si="7"/>
        <v>89</v>
      </c>
      <c r="L92">
        <f>IFERROR(VLOOKUP(C92,'Futsal F'!$B$2:$M$37,12,FALSE),0)</f>
        <v>0</v>
      </c>
      <c r="M92">
        <f>IFERROR(VLOOKUP(C92,'Football F'!$B$2:$M$34,12,FALSE),0)</f>
        <v>5</v>
      </c>
      <c r="N92">
        <f>IFERROR(VLOOKUP(C92,'Basketball F'!$B$2:$M$32,12,FALSE),0)</f>
        <v>0</v>
      </c>
      <c r="O92">
        <f t="shared" si="8"/>
        <v>94</v>
      </c>
      <c r="P92">
        <f>IFERROR(VLOOKUP(C92,'BGMI F'!$B$2:$Q$32,16,FALSE),0)</f>
        <v>0</v>
      </c>
      <c r="Q92">
        <f>IFERROR(VLOOKUP(C92,'Carrom F'!$B$2:$M$41,12,FALSE),0)</f>
        <v>0</v>
      </c>
      <c r="R92">
        <f>IFERROR(VLOOKUP(C92,'Badminton F'!$B$2:$Q$46,16,FALSE),0)</f>
        <v>20</v>
      </c>
      <c r="S92">
        <f t="shared" si="9"/>
        <v>114</v>
      </c>
      <c r="T92">
        <f>IFERROR(VLOOKUP(C92,Athletics!$B$2:$AF$22,31,FALSE),0)</f>
        <v>0</v>
      </c>
      <c r="U92">
        <f>IFERROR(VLOOKUP(C92,'Volleyball F'!$B$2:$Q$50,16,FALSE),0)</f>
        <v>0</v>
      </c>
      <c r="V92">
        <f>IFERROR(VLOOKUP(C92,Pool!$B$2:$U$31,20,FALSE),0)</f>
        <v>0</v>
      </c>
      <c r="W92">
        <f>IFERROR(VLOOKUP(C92,'Tug of War'!$B$2:$AC$20,28,FALSE),0)</f>
        <v>0</v>
      </c>
      <c r="X92">
        <f t="shared" si="10"/>
        <v>114</v>
      </c>
      <c r="Y92">
        <f>IFERROR(VLOOKUP(C92,Frisbee!$B$2:$Q$18,16,FALSE),0)</f>
        <v>0</v>
      </c>
      <c r="Z92">
        <f t="shared" si="11"/>
        <v>114</v>
      </c>
    </row>
    <row r="93" spans="1:26" ht="15" thickBot="1" x14ac:dyDescent="0.35">
      <c r="A93" s="5" t="s">
        <v>276</v>
      </c>
      <c r="B93" s="6" t="s">
        <v>277</v>
      </c>
      <c r="C93" s="6" t="s">
        <v>278</v>
      </c>
      <c r="D93">
        <f>IFERROR(VLOOKUP(C93,'throwball F'!$B$2:$N$138,13,FALSE),100)</f>
        <v>100</v>
      </c>
      <c r="E93">
        <f>IFERROR(VLOOKUP(C93,'Cricket SF&amp;F'!$B$2:$AC$103,28,FALSE),0)</f>
        <v>0</v>
      </c>
      <c r="F93">
        <f>IFERROR(VLOOKUP(C93,'Chess F'!$B$2:$H$84,7,FALSE),0)</f>
        <v>0</v>
      </c>
      <c r="G93">
        <f t="shared" si="6"/>
        <v>100</v>
      </c>
      <c r="H93">
        <f>IFERROR(VLOOKUP(C93,'Football SF'!$B$2:$U$61,20,FALSE),0)</f>
        <v>0</v>
      </c>
      <c r="I93">
        <f>IFERROR(VLOOKUP(C93,FIFA!$B$2:$M$36,12,FALSE),0)</f>
        <v>0</v>
      </c>
      <c r="J93">
        <f>IFERROR(VLOOKUP(C93,'TT F'!$B$2:$Q$71,16,FALSE),0)</f>
        <v>0</v>
      </c>
      <c r="K93">
        <f t="shared" si="7"/>
        <v>100</v>
      </c>
      <c r="L93">
        <f>IFERROR(VLOOKUP(C93,'Futsal F'!$B$2:$M$37,12,FALSE),0)</f>
        <v>0</v>
      </c>
      <c r="M93">
        <f>IFERROR(VLOOKUP(C93,'Football F'!$B$2:$M$34,12,FALSE),0)</f>
        <v>0</v>
      </c>
      <c r="N93">
        <f>IFERROR(VLOOKUP(C93,'Basketball F'!$B$2:$M$32,12,FALSE),0)</f>
        <v>0</v>
      </c>
      <c r="O93">
        <f t="shared" si="8"/>
        <v>100</v>
      </c>
      <c r="P93">
        <f>IFERROR(VLOOKUP(C93,'BGMI F'!$B$2:$Q$32,16,FALSE),0)</f>
        <v>0</v>
      </c>
      <c r="Q93">
        <f>IFERROR(VLOOKUP(C93,'Carrom F'!$B$2:$M$41,12,FALSE),0)</f>
        <v>0</v>
      </c>
      <c r="R93">
        <f>IFERROR(VLOOKUP(C93,'Badminton F'!$B$2:$Q$46,16,FALSE),0)</f>
        <v>0</v>
      </c>
      <c r="S93">
        <f t="shared" si="9"/>
        <v>100</v>
      </c>
      <c r="T93">
        <f>IFERROR(VLOOKUP(C93,Athletics!$B$2:$AF$22,31,FALSE),0)</f>
        <v>0</v>
      </c>
      <c r="U93">
        <f>IFERROR(VLOOKUP(C93,'Volleyball F'!$B$2:$Q$50,16,FALSE),0)</f>
        <v>0</v>
      </c>
      <c r="V93">
        <f>IFERROR(VLOOKUP(C93,Pool!$B$2:$U$31,20,FALSE),0)</f>
        <v>0</v>
      </c>
      <c r="W93">
        <f>IFERROR(VLOOKUP(C93,'Tug of War'!$B$2:$AC$20,28,FALSE),0)</f>
        <v>0</v>
      </c>
      <c r="X93">
        <f t="shared" si="10"/>
        <v>100</v>
      </c>
      <c r="Y93">
        <f>IFERROR(VLOOKUP(C93,Frisbee!$B$2:$Q$18,16,FALSE),0)</f>
        <v>0</v>
      </c>
      <c r="Z93">
        <f t="shared" si="11"/>
        <v>100</v>
      </c>
    </row>
    <row r="94" spans="1:26" ht="15" thickBot="1" x14ac:dyDescent="0.35">
      <c r="A94" s="5" t="s">
        <v>279</v>
      </c>
      <c r="B94" s="6" t="s">
        <v>280</v>
      </c>
      <c r="C94" s="6" t="s">
        <v>281</v>
      </c>
      <c r="D94">
        <f>IFERROR(VLOOKUP(C94,'throwball F'!$B$2:$N$138,13,FALSE),100)</f>
        <v>100</v>
      </c>
      <c r="E94">
        <f>IFERROR(VLOOKUP(C94,'Cricket SF&amp;F'!$B$2:$AC$103,28,FALSE),0)</f>
        <v>0</v>
      </c>
      <c r="F94">
        <f>IFERROR(VLOOKUP(C94,'Chess F'!$B$2:$H$84,7,FALSE),0)</f>
        <v>0</v>
      </c>
      <c r="G94">
        <f t="shared" si="6"/>
        <v>100</v>
      </c>
      <c r="H94">
        <f>IFERROR(VLOOKUP(C94,'Football SF'!$B$2:$U$61,20,FALSE),0)</f>
        <v>0</v>
      </c>
      <c r="I94">
        <f>IFERROR(VLOOKUP(C94,FIFA!$B$2:$M$36,12,FALSE),0)</f>
        <v>0</v>
      </c>
      <c r="J94">
        <f>IFERROR(VLOOKUP(C94,'TT F'!$B$2:$Q$71,16,FALSE),0)</f>
        <v>5</v>
      </c>
      <c r="K94">
        <f t="shared" si="7"/>
        <v>105</v>
      </c>
      <c r="L94">
        <f>IFERROR(VLOOKUP(C94,'Futsal F'!$B$2:$M$37,12,FALSE),0)</f>
        <v>0</v>
      </c>
      <c r="M94">
        <f>IFERROR(VLOOKUP(C94,'Football F'!$B$2:$M$34,12,FALSE),0)</f>
        <v>0</v>
      </c>
      <c r="N94">
        <f>IFERROR(VLOOKUP(C94,'Basketball F'!$B$2:$M$32,12,FALSE),0)</f>
        <v>0</v>
      </c>
      <c r="O94">
        <f t="shared" si="8"/>
        <v>105</v>
      </c>
      <c r="P94">
        <f>IFERROR(VLOOKUP(C94,'BGMI F'!$B$2:$Q$32,16,FALSE),0)</f>
        <v>0</v>
      </c>
      <c r="Q94">
        <f>IFERROR(VLOOKUP(C94,'Carrom F'!$B$2:$M$41,12,FALSE),0)</f>
        <v>0</v>
      </c>
      <c r="R94">
        <f>IFERROR(VLOOKUP(C94,'Badminton F'!$B$2:$Q$46,16,FALSE),0)</f>
        <v>0</v>
      </c>
      <c r="S94">
        <f t="shared" si="9"/>
        <v>105</v>
      </c>
      <c r="T94">
        <f>IFERROR(VLOOKUP(C94,Athletics!$B$2:$AF$22,31,FALSE),0)</f>
        <v>0</v>
      </c>
      <c r="U94">
        <f>IFERROR(VLOOKUP(C94,'Volleyball F'!$B$2:$Q$50,16,FALSE),0)</f>
        <v>0</v>
      </c>
      <c r="V94">
        <f>IFERROR(VLOOKUP(C94,Pool!$B$2:$U$31,20,FALSE),0)</f>
        <v>0</v>
      </c>
      <c r="W94">
        <f>IFERROR(VLOOKUP(C94,'Tug of War'!$B$2:$AC$20,28,FALSE),0)</f>
        <v>0</v>
      </c>
      <c r="X94">
        <f t="shared" si="10"/>
        <v>105</v>
      </c>
      <c r="Y94">
        <f>IFERROR(VLOOKUP(C94,Frisbee!$B$2:$Q$18,16,FALSE),0)</f>
        <v>0</v>
      </c>
      <c r="Z94">
        <f t="shared" si="11"/>
        <v>105</v>
      </c>
    </row>
    <row r="95" spans="1:26" ht="29.4" thickBot="1" x14ac:dyDescent="0.35">
      <c r="A95" s="5" t="s">
        <v>282</v>
      </c>
      <c r="B95" s="6" t="s">
        <v>283</v>
      </c>
      <c r="C95" s="6" t="s">
        <v>284</v>
      </c>
      <c r="D95">
        <f>IFERROR(VLOOKUP(C95,'throwball F'!$B$2:$N$138,13,FALSE),100)</f>
        <v>100</v>
      </c>
      <c r="E95">
        <f>IFERROR(VLOOKUP(C95,'Cricket SF&amp;F'!$B$2:$AC$103,28,FALSE),0)</f>
        <v>0</v>
      </c>
      <c r="F95">
        <f>IFERROR(VLOOKUP(C95,'Chess F'!$B$2:$H$84,7,FALSE),0)</f>
        <v>0</v>
      </c>
      <c r="G95">
        <f t="shared" si="6"/>
        <v>100</v>
      </c>
      <c r="H95">
        <f>IFERROR(VLOOKUP(C95,'Football SF'!$B$2:$U$61,20,FALSE),0)</f>
        <v>0</v>
      </c>
      <c r="I95">
        <f>IFERROR(VLOOKUP(C95,FIFA!$B$2:$M$36,12,FALSE),0)</f>
        <v>0</v>
      </c>
      <c r="J95">
        <f>IFERROR(VLOOKUP(C95,'TT F'!$B$2:$Q$71,16,FALSE),0)</f>
        <v>0</v>
      </c>
      <c r="K95">
        <f t="shared" si="7"/>
        <v>100</v>
      </c>
      <c r="L95">
        <f>IFERROR(VLOOKUP(C95,'Futsal F'!$B$2:$M$37,12,FALSE),0)</f>
        <v>0</v>
      </c>
      <c r="M95">
        <f>IFERROR(VLOOKUP(C95,'Football F'!$B$2:$M$34,12,FALSE),0)</f>
        <v>0</v>
      </c>
      <c r="N95">
        <f>IFERROR(VLOOKUP(C95,'Basketball F'!$B$2:$M$32,12,FALSE),0)</f>
        <v>0</v>
      </c>
      <c r="O95">
        <f t="shared" si="8"/>
        <v>100</v>
      </c>
      <c r="P95">
        <f>IFERROR(VLOOKUP(C95,'BGMI F'!$B$2:$Q$32,16,FALSE),0)</f>
        <v>0</v>
      </c>
      <c r="Q95">
        <f>IFERROR(VLOOKUP(C95,'Carrom F'!$B$2:$M$41,12,FALSE),0)</f>
        <v>0</v>
      </c>
      <c r="R95">
        <f>IFERROR(VLOOKUP(C95,'Badminton F'!$B$2:$Q$46,16,FALSE),0)</f>
        <v>0</v>
      </c>
      <c r="S95">
        <f t="shared" si="9"/>
        <v>100</v>
      </c>
      <c r="T95">
        <f>IFERROR(VLOOKUP(C95,Athletics!$B$2:$AF$22,31,FALSE),0)</f>
        <v>0</v>
      </c>
      <c r="U95">
        <f>IFERROR(VLOOKUP(C95,'Volleyball F'!$B$2:$Q$50,16,FALSE),0)</f>
        <v>0</v>
      </c>
      <c r="V95">
        <f>IFERROR(VLOOKUP(C95,Pool!$B$2:$U$31,20,FALSE),0)</f>
        <v>0</v>
      </c>
      <c r="W95">
        <f>IFERROR(VLOOKUP(C95,'Tug of War'!$B$2:$AC$20,28,FALSE),0)</f>
        <v>0</v>
      </c>
      <c r="X95">
        <f t="shared" si="10"/>
        <v>100</v>
      </c>
      <c r="Y95">
        <f>IFERROR(VLOOKUP(C95,Frisbee!$B$2:$Q$18,16,FALSE),0)</f>
        <v>0</v>
      </c>
      <c r="Z95">
        <f t="shared" si="11"/>
        <v>100</v>
      </c>
    </row>
    <row r="96" spans="1:26" ht="29.4" thickBot="1" x14ac:dyDescent="0.35">
      <c r="A96" s="5" t="s">
        <v>285</v>
      </c>
      <c r="B96" s="6" t="s">
        <v>286</v>
      </c>
      <c r="C96" s="6" t="s">
        <v>287</v>
      </c>
      <c r="D96">
        <f>IFERROR(VLOOKUP(C96,'throwball F'!$B$2:$N$138,13,FALSE),100)</f>
        <v>100</v>
      </c>
      <c r="E96">
        <f>IFERROR(VLOOKUP(C96,'Cricket SF&amp;F'!$B$2:$AC$103,28,FALSE),0)</f>
        <v>0</v>
      </c>
      <c r="F96">
        <f>IFERROR(VLOOKUP(C96,'Chess F'!$B$2:$H$84,7,FALSE),0)</f>
        <v>0</v>
      </c>
      <c r="G96">
        <f t="shared" si="6"/>
        <v>100</v>
      </c>
      <c r="H96">
        <f>IFERROR(VLOOKUP(C96,'Football SF'!$B$2:$U$61,20,FALSE),0)</f>
        <v>0</v>
      </c>
      <c r="I96">
        <f>IFERROR(VLOOKUP(C96,FIFA!$B$2:$M$36,12,FALSE),0)</f>
        <v>0</v>
      </c>
      <c r="J96">
        <f>IFERROR(VLOOKUP(C96,'TT F'!$B$2:$Q$71,16,FALSE),0)</f>
        <v>0</v>
      </c>
      <c r="K96">
        <f t="shared" si="7"/>
        <v>100</v>
      </c>
      <c r="L96">
        <f>IFERROR(VLOOKUP(C96,'Futsal F'!$B$2:$M$37,12,FALSE),0)</f>
        <v>0</v>
      </c>
      <c r="M96">
        <f>IFERROR(VLOOKUP(C96,'Football F'!$B$2:$M$34,12,FALSE),0)</f>
        <v>0</v>
      </c>
      <c r="N96">
        <f>IFERROR(VLOOKUP(C96,'Basketball F'!$B$2:$M$32,12,FALSE),0)</f>
        <v>0</v>
      </c>
      <c r="O96">
        <f t="shared" si="8"/>
        <v>100</v>
      </c>
      <c r="P96">
        <f>IFERROR(VLOOKUP(C96,'BGMI F'!$B$2:$Q$32,16,FALSE),0)</f>
        <v>0</v>
      </c>
      <c r="Q96">
        <f>IFERROR(VLOOKUP(C96,'Carrom F'!$B$2:$M$41,12,FALSE),0)</f>
        <v>0</v>
      </c>
      <c r="R96">
        <f>IFERROR(VLOOKUP(C96,'Badminton F'!$B$2:$Q$46,16,FALSE),0)</f>
        <v>0</v>
      </c>
      <c r="S96">
        <f t="shared" si="9"/>
        <v>100</v>
      </c>
      <c r="T96">
        <f>IFERROR(VLOOKUP(C96,Athletics!$B$2:$AF$22,31,FALSE),0)</f>
        <v>0</v>
      </c>
      <c r="U96">
        <f>IFERROR(VLOOKUP(C96,'Volleyball F'!$B$2:$Q$50,16,FALSE),0)</f>
        <v>0</v>
      </c>
      <c r="V96">
        <f>IFERROR(VLOOKUP(C96,Pool!$B$2:$U$31,20,FALSE),0)</f>
        <v>0</v>
      </c>
      <c r="W96">
        <f>IFERROR(VLOOKUP(C96,'Tug of War'!$B$2:$AC$20,28,FALSE),0)</f>
        <v>0</v>
      </c>
      <c r="X96">
        <f t="shared" si="10"/>
        <v>100</v>
      </c>
      <c r="Y96">
        <f>IFERROR(VLOOKUP(C96,Frisbee!$B$2:$Q$18,16,FALSE),0)</f>
        <v>0</v>
      </c>
      <c r="Z96">
        <f t="shared" si="11"/>
        <v>100</v>
      </c>
    </row>
    <row r="97" spans="1:26" ht="29.4" thickBot="1" x14ac:dyDescent="0.35">
      <c r="A97" s="5" t="s">
        <v>288</v>
      </c>
      <c r="B97" s="6" t="s">
        <v>289</v>
      </c>
      <c r="C97" s="6" t="s">
        <v>290</v>
      </c>
      <c r="D97">
        <f>IFERROR(VLOOKUP(C97,'throwball F'!$B$2:$N$138,13,FALSE),100)</f>
        <v>90</v>
      </c>
      <c r="E97">
        <f>IFERROR(VLOOKUP(C97,'Cricket SF&amp;F'!$B$2:$AC$103,28,FALSE),0)</f>
        <v>5</v>
      </c>
      <c r="F97">
        <f>IFERROR(VLOOKUP(C97,'Chess F'!$B$2:$H$84,7,FALSE),0)</f>
        <v>-5</v>
      </c>
      <c r="G97">
        <f t="shared" si="6"/>
        <v>90</v>
      </c>
      <c r="H97">
        <f>IFERROR(VLOOKUP(C97,'Football SF'!$B$2:$U$61,20,FALSE),0)</f>
        <v>-20</v>
      </c>
      <c r="I97">
        <f>IFERROR(VLOOKUP(C97,FIFA!$B$2:$M$36,12,FALSE),0)</f>
        <v>10</v>
      </c>
      <c r="J97">
        <f>IFERROR(VLOOKUP(C97,'TT F'!$B$2:$Q$71,16,FALSE),0)</f>
        <v>1</v>
      </c>
      <c r="K97">
        <f t="shared" si="7"/>
        <v>81</v>
      </c>
      <c r="L97">
        <f>IFERROR(VLOOKUP(C97,'Futsal F'!$B$2:$M$37,12,FALSE),0)</f>
        <v>-10</v>
      </c>
      <c r="M97">
        <f>IFERROR(VLOOKUP(C97,'Football F'!$B$2:$M$34,12,FALSE),0)</f>
        <v>5</v>
      </c>
      <c r="N97">
        <f>IFERROR(VLOOKUP(C97,'Basketball F'!$B$2:$M$32,12,FALSE),0)</f>
        <v>-6</v>
      </c>
      <c r="O97">
        <f t="shared" si="8"/>
        <v>70</v>
      </c>
      <c r="P97">
        <f>IFERROR(VLOOKUP(C97,'BGMI F'!$B$2:$Q$32,16,FALSE),0)</f>
        <v>0</v>
      </c>
      <c r="Q97">
        <f>IFERROR(VLOOKUP(C97,'Carrom F'!$B$2:$M$41,12,FALSE),0)</f>
        <v>0</v>
      </c>
      <c r="R97">
        <f>IFERROR(VLOOKUP(C97,'Badminton F'!$B$2:$Q$46,16,FALSE),0)</f>
        <v>0</v>
      </c>
      <c r="S97">
        <f t="shared" si="9"/>
        <v>70</v>
      </c>
      <c r="T97">
        <f>IFERROR(VLOOKUP(C97,Athletics!$B$2:$AF$22,31,FALSE),0)</f>
        <v>0</v>
      </c>
      <c r="U97">
        <f>IFERROR(VLOOKUP(C97,'Volleyball F'!$B$2:$Q$50,16,FALSE),0)</f>
        <v>5</v>
      </c>
      <c r="V97">
        <f>IFERROR(VLOOKUP(C97,Pool!$B$2:$U$31,20,FALSE),0)</f>
        <v>0</v>
      </c>
      <c r="W97">
        <f>IFERROR(VLOOKUP(C97,'Tug of War'!$B$2:$AC$20,28,FALSE),0)</f>
        <v>0</v>
      </c>
      <c r="X97">
        <f t="shared" si="10"/>
        <v>75</v>
      </c>
      <c r="Y97">
        <f>IFERROR(VLOOKUP(C97,Frisbee!$B$2:$Q$18,16,FALSE),0)</f>
        <v>0</v>
      </c>
      <c r="Z97">
        <f t="shared" si="11"/>
        <v>75</v>
      </c>
    </row>
    <row r="98" spans="1:26" ht="15" thickBot="1" x14ac:dyDescent="0.35">
      <c r="A98" s="5" t="s">
        <v>291</v>
      </c>
      <c r="B98" s="6" t="s">
        <v>292</v>
      </c>
      <c r="C98" s="6" t="s">
        <v>293</v>
      </c>
      <c r="D98">
        <f>IFERROR(VLOOKUP(C98,'throwball F'!$B$2:$N$138,13,FALSE),100)</f>
        <v>100</v>
      </c>
      <c r="E98">
        <f>IFERROR(VLOOKUP(C98,'Cricket SF&amp;F'!$B$2:$AC$103,28,FALSE),0)</f>
        <v>0</v>
      </c>
      <c r="F98">
        <f>IFERROR(VLOOKUP(C98,'Chess F'!$B$2:$H$84,7,FALSE),0)</f>
        <v>0</v>
      </c>
      <c r="G98">
        <f t="shared" si="6"/>
        <v>100</v>
      </c>
      <c r="H98">
        <f>IFERROR(VLOOKUP(C98,'Football SF'!$B$2:$U$61,20,FALSE),0)</f>
        <v>0</v>
      </c>
      <c r="I98">
        <f>IFERROR(VLOOKUP(C98,FIFA!$B$2:$M$36,12,FALSE),0)</f>
        <v>0</v>
      </c>
      <c r="J98">
        <f>IFERROR(VLOOKUP(C98,'TT F'!$B$2:$Q$71,16,FALSE),0)</f>
        <v>0</v>
      </c>
      <c r="K98">
        <f t="shared" si="7"/>
        <v>100</v>
      </c>
      <c r="L98">
        <f>IFERROR(VLOOKUP(C98,'Futsal F'!$B$2:$M$37,12,FALSE),0)</f>
        <v>0</v>
      </c>
      <c r="M98">
        <f>IFERROR(VLOOKUP(C98,'Football F'!$B$2:$M$34,12,FALSE),0)</f>
        <v>0</v>
      </c>
      <c r="N98">
        <f>IFERROR(VLOOKUP(C98,'Basketball F'!$B$2:$M$32,12,FALSE),0)</f>
        <v>0</v>
      </c>
      <c r="O98">
        <f t="shared" si="8"/>
        <v>100</v>
      </c>
      <c r="P98">
        <f>IFERROR(VLOOKUP(C98,'BGMI F'!$B$2:$Q$32,16,FALSE),0)</f>
        <v>0</v>
      </c>
      <c r="Q98">
        <f>IFERROR(VLOOKUP(C98,'Carrom F'!$B$2:$M$41,12,FALSE),0)</f>
        <v>0</v>
      </c>
      <c r="R98">
        <f>IFERROR(VLOOKUP(C98,'Badminton F'!$B$2:$Q$46,16,FALSE),0)</f>
        <v>0</v>
      </c>
      <c r="S98">
        <f t="shared" si="9"/>
        <v>100</v>
      </c>
      <c r="T98">
        <f>IFERROR(VLOOKUP(C98,Athletics!$B$2:$AF$22,31,FALSE),0)</f>
        <v>0</v>
      </c>
      <c r="U98">
        <f>IFERROR(VLOOKUP(C98,'Volleyball F'!$B$2:$Q$50,16,FALSE),0)</f>
        <v>0</v>
      </c>
      <c r="V98">
        <f>IFERROR(VLOOKUP(C98,Pool!$B$2:$U$31,20,FALSE),0)</f>
        <v>0</v>
      </c>
      <c r="W98">
        <f>IFERROR(VLOOKUP(C98,'Tug of War'!$B$2:$AC$20,28,FALSE),0)</f>
        <v>0</v>
      </c>
      <c r="X98">
        <f t="shared" si="10"/>
        <v>100</v>
      </c>
      <c r="Y98">
        <f>IFERROR(VLOOKUP(C98,Frisbee!$B$2:$Q$18,16,FALSE),0)</f>
        <v>0</v>
      </c>
      <c r="Z98">
        <f t="shared" si="11"/>
        <v>100</v>
      </c>
    </row>
    <row r="99" spans="1:26" ht="15" thickBot="1" x14ac:dyDescent="0.35">
      <c r="A99" s="5" t="s">
        <v>294</v>
      </c>
      <c r="B99" s="6" t="s">
        <v>295</v>
      </c>
      <c r="C99" s="6" t="s">
        <v>296</v>
      </c>
      <c r="D99">
        <f>IFERROR(VLOOKUP(C99,'throwball F'!$B$2:$N$138,13,FALSE),100)</f>
        <v>100</v>
      </c>
      <c r="E99">
        <f>IFERROR(VLOOKUP(C99,'Cricket SF&amp;F'!$B$2:$AC$103,28,FALSE),0)</f>
        <v>0</v>
      </c>
      <c r="F99">
        <f>IFERROR(VLOOKUP(C99,'Chess F'!$B$2:$H$84,7,FALSE),0)</f>
        <v>0</v>
      </c>
      <c r="G99">
        <f t="shared" si="6"/>
        <v>100</v>
      </c>
      <c r="H99">
        <f>IFERROR(VLOOKUP(C99,'Football SF'!$B$2:$U$61,20,FALSE),0)</f>
        <v>0</v>
      </c>
      <c r="I99">
        <f>IFERROR(VLOOKUP(C99,FIFA!$B$2:$M$36,12,FALSE),0)</f>
        <v>0</v>
      </c>
      <c r="J99">
        <f>IFERROR(VLOOKUP(C99,'TT F'!$B$2:$Q$71,16,FALSE),0)</f>
        <v>0</v>
      </c>
      <c r="K99">
        <f t="shared" si="7"/>
        <v>100</v>
      </c>
      <c r="L99">
        <f>IFERROR(VLOOKUP(C99,'Futsal F'!$B$2:$M$37,12,FALSE),0)</f>
        <v>0</v>
      </c>
      <c r="M99">
        <f>IFERROR(VLOOKUP(C99,'Football F'!$B$2:$M$34,12,FALSE),0)</f>
        <v>0</v>
      </c>
      <c r="N99">
        <f>IFERROR(VLOOKUP(C99,'Basketball F'!$B$2:$M$32,12,FALSE),0)</f>
        <v>0</v>
      </c>
      <c r="O99">
        <f t="shared" si="8"/>
        <v>100</v>
      </c>
      <c r="P99">
        <f>IFERROR(VLOOKUP(C99,'BGMI F'!$B$2:$Q$32,16,FALSE),0)</f>
        <v>0</v>
      </c>
      <c r="Q99">
        <f>IFERROR(VLOOKUP(C99,'Carrom F'!$B$2:$M$41,12,FALSE),0)</f>
        <v>0</v>
      </c>
      <c r="R99">
        <f>IFERROR(VLOOKUP(C99,'Badminton F'!$B$2:$Q$46,16,FALSE),0)</f>
        <v>0</v>
      </c>
      <c r="S99">
        <f t="shared" si="9"/>
        <v>100</v>
      </c>
      <c r="T99">
        <f>IFERROR(VLOOKUP(C99,Athletics!$B$2:$AF$22,31,FALSE),0)</f>
        <v>0</v>
      </c>
      <c r="U99">
        <f>IFERROR(VLOOKUP(C99,'Volleyball F'!$B$2:$Q$50,16,FALSE),0)</f>
        <v>0</v>
      </c>
      <c r="V99">
        <f>IFERROR(VLOOKUP(C99,Pool!$B$2:$U$31,20,FALSE),0)</f>
        <v>0</v>
      </c>
      <c r="W99">
        <f>IFERROR(VLOOKUP(C99,'Tug of War'!$B$2:$AC$20,28,FALSE),0)</f>
        <v>0</v>
      </c>
      <c r="X99">
        <f t="shared" si="10"/>
        <v>100</v>
      </c>
      <c r="Y99">
        <f>IFERROR(VLOOKUP(C99,Frisbee!$B$2:$Q$18,16,FALSE),0)</f>
        <v>0</v>
      </c>
      <c r="Z99">
        <f t="shared" si="11"/>
        <v>100</v>
      </c>
    </row>
    <row r="100" spans="1:26" ht="29.4" thickBot="1" x14ac:dyDescent="0.35">
      <c r="A100" s="5" t="s">
        <v>297</v>
      </c>
      <c r="B100" s="6" t="s">
        <v>298</v>
      </c>
      <c r="C100" s="6" t="s">
        <v>299</v>
      </c>
      <c r="D100">
        <f>IFERROR(VLOOKUP(C100,'throwball F'!$B$2:$N$138,13,FALSE),100)</f>
        <v>100</v>
      </c>
      <c r="E100">
        <f>IFERROR(VLOOKUP(C100,'Cricket SF&amp;F'!$B$2:$AC$103,28,FALSE),0)</f>
        <v>0</v>
      </c>
      <c r="F100">
        <f>IFERROR(VLOOKUP(C100,'Chess F'!$B$2:$H$84,7,FALSE),0)</f>
        <v>0</v>
      </c>
      <c r="G100">
        <f t="shared" si="6"/>
        <v>100</v>
      </c>
      <c r="H100">
        <f>IFERROR(VLOOKUP(C100,'Football SF'!$B$2:$U$61,20,FALSE),0)</f>
        <v>0</v>
      </c>
      <c r="I100">
        <f>IFERROR(VLOOKUP(C100,FIFA!$B$2:$M$36,12,FALSE),0)</f>
        <v>0</v>
      </c>
      <c r="J100">
        <f>IFERROR(VLOOKUP(C100,'TT F'!$B$2:$Q$71,16,FALSE),0)</f>
        <v>0</v>
      </c>
      <c r="K100">
        <f t="shared" si="7"/>
        <v>100</v>
      </c>
      <c r="L100">
        <f>IFERROR(VLOOKUP(C100,'Futsal F'!$B$2:$M$37,12,FALSE),0)</f>
        <v>0</v>
      </c>
      <c r="M100">
        <f>IFERROR(VLOOKUP(C100,'Football F'!$B$2:$M$34,12,FALSE),0)</f>
        <v>0</v>
      </c>
      <c r="N100">
        <f>IFERROR(VLOOKUP(C100,'Basketball F'!$B$2:$M$32,12,FALSE),0)</f>
        <v>0</v>
      </c>
      <c r="O100">
        <f t="shared" si="8"/>
        <v>100</v>
      </c>
      <c r="P100">
        <f>IFERROR(VLOOKUP(C100,'BGMI F'!$B$2:$Q$32,16,FALSE),0)</f>
        <v>0</v>
      </c>
      <c r="Q100">
        <f>IFERROR(VLOOKUP(C100,'Carrom F'!$B$2:$M$41,12,FALSE),0)</f>
        <v>0</v>
      </c>
      <c r="R100">
        <f>IFERROR(VLOOKUP(C100,'Badminton F'!$B$2:$Q$46,16,FALSE),0)</f>
        <v>0</v>
      </c>
      <c r="S100">
        <f t="shared" si="9"/>
        <v>100</v>
      </c>
      <c r="T100">
        <f>IFERROR(VLOOKUP(C100,Athletics!$B$2:$AF$22,31,FALSE),0)</f>
        <v>0</v>
      </c>
      <c r="U100">
        <f>IFERROR(VLOOKUP(C100,'Volleyball F'!$B$2:$Q$50,16,FALSE),0)</f>
        <v>0</v>
      </c>
      <c r="V100">
        <f>IFERROR(VLOOKUP(C100,Pool!$B$2:$U$31,20,FALSE),0)</f>
        <v>0</v>
      </c>
      <c r="W100">
        <f>IFERROR(VLOOKUP(C100,'Tug of War'!$B$2:$AC$20,28,FALSE),0)</f>
        <v>0</v>
      </c>
      <c r="X100">
        <f t="shared" si="10"/>
        <v>100</v>
      </c>
      <c r="Y100">
        <f>IFERROR(VLOOKUP(C100,Frisbee!$B$2:$Q$18,16,FALSE),0)</f>
        <v>0</v>
      </c>
      <c r="Z100">
        <f t="shared" si="11"/>
        <v>100</v>
      </c>
    </row>
    <row r="101" spans="1:26" ht="29.4" thickBot="1" x14ac:dyDescent="0.35">
      <c r="A101" s="5" t="s">
        <v>300</v>
      </c>
      <c r="B101" s="6" t="s">
        <v>301</v>
      </c>
      <c r="C101" s="6" t="s">
        <v>302</v>
      </c>
      <c r="D101">
        <f>IFERROR(VLOOKUP(C101,'throwball F'!$B$2:$N$138,13,FALSE),100)</f>
        <v>92</v>
      </c>
      <c r="E101">
        <f>IFERROR(VLOOKUP(C101,'Cricket SF&amp;F'!$B$2:$AC$103,28,FALSE),0)</f>
        <v>5</v>
      </c>
      <c r="F101">
        <f>IFERROR(VLOOKUP(C101,'Chess F'!$B$2:$H$84,7,FALSE),0)</f>
        <v>-4</v>
      </c>
      <c r="G101">
        <f t="shared" si="6"/>
        <v>93</v>
      </c>
      <c r="H101">
        <f>IFERROR(VLOOKUP(C101,'Football SF'!$B$2:$U$61,20,FALSE),0)</f>
        <v>-14</v>
      </c>
      <c r="I101">
        <f>IFERROR(VLOOKUP(C101,FIFA!$B$2:$M$36,12,FALSE),0)</f>
        <v>0</v>
      </c>
      <c r="J101">
        <f>IFERROR(VLOOKUP(C101,'TT F'!$B$2:$Q$71,16,FALSE),0)</f>
        <v>18</v>
      </c>
      <c r="K101">
        <f t="shared" si="7"/>
        <v>97</v>
      </c>
      <c r="L101">
        <f>IFERROR(VLOOKUP(C101,'Futsal F'!$B$2:$M$37,12,FALSE),0)</f>
        <v>0</v>
      </c>
      <c r="M101">
        <f>IFERROR(VLOOKUP(C101,'Football F'!$B$2:$M$34,12,FALSE),0)</f>
        <v>0</v>
      </c>
      <c r="N101">
        <f>IFERROR(VLOOKUP(C101,'Basketball F'!$B$2:$M$32,12,FALSE),0)</f>
        <v>0</v>
      </c>
      <c r="O101">
        <f t="shared" si="8"/>
        <v>97</v>
      </c>
      <c r="P101">
        <f>IFERROR(VLOOKUP(C101,'BGMI F'!$B$2:$Q$32,16,FALSE),0)</f>
        <v>-13</v>
      </c>
      <c r="Q101">
        <f>IFERROR(VLOOKUP(C101,'Carrom F'!$B$2:$M$41,12,FALSE),0)</f>
        <v>0</v>
      </c>
      <c r="R101">
        <f>IFERROR(VLOOKUP(C101,'Badminton F'!$B$2:$Q$46,16,FALSE),0)</f>
        <v>0</v>
      </c>
      <c r="S101">
        <f t="shared" si="9"/>
        <v>84</v>
      </c>
      <c r="T101">
        <f>IFERROR(VLOOKUP(C101,Athletics!$B$2:$AF$22,31,FALSE),0)</f>
        <v>0</v>
      </c>
      <c r="U101">
        <f>IFERROR(VLOOKUP(C101,'Volleyball F'!$B$2:$Q$50,16,FALSE),0)</f>
        <v>0</v>
      </c>
      <c r="V101">
        <f>IFERROR(VLOOKUP(C101,Pool!$B$2:$U$31,20,FALSE),0)</f>
        <v>0</v>
      </c>
      <c r="W101">
        <f>IFERROR(VLOOKUP(C101,'Tug of War'!$B$2:$AC$20,28,FALSE),0)</f>
        <v>0</v>
      </c>
      <c r="X101">
        <f t="shared" si="10"/>
        <v>84</v>
      </c>
      <c r="Y101">
        <f>IFERROR(VLOOKUP(C101,Frisbee!$B$2:$Q$18,16,FALSE),0)</f>
        <v>0</v>
      </c>
      <c r="Z101">
        <f t="shared" si="11"/>
        <v>84</v>
      </c>
    </row>
    <row r="102" spans="1:26" ht="15" thickBot="1" x14ac:dyDescent="0.35">
      <c r="A102" s="5" t="s">
        <v>303</v>
      </c>
      <c r="B102" s="6" t="s">
        <v>304</v>
      </c>
      <c r="C102" s="6" t="s">
        <v>305</v>
      </c>
      <c r="D102">
        <f>IFERROR(VLOOKUP(C102,'throwball F'!$B$2:$N$138,13,FALSE),100)</f>
        <v>120</v>
      </c>
      <c r="E102">
        <f>IFERROR(VLOOKUP(C102,'Cricket SF&amp;F'!$B$2:$AC$103,28,FALSE),0)</f>
        <v>15</v>
      </c>
      <c r="F102">
        <f>IFERROR(VLOOKUP(C102,'Chess F'!$B$2:$H$84,7,FALSE),0)</f>
        <v>-5</v>
      </c>
      <c r="G102">
        <f t="shared" si="6"/>
        <v>130</v>
      </c>
      <c r="H102">
        <f>IFERROR(VLOOKUP(C102,'Football SF'!$B$2:$U$61,20,FALSE),0)</f>
        <v>-20</v>
      </c>
      <c r="I102">
        <f>IFERROR(VLOOKUP(C102,FIFA!$B$2:$M$36,12,FALSE),0)</f>
        <v>0</v>
      </c>
      <c r="J102">
        <f>IFERROR(VLOOKUP(C102,'TT F'!$B$2:$Q$71,16,FALSE),0)</f>
        <v>0</v>
      </c>
      <c r="K102">
        <f t="shared" si="7"/>
        <v>110</v>
      </c>
      <c r="L102">
        <f>IFERROR(VLOOKUP(C102,'Futsal F'!$B$2:$M$37,12,FALSE),0)</f>
        <v>0</v>
      </c>
      <c r="M102">
        <f>IFERROR(VLOOKUP(C102,'Football F'!$B$2:$M$34,12,FALSE),0)</f>
        <v>0</v>
      </c>
      <c r="N102">
        <f>IFERROR(VLOOKUP(C102,'Basketball F'!$B$2:$M$32,12,FALSE),0)</f>
        <v>0</v>
      </c>
      <c r="O102">
        <f t="shared" si="8"/>
        <v>110</v>
      </c>
      <c r="P102">
        <f>IFERROR(VLOOKUP(C102,'BGMI F'!$B$2:$Q$32,16,FALSE),0)</f>
        <v>0</v>
      </c>
      <c r="Q102">
        <f>IFERROR(VLOOKUP(C102,'Carrom F'!$B$2:$M$41,12,FALSE),0)</f>
        <v>0</v>
      </c>
      <c r="R102">
        <f>IFERROR(VLOOKUP(C102,'Badminton F'!$B$2:$Q$46,16,FALSE),0)</f>
        <v>0</v>
      </c>
      <c r="S102">
        <f t="shared" si="9"/>
        <v>110</v>
      </c>
      <c r="T102">
        <f>IFERROR(VLOOKUP(C102,Athletics!$B$2:$AF$22,31,FALSE),0)</f>
        <v>0</v>
      </c>
      <c r="U102">
        <f>IFERROR(VLOOKUP(C102,'Volleyball F'!$B$2:$Q$50,16,FALSE),0)</f>
        <v>-15</v>
      </c>
      <c r="V102">
        <f>IFERROR(VLOOKUP(C102,Pool!$B$2:$U$31,20,FALSE),0)</f>
        <v>0</v>
      </c>
      <c r="W102">
        <f>IFERROR(VLOOKUP(C102,'Tug of War'!$B$2:$AC$20,28,FALSE),0)</f>
        <v>0</v>
      </c>
      <c r="X102">
        <f t="shared" si="10"/>
        <v>95</v>
      </c>
      <c r="Y102">
        <f>IFERROR(VLOOKUP(C102,Frisbee!$B$2:$Q$18,16,FALSE),0)</f>
        <v>0</v>
      </c>
      <c r="Z102">
        <f t="shared" si="11"/>
        <v>95</v>
      </c>
    </row>
    <row r="103" spans="1:26" ht="15" thickBot="1" x14ac:dyDescent="0.35">
      <c r="A103" s="5" t="s">
        <v>306</v>
      </c>
      <c r="B103" s="6" t="s">
        <v>307</v>
      </c>
      <c r="C103" s="6" t="s">
        <v>308</v>
      </c>
      <c r="D103">
        <f>IFERROR(VLOOKUP(C103,'throwball F'!$B$2:$N$138,13,FALSE),100)</f>
        <v>100</v>
      </c>
      <c r="E103">
        <f>IFERROR(VLOOKUP(C103,'Cricket SF&amp;F'!$B$2:$AC$103,28,FALSE),0)</f>
        <v>0</v>
      </c>
      <c r="F103">
        <f>IFERROR(VLOOKUP(C103,'Chess F'!$B$2:$H$84,7,FALSE),0)</f>
        <v>0</v>
      </c>
      <c r="G103">
        <f t="shared" si="6"/>
        <v>100</v>
      </c>
      <c r="H103">
        <f>IFERROR(VLOOKUP(C103,'Football SF'!$B$2:$U$61,20,FALSE),0)</f>
        <v>0</v>
      </c>
      <c r="I103">
        <f>IFERROR(VLOOKUP(C103,FIFA!$B$2:$M$36,12,FALSE),0)</f>
        <v>0</v>
      </c>
      <c r="J103">
        <f>IFERROR(VLOOKUP(C103,'TT F'!$B$2:$Q$71,16,FALSE),0)</f>
        <v>0</v>
      </c>
      <c r="K103">
        <f t="shared" si="7"/>
        <v>100</v>
      </c>
      <c r="L103">
        <f>IFERROR(VLOOKUP(C103,'Futsal F'!$B$2:$M$37,12,FALSE),0)</f>
        <v>0</v>
      </c>
      <c r="M103">
        <f>IFERROR(VLOOKUP(C103,'Football F'!$B$2:$M$34,12,FALSE),0)</f>
        <v>0</v>
      </c>
      <c r="N103">
        <f>IFERROR(VLOOKUP(C103,'Basketball F'!$B$2:$M$32,12,FALSE),0)</f>
        <v>0</v>
      </c>
      <c r="O103">
        <f t="shared" si="8"/>
        <v>100</v>
      </c>
      <c r="P103">
        <f>IFERROR(VLOOKUP(C103,'BGMI F'!$B$2:$Q$32,16,FALSE),0)</f>
        <v>0</v>
      </c>
      <c r="Q103">
        <f>IFERROR(VLOOKUP(C103,'Carrom F'!$B$2:$M$41,12,FALSE),0)</f>
        <v>0</v>
      </c>
      <c r="R103">
        <f>IFERROR(VLOOKUP(C103,'Badminton F'!$B$2:$Q$46,16,FALSE),0)</f>
        <v>0</v>
      </c>
      <c r="S103">
        <f t="shared" si="9"/>
        <v>100</v>
      </c>
      <c r="T103">
        <f>IFERROR(VLOOKUP(C103,Athletics!$B$2:$AF$22,31,FALSE),0)</f>
        <v>0</v>
      </c>
      <c r="U103">
        <f>IFERROR(VLOOKUP(C103,'Volleyball F'!$B$2:$Q$50,16,FALSE),0)</f>
        <v>0</v>
      </c>
      <c r="V103">
        <f>IFERROR(VLOOKUP(C103,Pool!$B$2:$U$31,20,FALSE),0)</f>
        <v>0</v>
      </c>
      <c r="W103">
        <f>IFERROR(VLOOKUP(C103,'Tug of War'!$B$2:$AC$20,28,FALSE),0)</f>
        <v>0</v>
      </c>
      <c r="X103">
        <f t="shared" si="10"/>
        <v>100</v>
      </c>
      <c r="Y103">
        <f>IFERROR(VLOOKUP(C103,Frisbee!$B$2:$Q$18,16,FALSE),0)</f>
        <v>0</v>
      </c>
      <c r="Z103">
        <f t="shared" si="11"/>
        <v>100</v>
      </c>
    </row>
    <row r="104" spans="1:26" ht="15" thickBot="1" x14ac:dyDescent="0.35">
      <c r="A104" s="5" t="s">
        <v>309</v>
      </c>
      <c r="B104" s="6" t="s">
        <v>310</v>
      </c>
      <c r="C104" s="6" t="s">
        <v>311</v>
      </c>
      <c r="D104">
        <f>IFERROR(VLOOKUP(C104,'throwball F'!$B$2:$N$138,13,FALSE),100)</f>
        <v>90</v>
      </c>
      <c r="E104">
        <f>IFERROR(VLOOKUP(C104,'Cricket SF&amp;F'!$B$2:$AC$103,28,FALSE),0)</f>
        <v>-5</v>
      </c>
      <c r="F104">
        <f>IFERROR(VLOOKUP(C104,'Chess F'!$B$2:$H$84,7,FALSE),0)</f>
        <v>-5</v>
      </c>
      <c r="G104">
        <f t="shared" si="6"/>
        <v>80</v>
      </c>
      <c r="H104">
        <f>IFERROR(VLOOKUP(C104,'Football SF'!$B$2:$U$61,20,FALSE),0)</f>
        <v>0</v>
      </c>
      <c r="I104">
        <f>IFERROR(VLOOKUP(C104,FIFA!$B$2:$M$36,12,FALSE),0)</f>
        <v>0</v>
      </c>
      <c r="J104">
        <f>IFERROR(VLOOKUP(C104,'TT F'!$B$2:$Q$71,16,FALSE),0)</f>
        <v>0</v>
      </c>
      <c r="K104">
        <f t="shared" si="7"/>
        <v>80</v>
      </c>
      <c r="L104">
        <f>IFERROR(VLOOKUP(C104,'Futsal F'!$B$2:$M$37,12,FALSE),0)</f>
        <v>0</v>
      </c>
      <c r="M104">
        <f>IFERROR(VLOOKUP(C104,'Football F'!$B$2:$M$34,12,FALSE),0)</f>
        <v>0</v>
      </c>
      <c r="N104">
        <f>IFERROR(VLOOKUP(C104,'Basketball F'!$B$2:$M$32,12,FALSE),0)</f>
        <v>0</v>
      </c>
      <c r="O104">
        <f t="shared" si="8"/>
        <v>80</v>
      </c>
      <c r="P104">
        <f>IFERROR(VLOOKUP(C104,'BGMI F'!$B$2:$Q$32,16,FALSE),0)</f>
        <v>0</v>
      </c>
      <c r="Q104">
        <f>IFERROR(VLOOKUP(C104,'Carrom F'!$B$2:$M$41,12,FALSE),0)</f>
        <v>0</v>
      </c>
      <c r="R104">
        <f>IFERROR(VLOOKUP(C104,'Badminton F'!$B$2:$Q$46,16,FALSE),0)</f>
        <v>0</v>
      </c>
      <c r="S104">
        <f t="shared" si="9"/>
        <v>80</v>
      </c>
      <c r="T104">
        <f>IFERROR(VLOOKUP(C104,Athletics!$B$2:$AF$22,31,FALSE),0)</f>
        <v>0</v>
      </c>
      <c r="U104">
        <f>IFERROR(VLOOKUP(C104,'Volleyball F'!$B$2:$Q$50,16,FALSE),0)</f>
        <v>0</v>
      </c>
      <c r="V104">
        <f>IFERROR(VLOOKUP(C104,Pool!$B$2:$U$31,20,FALSE),0)</f>
        <v>0</v>
      </c>
      <c r="W104">
        <f>IFERROR(VLOOKUP(C104,'Tug of War'!$B$2:$AC$20,28,FALSE),0)</f>
        <v>0</v>
      </c>
      <c r="X104">
        <f t="shared" si="10"/>
        <v>80</v>
      </c>
      <c r="Y104">
        <f>IFERROR(VLOOKUP(C104,Frisbee!$B$2:$Q$18,16,FALSE),0)</f>
        <v>0</v>
      </c>
      <c r="Z104">
        <f t="shared" si="11"/>
        <v>80</v>
      </c>
    </row>
    <row r="105" spans="1:26" ht="29.4" thickBot="1" x14ac:dyDescent="0.35">
      <c r="A105" s="5" t="s">
        <v>312</v>
      </c>
      <c r="B105" s="6" t="s">
        <v>313</v>
      </c>
      <c r="C105" s="6" t="s">
        <v>314</v>
      </c>
      <c r="D105">
        <f>IFERROR(VLOOKUP(C105,'throwball F'!$B$2:$N$138,13,FALSE),100)</f>
        <v>100</v>
      </c>
      <c r="E105">
        <f>IFERROR(VLOOKUP(C105,'Cricket SF&amp;F'!$B$2:$AC$103,28,FALSE),0)</f>
        <v>0</v>
      </c>
      <c r="F105">
        <f>IFERROR(VLOOKUP(C105,'Chess F'!$B$2:$H$84,7,FALSE),0)</f>
        <v>0</v>
      </c>
      <c r="G105">
        <f t="shared" si="6"/>
        <v>100</v>
      </c>
      <c r="H105">
        <f>IFERROR(VLOOKUP(C105,'Football SF'!$B$2:$U$61,20,FALSE),0)</f>
        <v>0</v>
      </c>
      <c r="I105">
        <f>IFERROR(VLOOKUP(C105,FIFA!$B$2:$M$36,12,FALSE),0)</f>
        <v>0</v>
      </c>
      <c r="J105">
        <f>IFERROR(VLOOKUP(C105,'TT F'!$B$2:$Q$71,16,FALSE),0)</f>
        <v>0</v>
      </c>
      <c r="K105">
        <f t="shared" si="7"/>
        <v>100</v>
      </c>
      <c r="L105">
        <f>IFERROR(VLOOKUP(C105,'Futsal F'!$B$2:$M$37,12,FALSE),0)</f>
        <v>0</v>
      </c>
      <c r="M105">
        <f>IFERROR(VLOOKUP(C105,'Football F'!$B$2:$M$34,12,FALSE),0)</f>
        <v>0</v>
      </c>
      <c r="N105">
        <f>IFERROR(VLOOKUP(C105,'Basketball F'!$B$2:$M$32,12,FALSE),0)</f>
        <v>0</v>
      </c>
      <c r="O105">
        <f t="shared" si="8"/>
        <v>100</v>
      </c>
      <c r="P105">
        <f>IFERROR(VLOOKUP(C105,'BGMI F'!$B$2:$Q$32,16,FALSE),0)</f>
        <v>0</v>
      </c>
      <c r="Q105">
        <f>IFERROR(VLOOKUP(C105,'Carrom F'!$B$2:$M$41,12,FALSE),0)</f>
        <v>0</v>
      </c>
      <c r="R105">
        <f>IFERROR(VLOOKUP(C105,'Badminton F'!$B$2:$Q$46,16,FALSE),0)</f>
        <v>0</v>
      </c>
      <c r="S105">
        <f t="shared" si="9"/>
        <v>100</v>
      </c>
      <c r="T105">
        <f>IFERROR(VLOOKUP(C105,Athletics!$B$2:$AF$22,31,FALSE),0)</f>
        <v>0</v>
      </c>
      <c r="U105">
        <f>IFERROR(VLOOKUP(C105,'Volleyball F'!$B$2:$Q$50,16,FALSE),0)</f>
        <v>0</v>
      </c>
      <c r="V105">
        <f>IFERROR(VLOOKUP(C105,Pool!$B$2:$U$31,20,FALSE),0)</f>
        <v>0</v>
      </c>
      <c r="W105">
        <f>IFERROR(VLOOKUP(C105,'Tug of War'!$B$2:$AC$20,28,FALSE),0)</f>
        <v>0</v>
      </c>
      <c r="X105">
        <f t="shared" si="10"/>
        <v>100</v>
      </c>
      <c r="Y105">
        <f>IFERROR(VLOOKUP(C105,Frisbee!$B$2:$Q$18,16,FALSE),0)</f>
        <v>0</v>
      </c>
      <c r="Z105">
        <f t="shared" si="11"/>
        <v>100</v>
      </c>
    </row>
    <row r="106" spans="1:26" ht="15" thickBot="1" x14ac:dyDescent="0.35">
      <c r="A106" s="7" t="s">
        <v>315</v>
      </c>
      <c r="B106" s="8" t="s">
        <v>316</v>
      </c>
      <c r="C106" s="8" t="s">
        <v>317</v>
      </c>
      <c r="D106">
        <f>IFERROR(VLOOKUP(C106,'throwball F'!$B$2:$N$138,13,FALSE),100)</f>
        <v>100</v>
      </c>
      <c r="E106">
        <f>IFERROR(VLOOKUP(C106,'Cricket SF&amp;F'!$B$2:$AC$103,28,FALSE),0)</f>
        <v>9</v>
      </c>
      <c r="F106">
        <f>IFERROR(VLOOKUP(C106,'Chess F'!$B$2:$H$84,7,FALSE),0)</f>
        <v>-3</v>
      </c>
      <c r="G106">
        <f t="shared" si="6"/>
        <v>106</v>
      </c>
      <c r="H106">
        <f>IFERROR(VLOOKUP(C106,'Football SF'!$B$2:$U$61,20,FALSE),0)</f>
        <v>0</v>
      </c>
      <c r="I106">
        <f>IFERROR(VLOOKUP(C106,FIFA!$B$2:$M$36,12,FALSE),0)</f>
        <v>0</v>
      </c>
      <c r="J106">
        <f>IFERROR(VLOOKUP(C106,'TT F'!$B$2:$Q$71,16,FALSE),0)</f>
        <v>10</v>
      </c>
      <c r="K106">
        <f t="shared" si="7"/>
        <v>116</v>
      </c>
      <c r="L106">
        <f>IFERROR(VLOOKUP(C106,'Futsal F'!$B$2:$M$37,12,FALSE),0)</f>
        <v>0</v>
      </c>
      <c r="M106">
        <f>IFERROR(VLOOKUP(C106,'Football F'!$B$2:$M$34,12,FALSE),0)</f>
        <v>0</v>
      </c>
      <c r="N106">
        <f>IFERROR(VLOOKUP(C106,'Basketball F'!$B$2:$M$32,12,FALSE),0)</f>
        <v>0</v>
      </c>
      <c r="O106">
        <f t="shared" si="8"/>
        <v>116</v>
      </c>
      <c r="P106">
        <f>IFERROR(VLOOKUP(C106,'BGMI F'!$B$2:$Q$32,16,FALSE),0)</f>
        <v>0</v>
      </c>
      <c r="Q106">
        <f>IFERROR(VLOOKUP(C106,'Carrom F'!$B$2:$M$41,12,FALSE),0)</f>
        <v>0</v>
      </c>
      <c r="R106">
        <f>IFERROR(VLOOKUP(C106,'Badminton F'!$B$2:$Q$46,16,FALSE),0)</f>
        <v>0</v>
      </c>
      <c r="S106">
        <f t="shared" si="9"/>
        <v>116</v>
      </c>
      <c r="T106">
        <f>IFERROR(VLOOKUP(C106,Athletics!$B$2:$AF$22,31,FALSE),0)</f>
        <v>0</v>
      </c>
      <c r="U106">
        <f>IFERROR(VLOOKUP(C106,'Volleyball F'!$B$2:$Q$50,16,FALSE),0)</f>
        <v>0</v>
      </c>
      <c r="V106">
        <f>IFERROR(VLOOKUP(C106,Pool!$B$2:$U$31,20,FALSE),0)</f>
        <v>0</v>
      </c>
      <c r="W106">
        <f>IFERROR(VLOOKUP(C106,'Tug of War'!$B$2:$AC$20,28,FALSE),0)</f>
        <v>0</v>
      </c>
      <c r="X106">
        <f t="shared" si="10"/>
        <v>116</v>
      </c>
      <c r="Y106">
        <f>IFERROR(VLOOKUP(C106,Frisbee!$B$2:$Q$18,16,FALSE),0)</f>
        <v>0</v>
      </c>
      <c r="Z106">
        <f t="shared" si="11"/>
        <v>116</v>
      </c>
    </row>
    <row r="107" spans="1:26" ht="29.4" thickBot="1" x14ac:dyDescent="0.35">
      <c r="A107" s="7" t="s">
        <v>318</v>
      </c>
      <c r="B107" s="8" t="s">
        <v>319</v>
      </c>
      <c r="C107" s="8" t="s">
        <v>320</v>
      </c>
      <c r="D107">
        <f>IFERROR(VLOOKUP(C107,'throwball F'!$B$2:$N$138,13,FALSE),100)</f>
        <v>100</v>
      </c>
      <c r="E107">
        <f>IFERROR(VLOOKUP(C107,'Cricket SF&amp;F'!$B$2:$AC$103,28,FALSE),0)</f>
        <v>0</v>
      </c>
      <c r="F107">
        <f>IFERROR(VLOOKUP(C107,'Chess F'!$B$2:$H$84,7,FALSE),0)</f>
        <v>0</v>
      </c>
      <c r="G107">
        <f t="shared" si="6"/>
        <v>100</v>
      </c>
      <c r="H107">
        <f>IFERROR(VLOOKUP(C107,'Football SF'!$B$2:$U$61,20,FALSE),0)</f>
        <v>0</v>
      </c>
      <c r="I107">
        <f>IFERROR(VLOOKUP(C107,FIFA!$B$2:$M$36,12,FALSE),0)</f>
        <v>0</v>
      </c>
      <c r="J107">
        <f>IFERROR(VLOOKUP(C107,'TT F'!$B$2:$Q$71,16,FALSE),0)</f>
        <v>0</v>
      </c>
      <c r="K107">
        <f t="shared" si="7"/>
        <v>100</v>
      </c>
      <c r="L107">
        <f>IFERROR(VLOOKUP(C107,'Futsal F'!$B$2:$M$37,12,FALSE),0)</f>
        <v>0</v>
      </c>
      <c r="M107">
        <f>IFERROR(VLOOKUP(C107,'Football F'!$B$2:$M$34,12,FALSE),0)</f>
        <v>0</v>
      </c>
      <c r="N107">
        <f>IFERROR(VLOOKUP(C107,'Basketball F'!$B$2:$M$32,12,FALSE),0)</f>
        <v>0</v>
      </c>
      <c r="O107">
        <f t="shared" si="8"/>
        <v>100</v>
      </c>
      <c r="P107">
        <f>IFERROR(VLOOKUP(C107,'BGMI F'!$B$2:$Q$32,16,FALSE),0)</f>
        <v>0</v>
      </c>
      <c r="Q107">
        <f>IFERROR(VLOOKUP(C107,'Carrom F'!$B$2:$M$41,12,FALSE),0)</f>
        <v>0</v>
      </c>
      <c r="R107">
        <f>IFERROR(VLOOKUP(C107,'Badminton F'!$B$2:$Q$46,16,FALSE),0)</f>
        <v>0</v>
      </c>
      <c r="S107">
        <f t="shared" si="9"/>
        <v>100</v>
      </c>
      <c r="T107">
        <f>IFERROR(VLOOKUP(C107,Athletics!$B$2:$AF$22,31,FALSE),0)</f>
        <v>0</v>
      </c>
      <c r="U107">
        <f>IFERROR(VLOOKUP(C107,'Volleyball F'!$B$2:$Q$50,16,FALSE),0)</f>
        <v>0</v>
      </c>
      <c r="V107">
        <f>IFERROR(VLOOKUP(C107,Pool!$B$2:$U$31,20,FALSE),0)</f>
        <v>0</v>
      </c>
      <c r="W107">
        <f>IFERROR(VLOOKUP(C107,'Tug of War'!$B$2:$AC$20,28,FALSE),0)</f>
        <v>0</v>
      </c>
      <c r="X107">
        <f t="shared" si="10"/>
        <v>100</v>
      </c>
      <c r="Y107">
        <f>IFERROR(VLOOKUP(C107,Frisbee!$B$2:$Q$18,16,FALSE),0)</f>
        <v>0</v>
      </c>
      <c r="Z107">
        <f t="shared" si="11"/>
        <v>100</v>
      </c>
    </row>
    <row r="108" spans="1:26" ht="15" thickBot="1" x14ac:dyDescent="0.35">
      <c r="A108" s="7" t="s">
        <v>321</v>
      </c>
      <c r="B108" s="8" t="s">
        <v>322</v>
      </c>
      <c r="C108" s="8" t="s">
        <v>323</v>
      </c>
      <c r="D108">
        <f>IFERROR(VLOOKUP(C108,'throwball F'!$B$2:$N$138,13,FALSE),100)</f>
        <v>100</v>
      </c>
      <c r="E108">
        <f>IFERROR(VLOOKUP(C108,'Cricket SF&amp;F'!$B$2:$AC$103,28,FALSE),0)</f>
        <v>0</v>
      </c>
      <c r="F108">
        <f>IFERROR(VLOOKUP(C108,'Chess F'!$B$2:$H$84,7,FALSE),0)</f>
        <v>0</v>
      </c>
      <c r="G108">
        <f t="shared" si="6"/>
        <v>100</v>
      </c>
      <c r="H108">
        <f>IFERROR(VLOOKUP(C108,'Football SF'!$B$2:$U$61,20,FALSE),0)</f>
        <v>0</v>
      </c>
      <c r="I108">
        <f>IFERROR(VLOOKUP(C108,FIFA!$B$2:$M$36,12,FALSE),0)</f>
        <v>0</v>
      </c>
      <c r="J108">
        <f>IFERROR(VLOOKUP(C108,'TT F'!$B$2:$Q$71,16,FALSE),0)</f>
        <v>0</v>
      </c>
      <c r="K108">
        <f t="shared" si="7"/>
        <v>100</v>
      </c>
      <c r="L108">
        <f>IFERROR(VLOOKUP(C108,'Futsal F'!$B$2:$M$37,12,FALSE),0)</f>
        <v>0</v>
      </c>
      <c r="M108">
        <f>IFERROR(VLOOKUP(C108,'Football F'!$B$2:$M$34,12,FALSE),0)</f>
        <v>0</v>
      </c>
      <c r="N108">
        <f>IFERROR(VLOOKUP(C108,'Basketball F'!$B$2:$M$32,12,FALSE),0)</f>
        <v>0</v>
      </c>
      <c r="O108">
        <f t="shared" si="8"/>
        <v>100</v>
      </c>
      <c r="P108">
        <f>IFERROR(VLOOKUP(C108,'BGMI F'!$B$2:$Q$32,16,FALSE),0)</f>
        <v>0</v>
      </c>
      <c r="Q108">
        <f>IFERROR(VLOOKUP(C108,'Carrom F'!$B$2:$M$41,12,FALSE),0)</f>
        <v>0</v>
      </c>
      <c r="R108">
        <f>IFERROR(VLOOKUP(C108,'Badminton F'!$B$2:$Q$46,16,FALSE),0)</f>
        <v>0</v>
      </c>
      <c r="S108">
        <f t="shared" si="9"/>
        <v>100</v>
      </c>
      <c r="T108">
        <f>IFERROR(VLOOKUP(C108,Athletics!$B$2:$AF$22,31,FALSE),0)</f>
        <v>0</v>
      </c>
      <c r="U108">
        <f>IFERROR(VLOOKUP(C108,'Volleyball F'!$B$2:$Q$50,16,FALSE),0)</f>
        <v>0</v>
      </c>
      <c r="V108">
        <f>IFERROR(VLOOKUP(C108,Pool!$B$2:$U$31,20,FALSE),0)</f>
        <v>0</v>
      </c>
      <c r="W108">
        <f>IFERROR(VLOOKUP(C108,'Tug of War'!$B$2:$AC$20,28,FALSE),0)</f>
        <v>0</v>
      </c>
      <c r="X108">
        <f t="shared" si="10"/>
        <v>100</v>
      </c>
      <c r="Y108">
        <f>IFERROR(VLOOKUP(C108,Frisbee!$B$2:$Q$18,16,FALSE),0)</f>
        <v>0</v>
      </c>
      <c r="Z108">
        <f t="shared" si="11"/>
        <v>100</v>
      </c>
    </row>
    <row r="109" spans="1:26" ht="15" thickBot="1" x14ac:dyDescent="0.35">
      <c r="A109" s="7" t="s">
        <v>324</v>
      </c>
      <c r="B109" s="8" t="s">
        <v>325</v>
      </c>
      <c r="C109" s="8" t="s">
        <v>326</v>
      </c>
      <c r="D109">
        <f>IFERROR(VLOOKUP(C109,'throwball F'!$B$2:$N$138,13,FALSE),100)</f>
        <v>100</v>
      </c>
      <c r="E109">
        <f>IFERROR(VLOOKUP(C109,'Cricket SF&amp;F'!$B$2:$AC$103,28,FALSE),0)</f>
        <v>0</v>
      </c>
      <c r="F109">
        <f>IFERROR(VLOOKUP(C109,'Chess F'!$B$2:$H$84,7,FALSE),0)</f>
        <v>0</v>
      </c>
      <c r="G109">
        <f t="shared" si="6"/>
        <v>100</v>
      </c>
      <c r="H109">
        <f>IFERROR(VLOOKUP(C109,'Football SF'!$B$2:$U$61,20,FALSE),0)</f>
        <v>0</v>
      </c>
      <c r="I109">
        <f>IFERROR(VLOOKUP(C109,FIFA!$B$2:$M$36,12,FALSE),0)</f>
        <v>0</v>
      </c>
      <c r="J109">
        <f>IFERROR(VLOOKUP(C109,'TT F'!$B$2:$Q$71,16,FALSE),0)</f>
        <v>0</v>
      </c>
      <c r="K109">
        <f t="shared" si="7"/>
        <v>100</v>
      </c>
      <c r="L109">
        <f>IFERROR(VLOOKUP(C109,'Futsal F'!$B$2:$M$37,12,FALSE),0)</f>
        <v>0</v>
      </c>
      <c r="M109">
        <f>IFERROR(VLOOKUP(C109,'Football F'!$B$2:$M$34,12,FALSE),0)</f>
        <v>0</v>
      </c>
      <c r="N109">
        <f>IFERROR(VLOOKUP(C109,'Basketball F'!$B$2:$M$32,12,FALSE),0)</f>
        <v>0</v>
      </c>
      <c r="O109">
        <f t="shared" si="8"/>
        <v>100</v>
      </c>
      <c r="P109">
        <f>IFERROR(VLOOKUP(C109,'BGMI F'!$B$2:$Q$32,16,FALSE),0)</f>
        <v>0</v>
      </c>
      <c r="Q109">
        <f>IFERROR(VLOOKUP(C109,'Carrom F'!$B$2:$M$41,12,FALSE),0)</f>
        <v>0</v>
      </c>
      <c r="R109">
        <f>IFERROR(VLOOKUP(C109,'Badminton F'!$B$2:$Q$46,16,FALSE),0)</f>
        <v>0</v>
      </c>
      <c r="S109">
        <f t="shared" si="9"/>
        <v>100</v>
      </c>
      <c r="T109">
        <f>IFERROR(VLOOKUP(C109,Athletics!$B$2:$AF$22,31,FALSE),0)</f>
        <v>0</v>
      </c>
      <c r="U109">
        <f>IFERROR(VLOOKUP(C109,'Volleyball F'!$B$2:$Q$50,16,FALSE),0)</f>
        <v>0</v>
      </c>
      <c r="V109">
        <f>IFERROR(VLOOKUP(C109,Pool!$B$2:$U$31,20,FALSE),0)</f>
        <v>0</v>
      </c>
      <c r="W109">
        <f>IFERROR(VLOOKUP(C109,'Tug of War'!$B$2:$AC$20,28,FALSE),0)</f>
        <v>0</v>
      </c>
      <c r="X109">
        <f t="shared" si="10"/>
        <v>100</v>
      </c>
      <c r="Y109">
        <f>IFERROR(VLOOKUP(C109,Frisbee!$B$2:$Q$18,16,FALSE),0)</f>
        <v>0</v>
      </c>
      <c r="Z109">
        <f t="shared" si="11"/>
        <v>100</v>
      </c>
    </row>
    <row r="110" spans="1:26" ht="15" thickBot="1" x14ac:dyDescent="0.35">
      <c r="A110" s="7" t="s">
        <v>327</v>
      </c>
      <c r="B110" s="8" t="s">
        <v>328</v>
      </c>
      <c r="C110" s="8" t="s">
        <v>329</v>
      </c>
      <c r="D110">
        <f>IFERROR(VLOOKUP(C110,'throwball F'!$B$2:$N$138,13,FALSE),100)</f>
        <v>100</v>
      </c>
      <c r="E110">
        <f>IFERROR(VLOOKUP(C110,'Cricket SF&amp;F'!$B$2:$AC$103,28,FALSE),0)</f>
        <v>0</v>
      </c>
      <c r="F110">
        <f>IFERROR(VLOOKUP(C110,'Chess F'!$B$2:$H$84,7,FALSE),0)</f>
        <v>0</v>
      </c>
      <c r="G110">
        <f t="shared" si="6"/>
        <v>100</v>
      </c>
      <c r="H110">
        <f>IFERROR(VLOOKUP(C110,'Football SF'!$B$2:$U$61,20,FALSE),0)</f>
        <v>0</v>
      </c>
      <c r="I110">
        <f>IFERROR(VLOOKUP(C110,FIFA!$B$2:$M$36,12,FALSE),0)</f>
        <v>0</v>
      </c>
      <c r="J110">
        <f>IFERROR(VLOOKUP(C110,'TT F'!$B$2:$Q$71,16,FALSE),0)</f>
        <v>0</v>
      </c>
      <c r="K110">
        <f t="shared" si="7"/>
        <v>100</v>
      </c>
      <c r="L110">
        <f>IFERROR(VLOOKUP(C110,'Futsal F'!$B$2:$M$37,12,FALSE),0)</f>
        <v>0</v>
      </c>
      <c r="M110">
        <f>IFERROR(VLOOKUP(C110,'Football F'!$B$2:$M$34,12,FALSE),0)</f>
        <v>0</v>
      </c>
      <c r="N110">
        <f>IFERROR(VLOOKUP(C110,'Basketball F'!$B$2:$M$32,12,FALSE),0)</f>
        <v>0</v>
      </c>
      <c r="O110">
        <f t="shared" si="8"/>
        <v>100</v>
      </c>
      <c r="P110">
        <f>IFERROR(VLOOKUP(C110,'BGMI F'!$B$2:$Q$32,16,FALSE),0)</f>
        <v>0</v>
      </c>
      <c r="Q110">
        <f>IFERROR(VLOOKUP(C110,'Carrom F'!$B$2:$M$41,12,FALSE),0)</f>
        <v>0</v>
      </c>
      <c r="R110">
        <f>IFERROR(VLOOKUP(C110,'Badminton F'!$B$2:$Q$46,16,FALSE),0)</f>
        <v>0</v>
      </c>
      <c r="S110">
        <f t="shared" si="9"/>
        <v>100</v>
      </c>
      <c r="T110">
        <f>IFERROR(VLOOKUP(C110,Athletics!$B$2:$AF$22,31,FALSE),0)</f>
        <v>0</v>
      </c>
      <c r="U110">
        <f>IFERROR(VLOOKUP(C110,'Volleyball F'!$B$2:$Q$50,16,FALSE),0)</f>
        <v>0</v>
      </c>
      <c r="V110">
        <f>IFERROR(VLOOKUP(C110,Pool!$B$2:$U$31,20,FALSE),0)</f>
        <v>0</v>
      </c>
      <c r="W110">
        <f>IFERROR(VLOOKUP(C110,'Tug of War'!$B$2:$AC$20,28,FALSE),0)</f>
        <v>0</v>
      </c>
      <c r="X110">
        <f t="shared" si="10"/>
        <v>100</v>
      </c>
      <c r="Y110">
        <f>IFERROR(VLOOKUP(C110,Frisbee!$B$2:$Q$18,16,FALSE),0)</f>
        <v>0</v>
      </c>
      <c r="Z110">
        <f t="shared" si="11"/>
        <v>100</v>
      </c>
    </row>
    <row r="111" spans="1:26" ht="15" thickBot="1" x14ac:dyDescent="0.35">
      <c r="A111" s="7" t="s">
        <v>330</v>
      </c>
      <c r="B111" s="8" t="s">
        <v>331</v>
      </c>
      <c r="C111" s="8" t="s">
        <v>332</v>
      </c>
      <c r="D111">
        <f>IFERROR(VLOOKUP(C111,'throwball F'!$B$2:$N$138,13,FALSE),100)</f>
        <v>100</v>
      </c>
      <c r="E111">
        <f>IFERROR(VLOOKUP(C111,'Cricket SF&amp;F'!$B$2:$AC$103,28,FALSE),0)</f>
        <v>0</v>
      </c>
      <c r="F111">
        <f>IFERROR(VLOOKUP(C111,'Chess F'!$B$2:$H$84,7,FALSE),0)</f>
        <v>0</v>
      </c>
      <c r="G111">
        <f t="shared" si="6"/>
        <v>100</v>
      </c>
      <c r="H111">
        <f>IFERROR(VLOOKUP(C111,'Football SF'!$B$2:$U$61,20,FALSE),0)</f>
        <v>0</v>
      </c>
      <c r="I111">
        <f>IFERROR(VLOOKUP(C111,FIFA!$B$2:$M$36,12,FALSE),0)</f>
        <v>0</v>
      </c>
      <c r="J111">
        <f>IFERROR(VLOOKUP(C111,'TT F'!$B$2:$Q$71,16,FALSE),0)</f>
        <v>0</v>
      </c>
      <c r="K111">
        <f t="shared" si="7"/>
        <v>100</v>
      </c>
      <c r="L111">
        <f>IFERROR(VLOOKUP(C111,'Futsal F'!$B$2:$M$37,12,FALSE),0)</f>
        <v>0</v>
      </c>
      <c r="M111">
        <f>IFERROR(VLOOKUP(C111,'Football F'!$B$2:$M$34,12,FALSE),0)</f>
        <v>0</v>
      </c>
      <c r="N111">
        <f>IFERROR(VLOOKUP(C111,'Basketball F'!$B$2:$M$32,12,FALSE),0)</f>
        <v>0</v>
      </c>
      <c r="O111">
        <f t="shared" si="8"/>
        <v>100</v>
      </c>
      <c r="P111">
        <f>IFERROR(VLOOKUP(C111,'BGMI F'!$B$2:$Q$32,16,FALSE),0)</f>
        <v>0</v>
      </c>
      <c r="Q111">
        <f>IFERROR(VLOOKUP(C111,'Carrom F'!$B$2:$M$41,12,FALSE),0)</f>
        <v>0</v>
      </c>
      <c r="R111">
        <f>IFERROR(VLOOKUP(C111,'Badminton F'!$B$2:$Q$46,16,FALSE),0)</f>
        <v>0</v>
      </c>
      <c r="S111">
        <f t="shared" si="9"/>
        <v>100</v>
      </c>
      <c r="T111">
        <f>IFERROR(VLOOKUP(C111,Athletics!$B$2:$AF$22,31,FALSE),0)</f>
        <v>0</v>
      </c>
      <c r="U111">
        <f>IFERROR(VLOOKUP(C111,'Volleyball F'!$B$2:$Q$50,16,FALSE),0)</f>
        <v>0</v>
      </c>
      <c r="V111">
        <f>IFERROR(VLOOKUP(C111,Pool!$B$2:$U$31,20,FALSE),0)</f>
        <v>0</v>
      </c>
      <c r="W111">
        <f>IFERROR(VLOOKUP(C111,'Tug of War'!$B$2:$AC$20,28,FALSE),0)</f>
        <v>0</v>
      </c>
      <c r="X111">
        <f t="shared" si="10"/>
        <v>100</v>
      </c>
      <c r="Y111">
        <f>IFERROR(VLOOKUP(C111,Frisbee!$B$2:$Q$18,16,FALSE),0)</f>
        <v>0</v>
      </c>
      <c r="Z111">
        <f t="shared" si="11"/>
        <v>100</v>
      </c>
    </row>
    <row r="112" spans="1:26" ht="15" thickBot="1" x14ac:dyDescent="0.35">
      <c r="A112" s="7" t="s">
        <v>333</v>
      </c>
      <c r="B112" s="8" t="s">
        <v>334</v>
      </c>
      <c r="C112" s="8" t="s">
        <v>335</v>
      </c>
      <c r="D112">
        <f>IFERROR(VLOOKUP(C112,'throwball F'!$B$2:$N$138,13,FALSE),100)</f>
        <v>100</v>
      </c>
      <c r="E112">
        <f>IFERROR(VLOOKUP(C112,'Cricket SF&amp;F'!$B$2:$AC$103,28,FALSE),0)</f>
        <v>0</v>
      </c>
      <c r="F112">
        <f>IFERROR(VLOOKUP(C112,'Chess F'!$B$2:$H$84,7,FALSE),0)</f>
        <v>0</v>
      </c>
      <c r="G112">
        <f t="shared" si="6"/>
        <v>100</v>
      </c>
      <c r="H112">
        <f>IFERROR(VLOOKUP(C112,'Football SF'!$B$2:$U$61,20,FALSE),0)</f>
        <v>0</v>
      </c>
      <c r="I112">
        <f>IFERROR(VLOOKUP(C112,FIFA!$B$2:$M$36,12,FALSE),0)</f>
        <v>0</v>
      </c>
      <c r="J112">
        <f>IFERROR(VLOOKUP(C112,'TT F'!$B$2:$Q$71,16,FALSE),0)</f>
        <v>0</v>
      </c>
      <c r="K112">
        <f t="shared" si="7"/>
        <v>100</v>
      </c>
      <c r="L112">
        <f>IFERROR(VLOOKUP(C112,'Futsal F'!$B$2:$M$37,12,FALSE),0)</f>
        <v>0</v>
      </c>
      <c r="M112">
        <f>IFERROR(VLOOKUP(C112,'Football F'!$B$2:$M$34,12,FALSE),0)</f>
        <v>0</v>
      </c>
      <c r="N112">
        <f>IFERROR(VLOOKUP(C112,'Basketball F'!$B$2:$M$32,12,FALSE),0)</f>
        <v>0</v>
      </c>
      <c r="O112">
        <f t="shared" si="8"/>
        <v>100</v>
      </c>
      <c r="P112">
        <f>IFERROR(VLOOKUP(C112,'BGMI F'!$B$2:$Q$32,16,FALSE),0)</f>
        <v>0</v>
      </c>
      <c r="Q112">
        <f>IFERROR(VLOOKUP(C112,'Carrom F'!$B$2:$M$41,12,FALSE),0)</f>
        <v>0</v>
      </c>
      <c r="R112">
        <f>IFERROR(VLOOKUP(C112,'Badminton F'!$B$2:$Q$46,16,FALSE),0)</f>
        <v>12</v>
      </c>
      <c r="S112">
        <f t="shared" si="9"/>
        <v>112</v>
      </c>
      <c r="T112">
        <f>IFERROR(VLOOKUP(C112,Athletics!$B$2:$AF$22,31,FALSE),0)</f>
        <v>0</v>
      </c>
      <c r="U112">
        <f>IFERROR(VLOOKUP(C112,'Volleyball F'!$B$2:$Q$50,16,FALSE),0)</f>
        <v>0</v>
      </c>
      <c r="V112">
        <f>IFERROR(VLOOKUP(C112,Pool!$B$2:$U$31,20,FALSE),0)</f>
        <v>0</v>
      </c>
      <c r="W112">
        <f>IFERROR(VLOOKUP(C112,'Tug of War'!$B$2:$AC$20,28,FALSE),0)</f>
        <v>0</v>
      </c>
      <c r="X112">
        <f t="shared" si="10"/>
        <v>112</v>
      </c>
      <c r="Y112">
        <f>IFERROR(VLOOKUP(C112,Frisbee!$B$2:$Q$18,16,FALSE),0)</f>
        <v>0</v>
      </c>
      <c r="Z112">
        <f t="shared" si="11"/>
        <v>112</v>
      </c>
    </row>
    <row r="113" spans="1:26" ht="15" thickBot="1" x14ac:dyDescent="0.35">
      <c r="A113" s="7" t="s">
        <v>336</v>
      </c>
      <c r="B113" s="8" t="s">
        <v>337</v>
      </c>
      <c r="C113" s="8" t="s">
        <v>338</v>
      </c>
      <c r="D113">
        <f>IFERROR(VLOOKUP(C113,'throwball F'!$B$2:$N$138,13,FALSE),100)</f>
        <v>100</v>
      </c>
      <c r="E113">
        <f>IFERROR(VLOOKUP(C113,'Cricket SF&amp;F'!$B$2:$AC$103,28,FALSE),0)</f>
        <v>0</v>
      </c>
      <c r="F113">
        <f>IFERROR(VLOOKUP(C113,'Chess F'!$B$2:$H$84,7,FALSE),0)</f>
        <v>0</v>
      </c>
      <c r="G113">
        <f t="shared" si="6"/>
        <v>100</v>
      </c>
      <c r="H113">
        <f>IFERROR(VLOOKUP(C113,'Football SF'!$B$2:$U$61,20,FALSE),0)</f>
        <v>0</v>
      </c>
      <c r="I113">
        <f>IFERROR(VLOOKUP(C113,FIFA!$B$2:$M$36,12,FALSE),0)</f>
        <v>0</v>
      </c>
      <c r="J113">
        <f>IFERROR(VLOOKUP(C113,'TT F'!$B$2:$Q$71,16,FALSE),0)</f>
        <v>0</v>
      </c>
      <c r="K113">
        <f t="shared" si="7"/>
        <v>100</v>
      </c>
      <c r="L113">
        <f>IFERROR(VLOOKUP(C113,'Futsal F'!$B$2:$M$37,12,FALSE),0)</f>
        <v>0</v>
      </c>
      <c r="M113">
        <f>IFERROR(VLOOKUP(C113,'Football F'!$B$2:$M$34,12,FALSE),0)</f>
        <v>0</v>
      </c>
      <c r="N113">
        <f>IFERROR(VLOOKUP(C113,'Basketball F'!$B$2:$M$32,12,FALSE),0)</f>
        <v>0</v>
      </c>
      <c r="O113">
        <f t="shared" si="8"/>
        <v>100</v>
      </c>
      <c r="P113">
        <f>IFERROR(VLOOKUP(C113,'BGMI F'!$B$2:$Q$32,16,FALSE),0)</f>
        <v>0</v>
      </c>
      <c r="Q113">
        <f>IFERROR(VLOOKUP(C113,'Carrom F'!$B$2:$M$41,12,FALSE),0)</f>
        <v>0</v>
      </c>
      <c r="R113">
        <f>IFERROR(VLOOKUP(C113,'Badminton F'!$B$2:$Q$46,16,FALSE),0)</f>
        <v>0</v>
      </c>
      <c r="S113">
        <f t="shared" si="9"/>
        <v>100</v>
      </c>
      <c r="T113">
        <f>IFERROR(VLOOKUP(C113,Athletics!$B$2:$AF$22,31,FALSE),0)</f>
        <v>0</v>
      </c>
      <c r="U113">
        <f>IFERROR(VLOOKUP(C113,'Volleyball F'!$B$2:$Q$50,16,FALSE),0)</f>
        <v>0</v>
      </c>
      <c r="V113">
        <f>IFERROR(VLOOKUP(C113,Pool!$B$2:$U$31,20,FALSE),0)</f>
        <v>0</v>
      </c>
      <c r="W113">
        <f>IFERROR(VLOOKUP(C113,'Tug of War'!$B$2:$AC$20,28,FALSE),0)</f>
        <v>0</v>
      </c>
      <c r="X113">
        <f t="shared" si="10"/>
        <v>100</v>
      </c>
      <c r="Y113">
        <f>IFERROR(VLOOKUP(C113,Frisbee!$B$2:$Q$18,16,FALSE),0)</f>
        <v>0</v>
      </c>
      <c r="Z113">
        <f t="shared" si="11"/>
        <v>100</v>
      </c>
    </row>
    <row r="114" spans="1:26" ht="15" thickBot="1" x14ac:dyDescent="0.35">
      <c r="A114" s="7" t="s">
        <v>339</v>
      </c>
      <c r="B114" s="8" t="s">
        <v>340</v>
      </c>
      <c r="C114" s="8" t="s">
        <v>341</v>
      </c>
      <c r="D114">
        <f>IFERROR(VLOOKUP(C114,'throwball F'!$B$2:$N$138,13,FALSE),100)</f>
        <v>100</v>
      </c>
      <c r="E114">
        <f>IFERROR(VLOOKUP(C114,'Cricket SF&amp;F'!$B$2:$AC$103,28,FALSE),0)</f>
        <v>0</v>
      </c>
      <c r="F114">
        <f>IFERROR(VLOOKUP(C114,'Chess F'!$B$2:$H$84,7,FALSE),0)</f>
        <v>0</v>
      </c>
      <c r="G114">
        <f t="shared" si="6"/>
        <v>100</v>
      </c>
      <c r="H114">
        <f>IFERROR(VLOOKUP(C114,'Football SF'!$B$2:$U$61,20,FALSE),0)</f>
        <v>0</v>
      </c>
      <c r="I114">
        <f>IFERROR(VLOOKUP(C114,FIFA!$B$2:$M$36,12,FALSE),0)</f>
        <v>0</v>
      </c>
      <c r="J114">
        <f>IFERROR(VLOOKUP(C114,'TT F'!$B$2:$Q$71,16,FALSE),0)</f>
        <v>0</v>
      </c>
      <c r="K114">
        <f t="shared" si="7"/>
        <v>100</v>
      </c>
      <c r="L114">
        <f>IFERROR(VLOOKUP(C114,'Futsal F'!$B$2:$M$37,12,FALSE),0)</f>
        <v>0</v>
      </c>
      <c r="M114">
        <f>IFERROR(VLOOKUP(C114,'Football F'!$B$2:$M$34,12,FALSE),0)</f>
        <v>0</v>
      </c>
      <c r="N114">
        <f>IFERROR(VLOOKUP(C114,'Basketball F'!$B$2:$M$32,12,FALSE),0)</f>
        <v>0</v>
      </c>
      <c r="O114">
        <f t="shared" si="8"/>
        <v>100</v>
      </c>
      <c r="P114">
        <f>IFERROR(VLOOKUP(C114,'BGMI F'!$B$2:$Q$32,16,FALSE),0)</f>
        <v>0</v>
      </c>
      <c r="Q114">
        <f>IFERROR(VLOOKUP(C114,'Carrom F'!$B$2:$M$41,12,FALSE),0)</f>
        <v>0</v>
      </c>
      <c r="R114">
        <f>IFERROR(VLOOKUP(C114,'Badminton F'!$B$2:$Q$46,16,FALSE),0)</f>
        <v>0</v>
      </c>
      <c r="S114">
        <f t="shared" si="9"/>
        <v>100</v>
      </c>
      <c r="T114">
        <f>IFERROR(VLOOKUP(C114,Athletics!$B$2:$AF$22,31,FALSE),0)</f>
        <v>0</v>
      </c>
      <c r="U114">
        <f>IFERROR(VLOOKUP(C114,'Volleyball F'!$B$2:$Q$50,16,FALSE),0)</f>
        <v>0</v>
      </c>
      <c r="V114">
        <f>IFERROR(VLOOKUP(C114,Pool!$B$2:$U$31,20,FALSE),0)</f>
        <v>0</v>
      </c>
      <c r="W114">
        <f>IFERROR(VLOOKUP(C114,'Tug of War'!$B$2:$AC$20,28,FALSE),0)</f>
        <v>0</v>
      </c>
      <c r="X114">
        <f t="shared" si="10"/>
        <v>100</v>
      </c>
      <c r="Y114">
        <f>IFERROR(VLOOKUP(C114,Frisbee!$B$2:$Q$18,16,FALSE),0)</f>
        <v>0</v>
      </c>
      <c r="Z114">
        <f t="shared" si="11"/>
        <v>100</v>
      </c>
    </row>
    <row r="115" spans="1:26" ht="15" thickBot="1" x14ac:dyDescent="0.35">
      <c r="A115" s="7" t="s">
        <v>342</v>
      </c>
      <c r="B115" s="8" t="s">
        <v>343</v>
      </c>
      <c r="C115" s="8" t="s">
        <v>344</v>
      </c>
      <c r="D115">
        <f>IFERROR(VLOOKUP(C115,'throwball F'!$B$2:$N$138,13,FALSE),100)</f>
        <v>100</v>
      </c>
      <c r="E115">
        <f>IFERROR(VLOOKUP(C115,'Cricket SF&amp;F'!$B$2:$AC$103,28,FALSE),0)</f>
        <v>0</v>
      </c>
      <c r="F115">
        <f>IFERROR(VLOOKUP(C115,'Chess F'!$B$2:$H$84,7,FALSE),0)</f>
        <v>0</v>
      </c>
      <c r="G115">
        <f t="shared" si="6"/>
        <v>100</v>
      </c>
      <c r="H115">
        <f>IFERROR(VLOOKUP(C115,'Football SF'!$B$2:$U$61,20,FALSE),0)</f>
        <v>0</v>
      </c>
      <c r="I115">
        <f>IFERROR(VLOOKUP(C115,FIFA!$B$2:$M$36,12,FALSE),0)</f>
        <v>0</v>
      </c>
      <c r="J115">
        <f>IFERROR(VLOOKUP(C115,'TT F'!$B$2:$Q$71,16,FALSE),0)</f>
        <v>0</v>
      </c>
      <c r="K115">
        <f t="shared" si="7"/>
        <v>100</v>
      </c>
      <c r="L115">
        <f>IFERROR(VLOOKUP(C115,'Futsal F'!$B$2:$M$37,12,FALSE),0)</f>
        <v>0</v>
      </c>
      <c r="M115">
        <f>IFERROR(VLOOKUP(C115,'Football F'!$B$2:$M$34,12,FALSE),0)</f>
        <v>0</v>
      </c>
      <c r="N115">
        <f>IFERROR(VLOOKUP(C115,'Basketball F'!$B$2:$M$32,12,FALSE),0)</f>
        <v>0</v>
      </c>
      <c r="O115">
        <f t="shared" si="8"/>
        <v>100</v>
      </c>
      <c r="P115">
        <f>IFERROR(VLOOKUP(C115,'BGMI F'!$B$2:$Q$32,16,FALSE),0)</f>
        <v>0</v>
      </c>
      <c r="Q115">
        <f>IFERROR(VLOOKUP(C115,'Carrom F'!$B$2:$M$41,12,FALSE),0)</f>
        <v>0</v>
      </c>
      <c r="R115">
        <f>IFERROR(VLOOKUP(C115,'Badminton F'!$B$2:$Q$46,16,FALSE),0)</f>
        <v>0</v>
      </c>
      <c r="S115">
        <f t="shared" si="9"/>
        <v>100</v>
      </c>
      <c r="T115">
        <f>IFERROR(VLOOKUP(C115,Athletics!$B$2:$AF$22,31,FALSE),0)</f>
        <v>0</v>
      </c>
      <c r="U115">
        <f>IFERROR(VLOOKUP(C115,'Volleyball F'!$B$2:$Q$50,16,FALSE),0)</f>
        <v>0</v>
      </c>
      <c r="V115">
        <f>IFERROR(VLOOKUP(C115,Pool!$B$2:$U$31,20,FALSE),0)</f>
        <v>0</v>
      </c>
      <c r="W115">
        <f>IFERROR(VLOOKUP(C115,'Tug of War'!$B$2:$AC$20,28,FALSE),0)</f>
        <v>-16</v>
      </c>
      <c r="X115">
        <f t="shared" si="10"/>
        <v>84</v>
      </c>
      <c r="Y115">
        <f>IFERROR(VLOOKUP(C115,Frisbee!$B$2:$Q$18,16,FALSE),0)</f>
        <v>0</v>
      </c>
      <c r="Z115">
        <f t="shared" si="11"/>
        <v>84</v>
      </c>
    </row>
    <row r="116" spans="1:26" ht="29.4" thickBot="1" x14ac:dyDescent="0.35">
      <c r="A116" s="7" t="s">
        <v>345</v>
      </c>
      <c r="B116" s="8" t="s">
        <v>346</v>
      </c>
      <c r="C116" s="8" t="s">
        <v>347</v>
      </c>
      <c r="D116">
        <f>IFERROR(VLOOKUP(C116,'throwball F'!$B$2:$N$138,13,FALSE),100)</f>
        <v>100</v>
      </c>
      <c r="E116">
        <f>IFERROR(VLOOKUP(C116,'Cricket SF&amp;F'!$B$2:$AC$103,28,FALSE),0)</f>
        <v>0</v>
      </c>
      <c r="F116">
        <f>IFERROR(VLOOKUP(C116,'Chess F'!$B$2:$H$84,7,FALSE),0)</f>
        <v>0</v>
      </c>
      <c r="G116">
        <f t="shared" si="6"/>
        <v>100</v>
      </c>
      <c r="H116">
        <f>IFERROR(VLOOKUP(C116,'Football SF'!$B$2:$U$61,20,FALSE),0)</f>
        <v>0</v>
      </c>
      <c r="I116">
        <f>IFERROR(VLOOKUP(C116,FIFA!$B$2:$M$36,12,FALSE),0)</f>
        <v>0</v>
      </c>
      <c r="J116">
        <f>IFERROR(VLOOKUP(C116,'TT F'!$B$2:$Q$71,16,FALSE),0)</f>
        <v>0</v>
      </c>
      <c r="K116">
        <f t="shared" si="7"/>
        <v>100</v>
      </c>
      <c r="L116">
        <f>IFERROR(VLOOKUP(C116,'Futsal F'!$B$2:$M$37,12,FALSE),0)</f>
        <v>0</v>
      </c>
      <c r="M116">
        <f>IFERROR(VLOOKUP(C116,'Football F'!$B$2:$M$34,12,FALSE),0)</f>
        <v>0</v>
      </c>
      <c r="N116">
        <f>IFERROR(VLOOKUP(C116,'Basketball F'!$B$2:$M$32,12,FALSE),0)</f>
        <v>0</v>
      </c>
      <c r="O116">
        <f t="shared" si="8"/>
        <v>100</v>
      </c>
      <c r="P116">
        <f>IFERROR(VLOOKUP(C116,'BGMI F'!$B$2:$Q$32,16,FALSE),0)</f>
        <v>0</v>
      </c>
      <c r="Q116">
        <f>IFERROR(VLOOKUP(C116,'Carrom F'!$B$2:$M$41,12,FALSE),0)</f>
        <v>0</v>
      </c>
      <c r="R116">
        <f>IFERROR(VLOOKUP(C116,'Badminton F'!$B$2:$Q$46,16,FALSE),0)</f>
        <v>0</v>
      </c>
      <c r="S116">
        <f t="shared" si="9"/>
        <v>100</v>
      </c>
      <c r="T116">
        <f>IFERROR(VLOOKUP(C116,Athletics!$B$2:$AF$22,31,FALSE),0)</f>
        <v>0</v>
      </c>
      <c r="U116">
        <f>IFERROR(VLOOKUP(C116,'Volleyball F'!$B$2:$Q$50,16,FALSE),0)</f>
        <v>0</v>
      </c>
      <c r="V116">
        <f>IFERROR(VLOOKUP(C116,Pool!$B$2:$U$31,20,FALSE),0)</f>
        <v>0</v>
      </c>
      <c r="W116">
        <f>IFERROR(VLOOKUP(C116,'Tug of War'!$B$2:$AC$20,28,FALSE),0)</f>
        <v>0</v>
      </c>
      <c r="X116">
        <f t="shared" si="10"/>
        <v>100</v>
      </c>
      <c r="Y116">
        <f>IFERROR(VLOOKUP(C116,Frisbee!$B$2:$Q$18,16,FALSE),0)</f>
        <v>0</v>
      </c>
      <c r="Z116">
        <f t="shared" si="11"/>
        <v>100</v>
      </c>
    </row>
    <row r="117" spans="1:26" ht="15" thickBot="1" x14ac:dyDescent="0.35">
      <c r="A117" s="7" t="s">
        <v>348</v>
      </c>
      <c r="B117" s="8" t="s">
        <v>349</v>
      </c>
      <c r="C117" s="8" t="s">
        <v>350</v>
      </c>
      <c r="D117">
        <f>IFERROR(VLOOKUP(C117,'throwball F'!$B$2:$N$138,13,FALSE),100)</f>
        <v>100</v>
      </c>
      <c r="E117">
        <f>IFERROR(VLOOKUP(C117,'Cricket SF&amp;F'!$B$2:$AC$103,28,FALSE),0)</f>
        <v>0</v>
      </c>
      <c r="F117">
        <f>IFERROR(VLOOKUP(C117,'Chess F'!$B$2:$H$84,7,FALSE),0)</f>
        <v>0</v>
      </c>
      <c r="G117">
        <f t="shared" si="6"/>
        <v>100</v>
      </c>
      <c r="H117">
        <f>IFERROR(VLOOKUP(C117,'Football SF'!$B$2:$U$61,20,FALSE),0)</f>
        <v>0</v>
      </c>
      <c r="I117">
        <f>IFERROR(VLOOKUP(C117,FIFA!$B$2:$M$36,12,FALSE),0)</f>
        <v>0</v>
      </c>
      <c r="J117">
        <f>IFERROR(VLOOKUP(C117,'TT F'!$B$2:$Q$71,16,FALSE),0)</f>
        <v>0</v>
      </c>
      <c r="K117">
        <f t="shared" si="7"/>
        <v>100</v>
      </c>
      <c r="L117">
        <f>IFERROR(VLOOKUP(C117,'Futsal F'!$B$2:$M$37,12,FALSE),0)</f>
        <v>0</v>
      </c>
      <c r="M117">
        <f>IFERROR(VLOOKUP(C117,'Football F'!$B$2:$M$34,12,FALSE),0)</f>
        <v>0</v>
      </c>
      <c r="N117">
        <f>IFERROR(VLOOKUP(C117,'Basketball F'!$B$2:$M$32,12,FALSE),0)</f>
        <v>0</v>
      </c>
      <c r="O117">
        <f t="shared" si="8"/>
        <v>100</v>
      </c>
      <c r="P117">
        <f>IFERROR(VLOOKUP(C117,'BGMI F'!$B$2:$Q$32,16,FALSE),0)</f>
        <v>0</v>
      </c>
      <c r="Q117">
        <f>IFERROR(VLOOKUP(C117,'Carrom F'!$B$2:$M$41,12,FALSE),0)</f>
        <v>0</v>
      </c>
      <c r="R117">
        <f>IFERROR(VLOOKUP(C117,'Badminton F'!$B$2:$Q$46,16,FALSE),0)</f>
        <v>0</v>
      </c>
      <c r="S117">
        <f t="shared" si="9"/>
        <v>100</v>
      </c>
      <c r="T117">
        <f>IFERROR(VLOOKUP(C117,Athletics!$B$2:$AF$22,31,FALSE),0)</f>
        <v>0</v>
      </c>
      <c r="U117">
        <f>IFERROR(VLOOKUP(C117,'Volleyball F'!$B$2:$Q$50,16,FALSE),0)</f>
        <v>0</v>
      </c>
      <c r="V117">
        <f>IFERROR(VLOOKUP(C117,Pool!$B$2:$U$31,20,FALSE),0)</f>
        <v>0</v>
      </c>
      <c r="W117">
        <f>IFERROR(VLOOKUP(C117,'Tug of War'!$B$2:$AC$20,28,FALSE),0)</f>
        <v>0</v>
      </c>
      <c r="X117">
        <f t="shared" si="10"/>
        <v>100</v>
      </c>
      <c r="Y117">
        <f>IFERROR(VLOOKUP(C117,Frisbee!$B$2:$Q$18,16,FALSE),0)</f>
        <v>0</v>
      </c>
      <c r="Z117">
        <f t="shared" si="11"/>
        <v>100</v>
      </c>
    </row>
    <row r="118" spans="1:26" ht="15" thickBot="1" x14ac:dyDescent="0.35">
      <c r="A118" s="7" t="s">
        <v>351</v>
      </c>
      <c r="B118" s="8" t="s">
        <v>352</v>
      </c>
      <c r="C118" s="8" t="s">
        <v>353</v>
      </c>
      <c r="D118">
        <f>IFERROR(VLOOKUP(C118,'throwball F'!$B$2:$N$138,13,FALSE),100)</f>
        <v>100</v>
      </c>
      <c r="E118">
        <f>IFERROR(VLOOKUP(C118,'Cricket SF&amp;F'!$B$2:$AC$103,28,FALSE),0)</f>
        <v>0</v>
      </c>
      <c r="F118">
        <f>IFERROR(VLOOKUP(C118,'Chess F'!$B$2:$H$84,7,FALSE),0)</f>
        <v>0</v>
      </c>
      <c r="G118">
        <f t="shared" si="6"/>
        <v>100</v>
      </c>
      <c r="H118">
        <f>IFERROR(VLOOKUP(C118,'Football SF'!$B$2:$U$61,20,FALSE),0)</f>
        <v>0</v>
      </c>
      <c r="I118">
        <f>IFERROR(VLOOKUP(C118,FIFA!$B$2:$M$36,12,FALSE),0)</f>
        <v>0</v>
      </c>
      <c r="J118">
        <f>IFERROR(VLOOKUP(C118,'TT F'!$B$2:$Q$71,16,FALSE),0)</f>
        <v>0</v>
      </c>
      <c r="K118">
        <f t="shared" si="7"/>
        <v>100</v>
      </c>
      <c r="L118">
        <f>IFERROR(VLOOKUP(C118,'Futsal F'!$B$2:$M$37,12,FALSE),0)</f>
        <v>0</v>
      </c>
      <c r="M118">
        <f>IFERROR(VLOOKUP(C118,'Football F'!$B$2:$M$34,12,FALSE),0)</f>
        <v>0</v>
      </c>
      <c r="N118">
        <f>IFERROR(VLOOKUP(C118,'Basketball F'!$B$2:$M$32,12,FALSE),0)</f>
        <v>0</v>
      </c>
      <c r="O118">
        <f t="shared" si="8"/>
        <v>100</v>
      </c>
      <c r="P118">
        <f>IFERROR(VLOOKUP(C118,'BGMI F'!$B$2:$Q$32,16,FALSE),0)</f>
        <v>0</v>
      </c>
      <c r="Q118">
        <f>IFERROR(VLOOKUP(C118,'Carrom F'!$B$2:$M$41,12,FALSE),0)</f>
        <v>0</v>
      </c>
      <c r="R118">
        <f>IFERROR(VLOOKUP(C118,'Badminton F'!$B$2:$Q$46,16,FALSE),0)</f>
        <v>0</v>
      </c>
      <c r="S118">
        <f t="shared" si="9"/>
        <v>100</v>
      </c>
      <c r="T118">
        <f>IFERROR(VLOOKUP(C118,Athletics!$B$2:$AF$22,31,FALSE),0)</f>
        <v>0</v>
      </c>
      <c r="U118">
        <f>IFERROR(VLOOKUP(C118,'Volleyball F'!$B$2:$Q$50,16,FALSE),0)</f>
        <v>0</v>
      </c>
      <c r="V118">
        <f>IFERROR(VLOOKUP(C118,Pool!$B$2:$U$31,20,FALSE),0)</f>
        <v>0</v>
      </c>
      <c r="W118">
        <f>IFERROR(VLOOKUP(C118,'Tug of War'!$B$2:$AC$20,28,FALSE),0)</f>
        <v>0</v>
      </c>
      <c r="X118">
        <f t="shared" si="10"/>
        <v>100</v>
      </c>
      <c r="Y118">
        <f>IFERROR(VLOOKUP(C118,Frisbee!$B$2:$Q$18,16,FALSE),0)</f>
        <v>0</v>
      </c>
      <c r="Z118">
        <f t="shared" si="11"/>
        <v>100</v>
      </c>
    </row>
    <row r="119" spans="1:26" ht="15" thickBot="1" x14ac:dyDescent="0.35">
      <c r="A119" s="7" t="s">
        <v>354</v>
      </c>
      <c r="B119" s="8" t="s">
        <v>355</v>
      </c>
      <c r="C119" s="8" t="s">
        <v>356</v>
      </c>
      <c r="D119">
        <f>IFERROR(VLOOKUP(C119,'throwball F'!$B$2:$N$138,13,FALSE),100)</f>
        <v>100</v>
      </c>
      <c r="E119">
        <f>IFERROR(VLOOKUP(C119,'Cricket SF&amp;F'!$B$2:$AC$103,28,FALSE),0)</f>
        <v>0</v>
      </c>
      <c r="F119">
        <f>IFERROR(VLOOKUP(C119,'Chess F'!$B$2:$H$84,7,FALSE),0)</f>
        <v>0</v>
      </c>
      <c r="G119">
        <f t="shared" si="6"/>
        <v>100</v>
      </c>
      <c r="H119">
        <f>IFERROR(VLOOKUP(C119,'Football SF'!$B$2:$U$61,20,FALSE),0)</f>
        <v>0</v>
      </c>
      <c r="I119">
        <f>IFERROR(VLOOKUP(C119,FIFA!$B$2:$M$36,12,FALSE),0)</f>
        <v>0</v>
      </c>
      <c r="J119">
        <f>IFERROR(VLOOKUP(C119,'TT F'!$B$2:$Q$71,16,FALSE),0)</f>
        <v>0</v>
      </c>
      <c r="K119">
        <f t="shared" si="7"/>
        <v>100</v>
      </c>
      <c r="L119">
        <f>IFERROR(VLOOKUP(C119,'Futsal F'!$B$2:$M$37,12,FALSE),0)</f>
        <v>0</v>
      </c>
      <c r="M119">
        <f>IFERROR(VLOOKUP(C119,'Football F'!$B$2:$M$34,12,FALSE),0)</f>
        <v>0</v>
      </c>
      <c r="N119">
        <f>IFERROR(VLOOKUP(C119,'Basketball F'!$B$2:$M$32,12,FALSE),0)</f>
        <v>0</v>
      </c>
      <c r="O119">
        <f t="shared" si="8"/>
        <v>100</v>
      </c>
      <c r="P119">
        <f>IFERROR(VLOOKUP(C119,'BGMI F'!$B$2:$Q$32,16,FALSE),0)</f>
        <v>0</v>
      </c>
      <c r="Q119">
        <f>IFERROR(VLOOKUP(C119,'Carrom F'!$B$2:$M$41,12,FALSE),0)</f>
        <v>0</v>
      </c>
      <c r="R119">
        <f>IFERROR(VLOOKUP(C119,'Badminton F'!$B$2:$Q$46,16,FALSE),0)</f>
        <v>0</v>
      </c>
      <c r="S119">
        <f t="shared" si="9"/>
        <v>100</v>
      </c>
      <c r="T119">
        <f>IFERROR(VLOOKUP(C119,Athletics!$B$2:$AF$22,31,FALSE),0)</f>
        <v>0</v>
      </c>
      <c r="U119">
        <f>IFERROR(VLOOKUP(C119,'Volleyball F'!$B$2:$Q$50,16,FALSE),0)</f>
        <v>0</v>
      </c>
      <c r="V119">
        <f>IFERROR(VLOOKUP(C119,Pool!$B$2:$U$31,20,FALSE),0)</f>
        <v>0</v>
      </c>
      <c r="W119">
        <f>IFERROR(VLOOKUP(C119,'Tug of War'!$B$2:$AC$20,28,FALSE),0)</f>
        <v>0</v>
      </c>
      <c r="X119">
        <f t="shared" si="10"/>
        <v>100</v>
      </c>
      <c r="Y119">
        <f>IFERROR(VLOOKUP(C119,Frisbee!$B$2:$Q$18,16,FALSE),0)</f>
        <v>0</v>
      </c>
      <c r="Z119">
        <f t="shared" si="11"/>
        <v>100</v>
      </c>
    </row>
    <row r="120" spans="1:26" ht="29.4" thickBot="1" x14ac:dyDescent="0.35">
      <c r="A120" s="7" t="s">
        <v>357</v>
      </c>
      <c r="B120" s="8" t="s">
        <v>358</v>
      </c>
      <c r="C120" s="8" t="s">
        <v>359</v>
      </c>
      <c r="D120">
        <f>IFERROR(VLOOKUP(C120,'throwball F'!$B$2:$N$138,13,FALSE),100)</f>
        <v>90</v>
      </c>
      <c r="E120">
        <f>IFERROR(VLOOKUP(C120,'Cricket SF&amp;F'!$B$2:$AC$103,28,FALSE),0)</f>
        <v>0</v>
      </c>
      <c r="F120">
        <f>IFERROR(VLOOKUP(C120,'Chess F'!$B$2:$H$84,7,FALSE),0)</f>
        <v>0</v>
      </c>
      <c r="G120">
        <f t="shared" si="6"/>
        <v>90</v>
      </c>
      <c r="H120">
        <f>IFERROR(VLOOKUP(C120,'Football SF'!$B$2:$U$61,20,FALSE),0)</f>
        <v>-16</v>
      </c>
      <c r="I120">
        <f>IFERROR(VLOOKUP(C120,FIFA!$B$2:$M$36,12,FALSE),0)</f>
        <v>0</v>
      </c>
      <c r="J120">
        <f>IFERROR(VLOOKUP(C120,'TT F'!$B$2:$Q$71,16,FALSE),0)</f>
        <v>0</v>
      </c>
      <c r="K120">
        <f t="shared" si="7"/>
        <v>74</v>
      </c>
      <c r="L120">
        <f>IFERROR(VLOOKUP(C120,'Futsal F'!$B$2:$M$37,12,FALSE),0)</f>
        <v>0</v>
      </c>
      <c r="M120">
        <f>IFERROR(VLOOKUP(C120,'Football F'!$B$2:$M$34,12,FALSE),0)</f>
        <v>0</v>
      </c>
      <c r="N120">
        <f>IFERROR(VLOOKUP(C120,'Basketball F'!$B$2:$M$32,12,FALSE),0)</f>
        <v>0</v>
      </c>
      <c r="O120">
        <f t="shared" si="8"/>
        <v>74</v>
      </c>
      <c r="P120">
        <f>IFERROR(VLOOKUP(C120,'BGMI F'!$B$2:$Q$32,16,FALSE),0)</f>
        <v>0</v>
      </c>
      <c r="Q120">
        <f>IFERROR(VLOOKUP(C120,'Carrom F'!$B$2:$M$41,12,FALSE),0)</f>
        <v>0</v>
      </c>
      <c r="R120">
        <f>IFERROR(VLOOKUP(C120,'Badminton F'!$B$2:$Q$46,16,FALSE),0)</f>
        <v>0</v>
      </c>
      <c r="S120">
        <f t="shared" si="9"/>
        <v>74</v>
      </c>
      <c r="T120">
        <f>IFERROR(VLOOKUP(C120,Athletics!$B$2:$AF$22,31,FALSE),0)</f>
        <v>0</v>
      </c>
      <c r="U120">
        <f>IFERROR(VLOOKUP(C120,'Volleyball F'!$B$2:$Q$50,16,FALSE),0)</f>
        <v>-5</v>
      </c>
      <c r="V120">
        <f>IFERROR(VLOOKUP(C120,Pool!$B$2:$U$31,20,FALSE),0)</f>
        <v>0</v>
      </c>
      <c r="W120">
        <f>IFERROR(VLOOKUP(C120,'Tug of War'!$B$2:$AC$20,28,FALSE),0)</f>
        <v>0</v>
      </c>
      <c r="X120">
        <f t="shared" si="10"/>
        <v>69</v>
      </c>
      <c r="Y120">
        <f>IFERROR(VLOOKUP(C120,Frisbee!$B$2:$Q$18,16,FALSE),0)</f>
        <v>0</v>
      </c>
      <c r="Z120">
        <f t="shared" si="11"/>
        <v>69</v>
      </c>
    </row>
    <row r="121" spans="1:26" ht="15" thickBot="1" x14ac:dyDescent="0.35">
      <c r="A121" s="7" t="s">
        <v>360</v>
      </c>
      <c r="B121" s="8" t="s">
        <v>361</v>
      </c>
      <c r="C121" s="8" t="s">
        <v>362</v>
      </c>
      <c r="D121">
        <f>IFERROR(VLOOKUP(C121,'throwball F'!$B$2:$N$138,13,FALSE),100)</f>
        <v>93</v>
      </c>
      <c r="E121">
        <f>IFERROR(VLOOKUP(C121,'Cricket SF&amp;F'!$B$2:$AC$103,28,FALSE),0)</f>
        <v>0</v>
      </c>
      <c r="F121">
        <f>IFERROR(VLOOKUP(C121,'Chess F'!$B$2:$H$84,7,FALSE),0)</f>
        <v>0</v>
      </c>
      <c r="G121">
        <f t="shared" si="6"/>
        <v>93</v>
      </c>
      <c r="H121">
        <f>IFERROR(VLOOKUP(C121,'Football SF'!$B$2:$U$61,20,FALSE),0)</f>
        <v>0</v>
      </c>
      <c r="I121">
        <f>IFERROR(VLOOKUP(C121,FIFA!$B$2:$M$36,12,FALSE),0)</f>
        <v>0</v>
      </c>
      <c r="J121">
        <f>IFERROR(VLOOKUP(C121,'TT F'!$B$2:$Q$71,16,FALSE),0)</f>
        <v>0</v>
      </c>
      <c r="K121">
        <f t="shared" si="7"/>
        <v>93</v>
      </c>
      <c r="L121">
        <f>IFERROR(VLOOKUP(C121,'Futsal F'!$B$2:$M$37,12,FALSE),0)</f>
        <v>0</v>
      </c>
      <c r="M121">
        <f>IFERROR(VLOOKUP(C121,'Football F'!$B$2:$M$34,12,FALSE),0)</f>
        <v>0</v>
      </c>
      <c r="N121">
        <f>IFERROR(VLOOKUP(C121,'Basketball F'!$B$2:$M$32,12,FALSE),0)</f>
        <v>0</v>
      </c>
      <c r="O121">
        <f t="shared" si="8"/>
        <v>93</v>
      </c>
      <c r="P121">
        <f>IFERROR(VLOOKUP(C121,'BGMI F'!$B$2:$Q$32,16,FALSE),0)</f>
        <v>0</v>
      </c>
      <c r="Q121">
        <f>IFERROR(VLOOKUP(C121,'Carrom F'!$B$2:$M$41,12,FALSE),0)</f>
        <v>0</v>
      </c>
      <c r="R121">
        <f>IFERROR(VLOOKUP(C121,'Badminton F'!$B$2:$Q$46,16,FALSE),0)</f>
        <v>0</v>
      </c>
      <c r="S121">
        <f t="shared" si="9"/>
        <v>93</v>
      </c>
      <c r="T121">
        <f>IFERROR(VLOOKUP(C121,Athletics!$B$2:$AF$22,31,FALSE),0)</f>
        <v>0</v>
      </c>
      <c r="U121">
        <f>IFERROR(VLOOKUP(C121,'Volleyball F'!$B$2:$Q$50,16,FALSE),0)</f>
        <v>0</v>
      </c>
      <c r="V121">
        <f>IFERROR(VLOOKUP(C121,Pool!$B$2:$U$31,20,FALSE),0)</f>
        <v>0</v>
      </c>
      <c r="W121">
        <f>IFERROR(VLOOKUP(C121,'Tug of War'!$B$2:$AC$20,28,FALSE),0)</f>
        <v>0</v>
      </c>
      <c r="X121">
        <f t="shared" si="10"/>
        <v>93</v>
      </c>
      <c r="Y121">
        <f>IFERROR(VLOOKUP(C121,Frisbee!$B$2:$Q$18,16,FALSE),0)</f>
        <v>0</v>
      </c>
      <c r="Z121">
        <f t="shared" si="11"/>
        <v>93</v>
      </c>
    </row>
    <row r="122" spans="1:26" ht="15" thickBot="1" x14ac:dyDescent="0.35">
      <c r="A122" s="7" t="s">
        <v>363</v>
      </c>
      <c r="B122" s="8" t="s">
        <v>364</v>
      </c>
      <c r="C122" s="8" t="s">
        <v>365</v>
      </c>
      <c r="D122">
        <f>IFERROR(VLOOKUP(C122,'throwball F'!$B$2:$N$138,13,FALSE),100)</f>
        <v>100</v>
      </c>
      <c r="E122">
        <f>IFERROR(VLOOKUP(C122,'Cricket SF&amp;F'!$B$2:$AC$103,28,FALSE),0)</f>
        <v>0</v>
      </c>
      <c r="F122">
        <f>IFERROR(VLOOKUP(C122,'Chess F'!$B$2:$H$84,7,FALSE),0)</f>
        <v>0</v>
      </c>
      <c r="G122">
        <f t="shared" si="6"/>
        <v>100</v>
      </c>
      <c r="H122">
        <f>IFERROR(VLOOKUP(C122,'Football SF'!$B$2:$U$61,20,FALSE),0)</f>
        <v>0</v>
      </c>
      <c r="I122">
        <f>IFERROR(VLOOKUP(C122,FIFA!$B$2:$M$36,12,FALSE),0)</f>
        <v>0</v>
      </c>
      <c r="J122">
        <f>IFERROR(VLOOKUP(C122,'TT F'!$B$2:$Q$71,16,FALSE),0)</f>
        <v>0</v>
      </c>
      <c r="K122">
        <f t="shared" si="7"/>
        <v>100</v>
      </c>
      <c r="L122">
        <f>IFERROR(VLOOKUP(C122,'Futsal F'!$B$2:$M$37,12,FALSE),0)</f>
        <v>0</v>
      </c>
      <c r="M122">
        <f>IFERROR(VLOOKUP(C122,'Football F'!$B$2:$M$34,12,FALSE),0)</f>
        <v>0</v>
      </c>
      <c r="N122">
        <f>IFERROR(VLOOKUP(C122,'Basketball F'!$B$2:$M$32,12,FALSE),0)</f>
        <v>0</v>
      </c>
      <c r="O122">
        <f t="shared" si="8"/>
        <v>100</v>
      </c>
      <c r="P122">
        <f>IFERROR(VLOOKUP(C122,'BGMI F'!$B$2:$Q$32,16,FALSE),0)</f>
        <v>0</v>
      </c>
      <c r="Q122">
        <f>IFERROR(VLOOKUP(C122,'Carrom F'!$B$2:$M$41,12,FALSE),0)</f>
        <v>0</v>
      </c>
      <c r="R122">
        <f>IFERROR(VLOOKUP(C122,'Badminton F'!$B$2:$Q$46,16,FALSE),0)</f>
        <v>0</v>
      </c>
      <c r="S122">
        <f t="shared" si="9"/>
        <v>100</v>
      </c>
      <c r="T122">
        <f>IFERROR(VLOOKUP(C122,Athletics!$B$2:$AF$22,31,FALSE),0)</f>
        <v>0</v>
      </c>
      <c r="U122">
        <f>IFERROR(VLOOKUP(C122,'Volleyball F'!$B$2:$Q$50,16,FALSE),0)</f>
        <v>0</v>
      </c>
      <c r="V122">
        <f>IFERROR(VLOOKUP(C122,Pool!$B$2:$U$31,20,FALSE),0)</f>
        <v>0</v>
      </c>
      <c r="W122">
        <f>IFERROR(VLOOKUP(C122,'Tug of War'!$B$2:$AC$20,28,FALSE),0)</f>
        <v>0</v>
      </c>
      <c r="X122">
        <f t="shared" si="10"/>
        <v>100</v>
      </c>
      <c r="Y122">
        <f>IFERROR(VLOOKUP(C122,Frisbee!$B$2:$Q$18,16,FALSE),0)</f>
        <v>0</v>
      </c>
      <c r="Z122">
        <f t="shared" si="11"/>
        <v>100</v>
      </c>
    </row>
    <row r="123" spans="1:26" ht="29.4" thickBot="1" x14ac:dyDescent="0.35">
      <c r="A123" s="7" t="s">
        <v>366</v>
      </c>
      <c r="B123" s="8" t="s">
        <v>367</v>
      </c>
      <c r="C123" s="8" t="s">
        <v>368</v>
      </c>
      <c r="D123">
        <f>IFERROR(VLOOKUP(C123,'throwball F'!$B$2:$N$138,13,FALSE),100)</f>
        <v>100</v>
      </c>
      <c r="E123">
        <f>IFERROR(VLOOKUP(C123,'Cricket SF&amp;F'!$B$2:$AC$103,28,FALSE),0)</f>
        <v>0</v>
      </c>
      <c r="F123">
        <f>IFERROR(VLOOKUP(C123,'Chess F'!$B$2:$H$84,7,FALSE),0)</f>
        <v>0</v>
      </c>
      <c r="G123">
        <f t="shared" si="6"/>
        <v>100</v>
      </c>
      <c r="H123">
        <f>IFERROR(VLOOKUP(C123,'Football SF'!$B$2:$U$61,20,FALSE),0)</f>
        <v>0</v>
      </c>
      <c r="I123">
        <f>IFERROR(VLOOKUP(C123,FIFA!$B$2:$M$36,12,FALSE),0)</f>
        <v>0</v>
      </c>
      <c r="J123">
        <f>IFERROR(VLOOKUP(C123,'TT F'!$B$2:$Q$71,16,FALSE),0)</f>
        <v>0</v>
      </c>
      <c r="K123">
        <f t="shared" si="7"/>
        <v>100</v>
      </c>
      <c r="L123">
        <f>IFERROR(VLOOKUP(C123,'Futsal F'!$B$2:$M$37,12,FALSE),0)</f>
        <v>0</v>
      </c>
      <c r="M123">
        <f>IFERROR(VLOOKUP(C123,'Football F'!$B$2:$M$34,12,FALSE),0)</f>
        <v>0</v>
      </c>
      <c r="N123">
        <f>IFERROR(VLOOKUP(C123,'Basketball F'!$B$2:$M$32,12,FALSE),0)</f>
        <v>0</v>
      </c>
      <c r="O123">
        <f t="shared" si="8"/>
        <v>100</v>
      </c>
      <c r="P123">
        <f>IFERROR(VLOOKUP(C123,'BGMI F'!$B$2:$Q$32,16,FALSE),0)</f>
        <v>0</v>
      </c>
      <c r="Q123">
        <f>IFERROR(VLOOKUP(C123,'Carrom F'!$B$2:$M$41,12,FALSE),0)</f>
        <v>0</v>
      </c>
      <c r="R123">
        <f>IFERROR(VLOOKUP(C123,'Badminton F'!$B$2:$Q$46,16,FALSE),0)</f>
        <v>0</v>
      </c>
      <c r="S123">
        <f t="shared" si="9"/>
        <v>100</v>
      </c>
      <c r="T123">
        <f>IFERROR(VLOOKUP(C123,Athletics!$B$2:$AF$22,31,FALSE),0)</f>
        <v>0</v>
      </c>
      <c r="U123">
        <f>IFERROR(VLOOKUP(C123,'Volleyball F'!$B$2:$Q$50,16,FALSE),0)</f>
        <v>0</v>
      </c>
      <c r="V123">
        <f>IFERROR(VLOOKUP(C123,Pool!$B$2:$U$31,20,FALSE),0)</f>
        <v>0</v>
      </c>
      <c r="W123">
        <f>IFERROR(VLOOKUP(C123,'Tug of War'!$B$2:$AC$20,28,FALSE),0)</f>
        <v>0</v>
      </c>
      <c r="X123">
        <f t="shared" si="10"/>
        <v>100</v>
      </c>
      <c r="Y123">
        <f>IFERROR(VLOOKUP(C123,Frisbee!$B$2:$Q$18,16,FALSE),0)</f>
        <v>0</v>
      </c>
      <c r="Z123">
        <f t="shared" si="11"/>
        <v>100</v>
      </c>
    </row>
    <row r="124" spans="1:26" ht="15" thickBot="1" x14ac:dyDescent="0.35">
      <c r="A124" s="7" t="s">
        <v>369</v>
      </c>
      <c r="B124" s="8" t="s">
        <v>370</v>
      </c>
      <c r="C124" s="8" t="s">
        <v>371</v>
      </c>
      <c r="D124">
        <f>IFERROR(VLOOKUP(C124,'throwball F'!$B$2:$N$138,13,FALSE),100)</f>
        <v>90</v>
      </c>
      <c r="E124">
        <f>IFERROR(VLOOKUP(C124,'Cricket SF&amp;F'!$B$2:$AC$103,28,FALSE),0)</f>
        <v>0</v>
      </c>
      <c r="F124">
        <f>IFERROR(VLOOKUP(C124,'Chess F'!$B$2:$H$84,7,FALSE),0)</f>
        <v>0</v>
      </c>
      <c r="G124">
        <f t="shared" si="6"/>
        <v>90</v>
      </c>
      <c r="H124">
        <f>IFERROR(VLOOKUP(C124,'Football SF'!$B$2:$U$61,20,FALSE),0)</f>
        <v>0</v>
      </c>
      <c r="I124">
        <f>IFERROR(VLOOKUP(C124,FIFA!$B$2:$M$36,12,FALSE),0)</f>
        <v>0</v>
      </c>
      <c r="J124">
        <f>IFERROR(VLOOKUP(C124,'TT F'!$B$2:$Q$71,16,FALSE),0)</f>
        <v>0</v>
      </c>
      <c r="K124">
        <f t="shared" si="7"/>
        <v>90</v>
      </c>
      <c r="L124">
        <f>IFERROR(VLOOKUP(C124,'Futsal F'!$B$2:$M$37,12,FALSE),0)</f>
        <v>0</v>
      </c>
      <c r="M124">
        <f>IFERROR(VLOOKUP(C124,'Football F'!$B$2:$M$34,12,FALSE),0)</f>
        <v>0</v>
      </c>
      <c r="N124">
        <f>IFERROR(VLOOKUP(C124,'Basketball F'!$B$2:$M$32,12,FALSE),0)</f>
        <v>0</v>
      </c>
      <c r="O124">
        <f t="shared" si="8"/>
        <v>90</v>
      </c>
      <c r="P124">
        <f>IFERROR(VLOOKUP(C124,'BGMI F'!$B$2:$Q$32,16,FALSE),0)</f>
        <v>0</v>
      </c>
      <c r="Q124">
        <f>IFERROR(VLOOKUP(C124,'Carrom F'!$B$2:$M$41,12,FALSE),0)</f>
        <v>0</v>
      </c>
      <c r="R124">
        <f>IFERROR(VLOOKUP(C124,'Badminton F'!$B$2:$Q$46,16,FALSE),0)</f>
        <v>0</v>
      </c>
      <c r="S124">
        <f t="shared" si="9"/>
        <v>90</v>
      </c>
      <c r="T124">
        <f>IFERROR(VLOOKUP(C124,Athletics!$B$2:$AF$22,31,FALSE),0)</f>
        <v>0</v>
      </c>
      <c r="U124">
        <f>IFERROR(VLOOKUP(C124,'Volleyball F'!$B$2:$Q$50,16,FALSE),0)</f>
        <v>0</v>
      </c>
      <c r="V124">
        <f>IFERROR(VLOOKUP(C124,Pool!$B$2:$U$31,20,FALSE),0)</f>
        <v>0</v>
      </c>
      <c r="W124">
        <f>IFERROR(VLOOKUP(C124,'Tug of War'!$B$2:$AC$20,28,FALSE),0)</f>
        <v>0</v>
      </c>
      <c r="X124">
        <f t="shared" si="10"/>
        <v>90</v>
      </c>
      <c r="Y124">
        <f>IFERROR(VLOOKUP(C124,Frisbee!$B$2:$Q$18,16,FALSE),0)</f>
        <v>0</v>
      </c>
      <c r="Z124">
        <f t="shared" si="11"/>
        <v>90</v>
      </c>
    </row>
    <row r="125" spans="1:26" ht="15" thickBot="1" x14ac:dyDescent="0.35">
      <c r="A125" s="7" t="s">
        <v>372</v>
      </c>
      <c r="B125" s="8" t="s">
        <v>373</v>
      </c>
      <c r="C125" s="8" t="s">
        <v>374</v>
      </c>
      <c r="D125">
        <f>IFERROR(VLOOKUP(C125,'throwball F'!$B$2:$N$138,13,FALSE),100)</f>
        <v>100</v>
      </c>
      <c r="E125">
        <f>IFERROR(VLOOKUP(C125,'Cricket SF&amp;F'!$B$2:$AC$103,28,FALSE),0)</f>
        <v>14</v>
      </c>
      <c r="F125">
        <f>IFERROR(VLOOKUP(C125,'Chess F'!$B$2:$H$84,7,FALSE),0)</f>
        <v>-5</v>
      </c>
      <c r="G125">
        <f t="shared" si="6"/>
        <v>109</v>
      </c>
      <c r="H125">
        <f>IFERROR(VLOOKUP(C125,'Football SF'!$B$2:$U$61,20,FALSE),0)</f>
        <v>0</v>
      </c>
      <c r="I125">
        <f>IFERROR(VLOOKUP(C125,FIFA!$B$2:$M$36,12,FALSE),0)</f>
        <v>0</v>
      </c>
      <c r="J125">
        <f>IFERROR(VLOOKUP(C125,'TT F'!$B$2:$Q$71,16,FALSE),0)</f>
        <v>-15</v>
      </c>
      <c r="K125">
        <f t="shared" si="7"/>
        <v>94</v>
      </c>
      <c r="L125">
        <f>IFERROR(VLOOKUP(C125,'Futsal F'!$B$2:$M$37,12,FALSE),0)</f>
        <v>0</v>
      </c>
      <c r="M125">
        <f>IFERROR(VLOOKUP(C125,'Football F'!$B$2:$M$34,12,FALSE),0)</f>
        <v>0</v>
      </c>
      <c r="N125">
        <f>IFERROR(VLOOKUP(C125,'Basketball F'!$B$2:$M$32,12,FALSE),0)</f>
        <v>0</v>
      </c>
      <c r="O125">
        <f t="shared" si="8"/>
        <v>94</v>
      </c>
      <c r="P125">
        <f>IFERROR(VLOOKUP(C125,'BGMI F'!$B$2:$Q$32,16,FALSE),0)</f>
        <v>0</v>
      </c>
      <c r="Q125">
        <f>IFERROR(VLOOKUP(C125,'Carrom F'!$B$2:$M$41,12,FALSE),0)</f>
        <v>0</v>
      </c>
      <c r="R125">
        <f>IFERROR(VLOOKUP(C125,'Badminton F'!$B$2:$Q$46,16,FALSE),0)</f>
        <v>0</v>
      </c>
      <c r="S125">
        <f t="shared" si="9"/>
        <v>94</v>
      </c>
      <c r="T125">
        <f>IFERROR(VLOOKUP(C125,Athletics!$B$2:$AF$22,31,FALSE),0)</f>
        <v>0</v>
      </c>
      <c r="U125">
        <f>IFERROR(VLOOKUP(C125,'Volleyball F'!$B$2:$Q$50,16,FALSE),0)</f>
        <v>0</v>
      </c>
      <c r="V125">
        <f>IFERROR(VLOOKUP(C125,Pool!$B$2:$U$31,20,FALSE),0)</f>
        <v>0</v>
      </c>
      <c r="W125">
        <f>IFERROR(VLOOKUP(C125,'Tug of War'!$B$2:$AC$20,28,FALSE),0)</f>
        <v>0</v>
      </c>
      <c r="X125">
        <f t="shared" si="10"/>
        <v>94</v>
      </c>
      <c r="Y125">
        <f>IFERROR(VLOOKUP(C125,Frisbee!$B$2:$Q$18,16,FALSE),0)</f>
        <v>0</v>
      </c>
      <c r="Z125">
        <f t="shared" si="11"/>
        <v>94</v>
      </c>
    </row>
    <row r="126" spans="1:26" ht="15" thickBot="1" x14ac:dyDescent="0.35">
      <c r="A126" s="7" t="s">
        <v>375</v>
      </c>
      <c r="B126" s="8" t="s">
        <v>376</v>
      </c>
      <c r="C126" s="8" t="s">
        <v>377</v>
      </c>
      <c r="D126">
        <f>IFERROR(VLOOKUP(C126,'throwball F'!$B$2:$N$138,13,FALSE),100)</f>
        <v>100</v>
      </c>
      <c r="E126">
        <f>IFERROR(VLOOKUP(C126,'Cricket SF&amp;F'!$B$2:$AC$103,28,FALSE),0)</f>
        <v>0</v>
      </c>
      <c r="F126">
        <f>IFERROR(VLOOKUP(C126,'Chess F'!$B$2:$H$84,7,FALSE),0)</f>
        <v>0</v>
      </c>
      <c r="G126">
        <f t="shared" si="6"/>
        <v>100</v>
      </c>
      <c r="H126">
        <f>IFERROR(VLOOKUP(C126,'Football SF'!$B$2:$U$61,20,FALSE),0)</f>
        <v>0</v>
      </c>
      <c r="I126">
        <f>IFERROR(VLOOKUP(C126,FIFA!$B$2:$M$36,12,FALSE),0)</f>
        <v>0</v>
      </c>
      <c r="J126">
        <f>IFERROR(VLOOKUP(C126,'TT F'!$B$2:$Q$71,16,FALSE),0)</f>
        <v>0</v>
      </c>
      <c r="K126">
        <f t="shared" si="7"/>
        <v>100</v>
      </c>
      <c r="L126">
        <f>IFERROR(VLOOKUP(C126,'Futsal F'!$B$2:$M$37,12,FALSE),0)</f>
        <v>0</v>
      </c>
      <c r="M126">
        <f>IFERROR(VLOOKUP(C126,'Football F'!$B$2:$M$34,12,FALSE),0)</f>
        <v>0</v>
      </c>
      <c r="N126">
        <f>IFERROR(VLOOKUP(C126,'Basketball F'!$B$2:$M$32,12,FALSE),0)</f>
        <v>0</v>
      </c>
      <c r="O126">
        <f t="shared" si="8"/>
        <v>100</v>
      </c>
      <c r="P126">
        <f>IFERROR(VLOOKUP(C126,'BGMI F'!$B$2:$Q$32,16,FALSE),0)</f>
        <v>0</v>
      </c>
      <c r="Q126">
        <f>IFERROR(VLOOKUP(C126,'Carrom F'!$B$2:$M$41,12,FALSE),0)</f>
        <v>0</v>
      </c>
      <c r="R126">
        <f>IFERROR(VLOOKUP(C126,'Badminton F'!$B$2:$Q$46,16,FALSE),0)</f>
        <v>0</v>
      </c>
      <c r="S126">
        <f t="shared" si="9"/>
        <v>100</v>
      </c>
      <c r="T126">
        <f>IFERROR(VLOOKUP(C126,Athletics!$B$2:$AF$22,31,FALSE),0)</f>
        <v>0</v>
      </c>
      <c r="U126">
        <f>IFERROR(VLOOKUP(C126,'Volleyball F'!$B$2:$Q$50,16,FALSE),0)</f>
        <v>0</v>
      </c>
      <c r="V126">
        <f>IFERROR(VLOOKUP(C126,Pool!$B$2:$U$31,20,FALSE),0)</f>
        <v>0</v>
      </c>
      <c r="W126">
        <f>IFERROR(VLOOKUP(C126,'Tug of War'!$B$2:$AC$20,28,FALSE),0)</f>
        <v>0</v>
      </c>
      <c r="X126">
        <f t="shared" si="10"/>
        <v>100</v>
      </c>
      <c r="Y126">
        <f>IFERROR(VLOOKUP(C126,Frisbee!$B$2:$Q$18,16,FALSE),0)</f>
        <v>0</v>
      </c>
      <c r="Z126">
        <f t="shared" si="11"/>
        <v>100</v>
      </c>
    </row>
    <row r="127" spans="1:26" ht="15" thickBot="1" x14ac:dyDescent="0.35">
      <c r="A127" s="7" t="s">
        <v>378</v>
      </c>
      <c r="B127" s="8" t="s">
        <v>379</v>
      </c>
      <c r="C127" s="8" t="s">
        <v>380</v>
      </c>
      <c r="D127">
        <f>IFERROR(VLOOKUP(C127,'throwball F'!$B$2:$N$138,13,FALSE),100)</f>
        <v>100</v>
      </c>
      <c r="E127">
        <f>IFERROR(VLOOKUP(C127,'Cricket SF&amp;F'!$B$2:$AC$103,28,FALSE),0)</f>
        <v>0</v>
      </c>
      <c r="F127">
        <f>IFERROR(VLOOKUP(C127,'Chess F'!$B$2:$H$84,7,FALSE),0)</f>
        <v>0</v>
      </c>
      <c r="G127">
        <f t="shared" si="6"/>
        <v>100</v>
      </c>
      <c r="H127">
        <f>IFERROR(VLOOKUP(C127,'Football SF'!$B$2:$U$61,20,FALSE),0)</f>
        <v>0</v>
      </c>
      <c r="I127">
        <f>IFERROR(VLOOKUP(C127,FIFA!$B$2:$M$36,12,FALSE),0)</f>
        <v>0</v>
      </c>
      <c r="J127">
        <f>IFERROR(VLOOKUP(C127,'TT F'!$B$2:$Q$71,16,FALSE),0)</f>
        <v>0</v>
      </c>
      <c r="K127">
        <f t="shared" si="7"/>
        <v>100</v>
      </c>
      <c r="L127">
        <f>IFERROR(VLOOKUP(C127,'Futsal F'!$B$2:$M$37,12,FALSE),0)</f>
        <v>0</v>
      </c>
      <c r="M127">
        <f>IFERROR(VLOOKUP(C127,'Football F'!$B$2:$M$34,12,FALSE),0)</f>
        <v>0</v>
      </c>
      <c r="N127">
        <f>IFERROR(VLOOKUP(C127,'Basketball F'!$B$2:$M$32,12,FALSE),0)</f>
        <v>0</v>
      </c>
      <c r="O127">
        <f t="shared" si="8"/>
        <v>100</v>
      </c>
      <c r="P127">
        <f>IFERROR(VLOOKUP(C127,'BGMI F'!$B$2:$Q$32,16,FALSE),0)</f>
        <v>0</v>
      </c>
      <c r="Q127">
        <f>IFERROR(VLOOKUP(C127,'Carrom F'!$B$2:$M$41,12,FALSE),0)</f>
        <v>0</v>
      </c>
      <c r="R127">
        <f>IFERROR(VLOOKUP(C127,'Badminton F'!$B$2:$Q$46,16,FALSE),0)</f>
        <v>0</v>
      </c>
      <c r="S127">
        <f t="shared" si="9"/>
        <v>100</v>
      </c>
      <c r="T127">
        <f>IFERROR(VLOOKUP(C127,Athletics!$B$2:$AF$22,31,FALSE),0)</f>
        <v>0</v>
      </c>
      <c r="U127">
        <f>IFERROR(VLOOKUP(C127,'Volleyball F'!$B$2:$Q$50,16,FALSE),0)</f>
        <v>0</v>
      </c>
      <c r="V127">
        <f>IFERROR(VLOOKUP(C127,Pool!$B$2:$U$31,20,FALSE),0)</f>
        <v>0</v>
      </c>
      <c r="W127">
        <f>IFERROR(VLOOKUP(C127,'Tug of War'!$B$2:$AC$20,28,FALSE),0)</f>
        <v>0</v>
      </c>
      <c r="X127">
        <f t="shared" si="10"/>
        <v>100</v>
      </c>
      <c r="Y127">
        <f>IFERROR(VLOOKUP(C127,Frisbee!$B$2:$Q$18,16,FALSE),0)</f>
        <v>0</v>
      </c>
      <c r="Z127">
        <f t="shared" si="11"/>
        <v>100</v>
      </c>
    </row>
    <row r="128" spans="1:26" ht="15" thickBot="1" x14ac:dyDescent="0.35">
      <c r="A128" s="7" t="s">
        <v>381</v>
      </c>
      <c r="B128" s="8" t="s">
        <v>382</v>
      </c>
      <c r="C128" s="8" t="s">
        <v>383</v>
      </c>
      <c r="D128">
        <f>IFERROR(VLOOKUP(C128,'throwball F'!$B$2:$N$138,13,FALSE),100)</f>
        <v>90</v>
      </c>
      <c r="E128">
        <f>IFERROR(VLOOKUP(C128,'Cricket SF&amp;F'!$B$2:$AC$103,28,FALSE),0)</f>
        <v>0</v>
      </c>
      <c r="F128">
        <f>IFERROR(VLOOKUP(C128,'Chess F'!$B$2:$H$84,7,FALSE),0)</f>
        <v>0</v>
      </c>
      <c r="G128">
        <f t="shared" si="6"/>
        <v>90</v>
      </c>
      <c r="H128">
        <f>IFERROR(VLOOKUP(C128,'Football SF'!$B$2:$U$61,20,FALSE),0)</f>
        <v>0</v>
      </c>
      <c r="I128">
        <f>IFERROR(VLOOKUP(C128,FIFA!$B$2:$M$36,12,FALSE),0)</f>
        <v>0</v>
      </c>
      <c r="J128">
        <f>IFERROR(VLOOKUP(C128,'TT F'!$B$2:$Q$71,16,FALSE),0)</f>
        <v>-5</v>
      </c>
      <c r="K128">
        <f t="shared" si="7"/>
        <v>85</v>
      </c>
      <c r="L128">
        <f>IFERROR(VLOOKUP(C128,'Futsal F'!$B$2:$M$37,12,FALSE),0)</f>
        <v>0</v>
      </c>
      <c r="M128">
        <f>IFERROR(VLOOKUP(C128,'Football F'!$B$2:$M$34,12,FALSE),0)</f>
        <v>0</v>
      </c>
      <c r="N128">
        <f>IFERROR(VLOOKUP(C128,'Basketball F'!$B$2:$M$32,12,FALSE),0)</f>
        <v>0</v>
      </c>
      <c r="O128">
        <f t="shared" si="8"/>
        <v>85</v>
      </c>
      <c r="P128">
        <f>IFERROR(VLOOKUP(C128,'BGMI F'!$B$2:$Q$32,16,FALSE),0)</f>
        <v>0</v>
      </c>
      <c r="Q128">
        <f>IFERROR(VLOOKUP(C128,'Carrom F'!$B$2:$M$41,12,FALSE),0)</f>
        <v>0</v>
      </c>
      <c r="R128">
        <f>IFERROR(VLOOKUP(C128,'Badminton F'!$B$2:$Q$46,16,FALSE),0)</f>
        <v>0</v>
      </c>
      <c r="S128">
        <f t="shared" si="9"/>
        <v>85</v>
      </c>
      <c r="T128">
        <f>IFERROR(VLOOKUP(C128,Athletics!$B$2:$AF$22,31,FALSE),0)</f>
        <v>0</v>
      </c>
      <c r="U128">
        <f>IFERROR(VLOOKUP(C128,'Volleyball F'!$B$2:$Q$50,16,FALSE),0)</f>
        <v>0</v>
      </c>
      <c r="V128">
        <f>IFERROR(VLOOKUP(C128,Pool!$B$2:$U$31,20,FALSE),0)</f>
        <v>0</v>
      </c>
      <c r="W128">
        <f>IFERROR(VLOOKUP(C128,'Tug of War'!$B$2:$AC$20,28,FALSE),0)</f>
        <v>0</v>
      </c>
      <c r="X128">
        <f t="shared" si="10"/>
        <v>85</v>
      </c>
      <c r="Y128">
        <f>IFERROR(VLOOKUP(C128,Frisbee!$B$2:$Q$18,16,FALSE),0)</f>
        <v>0</v>
      </c>
      <c r="Z128">
        <f t="shared" si="11"/>
        <v>85</v>
      </c>
    </row>
    <row r="129" spans="1:26" ht="15" thickBot="1" x14ac:dyDescent="0.35">
      <c r="A129" s="7" t="s">
        <v>384</v>
      </c>
      <c r="B129" s="8" t="s">
        <v>385</v>
      </c>
      <c r="C129" s="8" t="s">
        <v>386</v>
      </c>
      <c r="D129">
        <f>IFERROR(VLOOKUP(C129,'throwball F'!$B$2:$N$138,13,FALSE),100)</f>
        <v>100</v>
      </c>
      <c r="E129">
        <f>IFERROR(VLOOKUP(C129,'Cricket SF&amp;F'!$B$2:$AC$103,28,FALSE),0)</f>
        <v>0</v>
      </c>
      <c r="F129">
        <f>IFERROR(VLOOKUP(C129,'Chess F'!$B$2:$H$84,7,FALSE),0)</f>
        <v>0</v>
      </c>
      <c r="G129">
        <f t="shared" si="6"/>
        <v>100</v>
      </c>
      <c r="H129">
        <f>IFERROR(VLOOKUP(C129,'Football SF'!$B$2:$U$61,20,FALSE),0)</f>
        <v>0</v>
      </c>
      <c r="I129">
        <f>IFERROR(VLOOKUP(C129,FIFA!$B$2:$M$36,12,FALSE),0)</f>
        <v>0</v>
      </c>
      <c r="J129">
        <f>IFERROR(VLOOKUP(C129,'TT F'!$B$2:$Q$71,16,FALSE),0)</f>
        <v>0</v>
      </c>
      <c r="K129">
        <f t="shared" si="7"/>
        <v>100</v>
      </c>
      <c r="L129">
        <f>IFERROR(VLOOKUP(C129,'Futsal F'!$B$2:$M$37,12,FALSE),0)</f>
        <v>0</v>
      </c>
      <c r="M129">
        <f>IFERROR(VLOOKUP(C129,'Football F'!$B$2:$M$34,12,FALSE),0)</f>
        <v>0</v>
      </c>
      <c r="N129">
        <f>IFERROR(VLOOKUP(C129,'Basketball F'!$B$2:$M$32,12,FALSE),0)</f>
        <v>0</v>
      </c>
      <c r="O129">
        <f t="shared" si="8"/>
        <v>100</v>
      </c>
      <c r="P129">
        <f>IFERROR(VLOOKUP(C129,'BGMI F'!$B$2:$Q$32,16,FALSE),0)</f>
        <v>0</v>
      </c>
      <c r="Q129">
        <f>IFERROR(VLOOKUP(C129,'Carrom F'!$B$2:$M$41,12,FALSE),0)</f>
        <v>0</v>
      </c>
      <c r="R129">
        <f>IFERROR(VLOOKUP(C129,'Badminton F'!$B$2:$Q$46,16,FALSE),0)</f>
        <v>0</v>
      </c>
      <c r="S129">
        <f t="shared" si="9"/>
        <v>100</v>
      </c>
      <c r="T129">
        <f>IFERROR(VLOOKUP(C129,Athletics!$B$2:$AF$22,31,FALSE),0)</f>
        <v>0</v>
      </c>
      <c r="U129">
        <f>IFERROR(VLOOKUP(C129,'Volleyball F'!$B$2:$Q$50,16,FALSE),0)</f>
        <v>0</v>
      </c>
      <c r="V129">
        <f>IFERROR(VLOOKUP(C129,Pool!$B$2:$U$31,20,FALSE),0)</f>
        <v>0</v>
      </c>
      <c r="W129">
        <f>IFERROR(VLOOKUP(C129,'Tug of War'!$B$2:$AC$20,28,FALSE),0)</f>
        <v>0</v>
      </c>
      <c r="X129">
        <f t="shared" si="10"/>
        <v>100</v>
      </c>
      <c r="Y129">
        <f>IFERROR(VLOOKUP(C129,Frisbee!$B$2:$Q$18,16,FALSE),0)</f>
        <v>0</v>
      </c>
      <c r="Z129">
        <f t="shared" si="11"/>
        <v>100</v>
      </c>
    </row>
    <row r="130" spans="1:26" ht="15" thickBot="1" x14ac:dyDescent="0.35">
      <c r="A130" s="7" t="s">
        <v>387</v>
      </c>
      <c r="B130" s="8" t="s">
        <v>388</v>
      </c>
      <c r="C130" s="8" t="s">
        <v>389</v>
      </c>
      <c r="D130">
        <f>IFERROR(VLOOKUP(C130,'throwball F'!$B$2:$N$138,13,FALSE),100)</f>
        <v>100</v>
      </c>
      <c r="E130">
        <f>IFERROR(VLOOKUP(C130,'Cricket SF&amp;F'!$B$2:$AC$103,28,FALSE),0)</f>
        <v>0</v>
      </c>
      <c r="F130">
        <f>IFERROR(VLOOKUP(C130,'Chess F'!$B$2:$H$84,7,FALSE),0)</f>
        <v>0</v>
      </c>
      <c r="G130">
        <f t="shared" si="6"/>
        <v>100</v>
      </c>
      <c r="H130">
        <f>IFERROR(VLOOKUP(C130,'Football SF'!$B$2:$U$61,20,FALSE),0)</f>
        <v>0</v>
      </c>
      <c r="I130">
        <f>IFERROR(VLOOKUP(C130,FIFA!$B$2:$M$36,12,FALSE),0)</f>
        <v>0</v>
      </c>
      <c r="J130">
        <f>IFERROR(VLOOKUP(C130,'TT F'!$B$2:$Q$71,16,FALSE),0)</f>
        <v>0</v>
      </c>
      <c r="K130">
        <f t="shared" si="7"/>
        <v>100</v>
      </c>
      <c r="L130">
        <f>IFERROR(VLOOKUP(C130,'Futsal F'!$B$2:$M$37,12,FALSE),0)</f>
        <v>0</v>
      </c>
      <c r="M130">
        <f>IFERROR(VLOOKUP(C130,'Football F'!$B$2:$M$34,12,FALSE),0)</f>
        <v>0</v>
      </c>
      <c r="N130">
        <f>IFERROR(VLOOKUP(C130,'Basketball F'!$B$2:$M$32,12,FALSE),0)</f>
        <v>0</v>
      </c>
      <c r="O130">
        <f t="shared" si="8"/>
        <v>100</v>
      </c>
      <c r="P130">
        <f>IFERROR(VLOOKUP(C130,'BGMI F'!$B$2:$Q$32,16,FALSE),0)</f>
        <v>0</v>
      </c>
      <c r="Q130">
        <f>IFERROR(VLOOKUP(C130,'Carrom F'!$B$2:$M$41,12,FALSE),0)</f>
        <v>0</v>
      </c>
      <c r="R130">
        <f>IFERROR(VLOOKUP(C130,'Badminton F'!$B$2:$Q$46,16,FALSE),0)</f>
        <v>0</v>
      </c>
      <c r="S130">
        <f t="shared" si="9"/>
        <v>100</v>
      </c>
      <c r="T130">
        <f>IFERROR(VLOOKUP(C130,Athletics!$B$2:$AF$22,31,FALSE),0)</f>
        <v>0</v>
      </c>
      <c r="U130">
        <f>IFERROR(VLOOKUP(C130,'Volleyball F'!$B$2:$Q$50,16,FALSE),0)</f>
        <v>0</v>
      </c>
      <c r="V130">
        <f>IFERROR(VLOOKUP(C130,Pool!$B$2:$U$31,20,FALSE),0)</f>
        <v>0</v>
      </c>
      <c r="W130">
        <f>IFERROR(VLOOKUP(C130,'Tug of War'!$B$2:$AC$20,28,FALSE),0)</f>
        <v>0</v>
      </c>
      <c r="X130">
        <f t="shared" si="10"/>
        <v>100</v>
      </c>
      <c r="Y130">
        <f>IFERROR(VLOOKUP(C130,Frisbee!$B$2:$Q$18,16,FALSE),0)</f>
        <v>0</v>
      </c>
      <c r="Z130">
        <f t="shared" si="11"/>
        <v>100</v>
      </c>
    </row>
    <row r="131" spans="1:26" ht="15" thickBot="1" x14ac:dyDescent="0.35">
      <c r="A131" s="7" t="s">
        <v>390</v>
      </c>
      <c r="B131" s="8" t="s">
        <v>391</v>
      </c>
      <c r="C131" s="8" t="s">
        <v>392</v>
      </c>
      <c r="D131">
        <f>IFERROR(VLOOKUP(C131,'throwball F'!$B$2:$N$138,13,FALSE),100)</f>
        <v>100</v>
      </c>
      <c r="E131">
        <f>IFERROR(VLOOKUP(C131,'Cricket SF&amp;F'!$B$2:$AC$103,28,FALSE),0)</f>
        <v>0</v>
      </c>
      <c r="F131">
        <f>IFERROR(VLOOKUP(C131,'Chess F'!$B$2:$H$84,7,FALSE),0)</f>
        <v>0</v>
      </c>
      <c r="G131">
        <f t="shared" ref="G131:G194" si="12">SUM(D131:F131)</f>
        <v>100</v>
      </c>
      <c r="H131">
        <f>IFERROR(VLOOKUP(C131,'Football SF'!$B$2:$U$61,20,FALSE),0)</f>
        <v>0</v>
      </c>
      <c r="I131">
        <f>IFERROR(VLOOKUP(C131,FIFA!$B$2:$M$36,12,FALSE),0)</f>
        <v>0</v>
      </c>
      <c r="J131">
        <f>IFERROR(VLOOKUP(C131,'TT F'!$B$2:$Q$71,16,FALSE),0)</f>
        <v>0</v>
      </c>
      <c r="K131">
        <f t="shared" ref="K131:K194" si="13">SUM(G131:J131)</f>
        <v>100</v>
      </c>
      <c r="L131">
        <f>IFERROR(VLOOKUP(C131,'Futsal F'!$B$2:$M$37,12,FALSE),0)</f>
        <v>0</v>
      </c>
      <c r="M131">
        <f>IFERROR(VLOOKUP(C131,'Football F'!$B$2:$M$34,12,FALSE),0)</f>
        <v>0</v>
      </c>
      <c r="N131">
        <f>IFERROR(VLOOKUP(C131,'Basketball F'!$B$2:$M$32,12,FALSE),0)</f>
        <v>0</v>
      </c>
      <c r="O131">
        <f t="shared" ref="O131:O194" si="14">SUM(K131:N131)</f>
        <v>100</v>
      </c>
      <c r="P131">
        <f>IFERROR(VLOOKUP(C131,'BGMI F'!$B$2:$Q$32,16,FALSE),0)</f>
        <v>0</v>
      </c>
      <c r="Q131">
        <f>IFERROR(VLOOKUP(C131,'Carrom F'!$B$2:$M$41,12,FALSE),0)</f>
        <v>0</v>
      </c>
      <c r="R131">
        <f>IFERROR(VLOOKUP(C131,'Badminton F'!$B$2:$Q$46,16,FALSE),0)</f>
        <v>0</v>
      </c>
      <c r="S131">
        <f t="shared" ref="S131:S194" si="15">SUM(O131:R131)</f>
        <v>100</v>
      </c>
      <c r="T131">
        <f>IFERROR(VLOOKUP(C131,Athletics!$B$2:$AF$22,31,FALSE),0)</f>
        <v>0</v>
      </c>
      <c r="U131">
        <f>IFERROR(VLOOKUP(C131,'Volleyball F'!$B$2:$Q$50,16,FALSE),0)</f>
        <v>0</v>
      </c>
      <c r="V131">
        <f>IFERROR(VLOOKUP(C131,Pool!$B$2:$U$31,20,FALSE),0)</f>
        <v>0</v>
      </c>
      <c r="W131">
        <f>IFERROR(VLOOKUP(C131,'Tug of War'!$B$2:$AC$20,28,FALSE),0)</f>
        <v>0</v>
      </c>
      <c r="X131">
        <f t="shared" ref="X131:X194" si="16">SUM(S131:W131)</f>
        <v>100</v>
      </c>
      <c r="Y131">
        <f>IFERROR(VLOOKUP(C131,Frisbee!$B$2:$Q$18,16,FALSE),0)</f>
        <v>0</v>
      </c>
      <c r="Z131">
        <f t="shared" ref="Z131:Z194" si="17">SUM(X131:Y131)</f>
        <v>100</v>
      </c>
    </row>
    <row r="132" spans="1:26" ht="29.4" thickBot="1" x14ac:dyDescent="0.35">
      <c r="A132" s="7" t="s">
        <v>393</v>
      </c>
      <c r="B132" s="8" t="s">
        <v>394</v>
      </c>
      <c r="C132" s="8" t="s">
        <v>395</v>
      </c>
      <c r="D132">
        <f>IFERROR(VLOOKUP(C132,'throwball F'!$B$2:$N$138,13,FALSE),100)</f>
        <v>100</v>
      </c>
      <c r="E132">
        <f>IFERROR(VLOOKUP(C132,'Cricket SF&amp;F'!$B$2:$AC$103,28,FALSE),0)</f>
        <v>0</v>
      </c>
      <c r="F132">
        <f>IFERROR(VLOOKUP(C132,'Chess F'!$B$2:$H$84,7,FALSE),0)</f>
        <v>0</v>
      </c>
      <c r="G132">
        <f t="shared" si="12"/>
        <v>100</v>
      </c>
      <c r="H132">
        <f>IFERROR(VLOOKUP(C132,'Football SF'!$B$2:$U$61,20,FALSE),0)</f>
        <v>0</v>
      </c>
      <c r="I132">
        <f>IFERROR(VLOOKUP(C132,FIFA!$B$2:$M$36,12,FALSE),0)</f>
        <v>0</v>
      </c>
      <c r="J132">
        <f>IFERROR(VLOOKUP(C132,'TT F'!$B$2:$Q$71,16,FALSE),0)</f>
        <v>0</v>
      </c>
      <c r="K132">
        <f t="shared" si="13"/>
        <v>100</v>
      </c>
      <c r="L132">
        <f>IFERROR(VLOOKUP(C132,'Futsal F'!$B$2:$M$37,12,FALSE),0)</f>
        <v>0</v>
      </c>
      <c r="M132">
        <f>IFERROR(VLOOKUP(C132,'Football F'!$B$2:$M$34,12,FALSE),0)</f>
        <v>0</v>
      </c>
      <c r="N132">
        <f>IFERROR(VLOOKUP(C132,'Basketball F'!$B$2:$M$32,12,FALSE),0)</f>
        <v>0</v>
      </c>
      <c r="O132">
        <f t="shared" si="14"/>
        <v>100</v>
      </c>
      <c r="P132">
        <f>IFERROR(VLOOKUP(C132,'BGMI F'!$B$2:$Q$32,16,FALSE),0)</f>
        <v>0</v>
      </c>
      <c r="Q132">
        <f>IFERROR(VLOOKUP(C132,'Carrom F'!$B$2:$M$41,12,FALSE),0)</f>
        <v>0</v>
      </c>
      <c r="R132">
        <f>IFERROR(VLOOKUP(C132,'Badminton F'!$B$2:$Q$46,16,FALSE),0)</f>
        <v>0</v>
      </c>
      <c r="S132">
        <f t="shared" si="15"/>
        <v>100</v>
      </c>
      <c r="T132">
        <f>IFERROR(VLOOKUP(C132,Athletics!$B$2:$AF$22,31,FALSE),0)</f>
        <v>0</v>
      </c>
      <c r="U132">
        <f>IFERROR(VLOOKUP(C132,'Volleyball F'!$B$2:$Q$50,16,FALSE),0)</f>
        <v>0</v>
      </c>
      <c r="V132">
        <f>IFERROR(VLOOKUP(C132,Pool!$B$2:$U$31,20,FALSE),0)</f>
        <v>0</v>
      </c>
      <c r="W132">
        <f>IFERROR(VLOOKUP(C132,'Tug of War'!$B$2:$AC$20,28,FALSE),0)</f>
        <v>0</v>
      </c>
      <c r="X132">
        <f t="shared" si="16"/>
        <v>100</v>
      </c>
      <c r="Y132">
        <f>IFERROR(VLOOKUP(C132,Frisbee!$B$2:$Q$18,16,FALSE),0)</f>
        <v>0</v>
      </c>
      <c r="Z132">
        <f t="shared" si="17"/>
        <v>100</v>
      </c>
    </row>
    <row r="133" spans="1:26" ht="29.4" thickBot="1" x14ac:dyDescent="0.35">
      <c r="A133" s="7" t="s">
        <v>396</v>
      </c>
      <c r="B133" s="8" t="s">
        <v>397</v>
      </c>
      <c r="C133" s="8" t="s">
        <v>398</v>
      </c>
      <c r="D133">
        <f>IFERROR(VLOOKUP(C133,'throwball F'!$B$2:$N$138,13,FALSE),100)</f>
        <v>100</v>
      </c>
      <c r="E133">
        <f>IFERROR(VLOOKUP(C133,'Cricket SF&amp;F'!$B$2:$AC$103,28,FALSE),0)</f>
        <v>0</v>
      </c>
      <c r="F133">
        <f>IFERROR(VLOOKUP(C133,'Chess F'!$B$2:$H$84,7,FALSE),0)</f>
        <v>0</v>
      </c>
      <c r="G133">
        <f t="shared" si="12"/>
        <v>100</v>
      </c>
      <c r="H133">
        <f>IFERROR(VLOOKUP(C133,'Football SF'!$B$2:$U$61,20,FALSE),0)</f>
        <v>0</v>
      </c>
      <c r="I133">
        <f>IFERROR(VLOOKUP(C133,FIFA!$B$2:$M$36,12,FALSE),0)</f>
        <v>0</v>
      </c>
      <c r="J133">
        <f>IFERROR(VLOOKUP(C133,'TT F'!$B$2:$Q$71,16,FALSE),0)</f>
        <v>0</v>
      </c>
      <c r="K133">
        <f t="shared" si="13"/>
        <v>100</v>
      </c>
      <c r="L133">
        <f>IFERROR(VLOOKUP(C133,'Futsal F'!$B$2:$M$37,12,FALSE),0)</f>
        <v>0</v>
      </c>
      <c r="M133">
        <f>IFERROR(VLOOKUP(C133,'Football F'!$B$2:$M$34,12,FALSE),0)</f>
        <v>0</v>
      </c>
      <c r="N133">
        <f>IFERROR(VLOOKUP(C133,'Basketball F'!$B$2:$M$32,12,FALSE),0)</f>
        <v>0</v>
      </c>
      <c r="O133">
        <f t="shared" si="14"/>
        <v>100</v>
      </c>
      <c r="P133">
        <f>IFERROR(VLOOKUP(C133,'BGMI F'!$B$2:$Q$32,16,FALSE),0)</f>
        <v>0</v>
      </c>
      <c r="Q133">
        <f>IFERROR(VLOOKUP(C133,'Carrom F'!$B$2:$M$41,12,FALSE),0)</f>
        <v>0</v>
      </c>
      <c r="R133">
        <f>IFERROR(VLOOKUP(C133,'Badminton F'!$B$2:$Q$46,16,FALSE),0)</f>
        <v>0</v>
      </c>
      <c r="S133">
        <f t="shared" si="15"/>
        <v>100</v>
      </c>
      <c r="T133">
        <f>IFERROR(VLOOKUP(C133,Athletics!$B$2:$AF$22,31,FALSE),0)</f>
        <v>0</v>
      </c>
      <c r="U133">
        <f>IFERROR(VLOOKUP(C133,'Volleyball F'!$B$2:$Q$50,16,FALSE),0)</f>
        <v>0</v>
      </c>
      <c r="V133">
        <f>IFERROR(VLOOKUP(C133,Pool!$B$2:$U$31,20,FALSE),0)</f>
        <v>0</v>
      </c>
      <c r="W133">
        <f>IFERROR(VLOOKUP(C133,'Tug of War'!$B$2:$AC$20,28,FALSE),0)</f>
        <v>0</v>
      </c>
      <c r="X133">
        <f t="shared" si="16"/>
        <v>100</v>
      </c>
      <c r="Y133">
        <f>IFERROR(VLOOKUP(C133,Frisbee!$B$2:$Q$18,16,FALSE),0)</f>
        <v>0</v>
      </c>
      <c r="Z133">
        <f t="shared" si="17"/>
        <v>100</v>
      </c>
    </row>
    <row r="134" spans="1:26" ht="15" thickBot="1" x14ac:dyDescent="0.35">
      <c r="A134" s="7" t="s">
        <v>399</v>
      </c>
      <c r="B134" s="8" t="s">
        <v>400</v>
      </c>
      <c r="C134" s="8" t="s">
        <v>401</v>
      </c>
      <c r="D134">
        <f>IFERROR(VLOOKUP(C134,'throwball F'!$B$2:$N$138,13,FALSE),100)</f>
        <v>90</v>
      </c>
      <c r="E134">
        <f>IFERROR(VLOOKUP(C134,'Cricket SF&amp;F'!$B$2:$AC$103,28,FALSE),0)</f>
        <v>0</v>
      </c>
      <c r="F134">
        <f>IFERROR(VLOOKUP(C134,'Chess F'!$B$2:$H$84,7,FALSE),0)</f>
        <v>0</v>
      </c>
      <c r="G134">
        <f t="shared" si="12"/>
        <v>90</v>
      </c>
      <c r="H134">
        <f>IFERROR(VLOOKUP(C134,'Football SF'!$B$2:$U$61,20,FALSE),0)</f>
        <v>0</v>
      </c>
      <c r="I134">
        <f>IFERROR(VLOOKUP(C134,FIFA!$B$2:$M$36,12,FALSE),0)</f>
        <v>0</v>
      </c>
      <c r="J134">
        <f>IFERROR(VLOOKUP(C134,'TT F'!$B$2:$Q$71,16,FALSE),0)</f>
        <v>0</v>
      </c>
      <c r="K134">
        <f t="shared" si="13"/>
        <v>90</v>
      </c>
      <c r="L134">
        <f>IFERROR(VLOOKUP(C134,'Futsal F'!$B$2:$M$37,12,FALSE),0)</f>
        <v>0</v>
      </c>
      <c r="M134">
        <f>IFERROR(VLOOKUP(C134,'Football F'!$B$2:$M$34,12,FALSE),0)</f>
        <v>0</v>
      </c>
      <c r="N134">
        <f>IFERROR(VLOOKUP(C134,'Basketball F'!$B$2:$M$32,12,FALSE),0)</f>
        <v>0</v>
      </c>
      <c r="O134">
        <f t="shared" si="14"/>
        <v>90</v>
      </c>
      <c r="P134">
        <f>IFERROR(VLOOKUP(C134,'BGMI F'!$B$2:$Q$32,16,FALSE),0)</f>
        <v>0</v>
      </c>
      <c r="Q134">
        <f>IFERROR(VLOOKUP(C134,'Carrom F'!$B$2:$M$41,12,FALSE),0)</f>
        <v>0</v>
      </c>
      <c r="R134">
        <f>IFERROR(VLOOKUP(C134,'Badminton F'!$B$2:$Q$46,16,FALSE),0)</f>
        <v>0</v>
      </c>
      <c r="S134">
        <f t="shared" si="15"/>
        <v>90</v>
      </c>
      <c r="T134">
        <f>IFERROR(VLOOKUP(C134,Athletics!$B$2:$AF$22,31,FALSE),0)</f>
        <v>0</v>
      </c>
      <c r="U134">
        <f>IFERROR(VLOOKUP(C134,'Volleyball F'!$B$2:$Q$50,16,FALSE),0)</f>
        <v>0</v>
      </c>
      <c r="V134">
        <f>IFERROR(VLOOKUP(C134,Pool!$B$2:$U$31,20,FALSE),0)</f>
        <v>0</v>
      </c>
      <c r="W134">
        <f>IFERROR(VLOOKUP(C134,'Tug of War'!$B$2:$AC$20,28,FALSE),0)</f>
        <v>0</v>
      </c>
      <c r="X134">
        <f t="shared" si="16"/>
        <v>90</v>
      </c>
      <c r="Y134">
        <f>IFERROR(VLOOKUP(C134,Frisbee!$B$2:$Q$18,16,FALSE),0)</f>
        <v>0</v>
      </c>
      <c r="Z134">
        <f t="shared" si="17"/>
        <v>90</v>
      </c>
    </row>
    <row r="135" spans="1:26" ht="15" thickBot="1" x14ac:dyDescent="0.35">
      <c r="A135" s="7" t="s">
        <v>402</v>
      </c>
      <c r="B135" s="8" t="s">
        <v>403</v>
      </c>
      <c r="C135" s="8" t="s">
        <v>404</v>
      </c>
      <c r="D135">
        <f>IFERROR(VLOOKUP(C135,'throwball F'!$B$2:$N$138,13,FALSE),100)</f>
        <v>100</v>
      </c>
      <c r="E135">
        <f>IFERROR(VLOOKUP(C135,'Cricket SF&amp;F'!$B$2:$AC$103,28,FALSE),0)</f>
        <v>0</v>
      </c>
      <c r="F135">
        <f>IFERROR(VLOOKUP(C135,'Chess F'!$B$2:$H$84,7,FALSE),0)</f>
        <v>0</v>
      </c>
      <c r="G135">
        <f t="shared" si="12"/>
        <v>100</v>
      </c>
      <c r="H135">
        <f>IFERROR(VLOOKUP(C135,'Football SF'!$B$2:$U$61,20,FALSE),0)</f>
        <v>0</v>
      </c>
      <c r="I135">
        <f>IFERROR(VLOOKUP(C135,FIFA!$B$2:$M$36,12,FALSE),0)</f>
        <v>0</v>
      </c>
      <c r="J135">
        <f>IFERROR(VLOOKUP(C135,'TT F'!$B$2:$Q$71,16,FALSE),0)</f>
        <v>0</v>
      </c>
      <c r="K135">
        <f t="shared" si="13"/>
        <v>100</v>
      </c>
      <c r="L135">
        <f>IFERROR(VLOOKUP(C135,'Futsal F'!$B$2:$M$37,12,FALSE),0)</f>
        <v>0</v>
      </c>
      <c r="M135">
        <f>IFERROR(VLOOKUP(C135,'Football F'!$B$2:$M$34,12,FALSE),0)</f>
        <v>0</v>
      </c>
      <c r="N135">
        <f>IFERROR(VLOOKUP(C135,'Basketball F'!$B$2:$M$32,12,FALSE),0)</f>
        <v>0</v>
      </c>
      <c r="O135">
        <f t="shared" si="14"/>
        <v>100</v>
      </c>
      <c r="P135">
        <f>IFERROR(VLOOKUP(C135,'BGMI F'!$B$2:$Q$32,16,FALSE),0)</f>
        <v>0</v>
      </c>
      <c r="Q135">
        <f>IFERROR(VLOOKUP(C135,'Carrom F'!$B$2:$M$41,12,FALSE),0)</f>
        <v>0</v>
      </c>
      <c r="R135">
        <f>IFERROR(VLOOKUP(C135,'Badminton F'!$B$2:$Q$46,16,FALSE),0)</f>
        <v>0</v>
      </c>
      <c r="S135">
        <f t="shared" si="15"/>
        <v>100</v>
      </c>
      <c r="T135">
        <f>IFERROR(VLOOKUP(C135,Athletics!$B$2:$AF$22,31,FALSE),0)</f>
        <v>0</v>
      </c>
      <c r="U135">
        <f>IFERROR(VLOOKUP(C135,'Volleyball F'!$B$2:$Q$50,16,FALSE),0)</f>
        <v>0</v>
      </c>
      <c r="V135">
        <f>IFERROR(VLOOKUP(C135,Pool!$B$2:$U$31,20,FALSE),0)</f>
        <v>20</v>
      </c>
      <c r="W135">
        <f>IFERROR(VLOOKUP(C135,'Tug of War'!$B$2:$AC$20,28,FALSE),0)</f>
        <v>0</v>
      </c>
      <c r="X135">
        <f t="shared" si="16"/>
        <v>120</v>
      </c>
      <c r="Y135">
        <f>IFERROR(VLOOKUP(C135,Frisbee!$B$2:$Q$18,16,FALSE),0)</f>
        <v>0</v>
      </c>
      <c r="Z135">
        <f t="shared" si="17"/>
        <v>120</v>
      </c>
    </row>
    <row r="136" spans="1:26" ht="15" thickBot="1" x14ac:dyDescent="0.35">
      <c r="A136" s="7" t="s">
        <v>405</v>
      </c>
      <c r="B136" s="8" t="s">
        <v>406</v>
      </c>
      <c r="C136" s="8" t="s">
        <v>407</v>
      </c>
      <c r="D136">
        <f>IFERROR(VLOOKUP(C136,'throwball F'!$B$2:$N$138,13,FALSE),100)</f>
        <v>94</v>
      </c>
      <c r="E136">
        <f>IFERROR(VLOOKUP(C136,'Cricket SF&amp;F'!$B$2:$AC$103,28,FALSE),0)</f>
        <v>0</v>
      </c>
      <c r="F136">
        <f>IFERROR(VLOOKUP(C136,'Chess F'!$B$2:$H$84,7,FALSE),0)</f>
        <v>0</v>
      </c>
      <c r="G136">
        <f t="shared" si="12"/>
        <v>94</v>
      </c>
      <c r="H136">
        <f>IFERROR(VLOOKUP(C136,'Football SF'!$B$2:$U$61,20,FALSE),0)</f>
        <v>0</v>
      </c>
      <c r="I136">
        <f>IFERROR(VLOOKUP(C136,FIFA!$B$2:$M$36,12,FALSE),0)</f>
        <v>0</v>
      </c>
      <c r="J136">
        <f>IFERROR(VLOOKUP(C136,'TT F'!$B$2:$Q$71,16,FALSE),0)</f>
        <v>0</v>
      </c>
      <c r="K136">
        <f t="shared" si="13"/>
        <v>94</v>
      </c>
      <c r="L136">
        <f>IFERROR(VLOOKUP(C136,'Futsal F'!$B$2:$M$37,12,FALSE),0)</f>
        <v>0</v>
      </c>
      <c r="M136">
        <f>IFERROR(VLOOKUP(C136,'Football F'!$B$2:$M$34,12,FALSE),0)</f>
        <v>0</v>
      </c>
      <c r="N136">
        <f>IFERROR(VLOOKUP(C136,'Basketball F'!$B$2:$M$32,12,FALSE),0)</f>
        <v>0</v>
      </c>
      <c r="O136">
        <f t="shared" si="14"/>
        <v>94</v>
      </c>
      <c r="P136">
        <f>IFERROR(VLOOKUP(C136,'BGMI F'!$B$2:$Q$32,16,FALSE),0)</f>
        <v>0</v>
      </c>
      <c r="Q136">
        <f>IFERROR(VLOOKUP(C136,'Carrom F'!$B$2:$M$41,12,FALSE),0)</f>
        <v>0</v>
      </c>
      <c r="R136">
        <f>IFERROR(VLOOKUP(C136,'Badminton F'!$B$2:$Q$46,16,FALSE),0)</f>
        <v>0</v>
      </c>
      <c r="S136">
        <f t="shared" si="15"/>
        <v>94</v>
      </c>
      <c r="T136">
        <f>IFERROR(VLOOKUP(C136,Athletics!$B$2:$AF$22,31,FALSE),0)</f>
        <v>0</v>
      </c>
      <c r="U136">
        <f>IFERROR(VLOOKUP(C136,'Volleyball F'!$B$2:$Q$50,16,FALSE),0)</f>
        <v>0</v>
      </c>
      <c r="V136">
        <f>IFERROR(VLOOKUP(C136,Pool!$B$2:$U$31,20,FALSE),0)</f>
        <v>0</v>
      </c>
      <c r="W136">
        <f>IFERROR(VLOOKUP(C136,'Tug of War'!$B$2:$AC$20,28,FALSE),0)</f>
        <v>0</v>
      </c>
      <c r="X136">
        <f t="shared" si="16"/>
        <v>94</v>
      </c>
      <c r="Y136">
        <f>IFERROR(VLOOKUP(C136,Frisbee!$B$2:$Q$18,16,FALSE),0)</f>
        <v>0</v>
      </c>
      <c r="Z136">
        <f t="shared" si="17"/>
        <v>94</v>
      </c>
    </row>
    <row r="137" spans="1:26" ht="15" thickBot="1" x14ac:dyDescent="0.35">
      <c r="A137" s="7" t="s">
        <v>408</v>
      </c>
      <c r="B137" s="8" t="s">
        <v>409</v>
      </c>
      <c r="C137" s="8" t="s">
        <v>410</v>
      </c>
      <c r="D137">
        <f>IFERROR(VLOOKUP(C137,'throwball F'!$B$2:$N$138,13,FALSE),100)</f>
        <v>96</v>
      </c>
      <c r="E137">
        <f>IFERROR(VLOOKUP(C137,'Cricket SF&amp;F'!$B$2:$AC$103,28,FALSE),0)</f>
        <v>0</v>
      </c>
      <c r="F137">
        <f>IFERROR(VLOOKUP(C137,'Chess F'!$B$2:$H$84,7,FALSE),0)</f>
        <v>0</v>
      </c>
      <c r="G137">
        <f t="shared" si="12"/>
        <v>96</v>
      </c>
      <c r="H137">
        <f>IFERROR(VLOOKUP(C137,'Football SF'!$B$2:$U$61,20,FALSE),0)</f>
        <v>0</v>
      </c>
      <c r="I137">
        <f>IFERROR(VLOOKUP(C137,FIFA!$B$2:$M$36,12,FALSE),0)</f>
        <v>0</v>
      </c>
      <c r="J137">
        <f>IFERROR(VLOOKUP(C137,'TT F'!$B$2:$Q$71,16,FALSE),0)</f>
        <v>0</v>
      </c>
      <c r="K137">
        <f t="shared" si="13"/>
        <v>96</v>
      </c>
      <c r="L137">
        <f>IFERROR(VLOOKUP(C137,'Futsal F'!$B$2:$M$37,12,FALSE),0)</f>
        <v>0</v>
      </c>
      <c r="M137">
        <f>IFERROR(VLOOKUP(C137,'Football F'!$B$2:$M$34,12,FALSE),0)</f>
        <v>0</v>
      </c>
      <c r="N137">
        <f>IFERROR(VLOOKUP(C137,'Basketball F'!$B$2:$M$32,12,FALSE),0)</f>
        <v>0</v>
      </c>
      <c r="O137">
        <f t="shared" si="14"/>
        <v>96</v>
      </c>
      <c r="P137">
        <f>IFERROR(VLOOKUP(C137,'BGMI F'!$B$2:$Q$32,16,FALSE),0)</f>
        <v>0</v>
      </c>
      <c r="Q137">
        <f>IFERROR(VLOOKUP(C137,'Carrom F'!$B$2:$M$41,12,FALSE),0)</f>
        <v>5</v>
      </c>
      <c r="R137">
        <f>IFERROR(VLOOKUP(C137,'Badminton F'!$B$2:$Q$46,16,FALSE),0)</f>
        <v>0</v>
      </c>
      <c r="S137">
        <f t="shared" si="15"/>
        <v>101</v>
      </c>
      <c r="T137">
        <f>IFERROR(VLOOKUP(C137,Athletics!$B$2:$AF$22,31,FALSE),0)</f>
        <v>0</v>
      </c>
      <c r="U137">
        <f>IFERROR(VLOOKUP(C137,'Volleyball F'!$B$2:$Q$50,16,FALSE),0)</f>
        <v>0</v>
      </c>
      <c r="V137">
        <f>IFERROR(VLOOKUP(C137,Pool!$B$2:$U$31,20,FALSE),0)</f>
        <v>0</v>
      </c>
      <c r="W137">
        <f>IFERROR(VLOOKUP(C137,'Tug of War'!$B$2:$AC$20,28,FALSE),0)</f>
        <v>0</v>
      </c>
      <c r="X137">
        <f t="shared" si="16"/>
        <v>101</v>
      </c>
      <c r="Y137">
        <f>IFERROR(VLOOKUP(C137,Frisbee!$B$2:$Q$18,16,FALSE),0)</f>
        <v>0</v>
      </c>
      <c r="Z137">
        <f t="shared" si="17"/>
        <v>101</v>
      </c>
    </row>
    <row r="138" spans="1:26" ht="29.4" thickBot="1" x14ac:dyDescent="0.35">
      <c r="A138" s="7" t="s">
        <v>411</v>
      </c>
      <c r="B138" s="8" t="s">
        <v>412</v>
      </c>
      <c r="C138" s="8" t="s">
        <v>413</v>
      </c>
      <c r="D138">
        <f>IFERROR(VLOOKUP(C138,'throwball F'!$B$2:$N$138,13,FALSE),100)</f>
        <v>100</v>
      </c>
      <c r="E138">
        <f>IFERROR(VLOOKUP(C138,'Cricket SF&amp;F'!$B$2:$AC$103,28,FALSE),0)</f>
        <v>0</v>
      </c>
      <c r="F138">
        <f>IFERROR(VLOOKUP(C138,'Chess F'!$B$2:$H$84,7,FALSE),0)</f>
        <v>0</v>
      </c>
      <c r="G138">
        <f t="shared" si="12"/>
        <v>100</v>
      </c>
      <c r="H138">
        <f>IFERROR(VLOOKUP(C138,'Football SF'!$B$2:$U$61,20,FALSE),0)</f>
        <v>0</v>
      </c>
      <c r="I138">
        <f>IFERROR(VLOOKUP(C138,FIFA!$B$2:$M$36,12,FALSE),0)</f>
        <v>0</v>
      </c>
      <c r="J138">
        <f>IFERROR(VLOOKUP(C138,'TT F'!$B$2:$Q$71,16,FALSE),0)</f>
        <v>0</v>
      </c>
      <c r="K138">
        <f t="shared" si="13"/>
        <v>100</v>
      </c>
      <c r="L138">
        <f>IFERROR(VLOOKUP(C138,'Futsal F'!$B$2:$M$37,12,FALSE),0)</f>
        <v>0</v>
      </c>
      <c r="M138">
        <f>IFERROR(VLOOKUP(C138,'Football F'!$B$2:$M$34,12,FALSE),0)</f>
        <v>0</v>
      </c>
      <c r="N138">
        <f>IFERROR(VLOOKUP(C138,'Basketball F'!$B$2:$M$32,12,FALSE),0)</f>
        <v>0</v>
      </c>
      <c r="O138">
        <f t="shared" si="14"/>
        <v>100</v>
      </c>
      <c r="P138">
        <f>IFERROR(VLOOKUP(C138,'BGMI F'!$B$2:$Q$32,16,FALSE),0)</f>
        <v>0</v>
      </c>
      <c r="Q138">
        <f>IFERROR(VLOOKUP(C138,'Carrom F'!$B$2:$M$41,12,FALSE),0)</f>
        <v>0</v>
      </c>
      <c r="R138">
        <f>IFERROR(VLOOKUP(C138,'Badminton F'!$B$2:$Q$46,16,FALSE),0)</f>
        <v>0</v>
      </c>
      <c r="S138">
        <f t="shared" si="15"/>
        <v>100</v>
      </c>
      <c r="T138">
        <f>IFERROR(VLOOKUP(C138,Athletics!$B$2:$AF$22,31,FALSE),0)</f>
        <v>0</v>
      </c>
      <c r="U138">
        <f>IFERROR(VLOOKUP(C138,'Volleyball F'!$B$2:$Q$50,16,FALSE),0)</f>
        <v>0</v>
      </c>
      <c r="V138">
        <f>IFERROR(VLOOKUP(C138,Pool!$B$2:$U$31,20,FALSE),0)</f>
        <v>0</v>
      </c>
      <c r="W138">
        <f>IFERROR(VLOOKUP(C138,'Tug of War'!$B$2:$AC$20,28,FALSE),0)</f>
        <v>0</v>
      </c>
      <c r="X138">
        <f t="shared" si="16"/>
        <v>100</v>
      </c>
      <c r="Y138">
        <f>IFERROR(VLOOKUP(C138,Frisbee!$B$2:$Q$18,16,FALSE),0)</f>
        <v>0</v>
      </c>
      <c r="Z138">
        <f t="shared" si="17"/>
        <v>100</v>
      </c>
    </row>
    <row r="139" spans="1:26" ht="15" thickBot="1" x14ac:dyDescent="0.35">
      <c r="A139" s="7" t="s">
        <v>414</v>
      </c>
      <c r="B139" s="8" t="s">
        <v>415</v>
      </c>
      <c r="C139" s="8" t="s">
        <v>416</v>
      </c>
      <c r="D139">
        <f>IFERROR(VLOOKUP(C139,'throwball F'!$B$2:$N$138,13,FALSE),100)</f>
        <v>100</v>
      </c>
      <c r="E139">
        <f>IFERROR(VLOOKUP(C139,'Cricket SF&amp;F'!$B$2:$AC$103,28,FALSE),0)</f>
        <v>0</v>
      </c>
      <c r="F139">
        <f>IFERROR(VLOOKUP(C139,'Chess F'!$B$2:$H$84,7,FALSE),0)</f>
        <v>0</v>
      </c>
      <c r="G139">
        <f t="shared" si="12"/>
        <v>100</v>
      </c>
      <c r="H139">
        <f>IFERROR(VLOOKUP(C139,'Football SF'!$B$2:$U$61,20,FALSE),0)</f>
        <v>0</v>
      </c>
      <c r="I139">
        <f>IFERROR(VLOOKUP(C139,FIFA!$B$2:$M$36,12,FALSE),0)</f>
        <v>0</v>
      </c>
      <c r="J139">
        <f>IFERROR(VLOOKUP(C139,'TT F'!$B$2:$Q$71,16,FALSE),0)</f>
        <v>0</v>
      </c>
      <c r="K139">
        <f t="shared" si="13"/>
        <v>100</v>
      </c>
      <c r="L139">
        <f>IFERROR(VLOOKUP(C139,'Futsal F'!$B$2:$M$37,12,FALSE),0)</f>
        <v>0</v>
      </c>
      <c r="M139">
        <f>IFERROR(VLOOKUP(C139,'Football F'!$B$2:$M$34,12,FALSE),0)</f>
        <v>0</v>
      </c>
      <c r="N139">
        <f>IFERROR(VLOOKUP(C139,'Basketball F'!$B$2:$M$32,12,FALSE),0)</f>
        <v>0</v>
      </c>
      <c r="O139">
        <f t="shared" si="14"/>
        <v>100</v>
      </c>
      <c r="P139">
        <f>IFERROR(VLOOKUP(C139,'BGMI F'!$B$2:$Q$32,16,FALSE),0)</f>
        <v>0</v>
      </c>
      <c r="Q139">
        <f>IFERROR(VLOOKUP(C139,'Carrom F'!$B$2:$M$41,12,FALSE),0)</f>
        <v>0</v>
      </c>
      <c r="R139">
        <f>IFERROR(VLOOKUP(C139,'Badminton F'!$B$2:$Q$46,16,FALSE),0)</f>
        <v>0</v>
      </c>
      <c r="S139">
        <f t="shared" si="15"/>
        <v>100</v>
      </c>
      <c r="T139">
        <f>IFERROR(VLOOKUP(C139,Athletics!$B$2:$AF$22,31,FALSE),0)</f>
        <v>0</v>
      </c>
      <c r="U139">
        <f>IFERROR(VLOOKUP(C139,'Volleyball F'!$B$2:$Q$50,16,FALSE),0)</f>
        <v>0</v>
      </c>
      <c r="V139">
        <f>IFERROR(VLOOKUP(C139,Pool!$B$2:$U$31,20,FALSE),0)</f>
        <v>0</v>
      </c>
      <c r="W139">
        <f>IFERROR(VLOOKUP(C139,'Tug of War'!$B$2:$AC$20,28,FALSE),0)</f>
        <v>0</v>
      </c>
      <c r="X139">
        <f t="shared" si="16"/>
        <v>100</v>
      </c>
      <c r="Y139">
        <f>IFERROR(VLOOKUP(C139,Frisbee!$B$2:$Q$18,16,FALSE),0)</f>
        <v>0</v>
      </c>
      <c r="Z139">
        <f t="shared" si="17"/>
        <v>100</v>
      </c>
    </row>
    <row r="140" spans="1:26" ht="15" thickBot="1" x14ac:dyDescent="0.35">
      <c r="A140" s="7" t="s">
        <v>417</v>
      </c>
      <c r="B140" s="8" t="s">
        <v>418</v>
      </c>
      <c r="C140" s="8" t="s">
        <v>419</v>
      </c>
      <c r="D140">
        <f>IFERROR(VLOOKUP(C140,'throwball F'!$B$2:$N$138,13,FALSE),100)</f>
        <v>100</v>
      </c>
      <c r="E140">
        <f>IFERROR(VLOOKUP(C140,'Cricket SF&amp;F'!$B$2:$AC$103,28,FALSE),0)</f>
        <v>0</v>
      </c>
      <c r="F140">
        <f>IFERROR(VLOOKUP(C140,'Chess F'!$B$2:$H$84,7,FALSE),0)</f>
        <v>0</v>
      </c>
      <c r="G140">
        <f t="shared" si="12"/>
        <v>100</v>
      </c>
      <c r="H140">
        <f>IFERROR(VLOOKUP(C140,'Football SF'!$B$2:$U$61,20,FALSE),0)</f>
        <v>0</v>
      </c>
      <c r="I140">
        <f>IFERROR(VLOOKUP(C140,FIFA!$B$2:$M$36,12,FALSE),0)</f>
        <v>0</v>
      </c>
      <c r="J140">
        <f>IFERROR(VLOOKUP(C140,'TT F'!$B$2:$Q$71,16,FALSE),0)</f>
        <v>0</v>
      </c>
      <c r="K140">
        <f t="shared" si="13"/>
        <v>100</v>
      </c>
      <c r="L140">
        <f>IFERROR(VLOOKUP(C140,'Futsal F'!$B$2:$M$37,12,FALSE),0)</f>
        <v>0</v>
      </c>
      <c r="M140">
        <f>IFERROR(VLOOKUP(C140,'Football F'!$B$2:$M$34,12,FALSE),0)</f>
        <v>0</v>
      </c>
      <c r="N140">
        <f>IFERROR(VLOOKUP(C140,'Basketball F'!$B$2:$M$32,12,FALSE),0)</f>
        <v>0</v>
      </c>
      <c r="O140">
        <f t="shared" si="14"/>
        <v>100</v>
      </c>
      <c r="P140">
        <f>IFERROR(VLOOKUP(C140,'BGMI F'!$B$2:$Q$32,16,FALSE),0)</f>
        <v>0</v>
      </c>
      <c r="Q140">
        <f>IFERROR(VLOOKUP(C140,'Carrom F'!$B$2:$M$41,12,FALSE),0)</f>
        <v>0</v>
      </c>
      <c r="R140">
        <f>IFERROR(VLOOKUP(C140,'Badminton F'!$B$2:$Q$46,16,FALSE),0)</f>
        <v>0</v>
      </c>
      <c r="S140">
        <f t="shared" si="15"/>
        <v>100</v>
      </c>
      <c r="T140">
        <f>IFERROR(VLOOKUP(C140,Athletics!$B$2:$AF$22,31,FALSE),0)</f>
        <v>0</v>
      </c>
      <c r="U140">
        <f>IFERROR(VLOOKUP(C140,'Volleyball F'!$B$2:$Q$50,16,FALSE),0)</f>
        <v>0</v>
      </c>
      <c r="V140">
        <f>IFERROR(VLOOKUP(C140,Pool!$B$2:$U$31,20,FALSE),0)</f>
        <v>0</v>
      </c>
      <c r="W140">
        <f>IFERROR(VLOOKUP(C140,'Tug of War'!$B$2:$AC$20,28,FALSE),0)</f>
        <v>0</v>
      </c>
      <c r="X140">
        <f t="shared" si="16"/>
        <v>100</v>
      </c>
      <c r="Y140">
        <f>IFERROR(VLOOKUP(C140,Frisbee!$B$2:$Q$18,16,FALSE),0)</f>
        <v>0</v>
      </c>
      <c r="Z140">
        <f t="shared" si="17"/>
        <v>100</v>
      </c>
    </row>
    <row r="141" spans="1:26" ht="15" thickBot="1" x14ac:dyDescent="0.35">
      <c r="A141" s="7" t="s">
        <v>420</v>
      </c>
      <c r="B141" s="8" t="s">
        <v>421</v>
      </c>
      <c r="C141" s="8" t="s">
        <v>422</v>
      </c>
      <c r="D141">
        <f>IFERROR(VLOOKUP(C141,'throwball F'!$B$2:$N$138,13,FALSE),100)</f>
        <v>91</v>
      </c>
      <c r="E141">
        <f>IFERROR(VLOOKUP(C141,'Cricket SF&amp;F'!$B$2:$AC$103,28,FALSE),0)</f>
        <v>-11</v>
      </c>
      <c r="F141">
        <f>IFERROR(VLOOKUP(C141,'Chess F'!$B$2:$H$84,7,FALSE),0)</f>
        <v>0</v>
      </c>
      <c r="G141">
        <f t="shared" si="12"/>
        <v>80</v>
      </c>
      <c r="H141">
        <f>IFERROR(VLOOKUP(C141,'Football SF'!$B$2:$U$61,20,FALSE),0)</f>
        <v>0</v>
      </c>
      <c r="I141">
        <f>IFERROR(VLOOKUP(C141,FIFA!$B$2:$M$36,12,FALSE),0)</f>
        <v>0</v>
      </c>
      <c r="J141">
        <f>IFERROR(VLOOKUP(C141,'TT F'!$B$2:$Q$71,16,FALSE),0)</f>
        <v>0</v>
      </c>
      <c r="K141">
        <f t="shared" si="13"/>
        <v>80</v>
      </c>
      <c r="L141">
        <f>IFERROR(VLOOKUP(C141,'Futsal F'!$B$2:$M$37,12,FALSE),0)</f>
        <v>0</v>
      </c>
      <c r="M141">
        <f>IFERROR(VLOOKUP(C141,'Football F'!$B$2:$M$34,12,FALSE),0)</f>
        <v>0</v>
      </c>
      <c r="N141">
        <f>IFERROR(VLOOKUP(C141,'Basketball F'!$B$2:$M$32,12,FALSE),0)</f>
        <v>0</v>
      </c>
      <c r="O141">
        <f t="shared" si="14"/>
        <v>80</v>
      </c>
      <c r="P141">
        <f>IFERROR(VLOOKUP(C141,'BGMI F'!$B$2:$Q$32,16,FALSE),0)</f>
        <v>0</v>
      </c>
      <c r="Q141">
        <f>IFERROR(VLOOKUP(C141,'Carrom F'!$B$2:$M$41,12,FALSE),0)</f>
        <v>0</v>
      </c>
      <c r="R141">
        <f>IFERROR(VLOOKUP(C141,'Badminton F'!$B$2:$Q$46,16,FALSE),0)</f>
        <v>0</v>
      </c>
      <c r="S141">
        <f t="shared" si="15"/>
        <v>80</v>
      </c>
      <c r="T141">
        <f>IFERROR(VLOOKUP(C141,Athletics!$B$2:$AF$22,31,FALSE),0)</f>
        <v>0</v>
      </c>
      <c r="U141">
        <f>IFERROR(VLOOKUP(C141,'Volleyball F'!$B$2:$Q$50,16,FALSE),0)</f>
        <v>0</v>
      </c>
      <c r="V141">
        <f>IFERROR(VLOOKUP(C141,Pool!$B$2:$U$31,20,FALSE),0)</f>
        <v>0</v>
      </c>
      <c r="W141">
        <f>IFERROR(VLOOKUP(C141,'Tug of War'!$B$2:$AC$20,28,FALSE),0)</f>
        <v>0</v>
      </c>
      <c r="X141">
        <f t="shared" si="16"/>
        <v>80</v>
      </c>
      <c r="Y141">
        <f>IFERROR(VLOOKUP(C141,Frisbee!$B$2:$Q$18,16,FALSE),0)</f>
        <v>0</v>
      </c>
      <c r="Z141">
        <f t="shared" si="17"/>
        <v>80</v>
      </c>
    </row>
    <row r="142" spans="1:26" ht="15" thickBot="1" x14ac:dyDescent="0.35">
      <c r="A142" s="7" t="s">
        <v>423</v>
      </c>
      <c r="B142" s="8" t="s">
        <v>424</v>
      </c>
      <c r="C142" s="8" t="s">
        <v>425</v>
      </c>
      <c r="D142">
        <f>IFERROR(VLOOKUP(C142,'throwball F'!$B$2:$N$138,13,FALSE),100)</f>
        <v>100</v>
      </c>
      <c r="E142">
        <f>IFERROR(VLOOKUP(C142,'Cricket SF&amp;F'!$B$2:$AC$103,28,FALSE),0)</f>
        <v>0</v>
      </c>
      <c r="F142">
        <f>IFERROR(VLOOKUP(C142,'Chess F'!$B$2:$H$84,7,FALSE),0)</f>
        <v>0</v>
      </c>
      <c r="G142">
        <f t="shared" si="12"/>
        <v>100</v>
      </c>
      <c r="H142">
        <f>IFERROR(VLOOKUP(C142,'Football SF'!$B$2:$U$61,20,FALSE),0)</f>
        <v>0</v>
      </c>
      <c r="I142">
        <f>IFERROR(VLOOKUP(C142,FIFA!$B$2:$M$36,12,FALSE),0)</f>
        <v>0</v>
      </c>
      <c r="J142">
        <f>IFERROR(VLOOKUP(C142,'TT F'!$B$2:$Q$71,16,FALSE),0)</f>
        <v>0</v>
      </c>
      <c r="K142">
        <f t="shared" si="13"/>
        <v>100</v>
      </c>
      <c r="L142">
        <f>IFERROR(VLOOKUP(C142,'Futsal F'!$B$2:$M$37,12,FALSE),0)</f>
        <v>0</v>
      </c>
      <c r="M142">
        <f>IFERROR(VLOOKUP(C142,'Football F'!$B$2:$M$34,12,FALSE),0)</f>
        <v>0</v>
      </c>
      <c r="N142">
        <f>IFERROR(VLOOKUP(C142,'Basketball F'!$B$2:$M$32,12,FALSE),0)</f>
        <v>0</v>
      </c>
      <c r="O142">
        <f t="shared" si="14"/>
        <v>100</v>
      </c>
      <c r="P142">
        <f>IFERROR(VLOOKUP(C142,'BGMI F'!$B$2:$Q$32,16,FALSE),0)</f>
        <v>0</v>
      </c>
      <c r="Q142">
        <f>IFERROR(VLOOKUP(C142,'Carrom F'!$B$2:$M$41,12,FALSE),0)</f>
        <v>0</v>
      </c>
      <c r="R142">
        <f>IFERROR(VLOOKUP(C142,'Badminton F'!$B$2:$Q$46,16,FALSE),0)</f>
        <v>0</v>
      </c>
      <c r="S142">
        <f t="shared" si="15"/>
        <v>100</v>
      </c>
      <c r="T142">
        <f>IFERROR(VLOOKUP(C142,Athletics!$B$2:$AF$22,31,FALSE),0)</f>
        <v>0</v>
      </c>
      <c r="U142">
        <f>IFERROR(VLOOKUP(C142,'Volleyball F'!$B$2:$Q$50,16,FALSE),0)</f>
        <v>0</v>
      </c>
      <c r="V142">
        <f>IFERROR(VLOOKUP(C142,Pool!$B$2:$U$31,20,FALSE),0)</f>
        <v>0</v>
      </c>
      <c r="W142">
        <f>IFERROR(VLOOKUP(C142,'Tug of War'!$B$2:$AC$20,28,FALSE),0)</f>
        <v>0</v>
      </c>
      <c r="X142">
        <f t="shared" si="16"/>
        <v>100</v>
      </c>
      <c r="Y142">
        <f>IFERROR(VLOOKUP(C142,Frisbee!$B$2:$Q$18,16,FALSE),0)</f>
        <v>0</v>
      </c>
      <c r="Z142">
        <f t="shared" si="17"/>
        <v>100</v>
      </c>
    </row>
    <row r="143" spans="1:26" ht="29.4" thickBot="1" x14ac:dyDescent="0.35">
      <c r="A143" s="7" t="s">
        <v>426</v>
      </c>
      <c r="B143" s="8" t="s">
        <v>427</v>
      </c>
      <c r="C143" s="8" t="s">
        <v>428</v>
      </c>
      <c r="D143">
        <f>IFERROR(VLOOKUP(C143,'throwball F'!$B$2:$N$138,13,FALSE),100)</f>
        <v>100</v>
      </c>
      <c r="E143">
        <f>IFERROR(VLOOKUP(C143,'Cricket SF&amp;F'!$B$2:$AC$103,28,FALSE),0)</f>
        <v>0</v>
      </c>
      <c r="F143">
        <f>IFERROR(VLOOKUP(C143,'Chess F'!$B$2:$H$84,7,FALSE),0)</f>
        <v>0</v>
      </c>
      <c r="G143">
        <f t="shared" si="12"/>
        <v>100</v>
      </c>
      <c r="H143">
        <f>IFERROR(VLOOKUP(C143,'Football SF'!$B$2:$U$61,20,FALSE),0)</f>
        <v>0</v>
      </c>
      <c r="I143">
        <f>IFERROR(VLOOKUP(C143,FIFA!$B$2:$M$36,12,FALSE),0)</f>
        <v>0</v>
      </c>
      <c r="J143">
        <f>IFERROR(VLOOKUP(C143,'TT F'!$B$2:$Q$71,16,FALSE),0)</f>
        <v>0</v>
      </c>
      <c r="K143">
        <f t="shared" si="13"/>
        <v>100</v>
      </c>
      <c r="L143">
        <f>IFERROR(VLOOKUP(C143,'Futsal F'!$B$2:$M$37,12,FALSE),0)</f>
        <v>0</v>
      </c>
      <c r="M143">
        <f>IFERROR(VLOOKUP(C143,'Football F'!$B$2:$M$34,12,FALSE),0)</f>
        <v>0</v>
      </c>
      <c r="N143">
        <f>IFERROR(VLOOKUP(C143,'Basketball F'!$B$2:$M$32,12,FALSE),0)</f>
        <v>0</v>
      </c>
      <c r="O143">
        <f t="shared" si="14"/>
        <v>100</v>
      </c>
      <c r="P143">
        <f>IFERROR(VLOOKUP(C143,'BGMI F'!$B$2:$Q$32,16,FALSE),0)</f>
        <v>0</v>
      </c>
      <c r="Q143">
        <f>IFERROR(VLOOKUP(C143,'Carrom F'!$B$2:$M$41,12,FALSE),0)</f>
        <v>0</v>
      </c>
      <c r="R143">
        <f>IFERROR(VLOOKUP(C143,'Badminton F'!$B$2:$Q$46,16,FALSE),0)</f>
        <v>0</v>
      </c>
      <c r="S143">
        <f t="shared" si="15"/>
        <v>100</v>
      </c>
      <c r="T143">
        <f>IFERROR(VLOOKUP(C143,Athletics!$B$2:$AF$22,31,FALSE),0)</f>
        <v>0</v>
      </c>
      <c r="U143">
        <f>IFERROR(VLOOKUP(C143,'Volleyball F'!$B$2:$Q$50,16,FALSE),0)</f>
        <v>0</v>
      </c>
      <c r="V143">
        <f>IFERROR(VLOOKUP(C143,Pool!$B$2:$U$31,20,FALSE),0)</f>
        <v>0</v>
      </c>
      <c r="W143">
        <f>IFERROR(VLOOKUP(C143,'Tug of War'!$B$2:$AC$20,28,FALSE),0)</f>
        <v>0</v>
      </c>
      <c r="X143">
        <f t="shared" si="16"/>
        <v>100</v>
      </c>
      <c r="Y143">
        <f>IFERROR(VLOOKUP(C143,Frisbee!$B$2:$Q$18,16,FALSE),0)</f>
        <v>0</v>
      </c>
      <c r="Z143">
        <f t="shared" si="17"/>
        <v>100</v>
      </c>
    </row>
    <row r="144" spans="1:26" ht="15" thickBot="1" x14ac:dyDescent="0.35">
      <c r="A144" s="7" t="s">
        <v>429</v>
      </c>
      <c r="B144" s="8" t="s">
        <v>430</v>
      </c>
      <c r="C144" s="8" t="s">
        <v>431</v>
      </c>
      <c r="D144">
        <f>IFERROR(VLOOKUP(C144,'throwball F'!$B$2:$N$138,13,FALSE),100)</f>
        <v>90</v>
      </c>
      <c r="E144">
        <f>IFERROR(VLOOKUP(C144,'Cricket SF&amp;F'!$B$2:$AC$103,28,FALSE),0)</f>
        <v>-5</v>
      </c>
      <c r="F144">
        <f>IFERROR(VLOOKUP(C144,'Chess F'!$B$2:$H$84,7,FALSE),0)</f>
        <v>-5</v>
      </c>
      <c r="G144">
        <f t="shared" si="12"/>
        <v>80</v>
      </c>
      <c r="H144">
        <f>IFERROR(VLOOKUP(C144,'Football SF'!$B$2:$U$61,20,FALSE),0)</f>
        <v>-15</v>
      </c>
      <c r="I144">
        <f>IFERROR(VLOOKUP(C144,FIFA!$B$2:$M$36,12,FALSE),0)</f>
        <v>0</v>
      </c>
      <c r="J144">
        <f>IFERROR(VLOOKUP(C144,'TT F'!$B$2:$Q$71,16,FALSE),0)</f>
        <v>0</v>
      </c>
      <c r="K144">
        <f t="shared" si="13"/>
        <v>65</v>
      </c>
      <c r="L144">
        <f>IFERROR(VLOOKUP(C144,'Futsal F'!$B$2:$M$37,12,FALSE),0)</f>
        <v>0</v>
      </c>
      <c r="M144">
        <f>IFERROR(VLOOKUP(C144,'Football F'!$B$2:$M$34,12,FALSE),0)</f>
        <v>0</v>
      </c>
      <c r="N144">
        <f>IFERROR(VLOOKUP(C144,'Basketball F'!$B$2:$M$32,12,FALSE),0)</f>
        <v>0</v>
      </c>
      <c r="O144">
        <f t="shared" si="14"/>
        <v>65</v>
      </c>
      <c r="P144">
        <f>IFERROR(VLOOKUP(C144,'BGMI F'!$B$2:$Q$32,16,FALSE),0)</f>
        <v>0</v>
      </c>
      <c r="Q144">
        <f>IFERROR(VLOOKUP(C144,'Carrom F'!$B$2:$M$41,12,FALSE),0)</f>
        <v>0</v>
      </c>
      <c r="R144">
        <f>IFERROR(VLOOKUP(C144,'Badminton F'!$B$2:$Q$46,16,FALSE),0)</f>
        <v>0</v>
      </c>
      <c r="S144">
        <f t="shared" si="15"/>
        <v>65</v>
      </c>
      <c r="T144">
        <f>IFERROR(VLOOKUP(C144,Athletics!$B$2:$AF$22,31,FALSE),0)</f>
        <v>0</v>
      </c>
      <c r="U144">
        <f>IFERROR(VLOOKUP(C144,'Volleyball F'!$B$2:$Q$50,16,FALSE),0)</f>
        <v>10</v>
      </c>
      <c r="V144">
        <f>IFERROR(VLOOKUP(C144,Pool!$B$2:$U$31,20,FALSE),0)</f>
        <v>0</v>
      </c>
      <c r="W144">
        <f>IFERROR(VLOOKUP(C144,'Tug of War'!$B$2:$AC$20,28,FALSE),0)</f>
        <v>0</v>
      </c>
      <c r="X144">
        <f t="shared" si="16"/>
        <v>75</v>
      </c>
      <c r="Y144">
        <f>IFERROR(VLOOKUP(C144,Frisbee!$B$2:$Q$18,16,FALSE),0)</f>
        <v>0</v>
      </c>
      <c r="Z144">
        <f t="shared" si="17"/>
        <v>75</v>
      </c>
    </row>
    <row r="145" spans="1:26" ht="15" thickBot="1" x14ac:dyDescent="0.35">
      <c r="A145" s="7" t="s">
        <v>432</v>
      </c>
      <c r="B145" s="8" t="s">
        <v>433</v>
      </c>
      <c r="C145" s="8" t="s">
        <v>434</v>
      </c>
      <c r="D145">
        <f>IFERROR(VLOOKUP(C145,'throwball F'!$B$2:$N$138,13,FALSE),100)</f>
        <v>100</v>
      </c>
      <c r="E145">
        <f>IFERROR(VLOOKUP(C145,'Cricket SF&amp;F'!$B$2:$AC$103,28,FALSE),0)</f>
        <v>0</v>
      </c>
      <c r="F145">
        <f>IFERROR(VLOOKUP(C145,'Chess F'!$B$2:$H$84,7,FALSE),0)</f>
        <v>0</v>
      </c>
      <c r="G145">
        <f t="shared" si="12"/>
        <v>100</v>
      </c>
      <c r="H145">
        <f>IFERROR(VLOOKUP(C145,'Football SF'!$B$2:$U$61,20,FALSE),0)</f>
        <v>0</v>
      </c>
      <c r="I145">
        <f>IFERROR(VLOOKUP(C145,FIFA!$B$2:$M$36,12,FALSE),0)</f>
        <v>0</v>
      </c>
      <c r="J145">
        <f>IFERROR(VLOOKUP(C145,'TT F'!$B$2:$Q$71,16,FALSE),0)</f>
        <v>0</v>
      </c>
      <c r="K145">
        <f t="shared" si="13"/>
        <v>100</v>
      </c>
      <c r="L145">
        <f>IFERROR(VLOOKUP(C145,'Futsal F'!$B$2:$M$37,12,FALSE),0)</f>
        <v>0</v>
      </c>
      <c r="M145">
        <f>IFERROR(VLOOKUP(C145,'Football F'!$B$2:$M$34,12,FALSE),0)</f>
        <v>0</v>
      </c>
      <c r="N145">
        <f>IFERROR(VLOOKUP(C145,'Basketball F'!$B$2:$M$32,12,FALSE),0)</f>
        <v>0</v>
      </c>
      <c r="O145">
        <f t="shared" si="14"/>
        <v>100</v>
      </c>
      <c r="P145">
        <f>IFERROR(VLOOKUP(C145,'BGMI F'!$B$2:$Q$32,16,FALSE),0)</f>
        <v>0</v>
      </c>
      <c r="Q145">
        <f>IFERROR(VLOOKUP(C145,'Carrom F'!$B$2:$M$41,12,FALSE),0)</f>
        <v>0</v>
      </c>
      <c r="R145">
        <f>IFERROR(VLOOKUP(C145,'Badminton F'!$B$2:$Q$46,16,FALSE),0)</f>
        <v>0</v>
      </c>
      <c r="S145">
        <f t="shared" si="15"/>
        <v>100</v>
      </c>
      <c r="T145">
        <f>IFERROR(VLOOKUP(C145,Athletics!$B$2:$AF$22,31,FALSE),0)</f>
        <v>0</v>
      </c>
      <c r="U145">
        <f>IFERROR(VLOOKUP(C145,'Volleyball F'!$B$2:$Q$50,16,FALSE),0)</f>
        <v>0</v>
      </c>
      <c r="V145">
        <f>IFERROR(VLOOKUP(C145,Pool!$B$2:$U$31,20,FALSE),0)</f>
        <v>0</v>
      </c>
      <c r="W145">
        <f>IFERROR(VLOOKUP(C145,'Tug of War'!$B$2:$AC$20,28,FALSE),0)</f>
        <v>0</v>
      </c>
      <c r="X145">
        <f t="shared" si="16"/>
        <v>100</v>
      </c>
      <c r="Y145">
        <f>IFERROR(VLOOKUP(C145,Frisbee!$B$2:$Q$18,16,FALSE),0)</f>
        <v>0</v>
      </c>
      <c r="Z145">
        <f t="shared" si="17"/>
        <v>100</v>
      </c>
    </row>
    <row r="146" spans="1:26" ht="15" thickBot="1" x14ac:dyDescent="0.35">
      <c r="A146" s="7" t="s">
        <v>435</v>
      </c>
      <c r="B146" s="8" t="s">
        <v>436</v>
      </c>
      <c r="C146" s="8" t="s">
        <v>437</v>
      </c>
      <c r="D146">
        <f>IFERROR(VLOOKUP(C146,'throwball F'!$B$2:$N$138,13,FALSE),100)</f>
        <v>100</v>
      </c>
      <c r="E146">
        <f>IFERROR(VLOOKUP(C146,'Cricket SF&amp;F'!$B$2:$AC$103,28,FALSE),0)</f>
        <v>0</v>
      </c>
      <c r="F146">
        <f>IFERROR(VLOOKUP(C146,'Chess F'!$B$2:$H$84,7,FALSE),0)</f>
        <v>0</v>
      </c>
      <c r="G146">
        <f t="shared" si="12"/>
        <v>100</v>
      </c>
      <c r="H146">
        <f>IFERROR(VLOOKUP(C146,'Football SF'!$B$2:$U$61,20,FALSE),0)</f>
        <v>0</v>
      </c>
      <c r="I146">
        <f>IFERROR(VLOOKUP(C146,FIFA!$B$2:$M$36,12,FALSE),0)</f>
        <v>0</v>
      </c>
      <c r="J146">
        <f>IFERROR(VLOOKUP(C146,'TT F'!$B$2:$Q$71,16,FALSE),0)</f>
        <v>0</v>
      </c>
      <c r="K146">
        <f t="shared" si="13"/>
        <v>100</v>
      </c>
      <c r="L146">
        <f>IFERROR(VLOOKUP(C146,'Futsal F'!$B$2:$M$37,12,FALSE),0)</f>
        <v>0</v>
      </c>
      <c r="M146">
        <f>IFERROR(VLOOKUP(C146,'Football F'!$B$2:$M$34,12,FALSE),0)</f>
        <v>0</v>
      </c>
      <c r="N146">
        <f>IFERROR(VLOOKUP(C146,'Basketball F'!$B$2:$M$32,12,FALSE),0)</f>
        <v>0</v>
      </c>
      <c r="O146">
        <f t="shared" si="14"/>
        <v>100</v>
      </c>
      <c r="P146">
        <f>IFERROR(VLOOKUP(C146,'BGMI F'!$B$2:$Q$32,16,FALSE),0)</f>
        <v>0</v>
      </c>
      <c r="Q146">
        <f>IFERROR(VLOOKUP(C146,'Carrom F'!$B$2:$M$41,12,FALSE),0)</f>
        <v>0</v>
      </c>
      <c r="R146">
        <f>IFERROR(VLOOKUP(C146,'Badminton F'!$B$2:$Q$46,16,FALSE),0)</f>
        <v>0</v>
      </c>
      <c r="S146">
        <f t="shared" si="15"/>
        <v>100</v>
      </c>
      <c r="T146">
        <f>IFERROR(VLOOKUP(C146,Athletics!$B$2:$AF$22,31,FALSE),0)</f>
        <v>0</v>
      </c>
      <c r="U146">
        <f>IFERROR(VLOOKUP(C146,'Volleyball F'!$B$2:$Q$50,16,FALSE),0)</f>
        <v>0</v>
      </c>
      <c r="V146">
        <f>IFERROR(VLOOKUP(C146,Pool!$B$2:$U$31,20,FALSE),0)</f>
        <v>0</v>
      </c>
      <c r="W146">
        <f>IFERROR(VLOOKUP(C146,'Tug of War'!$B$2:$AC$20,28,FALSE),0)</f>
        <v>0</v>
      </c>
      <c r="X146">
        <f t="shared" si="16"/>
        <v>100</v>
      </c>
      <c r="Y146">
        <f>IFERROR(VLOOKUP(C146,Frisbee!$B$2:$Q$18,16,FALSE),0)</f>
        <v>0</v>
      </c>
      <c r="Z146">
        <f t="shared" si="17"/>
        <v>100</v>
      </c>
    </row>
    <row r="147" spans="1:26" ht="15" thickBot="1" x14ac:dyDescent="0.35">
      <c r="A147" s="7" t="s">
        <v>438</v>
      </c>
      <c r="B147" s="8" t="s">
        <v>439</v>
      </c>
      <c r="C147" s="8" t="s">
        <v>440</v>
      </c>
      <c r="D147">
        <f>IFERROR(VLOOKUP(C147,'throwball F'!$B$2:$N$138,13,FALSE),100)</f>
        <v>100</v>
      </c>
      <c r="E147">
        <f>IFERROR(VLOOKUP(C147,'Cricket SF&amp;F'!$B$2:$AC$103,28,FALSE),0)</f>
        <v>0</v>
      </c>
      <c r="F147">
        <f>IFERROR(VLOOKUP(C147,'Chess F'!$B$2:$H$84,7,FALSE),0)</f>
        <v>0</v>
      </c>
      <c r="G147">
        <f t="shared" si="12"/>
        <v>100</v>
      </c>
      <c r="H147">
        <f>IFERROR(VLOOKUP(C147,'Football SF'!$B$2:$U$61,20,FALSE),0)</f>
        <v>0</v>
      </c>
      <c r="I147">
        <f>IFERROR(VLOOKUP(C147,FIFA!$B$2:$M$36,12,FALSE),0)</f>
        <v>0</v>
      </c>
      <c r="J147">
        <f>IFERROR(VLOOKUP(C147,'TT F'!$B$2:$Q$71,16,FALSE),0)</f>
        <v>0</v>
      </c>
      <c r="K147">
        <f t="shared" si="13"/>
        <v>100</v>
      </c>
      <c r="L147">
        <f>IFERROR(VLOOKUP(C147,'Futsal F'!$B$2:$M$37,12,FALSE),0)</f>
        <v>0</v>
      </c>
      <c r="M147">
        <f>IFERROR(VLOOKUP(C147,'Football F'!$B$2:$M$34,12,FALSE),0)</f>
        <v>0</v>
      </c>
      <c r="N147">
        <f>IFERROR(VLOOKUP(C147,'Basketball F'!$B$2:$M$32,12,FALSE),0)</f>
        <v>0</v>
      </c>
      <c r="O147">
        <f t="shared" si="14"/>
        <v>100</v>
      </c>
      <c r="P147">
        <f>IFERROR(VLOOKUP(C147,'BGMI F'!$B$2:$Q$32,16,FALSE),0)</f>
        <v>0</v>
      </c>
      <c r="Q147">
        <f>IFERROR(VLOOKUP(C147,'Carrom F'!$B$2:$M$41,12,FALSE),0)</f>
        <v>0</v>
      </c>
      <c r="R147">
        <f>IFERROR(VLOOKUP(C147,'Badminton F'!$B$2:$Q$46,16,FALSE),0)</f>
        <v>0</v>
      </c>
      <c r="S147">
        <f t="shared" si="15"/>
        <v>100</v>
      </c>
      <c r="T147">
        <f>IFERROR(VLOOKUP(C147,Athletics!$B$2:$AF$22,31,FALSE),0)</f>
        <v>0</v>
      </c>
      <c r="U147">
        <f>IFERROR(VLOOKUP(C147,'Volleyball F'!$B$2:$Q$50,16,FALSE),0)</f>
        <v>0</v>
      </c>
      <c r="V147">
        <f>IFERROR(VLOOKUP(C147,Pool!$B$2:$U$31,20,FALSE),0)</f>
        <v>0</v>
      </c>
      <c r="W147">
        <f>IFERROR(VLOOKUP(C147,'Tug of War'!$B$2:$AC$20,28,FALSE),0)</f>
        <v>0</v>
      </c>
      <c r="X147">
        <f t="shared" si="16"/>
        <v>100</v>
      </c>
      <c r="Y147">
        <f>IFERROR(VLOOKUP(C147,Frisbee!$B$2:$Q$18,16,FALSE),0)</f>
        <v>0</v>
      </c>
      <c r="Z147">
        <f t="shared" si="17"/>
        <v>100</v>
      </c>
    </row>
    <row r="148" spans="1:26" ht="15" thickBot="1" x14ac:dyDescent="0.35">
      <c r="A148" s="7" t="s">
        <v>441</v>
      </c>
      <c r="B148" s="8" t="s">
        <v>442</v>
      </c>
      <c r="C148" s="8" t="s">
        <v>443</v>
      </c>
      <c r="D148">
        <f>IFERROR(VLOOKUP(C148,'throwball F'!$B$2:$N$138,13,FALSE),100)</f>
        <v>100</v>
      </c>
      <c r="E148">
        <f>IFERROR(VLOOKUP(C148,'Cricket SF&amp;F'!$B$2:$AC$103,28,FALSE),0)</f>
        <v>0</v>
      </c>
      <c r="F148">
        <f>IFERROR(VLOOKUP(C148,'Chess F'!$B$2:$H$84,7,FALSE),0)</f>
        <v>0</v>
      </c>
      <c r="G148">
        <f t="shared" si="12"/>
        <v>100</v>
      </c>
      <c r="H148">
        <f>IFERROR(VLOOKUP(C148,'Football SF'!$B$2:$U$61,20,FALSE),0)</f>
        <v>0</v>
      </c>
      <c r="I148">
        <f>IFERROR(VLOOKUP(C148,FIFA!$B$2:$M$36,12,FALSE),0)</f>
        <v>0</v>
      </c>
      <c r="J148">
        <f>IFERROR(VLOOKUP(C148,'TT F'!$B$2:$Q$71,16,FALSE),0)</f>
        <v>0</v>
      </c>
      <c r="K148">
        <f t="shared" si="13"/>
        <v>100</v>
      </c>
      <c r="L148">
        <f>IFERROR(VLOOKUP(C148,'Futsal F'!$B$2:$M$37,12,FALSE),0)</f>
        <v>0</v>
      </c>
      <c r="M148">
        <f>IFERROR(VLOOKUP(C148,'Football F'!$B$2:$M$34,12,FALSE),0)</f>
        <v>0</v>
      </c>
      <c r="N148">
        <f>IFERROR(VLOOKUP(C148,'Basketball F'!$B$2:$M$32,12,FALSE),0)</f>
        <v>0</v>
      </c>
      <c r="O148">
        <f t="shared" si="14"/>
        <v>100</v>
      </c>
      <c r="P148">
        <f>IFERROR(VLOOKUP(C148,'BGMI F'!$B$2:$Q$32,16,FALSE),0)</f>
        <v>0</v>
      </c>
      <c r="Q148">
        <f>IFERROR(VLOOKUP(C148,'Carrom F'!$B$2:$M$41,12,FALSE),0)</f>
        <v>0</v>
      </c>
      <c r="R148">
        <f>IFERROR(VLOOKUP(C148,'Badminton F'!$B$2:$Q$46,16,FALSE),0)</f>
        <v>0</v>
      </c>
      <c r="S148">
        <f t="shared" si="15"/>
        <v>100</v>
      </c>
      <c r="T148">
        <f>IFERROR(VLOOKUP(C148,Athletics!$B$2:$AF$22,31,FALSE),0)</f>
        <v>0</v>
      </c>
      <c r="U148">
        <f>IFERROR(VLOOKUP(C148,'Volleyball F'!$B$2:$Q$50,16,FALSE),0)</f>
        <v>0</v>
      </c>
      <c r="V148">
        <f>IFERROR(VLOOKUP(C148,Pool!$B$2:$U$31,20,FALSE),0)</f>
        <v>0</v>
      </c>
      <c r="W148">
        <f>IFERROR(VLOOKUP(C148,'Tug of War'!$B$2:$AC$20,28,FALSE),0)</f>
        <v>0</v>
      </c>
      <c r="X148">
        <f t="shared" si="16"/>
        <v>100</v>
      </c>
      <c r="Y148">
        <f>IFERROR(VLOOKUP(C148,Frisbee!$B$2:$Q$18,16,FALSE),0)</f>
        <v>0</v>
      </c>
      <c r="Z148">
        <f t="shared" si="17"/>
        <v>100</v>
      </c>
    </row>
    <row r="149" spans="1:26" ht="29.4" thickBot="1" x14ac:dyDescent="0.35">
      <c r="A149" s="7" t="s">
        <v>444</v>
      </c>
      <c r="B149" s="8" t="s">
        <v>445</v>
      </c>
      <c r="C149" s="8" t="s">
        <v>446</v>
      </c>
      <c r="D149">
        <f>IFERROR(VLOOKUP(C149,'throwball F'!$B$2:$N$138,13,FALSE),100)</f>
        <v>100</v>
      </c>
      <c r="E149">
        <f>IFERROR(VLOOKUP(C149,'Cricket SF&amp;F'!$B$2:$AC$103,28,FALSE),0)</f>
        <v>0</v>
      </c>
      <c r="F149">
        <f>IFERROR(VLOOKUP(C149,'Chess F'!$B$2:$H$84,7,FALSE),0)</f>
        <v>0</v>
      </c>
      <c r="G149">
        <f t="shared" si="12"/>
        <v>100</v>
      </c>
      <c r="H149">
        <f>IFERROR(VLOOKUP(C149,'Football SF'!$B$2:$U$61,20,FALSE),0)</f>
        <v>0</v>
      </c>
      <c r="I149">
        <f>IFERROR(VLOOKUP(C149,FIFA!$B$2:$M$36,12,FALSE),0)</f>
        <v>0</v>
      </c>
      <c r="J149">
        <f>IFERROR(VLOOKUP(C149,'TT F'!$B$2:$Q$71,16,FALSE),0)</f>
        <v>0</v>
      </c>
      <c r="K149">
        <f t="shared" si="13"/>
        <v>100</v>
      </c>
      <c r="L149">
        <f>IFERROR(VLOOKUP(C149,'Futsal F'!$B$2:$M$37,12,FALSE),0)</f>
        <v>0</v>
      </c>
      <c r="M149">
        <f>IFERROR(VLOOKUP(C149,'Football F'!$B$2:$M$34,12,FALSE),0)</f>
        <v>0</v>
      </c>
      <c r="N149">
        <f>IFERROR(VLOOKUP(C149,'Basketball F'!$B$2:$M$32,12,FALSE),0)</f>
        <v>0</v>
      </c>
      <c r="O149">
        <f t="shared" si="14"/>
        <v>100</v>
      </c>
      <c r="P149">
        <f>IFERROR(VLOOKUP(C149,'BGMI F'!$B$2:$Q$32,16,FALSE),0)</f>
        <v>0</v>
      </c>
      <c r="Q149">
        <f>IFERROR(VLOOKUP(C149,'Carrom F'!$B$2:$M$41,12,FALSE),0)</f>
        <v>0</v>
      </c>
      <c r="R149">
        <f>IFERROR(VLOOKUP(C149,'Badminton F'!$B$2:$Q$46,16,FALSE),0)</f>
        <v>0</v>
      </c>
      <c r="S149">
        <f t="shared" si="15"/>
        <v>100</v>
      </c>
      <c r="T149">
        <f>IFERROR(VLOOKUP(C149,Athletics!$B$2:$AF$22,31,FALSE),0)</f>
        <v>0</v>
      </c>
      <c r="U149">
        <f>IFERROR(VLOOKUP(C149,'Volleyball F'!$B$2:$Q$50,16,FALSE),0)</f>
        <v>0</v>
      </c>
      <c r="V149">
        <f>IFERROR(VLOOKUP(C149,Pool!$B$2:$U$31,20,FALSE),0)</f>
        <v>0</v>
      </c>
      <c r="W149">
        <f>IFERROR(VLOOKUP(C149,'Tug of War'!$B$2:$AC$20,28,FALSE),0)</f>
        <v>0</v>
      </c>
      <c r="X149">
        <f t="shared" si="16"/>
        <v>100</v>
      </c>
      <c r="Y149">
        <f>IFERROR(VLOOKUP(C149,Frisbee!$B$2:$Q$18,16,FALSE),0)</f>
        <v>0</v>
      </c>
      <c r="Z149">
        <f t="shared" si="17"/>
        <v>100</v>
      </c>
    </row>
    <row r="150" spans="1:26" ht="15" thickBot="1" x14ac:dyDescent="0.35">
      <c r="A150" s="7" t="s">
        <v>447</v>
      </c>
      <c r="B150" s="8" t="s">
        <v>448</v>
      </c>
      <c r="C150" s="8" t="s">
        <v>449</v>
      </c>
      <c r="D150">
        <f>IFERROR(VLOOKUP(C150,'throwball F'!$B$2:$N$138,13,FALSE),100)</f>
        <v>100</v>
      </c>
      <c r="E150">
        <f>IFERROR(VLOOKUP(C150,'Cricket SF&amp;F'!$B$2:$AC$103,28,FALSE),0)</f>
        <v>0</v>
      </c>
      <c r="F150">
        <f>IFERROR(VLOOKUP(C150,'Chess F'!$B$2:$H$84,7,FALSE),0)</f>
        <v>0</v>
      </c>
      <c r="G150">
        <f t="shared" si="12"/>
        <v>100</v>
      </c>
      <c r="H150">
        <f>IFERROR(VLOOKUP(C150,'Football SF'!$B$2:$U$61,20,FALSE),0)</f>
        <v>0</v>
      </c>
      <c r="I150">
        <f>IFERROR(VLOOKUP(C150,FIFA!$B$2:$M$36,12,FALSE),0)</f>
        <v>0</v>
      </c>
      <c r="J150">
        <f>IFERROR(VLOOKUP(C150,'TT F'!$B$2:$Q$71,16,FALSE),0)</f>
        <v>0</v>
      </c>
      <c r="K150">
        <f t="shared" si="13"/>
        <v>100</v>
      </c>
      <c r="L150">
        <f>IFERROR(VLOOKUP(C150,'Futsal F'!$B$2:$M$37,12,FALSE),0)</f>
        <v>0</v>
      </c>
      <c r="M150">
        <f>IFERROR(VLOOKUP(C150,'Football F'!$B$2:$M$34,12,FALSE),0)</f>
        <v>0</v>
      </c>
      <c r="N150">
        <f>IFERROR(VLOOKUP(C150,'Basketball F'!$B$2:$M$32,12,FALSE),0)</f>
        <v>0</v>
      </c>
      <c r="O150">
        <f t="shared" si="14"/>
        <v>100</v>
      </c>
      <c r="P150">
        <f>IFERROR(VLOOKUP(C150,'BGMI F'!$B$2:$Q$32,16,FALSE),0)</f>
        <v>0</v>
      </c>
      <c r="Q150">
        <f>IFERROR(VLOOKUP(C150,'Carrom F'!$B$2:$M$41,12,FALSE),0)</f>
        <v>0</v>
      </c>
      <c r="R150">
        <f>IFERROR(VLOOKUP(C150,'Badminton F'!$B$2:$Q$46,16,FALSE),0)</f>
        <v>0</v>
      </c>
      <c r="S150">
        <f t="shared" si="15"/>
        <v>100</v>
      </c>
      <c r="T150">
        <f>IFERROR(VLOOKUP(C150,Athletics!$B$2:$AF$22,31,FALSE),0)</f>
        <v>0</v>
      </c>
      <c r="U150">
        <f>IFERROR(VLOOKUP(C150,'Volleyball F'!$B$2:$Q$50,16,FALSE),0)</f>
        <v>0</v>
      </c>
      <c r="V150">
        <f>IFERROR(VLOOKUP(C150,Pool!$B$2:$U$31,20,FALSE),0)</f>
        <v>0</v>
      </c>
      <c r="W150">
        <f>IFERROR(VLOOKUP(C150,'Tug of War'!$B$2:$AC$20,28,FALSE),0)</f>
        <v>0</v>
      </c>
      <c r="X150">
        <f t="shared" si="16"/>
        <v>100</v>
      </c>
      <c r="Y150">
        <f>IFERROR(VLOOKUP(C150,Frisbee!$B$2:$Q$18,16,FALSE),0)</f>
        <v>0</v>
      </c>
      <c r="Z150">
        <f t="shared" si="17"/>
        <v>100</v>
      </c>
    </row>
    <row r="151" spans="1:26" ht="15" thickBot="1" x14ac:dyDescent="0.35">
      <c r="A151" s="7" t="s">
        <v>450</v>
      </c>
      <c r="B151" s="8" t="s">
        <v>451</v>
      </c>
      <c r="C151" s="8" t="s">
        <v>452</v>
      </c>
      <c r="D151">
        <f>IFERROR(VLOOKUP(C151,'throwball F'!$B$2:$N$138,13,FALSE),100)</f>
        <v>99</v>
      </c>
      <c r="E151">
        <f>IFERROR(VLOOKUP(C151,'Cricket SF&amp;F'!$B$2:$AC$103,28,FALSE),0)</f>
        <v>8</v>
      </c>
      <c r="F151">
        <f>IFERROR(VLOOKUP(C151,'Chess F'!$B$2:$H$84,7,FALSE),0)</f>
        <v>0</v>
      </c>
      <c r="G151">
        <f t="shared" si="12"/>
        <v>107</v>
      </c>
      <c r="H151">
        <f>IFERROR(VLOOKUP(C151,'Football SF'!$B$2:$U$61,20,FALSE),0)</f>
        <v>0</v>
      </c>
      <c r="I151">
        <f>IFERROR(VLOOKUP(C151,FIFA!$B$2:$M$36,12,FALSE),0)</f>
        <v>0</v>
      </c>
      <c r="J151">
        <f>IFERROR(VLOOKUP(C151,'TT F'!$B$2:$Q$71,16,FALSE),0)</f>
        <v>0</v>
      </c>
      <c r="K151">
        <f t="shared" si="13"/>
        <v>107</v>
      </c>
      <c r="L151">
        <f>IFERROR(VLOOKUP(C151,'Futsal F'!$B$2:$M$37,12,FALSE),0)</f>
        <v>0</v>
      </c>
      <c r="M151">
        <f>IFERROR(VLOOKUP(C151,'Football F'!$B$2:$M$34,12,FALSE),0)</f>
        <v>0</v>
      </c>
      <c r="N151">
        <f>IFERROR(VLOOKUP(C151,'Basketball F'!$B$2:$M$32,12,FALSE),0)</f>
        <v>0</v>
      </c>
      <c r="O151">
        <f t="shared" si="14"/>
        <v>107</v>
      </c>
      <c r="P151">
        <f>IFERROR(VLOOKUP(C151,'BGMI F'!$B$2:$Q$32,16,FALSE),0)</f>
        <v>0</v>
      </c>
      <c r="Q151">
        <f>IFERROR(VLOOKUP(C151,'Carrom F'!$B$2:$M$41,12,FALSE),0)</f>
        <v>0</v>
      </c>
      <c r="R151">
        <f>IFERROR(VLOOKUP(C151,'Badminton F'!$B$2:$Q$46,16,FALSE),0)</f>
        <v>0</v>
      </c>
      <c r="S151">
        <f t="shared" si="15"/>
        <v>107</v>
      </c>
      <c r="T151">
        <f>IFERROR(VLOOKUP(C151,Athletics!$B$2:$AF$22,31,FALSE),0)</f>
        <v>0</v>
      </c>
      <c r="U151">
        <f>IFERROR(VLOOKUP(C151,'Volleyball F'!$B$2:$Q$50,16,FALSE),0)</f>
        <v>0</v>
      </c>
      <c r="V151">
        <f>IFERROR(VLOOKUP(C151,Pool!$B$2:$U$31,20,FALSE),0)</f>
        <v>0</v>
      </c>
      <c r="W151">
        <f>IFERROR(VLOOKUP(C151,'Tug of War'!$B$2:$AC$20,28,FALSE),0)</f>
        <v>0</v>
      </c>
      <c r="X151">
        <f t="shared" si="16"/>
        <v>107</v>
      </c>
      <c r="Y151">
        <f>IFERROR(VLOOKUP(C151,Frisbee!$B$2:$Q$18,16,FALSE),0)</f>
        <v>0</v>
      </c>
      <c r="Z151">
        <f t="shared" si="17"/>
        <v>107</v>
      </c>
    </row>
    <row r="152" spans="1:26" ht="15" thickBot="1" x14ac:dyDescent="0.35">
      <c r="A152" s="7" t="s">
        <v>453</v>
      </c>
      <c r="B152" s="8" t="s">
        <v>454</v>
      </c>
      <c r="C152" s="8" t="s">
        <v>455</v>
      </c>
      <c r="D152">
        <f>IFERROR(VLOOKUP(C152,'throwball F'!$B$2:$N$138,13,FALSE),100)</f>
        <v>100</v>
      </c>
      <c r="E152">
        <f>IFERROR(VLOOKUP(C152,'Cricket SF&amp;F'!$B$2:$AC$103,28,FALSE),0)</f>
        <v>0</v>
      </c>
      <c r="F152">
        <f>IFERROR(VLOOKUP(C152,'Chess F'!$B$2:$H$84,7,FALSE),0)</f>
        <v>0</v>
      </c>
      <c r="G152">
        <f t="shared" si="12"/>
        <v>100</v>
      </c>
      <c r="H152">
        <f>IFERROR(VLOOKUP(C152,'Football SF'!$B$2:$U$61,20,FALSE),0)</f>
        <v>0</v>
      </c>
      <c r="I152">
        <f>IFERROR(VLOOKUP(C152,FIFA!$B$2:$M$36,12,FALSE),0)</f>
        <v>0</v>
      </c>
      <c r="J152">
        <f>IFERROR(VLOOKUP(C152,'TT F'!$B$2:$Q$71,16,FALSE),0)</f>
        <v>0</v>
      </c>
      <c r="K152">
        <f t="shared" si="13"/>
        <v>100</v>
      </c>
      <c r="L152">
        <f>IFERROR(VLOOKUP(C152,'Futsal F'!$B$2:$M$37,12,FALSE),0)</f>
        <v>0</v>
      </c>
      <c r="M152">
        <f>IFERROR(VLOOKUP(C152,'Football F'!$B$2:$M$34,12,FALSE),0)</f>
        <v>0</v>
      </c>
      <c r="N152">
        <f>IFERROR(VLOOKUP(C152,'Basketball F'!$B$2:$M$32,12,FALSE),0)</f>
        <v>0</v>
      </c>
      <c r="O152">
        <f t="shared" si="14"/>
        <v>100</v>
      </c>
      <c r="P152">
        <f>IFERROR(VLOOKUP(C152,'BGMI F'!$B$2:$Q$32,16,FALSE),0)</f>
        <v>0</v>
      </c>
      <c r="Q152">
        <f>IFERROR(VLOOKUP(C152,'Carrom F'!$B$2:$M$41,12,FALSE),0)</f>
        <v>0</v>
      </c>
      <c r="R152">
        <f>IFERROR(VLOOKUP(C152,'Badminton F'!$B$2:$Q$46,16,FALSE),0)</f>
        <v>0</v>
      </c>
      <c r="S152">
        <f t="shared" si="15"/>
        <v>100</v>
      </c>
      <c r="T152">
        <f>IFERROR(VLOOKUP(C152,Athletics!$B$2:$AF$22,31,FALSE),0)</f>
        <v>0</v>
      </c>
      <c r="U152">
        <f>IFERROR(VLOOKUP(C152,'Volleyball F'!$B$2:$Q$50,16,FALSE),0)</f>
        <v>0</v>
      </c>
      <c r="V152">
        <f>IFERROR(VLOOKUP(C152,Pool!$B$2:$U$31,20,FALSE),0)</f>
        <v>0</v>
      </c>
      <c r="W152">
        <f>IFERROR(VLOOKUP(C152,'Tug of War'!$B$2:$AC$20,28,FALSE),0)</f>
        <v>0</v>
      </c>
      <c r="X152">
        <f t="shared" si="16"/>
        <v>100</v>
      </c>
      <c r="Y152">
        <f>IFERROR(VLOOKUP(C152,Frisbee!$B$2:$Q$18,16,FALSE),0)</f>
        <v>0</v>
      </c>
      <c r="Z152">
        <f t="shared" si="17"/>
        <v>100</v>
      </c>
    </row>
    <row r="153" spans="1:26" ht="15" thickBot="1" x14ac:dyDescent="0.35">
      <c r="A153" s="7" t="s">
        <v>456</v>
      </c>
      <c r="B153" s="8" t="s">
        <v>457</v>
      </c>
      <c r="C153" s="8" t="s">
        <v>458</v>
      </c>
      <c r="D153">
        <f>IFERROR(VLOOKUP(C153,'throwball F'!$B$2:$N$138,13,FALSE),100)</f>
        <v>90</v>
      </c>
      <c r="E153">
        <f>IFERROR(VLOOKUP(C153,'Cricket SF&amp;F'!$B$2:$AC$103,28,FALSE),0)</f>
        <v>5</v>
      </c>
      <c r="F153">
        <f>IFERROR(VLOOKUP(C153,'Chess F'!$B$2:$H$84,7,FALSE),0)</f>
        <v>-5</v>
      </c>
      <c r="G153">
        <f t="shared" si="12"/>
        <v>90</v>
      </c>
      <c r="H153">
        <f>IFERROR(VLOOKUP(C153,'Football SF'!$B$2:$U$61,20,FALSE),0)</f>
        <v>0</v>
      </c>
      <c r="I153">
        <f>IFERROR(VLOOKUP(C153,FIFA!$B$2:$M$36,12,FALSE),0)</f>
        <v>0</v>
      </c>
      <c r="J153">
        <f>IFERROR(VLOOKUP(C153,'TT F'!$B$2:$Q$71,16,FALSE),0)</f>
        <v>15</v>
      </c>
      <c r="K153">
        <f t="shared" si="13"/>
        <v>105</v>
      </c>
      <c r="L153">
        <f>IFERROR(VLOOKUP(C153,'Futsal F'!$B$2:$M$37,12,FALSE),0)</f>
        <v>0</v>
      </c>
      <c r="M153">
        <f>IFERROR(VLOOKUP(C153,'Football F'!$B$2:$M$34,12,FALSE),0)</f>
        <v>0</v>
      </c>
      <c r="N153">
        <f>IFERROR(VLOOKUP(C153,'Basketball F'!$B$2:$M$32,12,FALSE),0)</f>
        <v>0</v>
      </c>
      <c r="O153">
        <f t="shared" si="14"/>
        <v>105</v>
      </c>
      <c r="P153">
        <f>IFERROR(VLOOKUP(C153,'BGMI F'!$B$2:$Q$32,16,FALSE),0)</f>
        <v>0</v>
      </c>
      <c r="Q153">
        <f>IFERROR(VLOOKUP(C153,'Carrom F'!$B$2:$M$41,12,FALSE),0)</f>
        <v>0</v>
      </c>
      <c r="R153">
        <f>IFERROR(VLOOKUP(C153,'Badminton F'!$B$2:$Q$46,16,FALSE),0)</f>
        <v>0</v>
      </c>
      <c r="S153">
        <f t="shared" si="15"/>
        <v>105</v>
      </c>
      <c r="T153">
        <f>IFERROR(VLOOKUP(C153,Athletics!$B$2:$AF$22,31,FALSE),0)</f>
        <v>0</v>
      </c>
      <c r="U153">
        <f>IFERROR(VLOOKUP(C153,'Volleyball F'!$B$2:$Q$50,16,FALSE),0)</f>
        <v>0</v>
      </c>
      <c r="V153">
        <f>IFERROR(VLOOKUP(C153,Pool!$B$2:$U$31,20,FALSE),0)</f>
        <v>0</v>
      </c>
      <c r="W153">
        <f>IFERROR(VLOOKUP(C153,'Tug of War'!$B$2:$AC$20,28,FALSE),0)</f>
        <v>0</v>
      </c>
      <c r="X153">
        <f t="shared" si="16"/>
        <v>105</v>
      </c>
      <c r="Y153">
        <f>IFERROR(VLOOKUP(C153,Frisbee!$B$2:$Q$18,16,FALSE),0)</f>
        <v>0</v>
      </c>
      <c r="Z153">
        <f t="shared" si="17"/>
        <v>105</v>
      </c>
    </row>
    <row r="154" spans="1:26" ht="15" thickBot="1" x14ac:dyDescent="0.35">
      <c r="A154" s="7" t="s">
        <v>459</v>
      </c>
      <c r="B154" s="8" t="s">
        <v>460</v>
      </c>
      <c r="C154" s="8" t="s">
        <v>461</v>
      </c>
      <c r="D154">
        <f>IFERROR(VLOOKUP(C154,'throwball F'!$B$2:$N$138,13,FALSE),100)</f>
        <v>100</v>
      </c>
      <c r="E154">
        <f>IFERROR(VLOOKUP(C154,'Cricket SF&amp;F'!$B$2:$AC$103,28,FALSE),0)</f>
        <v>0</v>
      </c>
      <c r="F154">
        <f>IFERROR(VLOOKUP(C154,'Chess F'!$B$2:$H$84,7,FALSE),0)</f>
        <v>0</v>
      </c>
      <c r="G154">
        <f t="shared" si="12"/>
        <v>100</v>
      </c>
      <c r="H154">
        <f>IFERROR(VLOOKUP(C154,'Football SF'!$B$2:$U$61,20,FALSE),0)</f>
        <v>0</v>
      </c>
      <c r="I154">
        <f>IFERROR(VLOOKUP(C154,FIFA!$B$2:$M$36,12,FALSE),0)</f>
        <v>0</v>
      </c>
      <c r="J154">
        <f>IFERROR(VLOOKUP(C154,'TT F'!$B$2:$Q$71,16,FALSE),0)</f>
        <v>0</v>
      </c>
      <c r="K154">
        <f t="shared" si="13"/>
        <v>100</v>
      </c>
      <c r="L154">
        <f>IFERROR(VLOOKUP(C154,'Futsal F'!$B$2:$M$37,12,FALSE),0)</f>
        <v>0</v>
      </c>
      <c r="M154">
        <f>IFERROR(VLOOKUP(C154,'Football F'!$B$2:$M$34,12,FALSE),0)</f>
        <v>0</v>
      </c>
      <c r="N154">
        <f>IFERROR(VLOOKUP(C154,'Basketball F'!$B$2:$M$32,12,FALSE),0)</f>
        <v>0</v>
      </c>
      <c r="O154">
        <f t="shared" si="14"/>
        <v>100</v>
      </c>
      <c r="P154">
        <f>IFERROR(VLOOKUP(C154,'BGMI F'!$B$2:$Q$32,16,FALSE),0)</f>
        <v>0</v>
      </c>
      <c r="Q154">
        <f>IFERROR(VLOOKUP(C154,'Carrom F'!$B$2:$M$41,12,FALSE),0)</f>
        <v>0</v>
      </c>
      <c r="R154">
        <f>IFERROR(VLOOKUP(C154,'Badminton F'!$B$2:$Q$46,16,FALSE),0)</f>
        <v>0</v>
      </c>
      <c r="S154">
        <f t="shared" si="15"/>
        <v>100</v>
      </c>
      <c r="T154">
        <f>IFERROR(VLOOKUP(C154,Athletics!$B$2:$AF$22,31,FALSE),0)</f>
        <v>0</v>
      </c>
      <c r="U154">
        <f>IFERROR(VLOOKUP(C154,'Volleyball F'!$B$2:$Q$50,16,FALSE),0)</f>
        <v>0</v>
      </c>
      <c r="V154">
        <f>IFERROR(VLOOKUP(C154,Pool!$B$2:$U$31,20,FALSE),0)</f>
        <v>0</v>
      </c>
      <c r="W154">
        <f>IFERROR(VLOOKUP(C154,'Tug of War'!$B$2:$AC$20,28,FALSE),0)</f>
        <v>0</v>
      </c>
      <c r="X154">
        <f t="shared" si="16"/>
        <v>100</v>
      </c>
      <c r="Y154">
        <f>IFERROR(VLOOKUP(C154,Frisbee!$B$2:$Q$18,16,FALSE),0)</f>
        <v>0</v>
      </c>
      <c r="Z154">
        <f t="shared" si="17"/>
        <v>100</v>
      </c>
    </row>
    <row r="155" spans="1:26" ht="15" thickBot="1" x14ac:dyDescent="0.35">
      <c r="A155" s="7" t="s">
        <v>462</v>
      </c>
      <c r="B155" s="8" t="s">
        <v>463</v>
      </c>
      <c r="C155" s="8" t="s">
        <v>464</v>
      </c>
      <c r="D155">
        <f>IFERROR(VLOOKUP(C155,'throwball F'!$B$2:$N$138,13,FALSE),100)</f>
        <v>100</v>
      </c>
      <c r="E155">
        <f>IFERROR(VLOOKUP(C155,'Cricket SF&amp;F'!$B$2:$AC$103,28,FALSE),0)</f>
        <v>0</v>
      </c>
      <c r="F155">
        <f>IFERROR(VLOOKUP(C155,'Chess F'!$B$2:$H$84,7,FALSE),0)</f>
        <v>0</v>
      </c>
      <c r="G155">
        <f t="shared" si="12"/>
        <v>100</v>
      </c>
      <c r="H155">
        <f>IFERROR(VLOOKUP(C155,'Football SF'!$B$2:$U$61,20,FALSE),0)</f>
        <v>0</v>
      </c>
      <c r="I155">
        <f>IFERROR(VLOOKUP(C155,FIFA!$B$2:$M$36,12,FALSE),0)</f>
        <v>0</v>
      </c>
      <c r="J155">
        <f>IFERROR(VLOOKUP(C155,'TT F'!$B$2:$Q$71,16,FALSE),0)</f>
        <v>0</v>
      </c>
      <c r="K155">
        <f t="shared" si="13"/>
        <v>100</v>
      </c>
      <c r="L155">
        <f>IFERROR(VLOOKUP(C155,'Futsal F'!$B$2:$M$37,12,FALSE),0)</f>
        <v>0</v>
      </c>
      <c r="M155">
        <f>IFERROR(VLOOKUP(C155,'Football F'!$B$2:$M$34,12,FALSE),0)</f>
        <v>0</v>
      </c>
      <c r="N155">
        <f>IFERROR(VLOOKUP(C155,'Basketball F'!$B$2:$M$32,12,FALSE),0)</f>
        <v>0</v>
      </c>
      <c r="O155">
        <f t="shared" si="14"/>
        <v>100</v>
      </c>
      <c r="P155">
        <f>IFERROR(VLOOKUP(C155,'BGMI F'!$B$2:$Q$32,16,FALSE),0)</f>
        <v>0</v>
      </c>
      <c r="Q155">
        <f>IFERROR(VLOOKUP(C155,'Carrom F'!$B$2:$M$41,12,FALSE),0)</f>
        <v>0</v>
      </c>
      <c r="R155">
        <f>IFERROR(VLOOKUP(C155,'Badminton F'!$B$2:$Q$46,16,FALSE),0)</f>
        <v>0</v>
      </c>
      <c r="S155">
        <f t="shared" si="15"/>
        <v>100</v>
      </c>
      <c r="T155">
        <f>IFERROR(VLOOKUP(C155,Athletics!$B$2:$AF$22,31,FALSE),0)</f>
        <v>0</v>
      </c>
      <c r="U155">
        <f>IFERROR(VLOOKUP(C155,'Volleyball F'!$B$2:$Q$50,16,FALSE),0)</f>
        <v>0</v>
      </c>
      <c r="V155">
        <f>IFERROR(VLOOKUP(C155,Pool!$B$2:$U$31,20,FALSE),0)</f>
        <v>0</v>
      </c>
      <c r="W155">
        <f>IFERROR(VLOOKUP(C155,'Tug of War'!$B$2:$AC$20,28,FALSE),0)</f>
        <v>0</v>
      </c>
      <c r="X155">
        <f t="shared" si="16"/>
        <v>100</v>
      </c>
      <c r="Y155">
        <f>IFERROR(VLOOKUP(C155,Frisbee!$B$2:$Q$18,16,FALSE),0)</f>
        <v>0</v>
      </c>
      <c r="Z155">
        <f t="shared" si="17"/>
        <v>100</v>
      </c>
    </row>
    <row r="156" spans="1:26" ht="15" thickBot="1" x14ac:dyDescent="0.35">
      <c r="A156" s="7" t="s">
        <v>465</v>
      </c>
      <c r="B156" s="8" t="s">
        <v>466</v>
      </c>
      <c r="C156" s="8" t="s">
        <v>467</v>
      </c>
      <c r="D156">
        <f>IFERROR(VLOOKUP(C156,'throwball F'!$B$2:$N$138,13,FALSE),100)</f>
        <v>108</v>
      </c>
      <c r="E156">
        <f>IFERROR(VLOOKUP(C156,'Cricket SF&amp;F'!$B$2:$AC$103,28,FALSE),0)</f>
        <v>0</v>
      </c>
      <c r="F156">
        <f>IFERROR(VLOOKUP(C156,'Chess F'!$B$2:$H$84,7,FALSE),0)</f>
        <v>0</v>
      </c>
      <c r="G156">
        <f t="shared" si="12"/>
        <v>108</v>
      </c>
      <c r="H156">
        <f>IFERROR(VLOOKUP(C156,'Football SF'!$B$2:$U$61,20,FALSE),0)</f>
        <v>0</v>
      </c>
      <c r="I156">
        <f>IFERROR(VLOOKUP(C156,FIFA!$B$2:$M$36,12,FALSE),0)</f>
        <v>0</v>
      </c>
      <c r="J156">
        <f>IFERROR(VLOOKUP(C156,'TT F'!$B$2:$Q$71,16,FALSE),0)</f>
        <v>0</v>
      </c>
      <c r="K156">
        <f t="shared" si="13"/>
        <v>108</v>
      </c>
      <c r="L156">
        <f>IFERROR(VLOOKUP(C156,'Futsal F'!$B$2:$M$37,12,FALSE),0)</f>
        <v>0</v>
      </c>
      <c r="M156">
        <f>IFERROR(VLOOKUP(C156,'Football F'!$B$2:$M$34,12,FALSE),0)</f>
        <v>0</v>
      </c>
      <c r="N156">
        <f>IFERROR(VLOOKUP(C156,'Basketball F'!$B$2:$M$32,12,FALSE),0)</f>
        <v>0</v>
      </c>
      <c r="O156">
        <f t="shared" si="14"/>
        <v>108</v>
      </c>
      <c r="P156">
        <f>IFERROR(VLOOKUP(C156,'BGMI F'!$B$2:$Q$32,16,FALSE),0)</f>
        <v>0</v>
      </c>
      <c r="Q156">
        <f>IFERROR(VLOOKUP(C156,'Carrom F'!$B$2:$M$41,12,FALSE),0)</f>
        <v>0</v>
      </c>
      <c r="R156">
        <f>IFERROR(VLOOKUP(C156,'Badminton F'!$B$2:$Q$46,16,FALSE),0)</f>
        <v>0</v>
      </c>
      <c r="S156">
        <f t="shared" si="15"/>
        <v>108</v>
      </c>
      <c r="T156">
        <f>IFERROR(VLOOKUP(C156,Athletics!$B$2:$AF$22,31,FALSE),0)</f>
        <v>0</v>
      </c>
      <c r="U156">
        <f>IFERROR(VLOOKUP(C156,'Volleyball F'!$B$2:$Q$50,16,FALSE),0)</f>
        <v>0</v>
      </c>
      <c r="V156">
        <f>IFERROR(VLOOKUP(C156,Pool!$B$2:$U$31,20,FALSE),0)</f>
        <v>0</v>
      </c>
      <c r="W156">
        <f>IFERROR(VLOOKUP(C156,'Tug of War'!$B$2:$AC$20,28,FALSE),0)</f>
        <v>0</v>
      </c>
      <c r="X156">
        <f t="shared" si="16"/>
        <v>108</v>
      </c>
      <c r="Y156">
        <f>IFERROR(VLOOKUP(C156,Frisbee!$B$2:$Q$18,16,FALSE),0)</f>
        <v>0</v>
      </c>
      <c r="Z156">
        <f t="shared" si="17"/>
        <v>108</v>
      </c>
    </row>
    <row r="157" spans="1:26" ht="15" thickBot="1" x14ac:dyDescent="0.35">
      <c r="A157" s="9" t="s">
        <v>468</v>
      </c>
      <c r="B157" s="10" t="s">
        <v>469</v>
      </c>
      <c r="C157" s="10" t="s">
        <v>470</v>
      </c>
      <c r="D157">
        <f>IFERROR(VLOOKUP(C157,'throwball F'!$B$2:$N$138,13,FALSE),100)</f>
        <v>100</v>
      </c>
      <c r="E157">
        <f>IFERROR(VLOOKUP(C157,'Cricket SF&amp;F'!$B$2:$AC$103,28,FALSE),0)</f>
        <v>0</v>
      </c>
      <c r="F157">
        <f>IFERROR(VLOOKUP(C157,'Chess F'!$B$2:$H$84,7,FALSE),0)</f>
        <v>0</v>
      </c>
      <c r="G157">
        <f t="shared" si="12"/>
        <v>100</v>
      </c>
      <c r="H157">
        <f>IFERROR(VLOOKUP(C157,'Football SF'!$B$2:$U$61,20,FALSE),0)</f>
        <v>0</v>
      </c>
      <c r="I157">
        <f>IFERROR(VLOOKUP(C157,FIFA!$B$2:$M$36,12,FALSE),0)</f>
        <v>0</v>
      </c>
      <c r="J157">
        <f>IFERROR(VLOOKUP(C157,'TT F'!$B$2:$Q$71,16,FALSE),0)</f>
        <v>0</v>
      </c>
      <c r="K157">
        <f t="shared" si="13"/>
        <v>100</v>
      </c>
      <c r="L157">
        <f>IFERROR(VLOOKUP(C157,'Futsal F'!$B$2:$M$37,12,FALSE),0)</f>
        <v>0</v>
      </c>
      <c r="M157">
        <f>IFERROR(VLOOKUP(C157,'Football F'!$B$2:$M$34,12,FALSE),0)</f>
        <v>0</v>
      </c>
      <c r="N157">
        <f>IFERROR(VLOOKUP(C157,'Basketball F'!$B$2:$M$32,12,FALSE),0)</f>
        <v>0</v>
      </c>
      <c r="O157">
        <f t="shared" si="14"/>
        <v>100</v>
      </c>
      <c r="P157">
        <f>IFERROR(VLOOKUP(C157,'BGMI F'!$B$2:$Q$32,16,FALSE),0)</f>
        <v>0</v>
      </c>
      <c r="Q157">
        <f>IFERROR(VLOOKUP(C157,'Carrom F'!$B$2:$M$41,12,FALSE),0)</f>
        <v>0</v>
      </c>
      <c r="R157">
        <f>IFERROR(VLOOKUP(C157,'Badminton F'!$B$2:$Q$46,16,FALSE),0)</f>
        <v>0</v>
      </c>
      <c r="S157">
        <f t="shared" si="15"/>
        <v>100</v>
      </c>
      <c r="T157">
        <f>IFERROR(VLOOKUP(C157,Athletics!$B$2:$AF$22,31,FALSE),0)</f>
        <v>0</v>
      </c>
      <c r="U157">
        <f>IFERROR(VLOOKUP(C157,'Volleyball F'!$B$2:$Q$50,16,FALSE),0)</f>
        <v>0</v>
      </c>
      <c r="V157">
        <f>IFERROR(VLOOKUP(C157,Pool!$B$2:$U$31,20,FALSE),0)</f>
        <v>0</v>
      </c>
      <c r="W157">
        <f>IFERROR(VLOOKUP(C157,'Tug of War'!$B$2:$AC$20,28,FALSE),0)</f>
        <v>0</v>
      </c>
      <c r="X157">
        <f t="shared" si="16"/>
        <v>100</v>
      </c>
      <c r="Y157">
        <f>IFERROR(VLOOKUP(C157,Frisbee!$B$2:$Q$18,16,FALSE),0)</f>
        <v>0</v>
      </c>
      <c r="Z157">
        <f t="shared" si="17"/>
        <v>100</v>
      </c>
    </row>
    <row r="158" spans="1:26" ht="29.4" thickBot="1" x14ac:dyDescent="0.35">
      <c r="A158" s="9" t="s">
        <v>471</v>
      </c>
      <c r="B158" s="10" t="s">
        <v>472</v>
      </c>
      <c r="C158" s="10" t="s">
        <v>473</v>
      </c>
      <c r="D158">
        <f>IFERROR(VLOOKUP(C158,'throwball F'!$B$2:$N$138,13,FALSE),100)</f>
        <v>91</v>
      </c>
      <c r="E158">
        <f>IFERROR(VLOOKUP(C158,'Cricket SF&amp;F'!$B$2:$AC$103,28,FALSE),0)</f>
        <v>0</v>
      </c>
      <c r="F158">
        <f>IFERROR(VLOOKUP(C158,'Chess F'!$B$2:$H$84,7,FALSE),0)</f>
        <v>0</v>
      </c>
      <c r="G158">
        <f t="shared" si="12"/>
        <v>91</v>
      </c>
      <c r="H158">
        <f>IFERROR(VLOOKUP(C158,'Football SF'!$B$2:$U$61,20,FALSE),0)</f>
        <v>0</v>
      </c>
      <c r="I158">
        <f>IFERROR(VLOOKUP(C158,FIFA!$B$2:$M$36,12,FALSE),0)</f>
        <v>0</v>
      </c>
      <c r="J158">
        <f>IFERROR(VLOOKUP(C158,'TT F'!$B$2:$Q$71,16,FALSE),0)</f>
        <v>0</v>
      </c>
      <c r="K158">
        <f t="shared" si="13"/>
        <v>91</v>
      </c>
      <c r="L158">
        <f>IFERROR(VLOOKUP(C158,'Futsal F'!$B$2:$M$37,12,FALSE),0)</f>
        <v>0</v>
      </c>
      <c r="M158">
        <f>IFERROR(VLOOKUP(C158,'Football F'!$B$2:$M$34,12,FALSE),0)</f>
        <v>0</v>
      </c>
      <c r="N158">
        <f>IFERROR(VLOOKUP(C158,'Basketball F'!$B$2:$M$32,12,FALSE),0)</f>
        <v>0</v>
      </c>
      <c r="O158">
        <f t="shared" si="14"/>
        <v>91</v>
      </c>
      <c r="P158">
        <f>IFERROR(VLOOKUP(C158,'BGMI F'!$B$2:$Q$32,16,FALSE),0)</f>
        <v>0</v>
      </c>
      <c r="Q158">
        <f>IFERROR(VLOOKUP(C158,'Carrom F'!$B$2:$M$41,12,FALSE),0)</f>
        <v>0</v>
      </c>
      <c r="R158">
        <f>IFERROR(VLOOKUP(C158,'Badminton F'!$B$2:$Q$46,16,FALSE),0)</f>
        <v>0</v>
      </c>
      <c r="S158">
        <f t="shared" si="15"/>
        <v>91</v>
      </c>
      <c r="T158">
        <f>IFERROR(VLOOKUP(C158,Athletics!$B$2:$AF$22,31,FALSE),0)</f>
        <v>0</v>
      </c>
      <c r="U158">
        <f>IFERROR(VLOOKUP(C158,'Volleyball F'!$B$2:$Q$50,16,FALSE),0)</f>
        <v>0</v>
      </c>
      <c r="V158">
        <f>IFERROR(VLOOKUP(C158,Pool!$B$2:$U$31,20,FALSE),0)</f>
        <v>0</v>
      </c>
      <c r="W158">
        <f>IFERROR(VLOOKUP(C158,'Tug of War'!$B$2:$AC$20,28,FALSE),0)</f>
        <v>0</v>
      </c>
      <c r="X158">
        <f t="shared" si="16"/>
        <v>91</v>
      </c>
      <c r="Y158">
        <f>IFERROR(VLOOKUP(C158,Frisbee!$B$2:$Q$18,16,FALSE),0)</f>
        <v>0</v>
      </c>
      <c r="Z158">
        <f t="shared" si="17"/>
        <v>91</v>
      </c>
    </row>
    <row r="159" spans="1:26" ht="29.4" thickBot="1" x14ac:dyDescent="0.35">
      <c r="A159" s="9" t="s">
        <v>474</v>
      </c>
      <c r="B159" s="10" t="s">
        <v>475</v>
      </c>
      <c r="C159" s="10" t="s">
        <v>476</v>
      </c>
      <c r="D159">
        <f>IFERROR(VLOOKUP(C159,'throwball F'!$B$2:$N$138,13,FALSE),100)</f>
        <v>100</v>
      </c>
      <c r="E159">
        <f>IFERROR(VLOOKUP(C159,'Cricket SF&amp;F'!$B$2:$AC$103,28,FALSE),0)</f>
        <v>0</v>
      </c>
      <c r="F159">
        <f>IFERROR(VLOOKUP(C159,'Chess F'!$B$2:$H$84,7,FALSE),0)</f>
        <v>0</v>
      </c>
      <c r="G159">
        <f t="shared" si="12"/>
        <v>100</v>
      </c>
      <c r="H159">
        <f>IFERROR(VLOOKUP(C159,'Football SF'!$B$2:$U$61,20,FALSE),0)</f>
        <v>0</v>
      </c>
      <c r="I159">
        <f>IFERROR(VLOOKUP(C159,FIFA!$B$2:$M$36,12,FALSE),0)</f>
        <v>0</v>
      </c>
      <c r="J159">
        <f>IFERROR(VLOOKUP(C159,'TT F'!$B$2:$Q$71,16,FALSE),0)</f>
        <v>0</v>
      </c>
      <c r="K159">
        <f t="shared" si="13"/>
        <v>100</v>
      </c>
      <c r="L159">
        <f>IFERROR(VLOOKUP(C159,'Futsal F'!$B$2:$M$37,12,FALSE),0)</f>
        <v>0</v>
      </c>
      <c r="M159">
        <f>IFERROR(VLOOKUP(C159,'Football F'!$B$2:$M$34,12,FALSE),0)</f>
        <v>0</v>
      </c>
      <c r="N159">
        <f>IFERROR(VLOOKUP(C159,'Basketball F'!$B$2:$M$32,12,FALSE),0)</f>
        <v>0</v>
      </c>
      <c r="O159">
        <f t="shared" si="14"/>
        <v>100</v>
      </c>
      <c r="P159">
        <f>IFERROR(VLOOKUP(C159,'BGMI F'!$B$2:$Q$32,16,FALSE),0)</f>
        <v>0</v>
      </c>
      <c r="Q159">
        <f>IFERROR(VLOOKUP(C159,'Carrom F'!$B$2:$M$41,12,FALSE),0)</f>
        <v>0</v>
      </c>
      <c r="R159">
        <f>IFERROR(VLOOKUP(C159,'Badminton F'!$B$2:$Q$46,16,FALSE),0)</f>
        <v>0</v>
      </c>
      <c r="S159">
        <f t="shared" si="15"/>
        <v>100</v>
      </c>
      <c r="T159">
        <f>IFERROR(VLOOKUP(C159,Athletics!$B$2:$AF$22,31,FALSE),0)</f>
        <v>0</v>
      </c>
      <c r="U159">
        <f>IFERROR(VLOOKUP(C159,'Volleyball F'!$B$2:$Q$50,16,FALSE),0)</f>
        <v>0</v>
      </c>
      <c r="V159">
        <f>IFERROR(VLOOKUP(C159,Pool!$B$2:$U$31,20,FALSE),0)</f>
        <v>0</v>
      </c>
      <c r="W159">
        <f>IFERROR(VLOOKUP(C159,'Tug of War'!$B$2:$AC$20,28,FALSE),0)</f>
        <v>0</v>
      </c>
      <c r="X159">
        <f t="shared" si="16"/>
        <v>100</v>
      </c>
      <c r="Y159">
        <f>IFERROR(VLOOKUP(C159,Frisbee!$B$2:$Q$18,16,FALSE),0)</f>
        <v>0</v>
      </c>
      <c r="Z159">
        <f t="shared" si="17"/>
        <v>100</v>
      </c>
    </row>
    <row r="160" spans="1:26" ht="29.4" thickBot="1" x14ac:dyDescent="0.35">
      <c r="A160" s="9" t="s">
        <v>477</v>
      </c>
      <c r="B160" s="10" t="s">
        <v>478</v>
      </c>
      <c r="C160" s="10" t="s">
        <v>479</v>
      </c>
      <c r="D160">
        <f>IFERROR(VLOOKUP(C160,'throwball F'!$B$2:$N$138,13,FALSE),100)</f>
        <v>100</v>
      </c>
      <c r="E160">
        <f>IFERROR(VLOOKUP(C160,'Cricket SF&amp;F'!$B$2:$AC$103,28,FALSE),0)</f>
        <v>0</v>
      </c>
      <c r="F160">
        <f>IFERROR(VLOOKUP(C160,'Chess F'!$B$2:$H$84,7,FALSE),0)</f>
        <v>0</v>
      </c>
      <c r="G160">
        <f t="shared" si="12"/>
        <v>100</v>
      </c>
      <c r="H160">
        <f>IFERROR(VLOOKUP(C160,'Football SF'!$B$2:$U$61,20,FALSE),0)</f>
        <v>0</v>
      </c>
      <c r="I160">
        <f>IFERROR(VLOOKUP(C160,FIFA!$B$2:$M$36,12,FALSE),0)</f>
        <v>0</v>
      </c>
      <c r="J160">
        <f>IFERROR(VLOOKUP(C160,'TT F'!$B$2:$Q$71,16,FALSE),0)</f>
        <v>0</v>
      </c>
      <c r="K160">
        <f t="shared" si="13"/>
        <v>100</v>
      </c>
      <c r="L160">
        <f>IFERROR(VLOOKUP(C160,'Futsal F'!$B$2:$M$37,12,FALSE),0)</f>
        <v>0</v>
      </c>
      <c r="M160">
        <f>IFERROR(VLOOKUP(C160,'Football F'!$B$2:$M$34,12,FALSE),0)</f>
        <v>0</v>
      </c>
      <c r="N160">
        <f>IFERROR(VLOOKUP(C160,'Basketball F'!$B$2:$M$32,12,FALSE),0)</f>
        <v>0</v>
      </c>
      <c r="O160">
        <f t="shared" si="14"/>
        <v>100</v>
      </c>
      <c r="P160">
        <f>IFERROR(VLOOKUP(C160,'BGMI F'!$B$2:$Q$32,16,FALSE),0)</f>
        <v>0</v>
      </c>
      <c r="Q160">
        <f>IFERROR(VLOOKUP(C160,'Carrom F'!$B$2:$M$41,12,FALSE),0)</f>
        <v>0</v>
      </c>
      <c r="R160">
        <f>IFERROR(VLOOKUP(C160,'Badminton F'!$B$2:$Q$46,16,FALSE),0)</f>
        <v>0</v>
      </c>
      <c r="S160">
        <f t="shared" si="15"/>
        <v>100</v>
      </c>
      <c r="T160">
        <f>IFERROR(VLOOKUP(C160,Athletics!$B$2:$AF$22,31,FALSE),0)</f>
        <v>0</v>
      </c>
      <c r="U160">
        <f>IFERROR(VLOOKUP(C160,'Volleyball F'!$B$2:$Q$50,16,FALSE),0)</f>
        <v>0</v>
      </c>
      <c r="V160">
        <f>IFERROR(VLOOKUP(C160,Pool!$B$2:$U$31,20,FALSE),0)</f>
        <v>0</v>
      </c>
      <c r="W160">
        <f>IFERROR(VLOOKUP(C160,'Tug of War'!$B$2:$AC$20,28,FALSE),0)</f>
        <v>0</v>
      </c>
      <c r="X160">
        <f t="shared" si="16"/>
        <v>100</v>
      </c>
      <c r="Y160">
        <f>IFERROR(VLOOKUP(C160,Frisbee!$B$2:$Q$18,16,FALSE),0)</f>
        <v>0</v>
      </c>
      <c r="Z160">
        <f t="shared" si="17"/>
        <v>100</v>
      </c>
    </row>
    <row r="161" spans="1:26" ht="15" thickBot="1" x14ac:dyDescent="0.35">
      <c r="A161" s="9" t="s">
        <v>480</v>
      </c>
      <c r="B161" s="10" t="s">
        <v>481</v>
      </c>
      <c r="C161" s="10" t="s">
        <v>482</v>
      </c>
      <c r="D161">
        <f>IFERROR(VLOOKUP(C161,'throwball F'!$B$2:$N$138,13,FALSE),100)</f>
        <v>100</v>
      </c>
      <c r="E161">
        <f>IFERROR(VLOOKUP(C161,'Cricket SF&amp;F'!$B$2:$AC$103,28,FALSE),0)</f>
        <v>0</v>
      </c>
      <c r="F161">
        <f>IFERROR(VLOOKUP(C161,'Chess F'!$B$2:$H$84,7,FALSE),0)</f>
        <v>0</v>
      </c>
      <c r="G161">
        <f t="shared" si="12"/>
        <v>100</v>
      </c>
      <c r="H161">
        <f>IFERROR(VLOOKUP(C161,'Football SF'!$B$2:$U$61,20,FALSE),0)</f>
        <v>0</v>
      </c>
      <c r="I161">
        <f>IFERROR(VLOOKUP(C161,FIFA!$B$2:$M$36,12,FALSE),0)</f>
        <v>0</v>
      </c>
      <c r="J161">
        <f>IFERROR(VLOOKUP(C161,'TT F'!$B$2:$Q$71,16,FALSE),0)</f>
        <v>0</v>
      </c>
      <c r="K161">
        <f t="shared" si="13"/>
        <v>100</v>
      </c>
      <c r="L161">
        <f>IFERROR(VLOOKUP(C161,'Futsal F'!$B$2:$M$37,12,FALSE),0)</f>
        <v>0</v>
      </c>
      <c r="M161">
        <f>IFERROR(VLOOKUP(C161,'Football F'!$B$2:$M$34,12,FALSE),0)</f>
        <v>0</v>
      </c>
      <c r="N161">
        <f>IFERROR(VLOOKUP(C161,'Basketball F'!$B$2:$M$32,12,FALSE),0)</f>
        <v>0</v>
      </c>
      <c r="O161">
        <f t="shared" si="14"/>
        <v>100</v>
      </c>
      <c r="P161">
        <f>IFERROR(VLOOKUP(C161,'BGMI F'!$B$2:$Q$32,16,FALSE),0)</f>
        <v>0</v>
      </c>
      <c r="Q161">
        <f>IFERROR(VLOOKUP(C161,'Carrom F'!$B$2:$M$41,12,FALSE),0)</f>
        <v>0</v>
      </c>
      <c r="R161">
        <f>IFERROR(VLOOKUP(C161,'Badminton F'!$B$2:$Q$46,16,FALSE),0)</f>
        <v>0</v>
      </c>
      <c r="S161">
        <f t="shared" si="15"/>
        <v>100</v>
      </c>
      <c r="T161">
        <f>IFERROR(VLOOKUP(C161,Athletics!$B$2:$AF$22,31,FALSE),0)</f>
        <v>0</v>
      </c>
      <c r="U161">
        <f>IFERROR(VLOOKUP(C161,'Volleyball F'!$B$2:$Q$50,16,FALSE),0)</f>
        <v>0</v>
      </c>
      <c r="V161">
        <f>IFERROR(VLOOKUP(C161,Pool!$B$2:$U$31,20,FALSE),0)</f>
        <v>0</v>
      </c>
      <c r="W161">
        <f>IFERROR(VLOOKUP(C161,'Tug of War'!$B$2:$AC$20,28,FALSE),0)</f>
        <v>0</v>
      </c>
      <c r="X161">
        <f t="shared" si="16"/>
        <v>100</v>
      </c>
      <c r="Y161">
        <f>IFERROR(VLOOKUP(C161,Frisbee!$B$2:$Q$18,16,FALSE),0)</f>
        <v>0</v>
      </c>
      <c r="Z161">
        <f t="shared" si="17"/>
        <v>100</v>
      </c>
    </row>
    <row r="162" spans="1:26" ht="15" thickBot="1" x14ac:dyDescent="0.35">
      <c r="A162" s="9" t="s">
        <v>483</v>
      </c>
      <c r="B162" s="10" t="s">
        <v>484</v>
      </c>
      <c r="C162" s="10" t="s">
        <v>485</v>
      </c>
      <c r="D162">
        <f>IFERROR(VLOOKUP(C162,'throwball F'!$B$2:$N$138,13,FALSE),100)</f>
        <v>100</v>
      </c>
      <c r="E162">
        <f>IFERROR(VLOOKUP(C162,'Cricket SF&amp;F'!$B$2:$AC$103,28,FALSE),0)</f>
        <v>0</v>
      </c>
      <c r="F162">
        <f>IFERROR(VLOOKUP(C162,'Chess F'!$B$2:$H$84,7,FALSE),0)</f>
        <v>0</v>
      </c>
      <c r="G162">
        <f t="shared" si="12"/>
        <v>100</v>
      </c>
      <c r="H162">
        <f>IFERROR(VLOOKUP(C162,'Football SF'!$B$2:$U$61,20,FALSE),0)</f>
        <v>0</v>
      </c>
      <c r="I162">
        <f>IFERROR(VLOOKUP(C162,FIFA!$B$2:$M$36,12,FALSE),0)</f>
        <v>0</v>
      </c>
      <c r="J162">
        <f>IFERROR(VLOOKUP(C162,'TT F'!$B$2:$Q$71,16,FALSE),0)</f>
        <v>0</v>
      </c>
      <c r="K162">
        <f t="shared" si="13"/>
        <v>100</v>
      </c>
      <c r="L162">
        <f>IFERROR(VLOOKUP(C162,'Futsal F'!$B$2:$M$37,12,FALSE),0)</f>
        <v>0</v>
      </c>
      <c r="M162">
        <f>IFERROR(VLOOKUP(C162,'Football F'!$B$2:$M$34,12,FALSE),0)</f>
        <v>0</v>
      </c>
      <c r="N162">
        <f>IFERROR(VLOOKUP(C162,'Basketball F'!$B$2:$M$32,12,FALSE),0)</f>
        <v>0</v>
      </c>
      <c r="O162">
        <f t="shared" si="14"/>
        <v>100</v>
      </c>
      <c r="P162">
        <f>IFERROR(VLOOKUP(C162,'BGMI F'!$B$2:$Q$32,16,FALSE),0)</f>
        <v>0</v>
      </c>
      <c r="Q162">
        <f>IFERROR(VLOOKUP(C162,'Carrom F'!$B$2:$M$41,12,FALSE),0)</f>
        <v>0</v>
      </c>
      <c r="R162">
        <f>IFERROR(VLOOKUP(C162,'Badminton F'!$B$2:$Q$46,16,FALSE),0)</f>
        <v>0</v>
      </c>
      <c r="S162">
        <f t="shared" si="15"/>
        <v>100</v>
      </c>
      <c r="T162">
        <f>IFERROR(VLOOKUP(C162,Athletics!$B$2:$AF$22,31,FALSE),0)</f>
        <v>0</v>
      </c>
      <c r="U162">
        <f>IFERROR(VLOOKUP(C162,'Volleyball F'!$B$2:$Q$50,16,FALSE),0)</f>
        <v>0</v>
      </c>
      <c r="V162">
        <f>IFERROR(VLOOKUP(C162,Pool!$B$2:$U$31,20,FALSE),0)</f>
        <v>0</v>
      </c>
      <c r="W162">
        <f>IFERROR(VLOOKUP(C162,'Tug of War'!$B$2:$AC$20,28,FALSE),0)</f>
        <v>0</v>
      </c>
      <c r="X162">
        <f t="shared" si="16"/>
        <v>100</v>
      </c>
      <c r="Y162">
        <f>IFERROR(VLOOKUP(C162,Frisbee!$B$2:$Q$18,16,FALSE),0)</f>
        <v>0</v>
      </c>
      <c r="Z162">
        <f t="shared" si="17"/>
        <v>100</v>
      </c>
    </row>
    <row r="163" spans="1:26" ht="15" thickBot="1" x14ac:dyDescent="0.35">
      <c r="A163" s="9" t="s">
        <v>486</v>
      </c>
      <c r="B163" s="10" t="s">
        <v>487</v>
      </c>
      <c r="C163" s="10" t="s">
        <v>488</v>
      </c>
      <c r="D163">
        <f>IFERROR(VLOOKUP(C163,'throwball F'!$B$2:$N$138,13,FALSE),100)</f>
        <v>100</v>
      </c>
      <c r="E163">
        <f>IFERROR(VLOOKUP(C163,'Cricket SF&amp;F'!$B$2:$AC$103,28,FALSE),0)</f>
        <v>0</v>
      </c>
      <c r="F163">
        <f>IFERROR(VLOOKUP(C163,'Chess F'!$B$2:$H$84,7,FALSE),0)</f>
        <v>0</v>
      </c>
      <c r="G163">
        <f t="shared" si="12"/>
        <v>100</v>
      </c>
      <c r="H163">
        <f>IFERROR(VLOOKUP(C163,'Football SF'!$B$2:$U$61,20,FALSE),0)</f>
        <v>0</v>
      </c>
      <c r="I163">
        <f>IFERROR(VLOOKUP(C163,FIFA!$B$2:$M$36,12,FALSE),0)</f>
        <v>0</v>
      </c>
      <c r="J163">
        <f>IFERROR(VLOOKUP(C163,'TT F'!$B$2:$Q$71,16,FALSE),0)</f>
        <v>0</v>
      </c>
      <c r="K163">
        <f t="shared" si="13"/>
        <v>100</v>
      </c>
      <c r="L163">
        <f>IFERROR(VLOOKUP(C163,'Futsal F'!$B$2:$M$37,12,FALSE),0)</f>
        <v>0</v>
      </c>
      <c r="M163">
        <f>IFERROR(VLOOKUP(C163,'Football F'!$B$2:$M$34,12,FALSE),0)</f>
        <v>0</v>
      </c>
      <c r="N163">
        <f>IFERROR(VLOOKUP(C163,'Basketball F'!$B$2:$M$32,12,FALSE),0)</f>
        <v>0</v>
      </c>
      <c r="O163">
        <f t="shared" si="14"/>
        <v>100</v>
      </c>
      <c r="P163">
        <f>IFERROR(VLOOKUP(C163,'BGMI F'!$B$2:$Q$32,16,FALSE),0)</f>
        <v>0</v>
      </c>
      <c r="Q163">
        <f>IFERROR(VLOOKUP(C163,'Carrom F'!$B$2:$M$41,12,FALSE),0)</f>
        <v>0</v>
      </c>
      <c r="R163">
        <f>IFERROR(VLOOKUP(C163,'Badminton F'!$B$2:$Q$46,16,FALSE),0)</f>
        <v>0</v>
      </c>
      <c r="S163">
        <f t="shared" si="15"/>
        <v>100</v>
      </c>
      <c r="T163">
        <f>IFERROR(VLOOKUP(C163,Athletics!$B$2:$AF$22,31,FALSE),0)</f>
        <v>0</v>
      </c>
      <c r="U163">
        <f>IFERROR(VLOOKUP(C163,'Volleyball F'!$B$2:$Q$50,16,FALSE),0)</f>
        <v>0</v>
      </c>
      <c r="V163">
        <f>IFERROR(VLOOKUP(C163,Pool!$B$2:$U$31,20,FALSE),0)</f>
        <v>0</v>
      </c>
      <c r="W163">
        <f>IFERROR(VLOOKUP(C163,'Tug of War'!$B$2:$AC$20,28,FALSE),0)</f>
        <v>0</v>
      </c>
      <c r="X163">
        <f t="shared" si="16"/>
        <v>100</v>
      </c>
      <c r="Y163">
        <f>IFERROR(VLOOKUP(C163,Frisbee!$B$2:$Q$18,16,FALSE),0)</f>
        <v>0</v>
      </c>
      <c r="Z163">
        <f t="shared" si="17"/>
        <v>100</v>
      </c>
    </row>
    <row r="164" spans="1:26" ht="15" thickBot="1" x14ac:dyDescent="0.35">
      <c r="A164" s="9" t="s">
        <v>489</v>
      </c>
      <c r="B164" s="10" t="s">
        <v>490</v>
      </c>
      <c r="C164" s="10" t="s">
        <v>491</v>
      </c>
      <c r="D164">
        <f>IFERROR(VLOOKUP(C164,'throwball F'!$B$2:$N$138,13,FALSE),100)</f>
        <v>100</v>
      </c>
      <c r="E164">
        <f>IFERROR(VLOOKUP(C164,'Cricket SF&amp;F'!$B$2:$AC$103,28,FALSE),0)</f>
        <v>0</v>
      </c>
      <c r="F164">
        <f>IFERROR(VLOOKUP(C164,'Chess F'!$B$2:$H$84,7,FALSE),0)</f>
        <v>0</v>
      </c>
      <c r="G164">
        <f t="shared" si="12"/>
        <v>100</v>
      </c>
      <c r="H164">
        <f>IFERROR(VLOOKUP(C164,'Football SF'!$B$2:$U$61,20,FALSE),0)</f>
        <v>0</v>
      </c>
      <c r="I164">
        <f>IFERROR(VLOOKUP(C164,FIFA!$B$2:$M$36,12,FALSE),0)</f>
        <v>0</v>
      </c>
      <c r="J164">
        <f>IFERROR(VLOOKUP(C164,'TT F'!$B$2:$Q$71,16,FALSE),0)</f>
        <v>0</v>
      </c>
      <c r="K164">
        <f t="shared" si="13"/>
        <v>100</v>
      </c>
      <c r="L164">
        <f>IFERROR(VLOOKUP(C164,'Futsal F'!$B$2:$M$37,12,FALSE),0)</f>
        <v>0</v>
      </c>
      <c r="M164">
        <f>IFERROR(VLOOKUP(C164,'Football F'!$B$2:$M$34,12,FALSE),0)</f>
        <v>0</v>
      </c>
      <c r="N164">
        <f>IFERROR(VLOOKUP(C164,'Basketball F'!$B$2:$M$32,12,FALSE),0)</f>
        <v>0</v>
      </c>
      <c r="O164">
        <f t="shared" si="14"/>
        <v>100</v>
      </c>
      <c r="P164">
        <f>IFERROR(VLOOKUP(C164,'BGMI F'!$B$2:$Q$32,16,FALSE),0)</f>
        <v>0</v>
      </c>
      <c r="Q164">
        <f>IFERROR(VLOOKUP(C164,'Carrom F'!$B$2:$M$41,12,FALSE),0)</f>
        <v>0</v>
      </c>
      <c r="R164">
        <f>IFERROR(VLOOKUP(C164,'Badminton F'!$B$2:$Q$46,16,FALSE),0)</f>
        <v>0</v>
      </c>
      <c r="S164">
        <f t="shared" si="15"/>
        <v>100</v>
      </c>
      <c r="T164">
        <f>IFERROR(VLOOKUP(C164,Athletics!$B$2:$AF$22,31,FALSE),0)</f>
        <v>0</v>
      </c>
      <c r="U164">
        <f>IFERROR(VLOOKUP(C164,'Volleyball F'!$B$2:$Q$50,16,FALSE),0)</f>
        <v>0</v>
      </c>
      <c r="V164">
        <f>IFERROR(VLOOKUP(C164,Pool!$B$2:$U$31,20,FALSE),0)</f>
        <v>0</v>
      </c>
      <c r="W164">
        <f>IFERROR(VLOOKUP(C164,'Tug of War'!$B$2:$AC$20,28,FALSE),0)</f>
        <v>0</v>
      </c>
      <c r="X164">
        <f t="shared" si="16"/>
        <v>100</v>
      </c>
      <c r="Y164">
        <f>IFERROR(VLOOKUP(C164,Frisbee!$B$2:$Q$18,16,FALSE),0)</f>
        <v>0</v>
      </c>
      <c r="Z164">
        <f t="shared" si="17"/>
        <v>100</v>
      </c>
    </row>
    <row r="165" spans="1:26" ht="15" thickBot="1" x14ac:dyDescent="0.35">
      <c r="A165" s="9" t="s">
        <v>492</v>
      </c>
      <c r="B165" s="10" t="s">
        <v>493</v>
      </c>
      <c r="C165" s="10" t="s">
        <v>494</v>
      </c>
      <c r="D165">
        <f>IFERROR(VLOOKUP(C165,'throwball F'!$B$2:$N$138,13,FALSE),100)</f>
        <v>100</v>
      </c>
      <c r="E165">
        <f>IFERROR(VLOOKUP(C165,'Cricket SF&amp;F'!$B$2:$AC$103,28,FALSE),0)</f>
        <v>0</v>
      </c>
      <c r="F165">
        <f>IFERROR(VLOOKUP(C165,'Chess F'!$B$2:$H$84,7,FALSE),0)</f>
        <v>0</v>
      </c>
      <c r="G165">
        <f t="shared" si="12"/>
        <v>100</v>
      </c>
      <c r="H165">
        <f>IFERROR(VLOOKUP(C165,'Football SF'!$B$2:$U$61,20,FALSE),0)</f>
        <v>0</v>
      </c>
      <c r="I165">
        <f>IFERROR(VLOOKUP(C165,FIFA!$B$2:$M$36,12,FALSE),0)</f>
        <v>0</v>
      </c>
      <c r="J165">
        <f>IFERROR(VLOOKUP(C165,'TT F'!$B$2:$Q$71,16,FALSE),0)</f>
        <v>0</v>
      </c>
      <c r="K165">
        <f t="shared" si="13"/>
        <v>100</v>
      </c>
      <c r="L165">
        <f>IFERROR(VLOOKUP(C165,'Futsal F'!$B$2:$M$37,12,FALSE),0)</f>
        <v>0</v>
      </c>
      <c r="M165">
        <f>IFERROR(VLOOKUP(C165,'Football F'!$B$2:$M$34,12,FALSE),0)</f>
        <v>0</v>
      </c>
      <c r="N165">
        <f>IFERROR(VLOOKUP(C165,'Basketball F'!$B$2:$M$32,12,FALSE),0)</f>
        <v>0</v>
      </c>
      <c r="O165">
        <f t="shared" si="14"/>
        <v>100</v>
      </c>
      <c r="P165">
        <f>IFERROR(VLOOKUP(C165,'BGMI F'!$B$2:$Q$32,16,FALSE),0)</f>
        <v>0</v>
      </c>
      <c r="Q165">
        <f>IFERROR(VLOOKUP(C165,'Carrom F'!$B$2:$M$41,12,FALSE),0)</f>
        <v>0</v>
      </c>
      <c r="R165">
        <f>IFERROR(VLOOKUP(C165,'Badminton F'!$B$2:$Q$46,16,FALSE),0)</f>
        <v>0</v>
      </c>
      <c r="S165">
        <f t="shared" si="15"/>
        <v>100</v>
      </c>
      <c r="T165">
        <f>IFERROR(VLOOKUP(C165,Athletics!$B$2:$AF$22,31,FALSE),0)</f>
        <v>0</v>
      </c>
      <c r="U165">
        <f>IFERROR(VLOOKUP(C165,'Volleyball F'!$B$2:$Q$50,16,FALSE),0)</f>
        <v>0</v>
      </c>
      <c r="V165">
        <f>IFERROR(VLOOKUP(C165,Pool!$B$2:$U$31,20,FALSE),0)</f>
        <v>0</v>
      </c>
      <c r="W165">
        <f>IFERROR(VLOOKUP(C165,'Tug of War'!$B$2:$AC$20,28,FALSE),0)</f>
        <v>0</v>
      </c>
      <c r="X165">
        <f t="shared" si="16"/>
        <v>100</v>
      </c>
      <c r="Y165">
        <f>IFERROR(VLOOKUP(C165,Frisbee!$B$2:$Q$18,16,FALSE),0)</f>
        <v>0</v>
      </c>
      <c r="Z165">
        <f t="shared" si="17"/>
        <v>100</v>
      </c>
    </row>
    <row r="166" spans="1:26" ht="15" thickBot="1" x14ac:dyDescent="0.35">
      <c r="A166" s="9" t="s">
        <v>495</v>
      </c>
      <c r="B166" s="10" t="s">
        <v>496</v>
      </c>
      <c r="C166" s="10" t="s">
        <v>497</v>
      </c>
      <c r="D166">
        <f>IFERROR(VLOOKUP(C166,'throwball F'!$B$2:$N$138,13,FALSE),100)</f>
        <v>100</v>
      </c>
      <c r="E166">
        <f>IFERROR(VLOOKUP(C166,'Cricket SF&amp;F'!$B$2:$AC$103,28,FALSE),0)</f>
        <v>7</v>
      </c>
      <c r="F166">
        <f>IFERROR(VLOOKUP(C166,'Chess F'!$B$2:$H$84,7,FALSE),0)</f>
        <v>15</v>
      </c>
      <c r="G166">
        <f t="shared" si="12"/>
        <v>122</v>
      </c>
      <c r="H166">
        <f>IFERROR(VLOOKUP(C166,'Football SF'!$B$2:$U$61,20,FALSE),0)</f>
        <v>0</v>
      </c>
      <c r="I166">
        <f>IFERROR(VLOOKUP(C166,FIFA!$B$2:$M$36,12,FALSE),0)</f>
        <v>0</v>
      </c>
      <c r="J166">
        <f>IFERROR(VLOOKUP(C166,'TT F'!$B$2:$Q$71,16,FALSE),0)</f>
        <v>0</v>
      </c>
      <c r="K166">
        <f t="shared" si="13"/>
        <v>122</v>
      </c>
      <c r="L166">
        <f>IFERROR(VLOOKUP(C166,'Futsal F'!$B$2:$M$37,12,FALSE),0)</f>
        <v>0</v>
      </c>
      <c r="M166">
        <f>IFERROR(VLOOKUP(C166,'Football F'!$B$2:$M$34,12,FALSE),0)</f>
        <v>0</v>
      </c>
      <c r="N166">
        <f>IFERROR(VLOOKUP(C166,'Basketball F'!$B$2:$M$32,12,FALSE),0)</f>
        <v>0</v>
      </c>
      <c r="O166">
        <f t="shared" si="14"/>
        <v>122</v>
      </c>
      <c r="P166">
        <f>IFERROR(VLOOKUP(C166,'BGMI F'!$B$2:$Q$32,16,FALSE),0)</f>
        <v>0</v>
      </c>
      <c r="Q166">
        <f>IFERROR(VLOOKUP(C166,'Carrom F'!$B$2:$M$41,12,FALSE),0)</f>
        <v>0</v>
      </c>
      <c r="R166">
        <f>IFERROR(VLOOKUP(C166,'Badminton F'!$B$2:$Q$46,16,FALSE),0)</f>
        <v>0</v>
      </c>
      <c r="S166">
        <f t="shared" si="15"/>
        <v>122</v>
      </c>
      <c r="T166">
        <f>IFERROR(VLOOKUP(C166,Athletics!$B$2:$AF$22,31,FALSE),0)</f>
        <v>0</v>
      </c>
      <c r="U166">
        <f>IFERROR(VLOOKUP(C166,'Volleyball F'!$B$2:$Q$50,16,FALSE),0)</f>
        <v>0</v>
      </c>
      <c r="V166">
        <f>IFERROR(VLOOKUP(C166,Pool!$B$2:$U$31,20,FALSE),0)</f>
        <v>0</v>
      </c>
      <c r="W166">
        <f>IFERROR(VLOOKUP(C166,'Tug of War'!$B$2:$AC$20,28,FALSE),0)</f>
        <v>0</v>
      </c>
      <c r="X166">
        <f t="shared" si="16"/>
        <v>122</v>
      </c>
      <c r="Y166">
        <f>IFERROR(VLOOKUP(C166,Frisbee!$B$2:$Q$18,16,FALSE),0)</f>
        <v>0</v>
      </c>
      <c r="Z166">
        <f t="shared" si="17"/>
        <v>122</v>
      </c>
    </row>
    <row r="167" spans="1:26" ht="15" thickBot="1" x14ac:dyDescent="0.35">
      <c r="A167" s="9" t="s">
        <v>498</v>
      </c>
      <c r="B167" s="10" t="s">
        <v>499</v>
      </c>
      <c r="C167" s="10" t="s">
        <v>500</v>
      </c>
      <c r="D167">
        <f>IFERROR(VLOOKUP(C167,'throwball F'!$B$2:$N$138,13,FALSE),100)</f>
        <v>100</v>
      </c>
      <c r="E167">
        <f>IFERROR(VLOOKUP(C167,'Cricket SF&amp;F'!$B$2:$AC$103,28,FALSE),0)</f>
        <v>0</v>
      </c>
      <c r="F167">
        <f>IFERROR(VLOOKUP(C167,'Chess F'!$B$2:$H$84,7,FALSE),0)</f>
        <v>0</v>
      </c>
      <c r="G167">
        <f t="shared" si="12"/>
        <v>100</v>
      </c>
      <c r="H167">
        <f>IFERROR(VLOOKUP(C167,'Football SF'!$B$2:$U$61,20,FALSE),0)</f>
        <v>0</v>
      </c>
      <c r="I167">
        <f>IFERROR(VLOOKUP(C167,FIFA!$B$2:$M$36,12,FALSE),0)</f>
        <v>0</v>
      </c>
      <c r="J167">
        <f>IFERROR(VLOOKUP(C167,'TT F'!$B$2:$Q$71,16,FALSE),0)</f>
        <v>0</v>
      </c>
      <c r="K167">
        <f t="shared" si="13"/>
        <v>100</v>
      </c>
      <c r="L167">
        <f>IFERROR(VLOOKUP(C167,'Futsal F'!$B$2:$M$37,12,FALSE),0)</f>
        <v>0</v>
      </c>
      <c r="M167">
        <f>IFERROR(VLOOKUP(C167,'Football F'!$B$2:$M$34,12,FALSE),0)</f>
        <v>0</v>
      </c>
      <c r="N167">
        <f>IFERROR(VLOOKUP(C167,'Basketball F'!$B$2:$M$32,12,FALSE),0)</f>
        <v>0</v>
      </c>
      <c r="O167">
        <f t="shared" si="14"/>
        <v>100</v>
      </c>
      <c r="P167">
        <f>IFERROR(VLOOKUP(C167,'BGMI F'!$B$2:$Q$32,16,FALSE),0)</f>
        <v>0</v>
      </c>
      <c r="Q167">
        <f>IFERROR(VLOOKUP(C167,'Carrom F'!$B$2:$M$41,12,FALSE),0)</f>
        <v>0</v>
      </c>
      <c r="R167">
        <f>IFERROR(VLOOKUP(C167,'Badminton F'!$B$2:$Q$46,16,FALSE),0)</f>
        <v>0</v>
      </c>
      <c r="S167">
        <f t="shared" si="15"/>
        <v>100</v>
      </c>
      <c r="T167">
        <f>IFERROR(VLOOKUP(C167,Athletics!$B$2:$AF$22,31,FALSE),0)</f>
        <v>0</v>
      </c>
      <c r="U167">
        <f>IFERROR(VLOOKUP(C167,'Volleyball F'!$B$2:$Q$50,16,FALSE),0)</f>
        <v>0</v>
      </c>
      <c r="V167">
        <f>IFERROR(VLOOKUP(C167,Pool!$B$2:$U$31,20,FALSE),0)</f>
        <v>0</v>
      </c>
      <c r="W167">
        <f>IFERROR(VLOOKUP(C167,'Tug of War'!$B$2:$AC$20,28,FALSE),0)</f>
        <v>0</v>
      </c>
      <c r="X167">
        <f t="shared" si="16"/>
        <v>100</v>
      </c>
      <c r="Y167">
        <f>IFERROR(VLOOKUP(C167,Frisbee!$B$2:$Q$18,16,FALSE),0)</f>
        <v>0</v>
      </c>
      <c r="Z167">
        <f t="shared" si="17"/>
        <v>100</v>
      </c>
    </row>
    <row r="168" spans="1:26" ht="15" thickBot="1" x14ac:dyDescent="0.35">
      <c r="A168" s="9" t="s">
        <v>501</v>
      </c>
      <c r="B168" s="10" t="s">
        <v>502</v>
      </c>
      <c r="C168" s="10" t="s">
        <v>503</v>
      </c>
      <c r="D168">
        <f>IFERROR(VLOOKUP(C168,'throwball F'!$B$2:$N$138,13,FALSE),100)</f>
        <v>100</v>
      </c>
      <c r="E168">
        <f>IFERROR(VLOOKUP(C168,'Cricket SF&amp;F'!$B$2:$AC$103,28,FALSE),0)</f>
        <v>0</v>
      </c>
      <c r="F168">
        <f>IFERROR(VLOOKUP(C168,'Chess F'!$B$2:$H$84,7,FALSE),0)</f>
        <v>0</v>
      </c>
      <c r="G168">
        <f t="shared" si="12"/>
        <v>100</v>
      </c>
      <c r="H168">
        <f>IFERROR(VLOOKUP(C168,'Football SF'!$B$2:$U$61,20,FALSE),0)</f>
        <v>0</v>
      </c>
      <c r="I168">
        <f>IFERROR(VLOOKUP(C168,FIFA!$B$2:$M$36,12,FALSE),0)</f>
        <v>0</v>
      </c>
      <c r="J168">
        <f>IFERROR(VLOOKUP(C168,'TT F'!$B$2:$Q$71,16,FALSE),0)</f>
        <v>0</v>
      </c>
      <c r="K168">
        <f t="shared" si="13"/>
        <v>100</v>
      </c>
      <c r="L168">
        <f>IFERROR(VLOOKUP(C168,'Futsal F'!$B$2:$M$37,12,FALSE),0)</f>
        <v>0</v>
      </c>
      <c r="M168">
        <f>IFERROR(VLOOKUP(C168,'Football F'!$B$2:$M$34,12,FALSE),0)</f>
        <v>0</v>
      </c>
      <c r="N168">
        <f>IFERROR(VLOOKUP(C168,'Basketball F'!$B$2:$M$32,12,FALSE),0)</f>
        <v>0</v>
      </c>
      <c r="O168">
        <f t="shared" si="14"/>
        <v>100</v>
      </c>
      <c r="P168">
        <f>IFERROR(VLOOKUP(C168,'BGMI F'!$B$2:$Q$32,16,FALSE),0)</f>
        <v>0</v>
      </c>
      <c r="Q168">
        <f>IFERROR(VLOOKUP(C168,'Carrom F'!$B$2:$M$41,12,FALSE),0)</f>
        <v>0</v>
      </c>
      <c r="R168">
        <f>IFERROR(VLOOKUP(C168,'Badminton F'!$B$2:$Q$46,16,FALSE),0)</f>
        <v>0</v>
      </c>
      <c r="S168">
        <f t="shared" si="15"/>
        <v>100</v>
      </c>
      <c r="T168">
        <f>IFERROR(VLOOKUP(C168,Athletics!$B$2:$AF$22,31,FALSE),0)</f>
        <v>0</v>
      </c>
      <c r="U168">
        <f>IFERROR(VLOOKUP(C168,'Volleyball F'!$B$2:$Q$50,16,FALSE),0)</f>
        <v>0</v>
      </c>
      <c r="V168">
        <f>IFERROR(VLOOKUP(C168,Pool!$B$2:$U$31,20,FALSE),0)</f>
        <v>9</v>
      </c>
      <c r="W168">
        <f>IFERROR(VLOOKUP(C168,'Tug of War'!$B$2:$AC$20,28,FALSE),0)</f>
        <v>0</v>
      </c>
      <c r="X168">
        <f t="shared" si="16"/>
        <v>109</v>
      </c>
      <c r="Y168">
        <f>IFERROR(VLOOKUP(C168,Frisbee!$B$2:$Q$18,16,FALSE),0)</f>
        <v>0</v>
      </c>
      <c r="Z168">
        <f t="shared" si="17"/>
        <v>109</v>
      </c>
    </row>
    <row r="169" spans="1:26" ht="15" thickBot="1" x14ac:dyDescent="0.35">
      <c r="A169" s="9" t="s">
        <v>504</v>
      </c>
      <c r="B169" s="10" t="s">
        <v>505</v>
      </c>
      <c r="C169" s="10" t="s">
        <v>506</v>
      </c>
      <c r="D169">
        <f>IFERROR(VLOOKUP(C169,'throwball F'!$B$2:$N$138,13,FALSE),100)</f>
        <v>100</v>
      </c>
      <c r="E169">
        <f>IFERROR(VLOOKUP(C169,'Cricket SF&amp;F'!$B$2:$AC$103,28,FALSE),0)</f>
        <v>0</v>
      </c>
      <c r="F169">
        <f>IFERROR(VLOOKUP(C169,'Chess F'!$B$2:$H$84,7,FALSE),0)</f>
        <v>0</v>
      </c>
      <c r="G169">
        <f t="shared" si="12"/>
        <v>100</v>
      </c>
      <c r="H169">
        <f>IFERROR(VLOOKUP(C169,'Football SF'!$B$2:$U$61,20,FALSE),0)</f>
        <v>0</v>
      </c>
      <c r="I169">
        <f>IFERROR(VLOOKUP(C169,FIFA!$B$2:$M$36,12,FALSE),0)</f>
        <v>0</v>
      </c>
      <c r="J169">
        <f>IFERROR(VLOOKUP(C169,'TT F'!$B$2:$Q$71,16,FALSE),0)</f>
        <v>0</v>
      </c>
      <c r="K169">
        <f t="shared" si="13"/>
        <v>100</v>
      </c>
      <c r="L169">
        <f>IFERROR(VLOOKUP(C169,'Futsal F'!$B$2:$M$37,12,FALSE),0)</f>
        <v>0</v>
      </c>
      <c r="M169">
        <f>IFERROR(VLOOKUP(C169,'Football F'!$B$2:$M$34,12,FALSE),0)</f>
        <v>0</v>
      </c>
      <c r="N169">
        <f>IFERROR(VLOOKUP(C169,'Basketball F'!$B$2:$M$32,12,FALSE),0)</f>
        <v>0</v>
      </c>
      <c r="O169">
        <f t="shared" si="14"/>
        <v>100</v>
      </c>
      <c r="P169">
        <f>IFERROR(VLOOKUP(C169,'BGMI F'!$B$2:$Q$32,16,FALSE),0)</f>
        <v>0</v>
      </c>
      <c r="Q169">
        <f>IFERROR(VLOOKUP(C169,'Carrom F'!$B$2:$M$41,12,FALSE),0)</f>
        <v>0</v>
      </c>
      <c r="R169">
        <f>IFERROR(VLOOKUP(C169,'Badminton F'!$B$2:$Q$46,16,FALSE),0)</f>
        <v>0</v>
      </c>
      <c r="S169">
        <f t="shared" si="15"/>
        <v>100</v>
      </c>
      <c r="T169">
        <f>IFERROR(VLOOKUP(C169,Athletics!$B$2:$AF$22,31,FALSE),0)</f>
        <v>0</v>
      </c>
      <c r="U169">
        <f>IFERROR(VLOOKUP(C169,'Volleyball F'!$B$2:$Q$50,16,FALSE),0)</f>
        <v>0</v>
      </c>
      <c r="V169">
        <f>IFERROR(VLOOKUP(C169,Pool!$B$2:$U$31,20,FALSE),0)</f>
        <v>0</v>
      </c>
      <c r="W169">
        <f>IFERROR(VLOOKUP(C169,'Tug of War'!$B$2:$AC$20,28,FALSE),0)</f>
        <v>0</v>
      </c>
      <c r="X169">
        <f t="shared" si="16"/>
        <v>100</v>
      </c>
      <c r="Y169">
        <f>IFERROR(VLOOKUP(C169,Frisbee!$B$2:$Q$18,16,FALSE),0)</f>
        <v>0</v>
      </c>
      <c r="Z169">
        <f t="shared" si="17"/>
        <v>100</v>
      </c>
    </row>
    <row r="170" spans="1:26" ht="29.4" thickBot="1" x14ac:dyDescent="0.35">
      <c r="A170" s="9" t="s">
        <v>507</v>
      </c>
      <c r="B170" s="10" t="s">
        <v>508</v>
      </c>
      <c r="C170" s="10" t="s">
        <v>509</v>
      </c>
      <c r="D170">
        <f>IFERROR(VLOOKUP(C170,'throwball F'!$B$2:$N$138,13,FALSE),100)</f>
        <v>100</v>
      </c>
      <c r="E170">
        <f>IFERROR(VLOOKUP(C170,'Cricket SF&amp;F'!$B$2:$AC$103,28,FALSE),0)</f>
        <v>0</v>
      </c>
      <c r="F170">
        <f>IFERROR(VLOOKUP(C170,'Chess F'!$B$2:$H$84,7,FALSE),0)</f>
        <v>0</v>
      </c>
      <c r="G170">
        <f t="shared" si="12"/>
        <v>100</v>
      </c>
      <c r="H170">
        <f>IFERROR(VLOOKUP(C170,'Football SF'!$B$2:$U$61,20,FALSE),0)</f>
        <v>0</v>
      </c>
      <c r="I170">
        <f>IFERROR(VLOOKUP(C170,FIFA!$B$2:$M$36,12,FALSE),0)</f>
        <v>0</v>
      </c>
      <c r="J170">
        <f>IFERROR(VLOOKUP(C170,'TT F'!$B$2:$Q$71,16,FALSE),0)</f>
        <v>0</v>
      </c>
      <c r="K170">
        <f t="shared" si="13"/>
        <v>100</v>
      </c>
      <c r="L170">
        <f>IFERROR(VLOOKUP(C170,'Futsal F'!$B$2:$M$37,12,FALSE),0)</f>
        <v>0</v>
      </c>
      <c r="M170">
        <f>IFERROR(VLOOKUP(C170,'Football F'!$B$2:$M$34,12,FALSE),0)</f>
        <v>0</v>
      </c>
      <c r="N170">
        <f>IFERROR(VLOOKUP(C170,'Basketball F'!$B$2:$M$32,12,FALSE),0)</f>
        <v>0</v>
      </c>
      <c r="O170">
        <f t="shared" si="14"/>
        <v>100</v>
      </c>
      <c r="P170">
        <f>IFERROR(VLOOKUP(C170,'BGMI F'!$B$2:$Q$32,16,FALSE),0)</f>
        <v>0</v>
      </c>
      <c r="Q170">
        <f>IFERROR(VLOOKUP(C170,'Carrom F'!$B$2:$M$41,12,FALSE),0)</f>
        <v>0</v>
      </c>
      <c r="R170">
        <f>IFERROR(VLOOKUP(C170,'Badminton F'!$B$2:$Q$46,16,FALSE),0)</f>
        <v>0</v>
      </c>
      <c r="S170">
        <f t="shared" si="15"/>
        <v>100</v>
      </c>
      <c r="T170">
        <f>IFERROR(VLOOKUP(C170,Athletics!$B$2:$AF$22,31,FALSE),0)</f>
        <v>0</v>
      </c>
      <c r="U170">
        <f>IFERROR(VLOOKUP(C170,'Volleyball F'!$B$2:$Q$50,16,FALSE),0)</f>
        <v>0</v>
      </c>
      <c r="V170">
        <f>IFERROR(VLOOKUP(C170,Pool!$B$2:$U$31,20,FALSE),0)</f>
        <v>0</v>
      </c>
      <c r="W170">
        <f>IFERROR(VLOOKUP(C170,'Tug of War'!$B$2:$AC$20,28,FALSE),0)</f>
        <v>0</v>
      </c>
      <c r="X170">
        <f t="shared" si="16"/>
        <v>100</v>
      </c>
      <c r="Y170">
        <f>IFERROR(VLOOKUP(C170,Frisbee!$B$2:$Q$18,16,FALSE),0)</f>
        <v>0</v>
      </c>
      <c r="Z170">
        <f t="shared" si="17"/>
        <v>100</v>
      </c>
    </row>
    <row r="171" spans="1:26" ht="15" thickBot="1" x14ac:dyDescent="0.35">
      <c r="A171" s="9" t="s">
        <v>510</v>
      </c>
      <c r="B171" s="10" t="s">
        <v>511</v>
      </c>
      <c r="C171" s="10" t="s">
        <v>512</v>
      </c>
      <c r="D171">
        <f>IFERROR(VLOOKUP(C171,'throwball F'!$B$2:$N$138,13,FALSE),100)</f>
        <v>99</v>
      </c>
      <c r="E171">
        <f>IFERROR(VLOOKUP(C171,'Cricket SF&amp;F'!$B$2:$AC$103,28,FALSE),0)</f>
        <v>25</v>
      </c>
      <c r="F171">
        <f>IFERROR(VLOOKUP(C171,'Chess F'!$B$2:$H$84,7,FALSE),0)</f>
        <v>-5</v>
      </c>
      <c r="G171">
        <f t="shared" si="12"/>
        <v>119</v>
      </c>
      <c r="H171">
        <f>IFERROR(VLOOKUP(C171,'Football SF'!$B$2:$U$61,20,FALSE),0)</f>
        <v>-12</v>
      </c>
      <c r="I171">
        <f>IFERROR(VLOOKUP(C171,FIFA!$B$2:$M$36,12,FALSE),0)</f>
        <v>0</v>
      </c>
      <c r="J171">
        <f>IFERROR(VLOOKUP(C171,'TT F'!$B$2:$Q$71,16,FALSE),0)</f>
        <v>8</v>
      </c>
      <c r="K171">
        <f t="shared" si="13"/>
        <v>115</v>
      </c>
      <c r="L171">
        <f>IFERROR(VLOOKUP(C171,'Futsal F'!$B$2:$M$37,12,FALSE),0)</f>
        <v>-5</v>
      </c>
      <c r="M171">
        <f>IFERROR(VLOOKUP(C171,'Football F'!$B$2:$M$34,12,FALSE),0)</f>
        <v>-6</v>
      </c>
      <c r="N171">
        <f>IFERROR(VLOOKUP(C171,'Basketball F'!$B$2:$M$32,12,FALSE),0)</f>
        <v>-4</v>
      </c>
      <c r="O171">
        <f t="shared" si="14"/>
        <v>100</v>
      </c>
      <c r="P171">
        <f>IFERROR(VLOOKUP(C171,'BGMI F'!$B$2:$Q$32,16,FALSE),0)</f>
        <v>-5</v>
      </c>
      <c r="Q171">
        <f>IFERROR(VLOOKUP(C171,'Carrom F'!$B$2:$M$41,12,FALSE),0)</f>
        <v>-6</v>
      </c>
      <c r="R171">
        <f>IFERROR(VLOOKUP(C171,'Badminton F'!$B$2:$Q$46,16,FALSE),0)</f>
        <v>6</v>
      </c>
      <c r="S171">
        <f t="shared" si="15"/>
        <v>95</v>
      </c>
      <c r="T171">
        <f>IFERROR(VLOOKUP(C171,Athletics!$B$2:$AF$22,31,FALSE),0)</f>
        <v>0</v>
      </c>
      <c r="U171">
        <f>IFERROR(VLOOKUP(C171,'Volleyball F'!$B$2:$Q$50,16,FALSE),0)</f>
        <v>0</v>
      </c>
      <c r="V171">
        <f>IFERROR(VLOOKUP(C171,Pool!$B$2:$U$31,20,FALSE),0)</f>
        <v>0</v>
      </c>
      <c r="W171">
        <f>IFERROR(VLOOKUP(C171,'Tug of War'!$B$2:$AC$20,28,FALSE),0)</f>
        <v>0</v>
      </c>
      <c r="X171">
        <f t="shared" si="16"/>
        <v>95</v>
      </c>
      <c r="Y171">
        <f>IFERROR(VLOOKUP(C171,Frisbee!$B$2:$Q$18,16,FALSE),0)</f>
        <v>0</v>
      </c>
      <c r="Z171">
        <f t="shared" si="17"/>
        <v>95</v>
      </c>
    </row>
    <row r="172" spans="1:26" ht="15" thickBot="1" x14ac:dyDescent="0.35">
      <c r="A172" s="9" t="s">
        <v>513</v>
      </c>
      <c r="B172" s="10" t="s">
        <v>514</v>
      </c>
      <c r="C172" s="10" t="s">
        <v>515</v>
      </c>
      <c r="D172">
        <f>IFERROR(VLOOKUP(C172,'throwball F'!$B$2:$N$138,13,FALSE),100)</f>
        <v>94</v>
      </c>
      <c r="E172">
        <f>IFERROR(VLOOKUP(C172,'Cricket SF&amp;F'!$B$2:$AC$103,28,FALSE),0)</f>
        <v>0</v>
      </c>
      <c r="F172">
        <f>IFERROR(VLOOKUP(C172,'Chess F'!$B$2:$H$84,7,FALSE),0)</f>
        <v>0</v>
      </c>
      <c r="G172">
        <f t="shared" si="12"/>
        <v>94</v>
      </c>
      <c r="H172">
        <f>IFERROR(VLOOKUP(C172,'Football SF'!$B$2:$U$61,20,FALSE),0)</f>
        <v>0</v>
      </c>
      <c r="I172">
        <f>IFERROR(VLOOKUP(C172,FIFA!$B$2:$M$36,12,FALSE),0)</f>
        <v>0</v>
      </c>
      <c r="J172">
        <f>IFERROR(VLOOKUP(C172,'TT F'!$B$2:$Q$71,16,FALSE),0)</f>
        <v>0</v>
      </c>
      <c r="K172">
        <f t="shared" si="13"/>
        <v>94</v>
      </c>
      <c r="L172">
        <f>IFERROR(VLOOKUP(C172,'Futsal F'!$B$2:$M$37,12,FALSE),0)</f>
        <v>0</v>
      </c>
      <c r="M172">
        <f>IFERROR(VLOOKUP(C172,'Football F'!$B$2:$M$34,12,FALSE),0)</f>
        <v>0</v>
      </c>
      <c r="N172">
        <f>IFERROR(VLOOKUP(C172,'Basketball F'!$B$2:$M$32,12,FALSE),0)</f>
        <v>0</v>
      </c>
      <c r="O172">
        <f t="shared" si="14"/>
        <v>94</v>
      </c>
      <c r="P172">
        <f>IFERROR(VLOOKUP(C172,'BGMI F'!$B$2:$Q$32,16,FALSE),0)</f>
        <v>0</v>
      </c>
      <c r="Q172">
        <f>IFERROR(VLOOKUP(C172,'Carrom F'!$B$2:$M$41,12,FALSE),0)</f>
        <v>0</v>
      </c>
      <c r="R172">
        <f>IFERROR(VLOOKUP(C172,'Badminton F'!$B$2:$Q$46,16,FALSE),0)</f>
        <v>0</v>
      </c>
      <c r="S172">
        <f t="shared" si="15"/>
        <v>94</v>
      </c>
      <c r="T172">
        <f>IFERROR(VLOOKUP(C172,Athletics!$B$2:$AF$22,31,FALSE),0)</f>
        <v>0</v>
      </c>
      <c r="U172">
        <f>IFERROR(VLOOKUP(C172,'Volleyball F'!$B$2:$Q$50,16,FALSE),0)</f>
        <v>0</v>
      </c>
      <c r="V172">
        <f>IFERROR(VLOOKUP(C172,Pool!$B$2:$U$31,20,FALSE),0)</f>
        <v>0</v>
      </c>
      <c r="W172">
        <f>IFERROR(VLOOKUP(C172,'Tug of War'!$B$2:$AC$20,28,FALSE),0)</f>
        <v>0</v>
      </c>
      <c r="X172">
        <f t="shared" si="16"/>
        <v>94</v>
      </c>
      <c r="Y172">
        <f>IFERROR(VLOOKUP(C172,Frisbee!$B$2:$Q$18,16,FALSE),0)</f>
        <v>0</v>
      </c>
      <c r="Z172">
        <f t="shared" si="17"/>
        <v>94</v>
      </c>
    </row>
    <row r="173" spans="1:26" ht="15" thickBot="1" x14ac:dyDescent="0.35">
      <c r="A173" s="9" t="s">
        <v>516</v>
      </c>
      <c r="B173" s="10" t="s">
        <v>517</v>
      </c>
      <c r="C173" s="10" t="s">
        <v>518</v>
      </c>
      <c r="D173">
        <f>IFERROR(VLOOKUP(C173,'throwball F'!$B$2:$N$138,13,FALSE),100)</f>
        <v>100</v>
      </c>
      <c r="E173">
        <f>IFERROR(VLOOKUP(C173,'Cricket SF&amp;F'!$B$2:$AC$103,28,FALSE),0)</f>
        <v>0</v>
      </c>
      <c r="F173">
        <f>IFERROR(VLOOKUP(C173,'Chess F'!$B$2:$H$84,7,FALSE),0)</f>
        <v>0</v>
      </c>
      <c r="G173">
        <f t="shared" si="12"/>
        <v>100</v>
      </c>
      <c r="H173">
        <f>IFERROR(VLOOKUP(C173,'Football SF'!$B$2:$U$61,20,FALSE),0)</f>
        <v>0</v>
      </c>
      <c r="I173">
        <f>IFERROR(VLOOKUP(C173,FIFA!$B$2:$M$36,12,FALSE),0)</f>
        <v>0</v>
      </c>
      <c r="J173">
        <f>IFERROR(VLOOKUP(C173,'TT F'!$B$2:$Q$71,16,FALSE),0)</f>
        <v>0</v>
      </c>
      <c r="K173">
        <f t="shared" si="13"/>
        <v>100</v>
      </c>
      <c r="L173">
        <f>IFERROR(VLOOKUP(C173,'Futsal F'!$B$2:$M$37,12,FALSE),0)</f>
        <v>0</v>
      </c>
      <c r="M173">
        <f>IFERROR(VLOOKUP(C173,'Football F'!$B$2:$M$34,12,FALSE),0)</f>
        <v>0</v>
      </c>
      <c r="N173">
        <f>IFERROR(VLOOKUP(C173,'Basketball F'!$B$2:$M$32,12,FALSE),0)</f>
        <v>0</v>
      </c>
      <c r="O173">
        <f t="shared" si="14"/>
        <v>100</v>
      </c>
      <c r="P173">
        <f>IFERROR(VLOOKUP(C173,'BGMI F'!$B$2:$Q$32,16,FALSE),0)</f>
        <v>0</v>
      </c>
      <c r="Q173">
        <f>IFERROR(VLOOKUP(C173,'Carrom F'!$B$2:$M$41,12,FALSE),0)</f>
        <v>0</v>
      </c>
      <c r="R173">
        <f>IFERROR(VLOOKUP(C173,'Badminton F'!$B$2:$Q$46,16,FALSE),0)</f>
        <v>0</v>
      </c>
      <c r="S173">
        <f t="shared" si="15"/>
        <v>100</v>
      </c>
      <c r="T173">
        <f>IFERROR(VLOOKUP(C173,Athletics!$B$2:$AF$22,31,FALSE),0)</f>
        <v>0</v>
      </c>
      <c r="U173">
        <f>IFERROR(VLOOKUP(C173,'Volleyball F'!$B$2:$Q$50,16,FALSE),0)</f>
        <v>0</v>
      </c>
      <c r="V173">
        <f>IFERROR(VLOOKUP(C173,Pool!$B$2:$U$31,20,FALSE),0)</f>
        <v>0</v>
      </c>
      <c r="W173">
        <f>IFERROR(VLOOKUP(C173,'Tug of War'!$B$2:$AC$20,28,FALSE),0)</f>
        <v>0</v>
      </c>
      <c r="X173">
        <f t="shared" si="16"/>
        <v>100</v>
      </c>
      <c r="Y173">
        <f>IFERROR(VLOOKUP(C173,Frisbee!$B$2:$Q$18,16,FALSE),0)</f>
        <v>0</v>
      </c>
      <c r="Z173">
        <f t="shared" si="17"/>
        <v>100</v>
      </c>
    </row>
    <row r="174" spans="1:26" ht="15" thickBot="1" x14ac:dyDescent="0.35">
      <c r="A174" s="9" t="s">
        <v>519</v>
      </c>
      <c r="B174" s="10" t="s">
        <v>520</v>
      </c>
      <c r="C174" s="10" t="s">
        <v>521</v>
      </c>
      <c r="D174">
        <f>IFERROR(VLOOKUP(C174,'throwball F'!$B$2:$N$138,13,FALSE),100)</f>
        <v>100</v>
      </c>
      <c r="E174">
        <f>IFERROR(VLOOKUP(C174,'Cricket SF&amp;F'!$B$2:$AC$103,28,FALSE),0)</f>
        <v>0</v>
      </c>
      <c r="F174">
        <f>IFERROR(VLOOKUP(C174,'Chess F'!$B$2:$H$84,7,FALSE),0)</f>
        <v>0</v>
      </c>
      <c r="G174">
        <f t="shared" si="12"/>
        <v>100</v>
      </c>
      <c r="H174">
        <f>IFERROR(VLOOKUP(C174,'Football SF'!$B$2:$U$61,20,FALSE),0)</f>
        <v>0</v>
      </c>
      <c r="I174">
        <f>IFERROR(VLOOKUP(C174,FIFA!$B$2:$M$36,12,FALSE),0)</f>
        <v>0</v>
      </c>
      <c r="J174">
        <f>IFERROR(VLOOKUP(C174,'TT F'!$B$2:$Q$71,16,FALSE),0)</f>
        <v>0</v>
      </c>
      <c r="K174">
        <f t="shared" si="13"/>
        <v>100</v>
      </c>
      <c r="L174">
        <f>IFERROR(VLOOKUP(C174,'Futsal F'!$B$2:$M$37,12,FALSE),0)</f>
        <v>0</v>
      </c>
      <c r="M174">
        <f>IFERROR(VLOOKUP(C174,'Football F'!$B$2:$M$34,12,FALSE),0)</f>
        <v>0</v>
      </c>
      <c r="N174">
        <f>IFERROR(VLOOKUP(C174,'Basketball F'!$B$2:$M$32,12,FALSE),0)</f>
        <v>0</v>
      </c>
      <c r="O174">
        <f t="shared" si="14"/>
        <v>100</v>
      </c>
      <c r="P174">
        <f>IFERROR(VLOOKUP(C174,'BGMI F'!$B$2:$Q$32,16,FALSE),0)</f>
        <v>0</v>
      </c>
      <c r="Q174">
        <f>IFERROR(VLOOKUP(C174,'Carrom F'!$B$2:$M$41,12,FALSE),0)</f>
        <v>0</v>
      </c>
      <c r="R174">
        <f>IFERROR(VLOOKUP(C174,'Badminton F'!$B$2:$Q$46,16,FALSE),0)</f>
        <v>0</v>
      </c>
      <c r="S174">
        <f t="shared" si="15"/>
        <v>100</v>
      </c>
      <c r="T174">
        <f>IFERROR(VLOOKUP(C174,Athletics!$B$2:$AF$22,31,FALSE),0)</f>
        <v>0</v>
      </c>
      <c r="U174">
        <f>IFERROR(VLOOKUP(C174,'Volleyball F'!$B$2:$Q$50,16,FALSE),0)</f>
        <v>0</v>
      </c>
      <c r="V174">
        <f>IFERROR(VLOOKUP(C174,Pool!$B$2:$U$31,20,FALSE),0)</f>
        <v>0</v>
      </c>
      <c r="W174">
        <f>IFERROR(VLOOKUP(C174,'Tug of War'!$B$2:$AC$20,28,FALSE),0)</f>
        <v>0</v>
      </c>
      <c r="X174">
        <f t="shared" si="16"/>
        <v>100</v>
      </c>
      <c r="Y174">
        <f>IFERROR(VLOOKUP(C174,Frisbee!$B$2:$Q$18,16,FALSE),0)</f>
        <v>0</v>
      </c>
      <c r="Z174">
        <f t="shared" si="17"/>
        <v>100</v>
      </c>
    </row>
    <row r="175" spans="1:26" ht="15" thickBot="1" x14ac:dyDescent="0.35">
      <c r="A175" s="9" t="s">
        <v>522</v>
      </c>
      <c r="B175" s="10" t="s">
        <v>523</v>
      </c>
      <c r="C175" s="10" t="s">
        <v>524</v>
      </c>
      <c r="D175">
        <f>IFERROR(VLOOKUP(C175,'throwball F'!$B$2:$N$138,13,FALSE),100)</f>
        <v>100</v>
      </c>
      <c r="E175">
        <f>IFERROR(VLOOKUP(C175,'Cricket SF&amp;F'!$B$2:$AC$103,28,FALSE),0)</f>
        <v>0</v>
      </c>
      <c r="F175">
        <f>IFERROR(VLOOKUP(C175,'Chess F'!$B$2:$H$84,7,FALSE),0)</f>
        <v>0</v>
      </c>
      <c r="G175">
        <f t="shared" si="12"/>
        <v>100</v>
      </c>
      <c r="H175">
        <f>IFERROR(VLOOKUP(C175,'Football SF'!$B$2:$U$61,20,FALSE),0)</f>
        <v>0</v>
      </c>
      <c r="I175">
        <f>IFERROR(VLOOKUP(C175,FIFA!$B$2:$M$36,12,FALSE),0)</f>
        <v>0</v>
      </c>
      <c r="J175">
        <f>IFERROR(VLOOKUP(C175,'TT F'!$B$2:$Q$71,16,FALSE),0)</f>
        <v>0</v>
      </c>
      <c r="K175">
        <f t="shared" si="13"/>
        <v>100</v>
      </c>
      <c r="L175">
        <f>IFERROR(VLOOKUP(C175,'Futsal F'!$B$2:$M$37,12,FALSE),0)</f>
        <v>0</v>
      </c>
      <c r="M175">
        <f>IFERROR(VLOOKUP(C175,'Football F'!$B$2:$M$34,12,FALSE),0)</f>
        <v>0</v>
      </c>
      <c r="N175">
        <f>IFERROR(VLOOKUP(C175,'Basketball F'!$B$2:$M$32,12,FALSE),0)</f>
        <v>0</v>
      </c>
      <c r="O175">
        <f t="shared" si="14"/>
        <v>100</v>
      </c>
      <c r="P175">
        <f>IFERROR(VLOOKUP(C175,'BGMI F'!$B$2:$Q$32,16,FALSE),0)</f>
        <v>0</v>
      </c>
      <c r="Q175">
        <f>IFERROR(VLOOKUP(C175,'Carrom F'!$B$2:$M$41,12,FALSE),0)</f>
        <v>0</v>
      </c>
      <c r="R175">
        <f>IFERROR(VLOOKUP(C175,'Badminton F'!$B$2:$Q$46,16,FALSE),0)</f>
        <v>0</v>
      </c>
      <c r="S175">
        <f t="shared" si="15"/>
        <v>100</v>
      </c>
      <c r="T175">
        <f>IFERROR(VLOOKUP(C175,Athletics!$B$2:$AF$22,31,FALSE),0)</f>
        <v>0</v>
      </c>
      <c r="U175">
        <f>IFERROR(VLOOKUP(C175,'Volleyball F'!$B$2:$Q$50,16,FALSE),0)</f>
        <v>0</v>
      </c>
      <c r="V175">
        <f>IFERROR(VLOOKUP(C175,Pool!$B$2:$U$31,20,FALSE),0)</f>
        <v>0</v>
      </c>
      <c r="W175">
        <f>IFERROR(VLOOKUP(C175,'Tug of War'!$B$2:$AC$20,28,FALSE),0)</f>
        <v>0</v>
      </c>
      <c r="X175">
        <f t="shared" si="16"/>
        <v>100</v>
      </c>
      <c r="Y175">
        <f>IFERROR(VLOOKUP(C175,Frisbee!$B$2:$Q$18,16,FALSE),0)</f>
        <v>0</v>
      </c>
      <c r="Z175">
        <f t="shared" si="17"/>
        <v>100</v>
      </c>
    </row>
    <row r="176" spans="1:26" ht="15" thickBot="1" x14ac:dyDescent="0.35">
      <c r="A176" s="9" t="s">
        <v>525</v>
      </c>
      <c r="B176" s="10" t="s">
        <v>526</v>
      </c>
      <c r="C176" s="10" t="s">
        <v>527</v>
      </c>
      <c r="D176">
        <f>IFERROR(VLOOKUP(C176,'throwball F'!$B$2:$N$138,13,FALSE),100)</f>
        <v>93</v>
      </c>
      <c r="E176">
        <f>IFERROR(VLOOKUP(C176,'Cricket SF&amp;F'!$B$2:$AC$103,28,FALSE),0)</f>
        <v>15</v>
      </c>
      <c r="F176">
        <f>IFERROR(VLOOKUP(C176,'Chess F'!$B$2:$H$84,7,FALSE),0)</f>
        <v>-5</v>
      </c>
      <c r="G176">
        <f t="shared" si="12"/>
        <v>103</v>
      </c>
      <c r="H176">
        <f>IFERROR(VLOOKUP(C176,'Football SF'!$B$2:$U$61,20,FALSE),0)</f>
        <v>-20</v>
      </c>
      <c r="I176">
        <f>IFERROR(VLOOKUP(C176,FIFA!$B$2:$M$36,12,FALSE),0)</f>
        <v>0</v>
      </c>
      <c r="J176">
        <f>IFERROR(VLOOKUP(C176,'TT F'!$B$2:$Q$71,16,FALSE),0)</f>
        <v>0</v>
      </c>
      <c r="K176">
        <f t="shared" si="13"/>
        <v>83</v>
      </c>
      <c r="L176">
        <f>IFERROR(VLOOKUP(C176,'Futsal F'!$B$2:$M$37,12,FALSE),0)</f>
        <v>0</v>
      </c>
      <c r="M176">
        <f>IFERROR(VLOOKUP(C176,'Football F'!$B$2:$M$34,12,FALSE),0)</f>
        <v>0</v>
      </c>
      <c r="N176">
        <f>IFERROR(VLOOKUP(C176,'Basketball F'!$B$2:$M$32,12,FALSE),0)</f>
        <v>0</v>
      </c>
      <c r="O176">
        <f t="shared" si="14"/>
        <v>83</v>
      </c>
      <c r="P176">
        <f>IFERROR(VLOOKUP(C176,'BGMI F'!$B$2:$Q$32,16,FALSE),0)</f>
        <v>0</v>
      </c>
      <c r="Q176">
        <f>IFERROR(VLOOKUP(C176,'Carrom F'!$B$2:$M$41,12,FALSE),0)</f>
        <v>0</v>
      </c>
      <c r="R176">
        <f>IFERROR(VLOOKUP(C176,'Badminton F'!$B$2:$Q$46,16,FALSE),0)</f>
        <v>0</v>
      </c>
      <c r="S176">
        <f t="shared" si="15"/>
        <v>83</v>
      </c>
      <c r="T176">
        <f>IFERROR(VLOOKUP(C176,Athletics!$B$2:$AF$22,31,FALSE),0)</f>
        <v>0</v>
      </c>
      <c r="U176">
        <f>IFERROR(VLOOKUP(C176,'Volleyball F'!$B$2:$Q$50,16,FALSE),0)</f>
        <v>10</v>
      </c>
      <c r="V176">
        <f>IFERROR(VLOOKUP(C176,Pool!$B$2:$U$31,20,FALSE),0)</f>
        <v>0</v>
      </c>
      <c r="W176">
        <f>IFERROR(VLOOKUP(C176,'Tug of War'!$B$2:$AC$20,28,FALSE),0)</f>
        <v>0</v>
      </c>
      <c r="X176">
        <f t="shared" si="16"/>
        <v>93</v>
      </c>
      <c r="Y176">
        <f>IFERROR(VLOOKUP(C176,Frisbee!$B$2:$Q$18,16,FALSE),0)</f>
        <v>0</v>
      </c>
      <c r="Z176">
        <f t="shared" si="17"/>
        <v>93</v>
      </c>
    </row>
    <row r="177" spans="1:26" ht="29.4" thickBot="1" x14ac:dyDescent="0.35">
      <c r="A177" s="9" t="s">
        <v>528</v>
      </c>
      <c r="B177" s="10" t="s">
        <v>529</v>
      </c>
      <c r="C177" s="10" t="s">
        <v>530</v>
      </c>
      <c r="D177">
        <f>IFERROR(VLOOKUP(C177,'throwball F'!$B$2:$N$138,13,FALSE),100)</f>
        <v>100</v>
      </c>
      <c r="E177">
        <f>IFERROR(VLOOKUP(C177,'Cricket SF&amp;F'!$B$2:$AC$103,28,FALSE),0)</f>
        <v>0</v>
      </c>
      <c r="F177">
        <f>IFERROR(VLOOKUP(C177,'Chess F'!$B$2:$H$84,7,FALSE),0)</f>
        <v>0</v>
      </c>
      <c r="G177">
        <f t="shared" si="12"/>
        <v>100</v>
      </c>
      <c r="H177">
        <f>IFERROR(VLOOKUP(C177,'Football SF'!$B$2:$U$61,20,FALSE),0)</f>
        <v>0</v>
      </c>
      <c r="I177">
        <f>IFERROR(VLOOKUP(C177,FIFA!$B$2:$M$36,12,FALSE),0)</f>
        <v>0</v>
      </c>
      <c r="J177">
        <f>IFERROR(VLOOKUP(C177,'TT F'!$B$2:$Q$71,16,FALSE),0)</f>
        <v>0</v>
      </c>
      <c r="K177">
        <f t="shared" si="13"/>
        <v>100</v>
      </c>
      <c r="L177">
        <f>IFERROR(VLOOKUP(C177,'Futsal F'!$B$2:$M$37,12,FALSE),0)</f>
        <v>0</v>
      </c>
      <c r="M177">
        <f>IFERROR(VLOOKUP(C177,'Football F'!$B$2:$M$34,12,FALSE),0)</f>
        <v>0</v>
      </c>
      <c r="N177">
        <f>IFERROR(VLOOKUP(C177,'Basketball F'!$B$2:$M$32,12,FALSE),0)</f>
        <v>0</v>
      </c>
      <c r="O177">
        <f t="shared" si="14"/>
        <v>100</v>
      </c>
      <c r="P177">
        <f>IFERROR(VLOOKUP(C177,'BGMI F'!$B$2:$Q$32,16,FALSE),0)</f>
        <v>0</v>
      </c>
      <c r="Q177">
        <f>IFERROR(VLOOKUP(C177,'Carrom F'!$B$2:$M$41,12,FALSE),0)</f>
        <v>0</v>
      </c>
      <c r="R177">
        <f>IFERROR(VLOOKUP(C177,'Badminton F'!$B$2:$Q$46,16,FALSE),0)</f>
        <v>0</v>
      </c>
      <c r="S177">
        <f t="shared" si="15"/>
        <v>100</v>
      </c>
      <c r="T177">
        <f>IFERROR(VLOOKUP(C177,Athletics!$B$2:$AF$22,31,FALSE),0)</f>
        <v>0</v>
      </c>
      <c r="U177">
        <f>IFERROR(VLOOKUP(C177,'Volleyball F'!$B$2:$Q$50,16,FALSE),0)</f>
        <v>0</v>
      </c>
      <c r="V177">
        <f>IFERROR(VLOOKUP(C177,Pool!$B$2:$U$31,20,FALSE),0)</f>
        <v>0</v>
      </c>
      <c r="W177">
        <f>IFERROR(VLOOKUP(C177,'Tug of War'!$B$2:$AC$20,28,FALSE),0)</f>
        <v>0</v>
      </c>
      <c r="X177">
        <f t="shared" si="16"/>
        <v>100</v>
      </c>
      <c r="Y177">
        <f>IFERROR(VLOOKUP(C177,Frisbee!$B$2:$Q$18,16,FALSE),0)</f>
        <v>0</v>
      </c>
      <c r="Z177">
        <f t="shared" si="17"/>
        <v>100</v>
      </c>
    </row>
    <row r="178" spans="1:26" ht="29.4" thickBot="1" x14ac:dyDescent="0.35">
      <c r="A178" s="9" t="s">
        <v>531</v>
      </c>
      <c r="B178" s="10" t="s">
        <v>532</v>
      </c>
      <c r="C178" s="10" t="s">
        <v>533</v>
      </c>
      <c r="D178">
        <f>IFERROR(VLOOKUP(C178,'throwball F'!$B$2:$N$138,13,FALSE),100)</f>
        <v>100</v>
      </c>
      <c r="E178">
        <f>IFERROR(VLOOKUP(C178,'Cricket SF&amp;F'!$B$2:$AC$103,28,FALSE),0)</f>
        <v>-5</v>
      </c>
      <c r="F178">
        <f>IFERROR(VLOOKUP(C178,'Chess F'!$B$2:$H$84,7,FALSE),0)</f>
        <v>-3</v>
      </c>
      <c r="G178">
        <f t="shared" si="12"/>
        <v>92</v>
      </c>
      <c r="H178">
        <f>IFERROR(VLOOKUP(C178,'Football SF'!$B$2:$U$61,20,FALSE),0)</f>
        <v>-7</v>
      </c>
      <c r="I178">
        <f>IFERROR(VLOOKUP(C178,FIFA!$B$2:$M$36,12,FALSE),0)</f>
        <v>-7</v>
      </c>
      <c r="J178">
        <f>IFERROR(VLOOKUP(C178,'TT F'!$B$2:$Q$71,16,FALSE),0)</f>
        <v>-8</v>
      </c>
      <c r="K178">
        <f t="shared" si="13"/>
        <v>70</v>
      </c>
      <c r="L178">
        <f>IFERROR(VLOOKUP(C178,'Futsal F'!$B$2:$M$37,12,FALSE),0)</f>
        <v>-1</v>
      </c>
      <c r="M178">
        <f>IFERROR(VLOOKUP(C178,'Football F'!$B$2:$M$34,12,FALSE),0)</f>
        <v>-8</v>
      </c>
      <c r="N178">
        <f>IFERROR(VLOOKUP(C178,'Basketball F'!$B$2:$M$32,12,FALSE),0)</f>
        <v>-7</v>
      </c>
      <c r="O178">
        <f t="shared" si="14"/>
        <v>54</v>
      </c>
      <c r="P178">
        <f>IFERROR(VLOOKUP(C178,'BGMI F'!$B$2:$Q$32,16,FALSE),0)</f>
        <v>0</v>
      </c>
      <c r="Q178">
        <f>IFERROR(VLOOKUP(C178,'Carrom F'!$B$2:$M$41,12,FALSE),0)</f>
        <v>0</v>
      </c>
      <c r="R178">
        <f>IFERROR(VLOOKUP(C178,'Badminton F'!$B$2:$Q$46,16,FALSE),0)</f>
        <v>0</v>
      </c>
      <c r="S178">
        <f t="shared" si="15"/>
        <v>54</v>
      </c>
      <c r="T178">
        <f>IFERROR(VLOOKUP(C178,Athletics!$B$2:$AF$22,31,FALSE),0)</f>
        <v>0</v>
      </c>
      <c r="U178">
        <f>IFERROR(VLOOKUP(C178,'Volleyball F'!$B$2:$Q$50,16,FALSE),0)</f>
        <v>0</v>
      </c>
      <c r="V178">
        <f>IFERROR(VLOOKUP(C178,Pool!$B$2:$U$31,20,FALSE),0)</f>
        <v>0</v>
      </c>
      <c r="W178">
        <f>IFERROR(VLOOKUP(C178,'Tug of War'!$B$2:$AC$20,28,FALSE),0)</f>
        <v>0</v>
      </c>
      <c r="X178">
        <f t="shared" si="16"/>
        <v>54</v>
      </c>
      <c r="Y178">
        <f>IFERROR(VLOOKUP(C178,Frisbee!$B$2:$Q$18,16,FALSE),0)</f>
        <v>0</v>
      </c>
      <c r="Z178">
        <f t="shared" si="17"/>
        <v>54</v>
      </c>
    </row>
    <row r="179" spans="1:26" ht="15" thickBot="1" x14ac:dyDescent="0.35">
      <c r="A179" s="9" t="s">
        <v>534</v>
      </c>
      <c r="B179" s="10" t="s">
        <v>535</v>
      </c>
      <c r="C179" s="10" t="s">
        <v>536</v>
      </c>
      <c r="D179">
        <f>IFERROR(VLOOKUP(C179,'throwball F'!$B$2:$N$138,13,FALSE),100)</f>
        <v>100</v>
      </c>
      <c r="E179">
        <f>IFERROR(VLOOKUP(C179,'Cricket SF&amp;F'!$B$2:$AC$103,28,FALSE),0)</f>
        <v>0</v>
      </c>
      <c r="F179">
        <f>IFERROR(VLOOKUP(C179,'Chess F'!$B$2:$H$84,7,FALSE),0)</f>
        <v>0</v>
      </c>
      <c r="G179">
        <f t="shared" si="12"/>
        <v>100</v>
      </c>
      <c r="H179">
        <f>IFERROR(VLOOKUP(C179,'Football SF'!$B$2:$U$61,20,FALSE),0)</f>
        <v>0</v>
      </c>
      <c r="I179">
        <f>IFERROR(VLOOKUP(C179,FIFA!$B$2:$M$36,12,FALSE),0)</f>
        <v>0</v>
      </c>
      <c r="J179">
        <f>IFERROR(VLOOKUP(C179,'TT F'!$B$2:$Q$71,16,FALSE),0)</f>
        <v>0</v>
      </c>
      <c r="K179">
        <f t="shared" si="13"/>
        <v>100</v>
      </c>
      <c r="L179">
        <f>IFERROR(VLOOKUP(C179,'Futsal F'!$B$2:$M$37,12,FALSE),0)</f>
        <v>0</v>
      </c>
      <c r="M179">
        <f>IFERROR(VLOOKUP(C179,'Football F'!$B$2:$M$34,12,FALSE),0)</f>
        <v>0</v>
      </c>
      <c r="N179">
        <f>IFERROR(VLOOKUP(C179,'Basketball F'!$B$2:$M$32,12,FALSE),0)</f>
        <v>0</v>
      </c>
      <c r="O179">
        <f t="shared" si="14"/>
        <v>100</v>
      </c>
      <c r="P179">
        <f>IFERROR(VLOOKUP(C179,'BGMI F'!$B$2:$Q$32,16,FALSE),0)</f>
        <v>0</v>
      </c>
      <c r="Q179">
        <f>IFERROR(VLOOKUP(C179,'Carrom F'!$B$2:$M$41,12,FALSE),0)</f>
        <v>0</v>
      </c>
      <c r="R179">
        <f>IFERROR(VLOOKUP(C179,'Badminton F'!$B$2:$Q$46,16,FALSE),0)</f>
        <v>0</v>
      </c>
      <c r="S179">
        <f t="shared" si="15"/>
        <v>100</v>
      </c>
      <c r="T179">
        <f>IFERROR(VLOOKUP(C179,Athletics!$B$2:$AF$22,31,FALSE),0)</f>
        <v>0</v>
      </c>
      <c r="U179">
        <f>IFERROR(VLOOKUP(C179,'Volleyball F'!$B$2:$Q$50,16,FALSE),0)</f>
        <v>0</v>
      </c>
      <c r="V179">
        <f>IFERROR(VLOOKUP(C179,Pool!$B$2:$U$31,20,FALSE),0)</f>
        <v>0</v>
      </c>
      <c r="W179">
        <f>IFERROR(VLOOKUP(C179,'Tug of War'!$B$2:$AC$20,28,FALSE),0)</f>
        <v>0</v>
      </c>
      <c r="X179">
        <f t="shared" si="16"/>
        <v>100</v>
      </c>
      <c r="Y179">
        <f>IFERROR(VLOOKUP(C179,Frisbee!$B$2:$Q$18,16,FALSE),0)</f>
        <v>0</v>
      </c>
      <c r="Z179">
        <f t="shared" si="17"/>
        <v>100</v>
      </c>
    </row>
    <row r="180" spans="1:26" ht="15" thickBot="1" x14ac:dyDescent="0.35">
      <c r="A180" s="9" t="s">
        <v>537</v>
      </c>
      <c r="B180" s="10" t="s">
        <v>538</v>
      </c>
      <c r="C180" s="10" t="s">
        <v>539</v>
      </c>
      <c r="D180">
        <f>IFERROR(VLOOKUP(C180,'throwball F'!$B$2:$N$138,13,FALSE),100)</f>
        <v>100</v>
      </c>
      <c r="E180">
        <f>IFERROR(VLOOKUP(C180,'Cricket SF&amp;F'!$B$2:$AC$103,28,FALSE),0)</f>
        <v>0</v>
      </c>
      <c r="F180">
        <f>IFERROR(VLOOKUP(C180,'Chess F'!$B$2:$H$84,7,FALSE),0)</f>
        <v>0</v>
      </c>
      <c r="G180">
        <f t="shared" si="12"/>
        <v>100</v>
      </c>
      <c r="H180">
        <f>IFERROR(VLOOKUP(C180,'Football SF'!$B$2:$U$61,20,FALSE),0)</f>
        <v>0</v>
      </c>
      <c r="I180">
        <f>IFERROR(VLOOKUP(C180,FIFA!$B$2:$M$36,12,FALSE),0)</f>
        <v>0</v>
      </c>
      <c r="J180">
        <f>IFERROR(VLOOKUP(C180,'TT F'!$B$2:$Q$71,16,FALSE),0)</f>
        <v>0</v>
      </c>
      <c r="K180">
        <f t="shared" si="13"/>
        <v>100</v>
      </c>
      <c r="L180">
        <f>IFERROR(VLOOKUP(C180,'Futsal F'!$B$2:$M$37,12,FALSE),0)</f>
        <v>0</v>
      </c>
      <c r="M180">
        <f>IFERROR(VLOOKUP(C180,'Football F'!$B$2:$M$34,12,FALSE),0)</f>
        <v>0</v>
      </c>
      <c r="N180">
        <f>IFERROR(VLOOKUP(C180,'Basketball F'!$B$2:$M$32,12,FALSE),0)</f>
        <v>0</v>
      </c>
      <c r="O180">
        <f t="shared" si="14"/>
        <v>100</v>
      </c>
      <c r="P180">
        <f>IFERROR(VLOOKUP(C180,'BGMI F'!$B$2:$Q$32,16,FALSE),0)</f>
        <v>0</v>
      </c>
      <c r="Q180">
        <f>IFERROR(VLOOKUP(C180,'Carrom F'!$B$2:$M$41,12,FALSE),0)</f>
        <v>0</v>
      </c>
      <c r="R180">
        <f>IFERROR(VLOOKUP(C180,'Badminton F'!$B$2:$Q$46,16,FALSE),0)</f>
        <v>0</v>
      </c>
      <c r="S180">
        <f t="shared" si="15"/>
        <v>100</v>
      </c>
      <c r="T180">
        <f>IFERROR(VLOOKUP(C180,Athletics!$B$2:$AF$22,31,FALSE),0)</f>
        <v>0</v>
      </c>
      <c r="U180">
        <f>IFERROR(VLOOKUP(C180,'Volleyball F'!$B$2:$Q$50,16,FALSE),0)</f>
        <v>0</v>
      </c>
      <c r="V180">
        <f>IFERROR(VLOOKUP(C180,Pool!$B$2:$U$31,20,FALSE),0)</f>
        <v>0</v>
      </c>
      <c r="W180">
        <f>IFERROR(VLOOKUP(C180,'Tug of War'!$B$2:$AC$20,28,FALSE),0)</f>
        <v>0</v>
      </c>
      <c r="X180">
        <f t="shared" si="16"/>
        <v>100</v>
      </c>
      <c r="Y180">
        <f>IFERROR(VLOOKUP(C180,Frisbee!$B$2:$Q$18,16,FALSE),0)</f>
        <v>0</v>
      </c>
      <c r="Z180">
        <f t="shared" si="17"/>
        <v>100</v>
      </c>
    </row>
    <row r="181" spans="1:26" ht="15" thickBot="1" x14ac:dyDescent="0.35">
      <c r="A181" s="9" t="s">
        <v>540</v>
      </c>
      <c r="B181" s="10" t="s">
        <v>541</v>
      </c>
      <c r="C181" s="10" t="s">
        <v>542</v>
      </c>
      <c r="D181">
        <f>IFERROR(VLOOKUP(C181,'throwball F'!$B$2:$N$138,13,FALSE),100)</f>
        <v>100</v>
      </c>
      <c r="E181">
        <f>IFERROR(VLOOKUP(C181,'Cricket SF&amp;F'!$B$2:$AC$103,28,FALSE),0)</f>
        <v>0</v>
      </c>
      <c r="F181">
        <f>IFERROR(VLOOKUP(C181,'Chess F'!$B$2:$H$84,7,FALSE),0)</f>
        <v>0</v>
      </c>
      <c r="G181">
        <f t="shared" si="12"/>
        <v>100</v>
      </c>
      <c r="H181">
        <f>IFERROR(VLOOKUP(C181,'Football SF'!$B$2:$U$61,20,FALSE),0)</f>
        <v>0</v>
      </c>
      <c r="I181">
        <f>IFERROR(VLOOKUP(C181,FIFA!$B$2:$M$36,12,FALSE),0)</f>
        <v>0</v>
      </c>
      <c r="J181">
        <f>IFERROR(VLOOKUP(C181,'TT F'!$B$2:$Q$71,16,FALSE),0)</f>
        <v>0</v>
      </c>
      <c r="K181">
        <f t="shared" si="13"/>
        <v>100</v>
      </c>
      <c r="L181">
        <f>IFERROR(VLOOKUP(C181,'Futsal F'!$B$2:$M$37,12,FALSE),0)</f>
        <v>0</v>
      </c>
      <c r="M181">
        <f>IFERROR(VLOOKUP(C181,'Football F'!$B$2:$M$34,12,FALSE),0)</f>
        <v>0</v>
      </c>
      <c r="N181">
        <f>IFERROR(VLOOKUP(C181,'Basketball F'!$B$2:$M$32,12,FALSE),0)</f>
        <v>0</v>
      </c>
      <c r="O181">
        <f t="shared" si="14"/>
        <v>100</v>
      </c>
      <c r="P181">
        <f>IFERROR(VLOOKUP(C181,'BGMI F'!$B$2:$Q$32,16,FALSE),0)</f>
        <v>0</v>
      </c>
      <c r="Q181">
        <f>IFERROR(VLOOKUP(C181,'Carrom F'!$B$2:$M$41,12,FALSE),0)</f>
        <v>0</v>
      </c>
      <c r="R181">
        <f>IFERROR(VLOOKUP(C181,'Badminton F'!$B$2:$Q$46,16,FALSE),0)</f>
        <v>0</v>
      </c>
      <c r="S181">
        <f t="shared" si="15"/>
        <v>100</v>
      </c>
      <c r="T181">
        <f>IFERROR(VLOOKUP(C181,Athletics!$B$2:$AF$22,31,FALSE),0)</f>
        <v>0</v>
      </c>
      <c r="U181">
        <f>IFERROR(VLOOKUP(C181,'Volleyball F'!$B$2:$Q$50,16,FALSE),0)</f>
        <v>0</v>
      </c>
      <c r="V181">
        <f>IFERROR(VLOOKUP(C181,Pool!$B$2:$U$31,20,FALSE),0)</f>
        <v>0</v>
      </c>
      <c r="W181">
        <f>IFERROR(VLOOKUP(C181,'Tug of War'!$B$2:$AC$20,28,FALSE),0)</f>
        <v>0</v>
      </c>
      <c r="X181">
        <f t="shared" si="16"/>
        <v>100</v>
      </c>
      <c r="Y181">
        <f>IFERROR(VLOOKUP(C181,Frisbee!$B$2:$Q$18,16,FALSE),0)</f>
        <v>0</v>
      </c>
      <c r="Z181">
        <f t="shared" si="17"/>
        <v>100</v>
      </c>
    </row>
    <row r="182" spans="1:26" ht="15" thickBot="1" x14ac:dyDescent="0.35">
      <c r="A182" s="9" t="s">
        <v>543</v>
      </c>
      <c r="B182" s="10" t="s">
        <v>544</v>
      </c>
      <c r="C182" s="10" t="s">
        <v>545</v>
      </c>
      <c r="D182">
        <f>IFERROR(VLOOKUP(C182,'throwball F'!$B$2:$N$138,13,FALSE),100)</f>
        <v>100</v>
      </c>
      <c r="E182">
        <f>IFERROR(VLOOKUP(C182,'Cricket SF&amp;F'!$B$2:$AC$103,28,FALSE),0)</f>
        <v>33</v>
      </c>
      <c r="F182">
        <f>IFERROR(VLOOKUP(C182,'Chess F'!$B$2:$H$84,7,FALSE),0)</f>
        <v>-4</v>
      </c>
      <c r="G182">
        <f t="shared" si="12"/>
        <v>129</v>
      </c>
      <c r="H182">
        <f>IFERROR(VLOOKUP(C182,'Football SF'!$B$2:$U$61,20,FALSE),0)</f>
        <v>0</v>
      </c>
      <c r="I182">
        <f>IFERROR(VLOOKUP(C182,FIFA!$B$2:$M$36,12,FALSE),0)</f>
        <v>0</v>
      </c>
      <c r="J182">
        <f>IFERROR(VLOOKUP(C182,'TT F'!$B$2:$Q$71,16,FALSE),0)</f>
        <v>0</v>
      </c>
      <c r="K182">
        <f t="shared" si="13"/>
        <v>129</v>
      </c>
      <c r="L182">
        <f>IFERROR(VLOOKUP(C182,'Futsal F'!$B$2:$M$37,12,FALSE),0)</f>
        <v>0</v>
      </c>
      <c r="M182">
        <f>IFERROR(VLOOKUP(C182,'Football F'!$B$2:$M$34,12,FALSE),0)</f>
        <v>0</v>
      </c>
      <c r="N182">
        <f>IFERROR(VLOOKUP(C182,'Basketball F'!$B$2:$M$32,12,FALSE),0)</f>
        <v>0</v>
      </c>
      <c r="O182">
        <f t="shared" si="14"/>
        <v>129</v>
      </c>
      <c r="P182">
        <f>IFERROR(VLOOKUP(C182,'BGMI F'!$B$2:$Q$32,16,FALSE),0)</f>
        <v>0</v>
      </c>
      <c r="Q182">
        <f>IFERROR(VLOOKUP(C182,'Carrom F'!$B$2:$M$41,12,FALSE),0)</f>
        <v>0</v>
      </c>
      <c r="R182">
        <f>IFERROR(VLOOKUP(C182,'Badminton F'!$B$2:$Q$46,16,FALSE),0)</f>
        <v>0</v>
      </c>
      <c r="S182">
        <f t="shared" si="15"/>
        <v>129</v>
      </c>
      <c r="T182">
        <f>IFERROR(VLOOKUP(C182,Athletics!$B$2:$AF$22,31,FALSE),0)</f>
        <v>0</v>
      </c>
      <c r="U182">
        <f>IFERROR(VLOOKUP(C182,'Volleyball F'!$B$2:$Q$50,16,FALSE),0)</f>
        <v>0</v>
      </c>
      <c r="V182">
        <f>IFERROR(VLOOKUP(C182,Pool!$B$2:$U$31,20,FALSE),0)</f>
        <v>0</v>
      </c>
      <c r="W182">
        <f>IFERROR(VLOOKUP(C182,'Tug of War'!$B$2:$AC$20,28,FALSE),0)</f>
        <v>0</v>
      </c>
      <c r="X182">
        <f t="shared" si="16"/>
        <v>129</v>
      </c>
      <c r="Y182">
        <f>IFERROR(VLOOKUP(C182,Frisbee!$B$2:$Q$18,16,FALSE),0)</f>
        <v>0</v>
      </c>
      <c r="Z182">
        <f t="shared" si="17"/>
        <v>129</v>
      </c>
    </row>
    <row r="183" spans="1:26" ht="15" thickBot="1" x14ac:dyDescent="0.35">
      <c r="A183" s="9" t="s">
        <v>546</v>
      </c>
      <c r="B183" s="10" t="s">
        <v>547</v>
      </c>
      <c r="C183" s="10" t="s">
        <v>548</v>
      </c>
      <c r="D183">
        <f>IFERROR(VLOOKUP(C183,'throwball F'!$B$2:$N$138,13,FALSE),100)</f>
        <v>100</v>
      </c>
      <c r="E183">
        <f>IFERROR(VLOOKUP(C183,'Cricket SF&amp;F'!$B$2:$AC$103,28,FALSE),0)</f>
        <v>0</v>
      </c>
      <c r="F183">
        <f>IFERROR(VLOOKUP(C183,'Chess F'!$B$2:$H$84,7,FALSE),0)</f>
        <v>0</v>
      </c>
      <c r="G183">
        <f t="shared" si="12"/>
        <v>100</v>
      </c>
      <c r="H183">
        <f>IFERROR(VLOOKUP(C183,'Football SF'!$B$2:$U$61,20,FALSE),0)</f>
        <v>0</v>
      </c>
      <c r="I183">
        <f>IFERROR(VLOOKUP(C183,FIFA!$B$2:$M$36,12,FALSE),0)</f>
        <v>0</v>
      </c>
      <c r="J183">
        <f>IFERROR(VLOOKUP(C183,'TT F'!$B$2:$Q$71,16,FALSE),0)</f>
        <v>0</v>
      </c>
      <c r="K183">
        <f t="shared" si="13"/>
        <v>100</v>
      </c>
      <c r="L183">
        <f>IFERROR(VLOOKUP(C183,'Futsal F'!$B$2:$M$37,12,FALSE),0)</f>
        <v>0</v>
      </c>
      <c r="M183">
        <f>IFERROR(VLOOKUP(C183,'Football F'!$B$2:$M$34,12,FALSE),0)</f>
        <v>0</v>
      </c>
      <c r="N183">
        <f>IFERROR(VLOOKUP(C183,'Basketball F'!$B$2:$M$32,12,FALSE),0)</f>
        <v>0</v>
      </c>
      <c r="O183">
        <f t="shared" si="14"/>
        <v>100</v>
      </c>
      <c r="P183">
        <f>IFERROR(VLOOKUP(C183,'BGMI F'!$B$2:$Q$32,16,FALSE),0)</f>
        <v>0</v>
      </c>
      <c r="Q183">
        <f>IFERROR(VLOOKUP(C183,'Carrom F'!$B$2:$M$41,12,FALSE),0)</f>
        <v>0</v>
      </c>
      <c r="R183">
        <f>IFERROR(VLOOKUP(C183,'Badminton F'!$B$2:$Q$46,16,FALSE),0)</f>
        <v>0</v>
      </c>
      <c r="S183">
        <f t="shared" si="15"/>
        <v>100</v>
      </c>
      <c r="T183">
        <f>IFERROR(VLOOKUP(C183,Athletics!$B$2:$AF$22,31,FALSE),0)</f>
        <v>0</v>
      </c>
      <c r="U183">
        <f>IFERROR(VLOOKUP(C183,'Volleyball F'!$B$2:$Q$50,16,FALSE),0)</f>
        <v>0</v>
      </c>
      <c r="V183">
        <f>IFERROR(VLOOKUP(C183,Pool!$B$2:$U$31,20,FALSE),0)</f>
        <v>0</v>
      </c>
      <c r="W183">
        <f>IFERROR(VLOOKUP(C183,'Tug of War'!$B$2:$AC$20,28,FALSE),0)</f>
        <v>0</v>
      </c>
      <c r="X183">
        <f t="shared" si="16"/>
        <v>100</v>
      </c>
      <c r="Y183">
        <f>IFERROR(VLOOKUP(C183,Frisbee!$B$2:$Q$18,16,FALSE),0)</f>
        <v>0</v>
      </c>
      <c r="Z183">
        <f t="shared" si="17"/>
        <v>100</v>
      </c>
    </row>
    <row r="184" spans="1:26" ht="15" thickBot="1" x14ac:dyDescent="0.35">
      <c r="A184" s="9" t="s">
        <v>549</v>
      </c>
      <c r="B184" s="10" t="s">
        <v>550</v>
      </c>
      <c r="C184" s="10" t="s">
        <v>551</v>
      </c>
      <c r="D184">
        <f>IFERROR(VLOOKUP(C184,'throwball F'!$B$2:$N$138,13,FALSE),100)</f>
        <v>90</v>
      </c>
      <c r="E184">
        <f>IFERROR(VLOOKUP(C184,'Cricket SF&amp;F'!$B$2:$AC$103,28,FALSE),0)</f>
        <v>0</v>
      </c>
      <c r="F184">
        <f>IFERROR(VLOOKUP(C184,'Chess F'!$B$2:$H$84,7,FALSE),0)</f>
        <v>-5</v>
      </c>
      <c r="G184">
        <f t="shared" si="12"/>
        <v>85</v>
      </c>
      <c r="H184">
        <f>IFERROR(VLOOKUP(C184,'Football SF'!$B$2:$U$61,20,FALSE),0)</f>
        <v>-10</v>
      </c>
      <c r="I184">
        <f>IFERROR(VLOOKUP(C184,FIFA!$B$2:$M$36,12,FALSE),0)</f>
        <v>-5</v>
      </c>
      <c r="J184">
        <f>IFERROR(VLOOKUP(C184,'TT F'!$B$2:$Q$71,16,FALSE),0)</f>
        <v>0</v>
      </c>
      <c r="K184">
        <f t="shared" si="13"/>
        <v>70</v>
      </c>
      <c r="L184">
        <f>IFERROR(VLOOKUP(C184,'Futsal F'!$B$2:$M$37,12,FALSE),0)</f>
        <v>-5</v>
      </c>
      <c r="M184">
        <f>IFERROR(VLOOKUP(C184,'Football F'!$B$2:$M$34,12,FALSE),0)</f>
        <v>0</v>
      </c>
      <c r="N184">
        <f>IFERROR(VLOOKUP(C184,'Basketball F'!$B$2:$M$32,12,FALSE),0)</f>
        <v>0</v>
      </c>
      <c r="O184">
        <f t="shared" si="14"/>
        <v>65</v>
      </c>
      <c r="P184">
        <f>IFERROR(VLOOKUP(C184,'BGMI F'!$B$2:$Q$32,16,FALSE),0)</f>
        <v>0</v>
      </c>
      <c r="Q184">
        <f>IFERROR(VLOOKUP(C184,'Carrom F'!$B$2:$M$41,12,FALSE),0)</f>
        <v>10</v>
      </c>
      <c r="R184">
        <f>IFERROR(VLOOKUP(C184,'Badminton F'!$B$2:$Q$46,16,FALSE),0)</f>
        <v>10</v>
      </c>
      <c r="S184">
        <f t="shared" si="15"/>
        <v>85</v>
      </c>
      <c r="T184">
        <f>IFERROR(VLOOKUP(C184,Athletics!$B$2:$AF$22,31,FALSE),0)</f>
        <v>5</v>
      </c>
      <c r="U184">
        <f>IFERROR(VLOOKUP(C184,'Volleyball F'!$B$2:$Q$50,16,FALSE),0)</f>
        <v>0</v>
      </c>
      <c r="V184">
        <f>IFERROR(VLOOKUP(C184,Pool!$B$2:$U$31,20,FALSE),0)</f>
        <v>0</v>
      </c>
      <c r="W184">
        <f>IFERROR(VLOOKUP(C184,'Tug of War'!$B$2:$AC$20,28,FALSE),0)</f>
        <v>0</v>
      </c>
      <c r="X184">
        <f t="shared" si="16"/>
        <v>90</v>
      </c>
      <c r="Y184">
        <f>IFERROR(VLOOKUP(C184,Frisbee!$B$2:$Q$18,16,FALSE),0)</f>
        <v>-6</v>
      </c>
      <c r="Z184">
        <f t="shared" si="17"/>
        <v>84</v>
      </c>
    </row>
    <row r="185" spans="1:26" ht="15" thickBot="1" x14ac:dyDescent="0.35">
      <c r="A185" s="9" t="s">
        <v>552</v>
      </c>
      <c r="B185" s="10" t="s">
        <v>553</v>
      </c>
      <c r="C185" s="10" t="s">
        <v>554</v>
      </c>
      <c r="D185">
        <f>IFERROR(VLOOKUP(C185,'throwball F'!$B$2:$N$138,13,FALSE),100)</f>
        <v>100</v>
      </c>
      <c r="E185">
        <f>IFERROR(VLOOKUP(C185,'Cricket SF&amp;F'!$B$2:$AC$103,28,FALSE),0)</f>
        <v>0</v>
      </c>
      <c r="F185">
        <f>IFERROR(VLOOKUP(C185,'Chess F'!$B$2:$H$84,7,FALSE),0)</f>
        <v>0</v>
      </c>
      <c r="G185">
        <f t="shared" si="12"/>
        <v>100</v>
      </c>
      <c r="H185">
        <f>IFERROR(VLOOKUP(C185,'Football SF'!$B$2:$U$61,20,FALSE),0)</f>
        <v>0</v>
      </c>
      <c r="I185">
        <f>IFERROR(VLOOKUP(C185,FIFA!$B$2:$M$36,12,FALSE),0)</f>
        <v>0</v>
      </c>
      <c r="J185">
        <f>IFERROR(VLOOKUP(C185,'TT F'!$B$2:$Q$71,16,FALSE),0)</f>
        <v>0</v>
      </c>
      <c r="K185">
        <f t="shared" si="13"/>
        <v>100</v>
      </c>
      <c r="L185">
        <f>IFERROR(VLOOKUP(C185,'Futsal F'!$B$2:$M$37,12,FALSE),0)</f>
        <v>0</v>
      </c>
      <c r="M185">
        <f>IFERROR(VLOOKUP(C185,'Football F'!$B$2:$M$34,12,FALSE),0)</f>
        <v>0</v>
      </c>
      <c r="N185">
        <f>IFERROR(VLOOKUP(C185,'Basketball F'!$B$2:$M$32,12,FALSE),0)</f>
        <v>0</v>
      </c>
      <c r="O185">
        <f t="shared" si="14"/>
        <v>100</v>
      </c>
      <c r="P185">
        <f>IFERROR(VLOOKUP(C185,'BGMI F'!$B$2:$Q$32,16,FALSE),0)</f>
        <v>0</v>
      </c>
      <c r="Q185">
        <f>IFERROR(VLOOKUP(C185,'Carrom F'!$B$2:$M$41,12,FALSE),0)</f>
        <v>0</v>
      </c>
      <c r="R185">
        <f>IFERROR(VLOOKUP(C185,'Badminton F'!$B$2:$Q$46,16,FALSE),0)</f>
        <v>0</v>
      </c>
      <c r="S185">
        <f t="shared" si="15"/>
        <v>100</v>
      </c>
      <c r="T185">
        <f>IFERROR(VLOOKUP(C185,Athletics!$B$2:$AF$22,31,FALSE),0)</f>
        <v>0</v>
      </c>
      <c r="U185">
        <f>IFERROR(VLOOKUP(C185,'Volleyball F'!$B$2:$Q$50,16,FALSE),0)</f>
        <v>0</v>
      </c>
      <c r="V185">
        <f>IFERROR(VLOOKUP(C185,Pool!$B$2:$U$31,20,FALSE),0)</f>
        <v>0</v>
      </c>
      <c r="W185">
        <f>IFERROR(VLOOKUP(C185,'Tug of War'!$B$2:$AC$20,28,FALSE),0)</f>
        <v>0</v>
      </c>
      <c r="X185">
        <f t="shared" si="16"/>
        <v>100</v>
      </c>
      <c r="Y185">
        <f>IFERROR(VLOOKUP(C185,Frisbee!$B$2:$Q$18,16,FALSE),0)</f>
        <v>0</v>
      </c>
      <c r="Z185">
        <f t="shared" si="17"/>
        <v>100</v>
      </c>
    </row>
    <row r="186" spans="1:26" ht="15" thickBot="1" x14ac:dyDescent="0.35">
      <c r="A186" s="9" t="s">
        <v>555</v>
      </c>
      <c r="B186" s="10" t="s">
        <v>556</v>
      </c>
      <c r="C186" s="10" t="s">
        <v>557</v>
      </c>
      <c r="D186">
        <f>IFERROR(VLOOKUP(C186,'throwball F'!$B$2:$N$138,13,FALSE),100)</f>
        <v>100</v>
      </c>
      <c r="E186">
        <f>IFERROR(VLOOKUP(C186,'Cricket SF&amp;F'!$B$2:$AC$103,28,FALSE),0)</f>
        <v>10</v>
      </c>
      <c r="F186">
        <f>IFERROR(VLOOKUP(C186,'Chess F'!$B$2:$H$84,7,FALSE),0)</f>
        <v>15</v>
      </c>
      <c r="G186">
        <f t="shared" si="12"/>
        <v>125</v>
      </c>
      <c r="H186">
        <f>IFERROR(VLOOKUP(C186,'Football SF'!$B$2:$U$61,20,FALSE),0)</f>
        <v>0</v>
      </c>
      <c r="I186">
        <f>IFERROR(VLOOKUP(C186,FIFA!$B$2:$M$36,12,FALSE),0)</f>
        <v>0</v>
      </c>
      <c r="J186">
        <f>IFERROR(VLOOKUP(C186,'TT F'!$B$2:$Q$71,16,FALSE),0)</f>
        <v>0</v>
      </c>
      <c r="K186">
        <f t="shared" si="13"/>
        <v>125</v>
      </c>
      <c r="L186">
        <f>IFERROR(VLOOKUP(C186,'Futsal F'!$B$2:$M$37,12,FALSE),0)</f>
        <v>0</v>
      </c>
      <c r="M186">
        <f>IFERROR(VLOOKUP(C186,'Football F'!$B$2:$M$34,12,FALSE),0)</f>
        <v>0</v>
      </c>
      <c r="N186">
        <f>IFERROR(VLOOKUP(C186,'Basketball F'!$B$2:$M$32,12,FALSE),0)</f>
        <v>0</v>
      </c>
      <c r="O186">
        <f t="shared" si="14"/>
        <v>125</v>
      </c>
      <c r="P186">
        <f>IFERROR(VLOOKUP(C186,'BGMI F'!$B$2:$Q$32,16,FALSE),0)</f>
        <v>0</v>
      </c>
      <c r="Q186">
        <f>IFERROR(VLOOKUP(C186,'Carrom F'!$B$2:$M$41,12,FALSE),0)</f>
        <v>0</v>
      </c>
      <c r="R186">
        <f>IFERROR(VLOOKUP(C186,'Badminton F'!$B$2:$Q$46,16,FALSE),0)</f>
        <v>0</v>
      </c>
      <c r="S186">
        <f t="shared" si="15"/>
        <v>125</v>
      </c>
      <c r="T186">
        <f>IFERROR(VLOOKUP(C186,Athletics!$B$2:$AF$22,31,FALSE),0)</f>
        <v>0</v>
      </c>
      <c r="U186">
        <f>IFERROR(VLOOKUP(C186,'Volleyball F'!$B$2:$Q$50,16,FALSE),0)</f>
        <v>0</v>
      </c>
      <c r="V186">
        <f>IFERROR(VLOOKUP(C186,Pool!$B$2:$U$31,20,FALSE),0)</f>
        <v>0</v>
      </c>
      <c r="W186">
        <f>IFERROR(VLOOKUP(C186,'Tug of War'!$B$2:$AC$20,28,FALSE),0)</f>
        <v>0</v>
      </c>
      <c r="X186">
        <f t="shared" si="16"/>
        <v>125</v>
      </c>
      <c r="Y186">
        <f>IFERROR(VLOOKUP(C186,Frisbee!$B$2:$Q$18,16,FALSE),0)</f>
        <v>0</v>
      </c>
      <c r="Z186">
        <f t="shared" si="17"/>
        <v>125</v>
      </c>
    </row>
    <row r="187" spans="1:26" ht="15" thickBot="1" x14ac:dyDescent="0.35">
      <c r="A187" s="9" t="s">
        <v>558</v>
      </c>
      <c r="B187" s="10" t="s">
        <v>559</v>
      </c>
      <c r="C187" s="10" t="s">
        <v>560</v>
      </c>
      <c r="D187">
        <f>IFERROR(VLOOKUP(C187,'throwball F'!$B$2:$N$138,13,FALSE),100)</f>
        <v>110</v>
      </c>
      <c r="E187">
        <f>IFERROR(VLOOKUP(C187,'Cricket SF&amp;F'!$B$2:$AC$103,28,FALSE),0)</f>
        <v>25</v>
      </c>
      <c r="F187">
        <f>IFERROR(VLOOKUP(C187,'Chess F'!$B$2:$H$84,7,FALSE),0)</f>
        <v>-5</v>
      </c>
      <c r="G187">
        <f t="shared" si="12"/>
        <v>130</v>
      </c>
      <c r="H187">
        <f>IFERROR(VLOOKUP(C187,'Football SF'!$B$2:$U$61,20,FALSE),0)</f>
        <v>-20</v>
      </c>
      <c r="I187">
        <f>IFERROR(VLOOKUP(C187,FIFA!$B$2:$M$36,12,FALSE),0)</f>
        <v>0</v>
      </c>
      <c r="J187">
        <f>IFERROR(VLOOKUP(C187,'TT F'!$B$2:$Q$71,16,FALSE),0)</f>
        <v>10</v>
      </c>
      <c r="K187">
        <f t="shared" si="13"/>
        <v>120</v>
      </c>
      <c r="L187">
        <f>IFERROR(VLOOKUP(C187,'Futsal F'!$B$2:$M$37,12,FALSE),0)</f>
        <v>0</v>
      </c>
      <c r="M187">
        <f>IFERROR(VLOOKUP(C187,'Football F'!$B$2:$M$34,12,FALSE),0)</f>
        <v>0</v>
      </c>
      <c r="N187">
        <f>IFERROR(VLOOKUP(C187,'Basketball F'!$B$2:$M$32,12,FALSE),0)</f>
        <v>0</v>
      </c>
      <c r="O187">
        <f t="shared" si="14"/>
        <v>120</v>
      </c>
      <c r="P187">
        <f>IFERROR(VLOOKUP(C187,'BGMI F'!$B$2:$Q$32,16,FALSE),0)</f>
        <v>0</v>
      </c>
      <c r="Q187">
        <f>IFERROR(VLOOKUP(C187,'Carrom F'!$B$2:$M$41,12,FALSE),0)</f>
        <v>0</v>
      </c>
      <c r="R187">
        <f>IFERROR(VLOOKUP(C187,'Badminton F'!$B$2:$Q$46,16,FALSE),0)</f>
        <v>20</v>
      </c>
      <c r="S187">
        <f t="shared" si="15"/>
        <v>140</v>
      </c>
      <c r="T187">
        <f>IFERROR(VLOOKUP(C187,Athletics!$B$2:$AF$22,31,FALSE),0)</f>
        <v>0</v>
      </c>
      <c r="U187">
        <f>IFERROR(VLOOKUP(C187,'Volleyball F'!$B$2:$Q$50,16,FALSE),0)</f>
        <v>5</v>
      </c>
      <c r="V187">
        <f>IFERROR(VLOOKUP(C187,Pool!$B$2:$U$31,20,FALSE),0)</f>
        <v>0</v>
      </c>
      <c r="W187">
        <f>IFERROR(VLOOKUP(C187,'Tug of War'!$B$2:$AC$20,28,FALSE),0)</f>
        <v>0</v>
      </c>
      <c r="X187">
        <f t="shared" si="16"/>
        <v>145</v>
      </c>
      <c r="Y187">
        <f>IFERROR(VLOOKUP(C187,Frisbee!$B$2:$Q$18,16,FALSE),0)</f>
        <v>0</v>
      </c>
      <c r="Z187">
        <f t="shared" si="17"/>
        <v>145</v>
      </c>
    </row>
    <row r="188" spans="1:26" ht="29.4" thickBot="1" x14ac:dyDescent="0.35">
      <c r="A188" s="9" t="s">
        <v>561</v>
      </c>
      <c r="B188" s="10" t="s">
        <v>562</v>
      </c>
      <c r="C188" s="10" t="s">
        <v>563</v>
      </c>
      <c r="D188">
        <f>IFERROR(VLOOKUP(C188,'throwball F'!$B$2:$N$138,13,FALSE),100)</f>
        <v>100</v>
      </c>
      <c r="E188">
        <f>IFERROR(VLOOKUP(C188,'Cricket SF&amp;F'!$B$2:$AC$103,28,FALSE),0)</f>
        <v>0</v>
      </c>
      <c r="F188">
        <f>IFERROR(VLOOKUP(C188,'Chess F'!$B$2:$H$84,7,FALSE),0)</f>
        <v>0</v>
      </c>
      <c r="G188">
        <f t="shared" si="12"/>
        <v>100</v>
      </c>
      <c r="H188">
        <f>IFERROR(VLOOKUP(C188,'Football SF'!$B$2:$U$61,20,FALSE),0)</f>
        <v>0</v>
      </c>
      <c r="I188">
        <f>IFERROR(VLOOKUP(C188,FIFA!$B$2:$M$36,12,FALSE),0)</f>
        <v>0</v>
      </c>
      <c r="J188">
        <f>IFERROR(VLOOKUP(C188,'TT F'!$B$2:$Q$71,16,FALSE),0)</f>
        <v>0</v>
      </c>
      <c r="K188">
        <f t="shared" si="13"/>
        <v>100</v>
      </c>
      <c r="L188">
        <f>IFERROR(VLOOKUP(C188,'Futsal F'!$B$2:$M$37,12,FALSE),0)</f>
        <v>0</v>
      </c>
      <c r="M188">
        <f>IFERROR(VLOOKUP(C188,'Football F'!$B$2:$M$34,12,FALSE),0)</f>
        <v>0</v>
      </c>
      <c r="N188">
        <f>IFERROR(VLOOKUP(C188,'Basketball F'!$B$2:$M$32,12,FALSE),0)</f>
        <v>0</v>
      </c>
      <c r="O188">
        <f t="shared" si="14"/>
        <v>100</v>
      </c>
      <c r="P188">
        <f>IFERROR(VLOOKUP(C188,'BGMI F'!$B$2:$Q$32,16,FALSE),0)</f>
        <v>0</v>
      </c>
      <c r="Q188">
        <f>IFERROR(VLOOKUP(C188,'Carrom F'!$B$2:$M$41,12,FALSE),0)</f>
        <v>0</v>
      </c>
      <c r="R188">
        <f>IFERROR(VLOOKUP(C188,'Badminton F'!$B$2:$Q$46,16,FALSE),0)</f>
        <v>0</v>
      </c>
      <c r="S188">
        <f t="shared" si="15"/>
        <v>100</v>
      </c>
      <c r="T188">
        <f>IFERROR(VLOOKUP(C188,Athletics!$B$2:$AF$22,31,FALSE),0)</f>
        <v>0</v>
      </c>
      <c r="U188">
        <f>IFERROR(VLOOKUP(C188,'Volleyball F'!$B$2:$Q$50,16,FALSE),0)</f>
        <v>0</v>
      </c>
      <c r="V188">
        <f>IFERROR(VLOOKUP(C188,Pool!$B$2:$U$31,20,FALSE),0)</f>
        <v>0</v>
      </c>
      <c r="W188">
        <f>IFERROR(VLOOKUP(C188,'Tug of War'!$B$2:$AC$20,28,FALSE),0)</f>
        <v>0</v>
      </c>
      <c r="X188">
        <f t="shared" si="16"/>
        <v>100</v>
      </c>
      <c r="Y188">
        <f>IFERROR(VLOOKUP(C188,Frisbee!$B$2:$Q$18,16,FALSE),0)</f>
        <v>0</v>
      </c>
      <c r="Z188">
        <f t="shared" si="17"/>
        <v>100</v>
      </c>
    </row>
    <row r="189" spans="1:26" ht="15" thickBot="1" x14ac:dyDescent="0.35">
      <c r="A189" s="9" t="s">
        <v>564</v>
      </c>
      <c r="B189" s="10" t="s">
        <v>565</v>
      </c>
      <c r="C189" s="10" t="s">
        <v>566</v>
      </c>
      <c r="D189">
        <f>IFERROR(VLOOKUP(C189,'throwball F'!$B$2:$N$138,13,FALSE),100)</f>
        <v>100</v>
      </c>
      <c r="E189">
        <f>IFERROR(VLOOKUP(C189,'Cricket SF&amp;F'!$B$2:$AC$103,28,FALSE),0)</f>
        <v>0</v>
      </c>
      <c r="F189">
        <f>IFERROR(VLOOKUP(C189,'Chess F'!$B$2:$H$84,7,FALSE),0)</f>
        <v>0</v>
      </c>
      <c r="G189">
        <f t="shared" si="12"/>
        <v>100</v>
      </c>
      <c r="H189">
        <f>IFERROR(VLOOKUP(C189,'Football SF'!$B$2:$U$61,20,FALSE),0)</f>
        <v>0</v>
      </c>
      <c r="I189">
        <f>IFERROR(VLOOKUP(C189,FIFA!$B$2:$M$36,12,FALSE),0)</f>
        <v>0</v>
      </c>
      <c r="J189">
        <f>IFERROR(VLOOKUP(C189,'TT F'!$B$2:$Q$71,16,FALSE),0)</f>
        <v>0</v>
      </c>
      <c r="K189">
        <f t="shared" si="13"/>
        <v>100</v>
      </c>
      <c r="L189">
        <f>IFERROR(VLOOKUP(C189,'Futsal F'!$B$2:$M$37,12,FALSE),0)</f>
        <v>0</v>
      </c>
      <c r="M189">
        <f>IFERROR(VLOOKUP(C189,'Football F'!$B$2:$M$34,12,FALSE),0)</f>
        <v>0</v>
      </c>
      <c r="N189">
        <f>IFERROR(VLOOKUP(C189,'Basketball F'!$B$2:$M$32,12,FALSE),0)</f>
        <v>0</v>
      </c>
      <c r="O189">
        <f t="shared" si="14"/>
        <v>100</v>
      </c>
      <c r="P189">
        <f>IFERROR(VLOOKUP(C189,'BGMI F'!$B$2:$Q$32,16,FALSE),0)</f>
        <v>0</v>
      </c>
      <c r="Q189">
        <f>IFERROR(VLOOKUP(C189,'Carrom F'!$B$2:$M$41,12,FALSE),0)</f>
        <v>0</v>
      </c>
      <c r="R189">
        <f>IFERROR(VLOOKUP(C189,'Badminton F'!$B$2:$Q$46,16,FALSE),0)</f>
        <v>0</v>
      </c>
      <c r="S189">
        <f t="shared" si="15"/>
        <v>100</v>
      </c>
      <c r="T189">
        <f>IFERROR(VLOOKUP(C189,Athletics!$B$2:$AF$22,31,FALSE),0)</f>
        <v>0</v>
      </c>
      <c r="U189">
        <f>IFERROR(VLOOKUP(C189,'Volleyball F'!$B$2:$Q$50,16,FALSE),0)</f>
        <v>0</v>
      </c>
      <c r="V189">
        <f>IFERROR(VLOOKUP(C189,Pool!$B$2:$U$31,20,FALSE),0)</f>
        <v>0</v>
      </c>
      <c r="W189">
        <f>IFERROR(VLOOKUP(C189,'Tug of War'!$B$2:$AC$20,28,FALSE),0)</f>
        <v>0</v>
      </c>
      <c r="X189">
        <f t="shared" si="16"/>
        <v>100</v>
      </c>
      <c r="Y189">
        <f>IFERROR(VLOOKUP(C189,Frisbee!$B$2:$Q$18,16,FALSE),0)</f>
        <v>0</v>
      </c>
      <c r="Z189">
        <f t="shared" si="17"/>
        <v>100</v>
      </c>
    </row>
    <row r="190" spans="1:26" ht="15" thickBot="1" x14ac:dyDescent="0.35">
      <c r="A190" s="9" t="s">
        <v>567</v>
      </c>
      <c r="B190" s="10" t="s">
        <v>568</v>
      </c>
      <c r="C190" s="10" t="s">
        <v>569</v>
      </c>
      <c r="D190">
        <f>IFERROR(VLOOKUP(C190,'throwball F'!$B$2:$N$138,13,FALSE),100)</f>
        <v>100</v>
      </c>
      <c r="E190">
        <f>IFERROR(VLOOKUP(C190,'Cricket SF&amp;F'!$B$2:$AC$103,28,FALSE),0)</f>
        <v>0</v>
      </c>
      <c r="F190">
        <f>IFERROR(VLOOKUP(C190,'Chess F'!$B$2:$H$84,7,FALSE),0)</f>
        <v>0</v>
      </c>
      <c r="G190">
        <f t="shared" si="12"/>
        <v>100</v>
      </c>
      <c r="H190">
        <f>IFERROR(VLOOKUP(C190,'Football SF'!$B$2:$U$61,20,FALSE),0)</f>
        <v>0</v>
      </c>
      <c r="I190">
        <f>IFERROR(VLOOKUP(C190,FIFA!$B$2:$M$36,12,FALSE),0)</f>
        <v>0</v>
      </c>
      <c r="J190">
        <f>IFERROR(VLOOKUP(C190,'TT F'!$B$2:$Q$71,16,FALSE),0)</f>
        <v>0</v>
      </c>
      <c r="K190">
        <f t="shared" si="13"/>
        <v>100</v>
      </c>
      <c r="L190">
        <f>IFERROR(VLOOKUP(C190,'Futsal F'!$B$2:$M$37,12,FALSE),0)</f>
        <v>0</v>
      </c>
      <c r="M190">
        <f>IFERROR(VLOOKUP(C190,'Football F'!$B$2:$M$34,12,FALSE),0)</f>
        <v>0</v>
      </c>
      <c r="N190">
        <f>IFERROR(VLOOKUP(C190,'Basketball F'!$B$2:$M$32,12,FALSE),0)</f>
        <v>0</v>
      </c>
      <c r="O190">
        <f t="shared" si="14"/>
        <v>100</v>
      </c>
      <c r="P190">
        <f>IFERROR(VLOOKUP(C190,'BGMI F'!$B$2:$Q$32,16,FALSE),0)</f>
        <v>0</v>
      </c>
      <c r="Q190">
        <f>IFERROR(VLOOKUP(C190,'Carrom F'!$B$2:$M$41,12,FALSE),0)</f>
        <v>0</v>
      </c>
      <c r="R190">
        <f>IFERROR(VLOOKUP(C190,'Badminton F'!$B$2:$Q$46,16,FALSE),0)</f>
        <v>0</v>
      </c>
      <c r="S190">
        <f t="shared" si="15"/>
        <v>100</v>
      </c>
      <c r="T190">
        <f>IFERROR(VLOOKUP(C190,Athletics!$B$2:$AF$22,31,FALSE),0)</f>
        <v>0</v>
      </c>
      <c r="U190">
        <f>IFERROR(VLOOKUP(C190,'Volleyball F'!$B$2:$Q$50,16,FALSE),0)</f>
        <v>0</v>
      </c>
      <c r="V190">
        <f>IFERROR(VLOOKUP(C190,Pool!$B$2:$U$31,20,FALSE),0)</f>
        <v>0</v>
      </c>
      <c r="W190">
        <f>IFERROR(VLOOKUP(C190,'Tug of War'!$B$2:$AC$20,28,FALSE),0)</f>
        <v>0</v>
      </c>
      <c r="X190">
        <f t="shared" si="16"/>
        <v>100</v>
      </c>
      <c r="Y190">
        <f>IFERROR(VLOOKUP(C190,Frisbee!$B$2:$Q$18,16,FALSE),0)</f>
        <v>0</v>
      </c>
      <c r="Z190">
        <f t="shared" si="17"/>
        <v>100</v>
      </c>
    </row>
    <row r="191" spans="1:26" ht="15" thickBot="1" x14ac:dyDescent="0.35">
      <c r="A191" s="9" t="s">
        <v>570</v>
      </c>
      <c r="B191" s="10" t="s">
        <v>571</v>
      </c>
      <c r="C191" s="10" t="s">
        <v>572</v>
      </c>
      <c r="D191">
        <f>IFERROR(VLOOKUP(C191,'throwball F'!$B$2:$N$138,13,FALSE),100)</f>
        <v>100</v>
      </c>
      <c r="E191">
        <f>IFERROR(VLOOKUP(C191,'Cricket SF&amp;F'!$B$2:$AC$103,28,FALSE),0)</f>
        <v>0</v>
      </c>
      <c r="F191">
        <f>IFERROR(VLOOKUP(C191,'Chess F'!$B$2:$H$84,7,FALSE),0)</f>
        <v>0</v>
      </c>
      <c r="G191">
        <f t="shared" si="12"/>
        <v>100</v>
      </c>
      <c r="H191">
        <f>IFERROR(VLOOKUP(C191,'Football SF'!$B$2:$U$61,20,FALSE),0)</f>
        <v>0</v>
      </c>
      <c r="I191">
        <f>IFERROR(VLOOKUP(C191,FIFA!$B$2:$M$36,12,FALSE),0)</f>
        <v>0</v>
      </c>
      <c r="J191">
        <f>IFERROR(VLOOKUP(C191,'TT F'!$B$2:$Q$71,16,FALSE),0)</f>
        <v>0</v>
      </c>
      <c r="K191">
        <f t="shared" si="13"/>
        <v>100</v>
      </c>
      <c r="L191">
        <f>IFERROR(VLOOKUP(C191,'Futsal F'!$B$2:$M$37,12,FALSE),0)</f>
        <v>0</v>
      </c>
      <c r="M191">
        <f>IFERROR(VLOOKUP(C191,'Football F'!$B$2:$M$34,12,FALSE),0)</f>
        <v>0</v>
      </c>
      <c r="N191">
        <f>IFERROR(VLOOKUP(C191,'Basketball F'!$B$2:$M$32,12,FALSE),0)</f>
        <v>0</v>
      </c>
      <c r="O191">
        <f t="shared" si="14"/>
        <v>100</v>
      </c>
      <c r="P191">
        <f>IFERROR(VLOOKUP(C191,'BGMI F'!$B$2:$Q$32,16,FALSE),0)</f>
        <v>0</v>
      </c>
      <c r="Q191">
        <f>IFERROR(VLOOKUP(C191,'Carrom F'!$B$2:$M$41,12,FALSE),0)</f>
        <v>0</v>
      </c>
      <c r="R191">
        <f>IFERROR(VLOOKUP(C191,'Badminton F'!$B$2:$Q$46,16,FALSE),0)</f>
        <v>0</v>
      </c>
      <c r="S191">
        <f t="shared" si="15"/>
        <v>100</v>
      </c>
      <c r="T191">
        <f>IFERROR(VLOOKUP(C191,Athletics!$B$2:$AF$22,31,FALSE),0)</f>
        <v>0</v>
      </c>
      <c r="U191">
        <f>IFERROR(VLOOKUP(C191,'Volleyball F'!$B$2:$Q$50,16,FALSE),0)</f>
        <v>0</v>
      </c>
      <c r="V191">
        <f>IFERROR(VLOOKUP(C191,Pool!$B$2:$U$31,20,FALSE),0)</f>
        <v>0</v>
      </c>
      <c r="W191">
        <f>IFERROR(VLOOKUP(C191,'Tug of War'!$B$2:$AC$20,28,FALSE),0)</f>
        <v>0</v>
      </c>
      <c r="X191">
        <f t="shared" si="16"/>
        <v>100</v>
      </c>
      <c r="Y191">
        <f>IFERROR(VLOOKUP(C191,Frisbee!$B$2:$Q$18,16,FALSE),0)</f>
        <v>0</v>
      </c>
      <c r="Z191">
        <f t="shared" si="17"/>
        <v>100</v>
      </c>
    </row>
    <row r="192" spans="1:26" ht="15" thickBot="1" x14ac:dyDescent="0.35">
      <c r="A192" s="9" t="s">
        <v>573</v>
      </c>
      <c r="B192" s="10" t="s">
        <v>574</v>
      </c>
      <c r="C192" s="10" t="s">
        <v>575</v>
      </c>
      <c r="D192">
        <f>IFERROR(VLOOKUP(C192,'throwball F'!$B$2:$N$138,13,FALSE),100)</f>
        <v>100</v>
      </c>
      <c r="E192">
        <f>IFERROR(VLOOKUP(C192,'Cricket SF&amp;F'!$B$2:$AC$103,28,FALSE),0)</f>
        <v>0</v>
      </c>
      <c r="F192">
        <f>IFERROR(VLOOKUP(C192,'Chess F'!$B$2:$H$84,7,FALSE),0)</f>
        <v>0</v>
      </c>
      <c r="G192">
        <f t="shared" si="12"/>
        <v>100</v>
      </c>
      <c r="H192">
        <f>IFERROR(VLOOKUP(C192,'Football SF'!$B$2:$U$61,20,FALSE),0)</f>
        <v>0</v>
      </c>
      <c r="I192">
        <f>IFERROR(VLOOKUP(C192,FIFA!$B$2:$M$36,12,FALSE),0)</f>
        <v>0</v>
      </c>
      <c r="J192">
        <f>IFERROR(VLOOKUP(C192,'TT F'!$B$2:$Q$71,16,FALSE),0)</f>
        <v>0</v>
      </c>
      <c r="K192">
        <f t="shared" si="13"/>
        <v>100</v>
      </c>
      <c r="L192">
        <f>IFERROR(VLOOKUP(C192,'Futsal F'!$B$2:$M$37,12,FALSE),0)</f>
        <v>0</v>
      </c>
      <c r="M192">
        <f>IFERROR(VLOOKUP(C192,'Football F'!$B$2:$M$34,12,FALSE),0)</f>
        <v>0</v>
      </c>
      <c r="N192">
        <f>IFERROR(VLOOKUP(C192,'Basketball F'!$B$2:$M$32,12,FALSE),0)</f>
        <v>0</v>
      </c>
      <c r="O192">
        <f t="shared" si="14"/>
        <v>100</v>
      </c>
      <c r="P192">
        <f>IFERROR(VLOOKUP(C192,'BGMI F'!$B$2:$Q$32,16,FALSE),0)</f>
        <v>0</v>
      </c>
      <c r="Q192">
        <f>IFERROR(VLOOKUP(C192,'Carrom F'!$B$2:$M$41,12,FALSE),0)</f>
        <v>0</v>
      </c>
      <c r="R192">
        <f>IFERROR(VLOOKUP(C192,'Badminton F'!$B$2:$Q$46,16,FALSE),0)</f>
        <v>0</v>
      </c>
      <c r="S192">
        <f t="shared" si="15"/>
        <v>100</v>
      </c>
      <c r="T192">
        <f>IFERROR(VLOOKUP(C192,Athletics!$B$2:$AF$22,31,FALSE),0)</f>
        <v>0</v>
      </c>
      <c r="U192">
        <f>IFERROR(VLOOKUP(C192,'Volleyball F'!$B$2:$Q$50,16,FALSE),0)</f>
        <v>0</v>
      </c>
      <c r="V192">
        <f>IFERROR(VLOOKUP(C192,Pool!$B$2:$U$31,20,FALSE),0)</f>
        <v>0</v>
      </c>
      <c r="W192">
        <f>IFERROR(VLOOKUP(C192,'Tug of War'!$B$2:$AC$20,28,FALSE),0)</f>
        <v>0</v>
      </c>
      <c r="X192">
        <f t="shared" si="16"/>
        <v>100</v>
      </c>
      <c r="Y192">
        <f>IFERROR(VLOOKUP(C192,Frisbee!$B$2:$Q$18,16,FALSE),0)</f>
        <v>0</v>
      </c>
      <c r="Z192">
        <f t="shared" si="17"/>
        <v>100</v>
      </c>
    </row>
    <row r="193" spans="1:26" ht="15" thickBot="1" x14ac:dyDescent="0.35">
      <c r="A193" s="9" t="s">
        <v>576</v>
      </c>
      <c r="B193" s="10" t="s">
        <v>577</v>
      </c>
      <c r="C193" s="10" t="s">
        <v>578</v>
      </c>
      <c r="D193">
        <f>IFERROR(VLOOKUP(C193,'throwball F'!$B$2:$N$138,13,FALSE),100)</f>
        <v>100</v>
      </c>
      <c r="E193">
        <f>IFERROR(VLOOKUP(C193,'Cricket SF&amp;F'!$B$2:$AC$103,28,FALSE),0)</f>
        <v>0</v>
      </c>
      <c r="F193">
        <f>IFERROR(VLOOKUP(C193,'Chess F'!$B$2:$H$84,7,FALSE),0)</f>
        <v>0</v>
      </c>
      <c r="G193">
        <f t="shared" si="12"/>
        <v>100</v>
      </c>
      <c r="H193">
        <f>IFERROR(VLOOKUP(C193,'Football SF'!$B$2:$U$61,20,FALSE),0)</f>
        <v>0</v>
      </c>
      <c r="I193">
        <f>IFERROR(VLOOKUP(C193,FIFA!$B$2:$M$36,12,FALSE),0)</f>
        <v>0</v>
      </c>
      <c r="J193">
        <f>IFERROR(VLOOKUP(C193,'TT F'!$B$2:$Q$71,16,FALSE),0)</f>
        <v>0</v>
      </c>
      <c r="K193">
        <f t="shared" si="13"/>
        <v>100</v>
      </c>
      <c r="L193">
        <f>IFERROR(VLOOKUP(C193,'Futsal F'!$B$2:$M$37,12,FALSE),0)</f>
        <v>0</v>
      </c>
      <c r="M193">
        <f>IFERROR(VLOOKUP(C193,'Football F'!$B$2:$M$34,12,FALSE),0)</f>
        <v>0</v>
      </c>
      <c r="N193">
        <f>IFERROR(VLOOKUP(C193,'Basketball F'!$B$2:$M$32,12,FALSE),0)</f>
        <v>0</v>
      </c>
      <c r="O193">
        <f t="shared" si="14"/>
        <v>100</v>
      </c>
      <c r="P193">
        <f>IFERROR(VLOOKUP(C193,'BGMI F'!$B$2:$Q$32,16,FALSE),0)</f>
        <v>0</v>
      </c>
      <c r="Q193">
        <f>IFERROR(VLOOKUP(C193,'Carrom F'!$B$2:$M$41,12,FALSE),0)</f>
        <v>0</v>
      </c>
      <c r="R193">
        <f>IFERROR(VLOOKUP(C193,'Badminton F'!$B$2:$Q$46,16,FALSE),0)</f>
        <v>0</v>
      </c>
      <c r="S193">
        <f t="shared" si="15"/>
        <v>100</v>
      </c>
      <c r="T193">
        <f>IFERROR(VLOOKUP(C193,Athletics!$B$2:$AF$22,31,FALSE),0)</f>
        <v>0</v>
      </c>
      <c r="U193">
        <f>IFERROR(VLOOKUP(C193,'Volleyball F'!$B$2:$Q$50,16,FALSE),0)</f>
        <v>0</v>
      </c>
      <c r="V193">
        <f>IFERROR(VLOOKUP(C193,Pool!$B$2:$U$31,20,FALSE),0)</f>
        <v>0</v>
      </c>
      <c r="W193">
        <f>IFERROR(VLOOKUP(C193,'Tug of War'!$B$2:$AC$20,28,FALSE),0)</f>
        <v>0</v>
      </c>
      <c r="X193">
        <f t="shared" si="16"/>
        <v>100</v>
      </c>
      <c r="Y193">
        <f>IFERROR(VLOOKUP(C193,Frisbee!$B$2:$Q$18,16,FALSE),0)</f>
        <v>0</v>
      </c>
      <c r="Z193">
        <f t="shared" si="17"/>
        <v>100</v>
      </c>
    </row>
    <row r="194" spans="1:26" ht="15" thickBot="1" x14ac:dyDescent="0.35">
      <c r="A194" s="9" t="s">
        <v>579</v>
      </c>
      <c r="B194" s="10" t="s">
        <v>580</v>
      </c>
      <c r="C194" s="10" t="s">
        <v>581</v>
      </c>
      <c r="D194">
        <f>IFERROR(VLOOKUP(C194,'throwball F'!$B$2:$N$138,13,FALSE),100)</f>
        <v>100</v>
      </c>
      <c r="E194">
        <f>IFERROR(VLOOKUP(C194,'Cricket SF&amp;F'!$B$2:$AC$103,28,FALSE),0)</f>
        <v>0</v>
      </c>
      <c r="F194">
        <f>IFERROR(VLOOKUP(C194,'Chess F'!$B$2:$H$84,7,FALSE),0)</f>
        <v>0</v>
      </c>
      <c r="G194">
        <f t="shared" si="12"/>
        <v>100</v>
      </c>
      <c r="H194">
        <f>IFERROR(VLOOKUP(C194,'Football SF'!$B$2:$U$61,20,FALSE),0)</f>
        <v>0</v>
      </c>
      <c r="I194">
        <f>IFERROR(VLOOKUP(C194,FIFA!$B$2:$M$36,12,FALSE),0)</f>
        <v>0</v>
      </c>
      <c r="J194">
        <f>IFERROR(VLOOKUP(C194,'TT F'!$B$2:$Q$71,16,FALSE),0)</f>
        <v>0</v>
      </c>
      <c r="K194">
        <f t="shared" si="13"/>
        <v>100</v>
      </c>
      <c r="L194">
        <f>IFERROR(VLOOKUP(C194,'Futsal F'!$B$2:$M$37,12,FALSE),0)</f>
        <v>0</v>
      </c>
      <c r="M194">
        <f>IFERROR(VLOOKUP(C194,'Football F'!$B$2:$M$34,12,FALSE),0)</f>
        <v>0</v>
      </c>
      <c r="N194">
        <f>IFERROR(VLOOKUP(C194,'Basketball F'!$B$2:$M$32,12,FALSE),0)</f>
        <v>0</v>
      </c>
      <c r="O194">
        <f t="shared" si="14"/>
        <v>100</v>
      </c>
      <c r="P194">
        <f>IFERROR(VLOOKUP(C194,'BGMI F'!$B$2:$Q$32,16,FALSE),0)</f>
        <v>0</v>
      </c>
      <c r="Q194">
        <f>IFERROR(VLOOKUP(C194,'Carrom F'!$B$2:$M$41,12,FALSE),0)</f>
        <v>0</v>
      </c>
      <c r="R194">
        <f>IFERROR(VLOOKUP(C194,'Badminton F'!$B$2:$Q$46,16,FALSE),0)</f>
        <v>0</v>
      </c>
      <c r="S194">
        <f t="shared" si="15"/>
        <v>100</v>
      </c>
      <c r="T194">
        <f>IFERROR(VLOOKUP(C194,Athletics!$B$2:$AF$22,31,FALSE),0)</f>
        <v>0</v>
      </c>
      <c r="U194">
        <f>IFERROR(VLOOKUP(C194,'Volleyball F'!$B$2:$Q$50,16,FALSE),0)</f>
        <v>0</v>
      </c>
      <c r="V194">
        <f>IFERROR(VLOOKUP(C194,Pool!$B$2:$U$31,20,FALSE),0)</f>
        <v>0</v>
      </c>
      <c r="W194">
        <f>IFERROR(VLOOKUP(C194,'Tug of War'!$B$2:$AC$20,28,FALSE),0)</f>
        <v>0</v>
      </c>
      <c r="X194">
        <f t="shared" si="16"/>
        <v>100</v>
      </c>
      <c r="Y194">
        <f>IFERROR(VLOOKUP(C194,Frisbee!$B$2:$Q$18,16,FALSE),0)</f>
        <v>0</v>
      </c>
      <c r="Z194">
        <f t="shared" si="17"/>
        <v>100</v>
      </c>
    </row>
    <row r="195" spans="1:26" ht="15" thickBot="1" x14ac:dyDescent="0.35">
      <c r="A195" s="9" t="s">
        <v>582</v>
      </c>
      <c r="B195" s="10" t="s">
        <v>583</v>
      </c>
      <c r="C195" s="10" t="s">
        <v>584</v>
      </c>
      <c r="D195">
        <f>IFERROR(VLOOKUP(C195,'throwball F'!$B$2:$N$138,13,FALSE),100)</f>
        <v>92</v>
      </c>
      <c r="E195">
        <f>IFERROR(VLOOKUP(C195,'Cricket SF&amp;F'!$B$2:$AC$103,28,FALSE),0)</f>
        <v>-14</v>
      </c>
      <c r="F195">
        <f>IFERROR(VLOOKUP(C195,'Chess F'!$B$2:$H$84,7,FALSE),0)</f>
        <v>0</v>
      </c>
      <c r="G195">
        <f t="shared" ref="G195:G258" si="18">SUM(D195:F195)</f>
        <v>78</v>
      </c>
      <c r="H195">
        <f>IFERROR(VLOOKUP(C195,'Football SF'!$B$2:$U$61,20,FALSE),0)</f>
        <v>0</v>
      </c>
      <c r="I195">
        <f>IFERROR(VLOOKUP(C195,FIFA!$B$2:$M$36,12,FALSE),0)</f>
        <v>0</v>
      </c>
      <c r="J195">
        <f>IFERROR(VLOOKUP(C195,'TT F'!$B$2:$Q$71,16,FALSE),0)</f>
        <v>0</v>
      </c>
      <c r="K195">
        <f t="shared" ref="K195:K258" si="19">SUM(G195:J195)</f>
        <v>78</v>
      </c>
      <c r="L195">
        <f>IFERROR(VLOOKUP(C195,'Futsal F'!$B$2:$M$37,12,FALSE),0)</f>
        <v>0</v>
      </c>
      <c r="M195">
        <f>IFERROR(VLOOKUP(C195,'Football F'!$B$2:$M$34,12,FALSE),0)</f>
        <v>0</v>
      </c>
      <c r="N195">
        <f>IFERROR(VLOOKUP(C195,'Basketball F'!$B$2:$M$32,12,FALSE),0)</f>
        <v>0</v>
      </c>
      <c r="O195">
        <f t="shared" ref="O195:O258" si="20">SUM(K195:N195)</f>
        <v>78</v>
      </c>
      <c r="P195">
        <f>IFERROR(VLOOKUP(C195,'BGMI F'!$B$2:$Q$32,16,FALSE),0)</f>
        <v>0</v>
      </c>
      <c r="Q195">
        <f>IFERROR(VLOOKUP(C195,'Carrom F'!$B$2:$M$41,12,FALSE),0)</f>
        <v>0</v>
      </c>
      <c r="R195">
        <f>IFERROR(VLOOKUP(C195,'Badminton F'!$B$2:$Q$46,16,FALSE),0)</f>
        <v>0</v>
      </c>
      <c r="S195">
        <f t="shared" ref="S195:S258" si="21">SUM(O195:R195)</f>
        <v>78</v>
      </c>
      <c r="T195">
        <f>IFERROR(VLOOKUP(C195,Athletics!$B$2:$AF$22,31,FALSE),0)</f>
        <v>0</v>
      </c>
      <c r="U195">
        <f>IFERROR(VLOOKUP(C195,'Volleyball F'!$B$2:$Q$50,16,FALSE),0)</f>
        <v>0</v>
      </c>
      <c r="V195">
        <f>IFERROR(VLOOKUP(C195,Pool!$B$2:$U$31,20,FALSE),0)</f>
        <v>0</v>
      </c>
      <c r="W195">
        <f>IFERROR(VLOOKUP(C195,'Tug of War'!$B$2:$AC$20,28,FALSE),0)</f>
        <v>0</v>
      </c>
      <c r="X195">
        <f t="shared" ref="X195:X258" si="22">SUM(S195:W195)</f>
        <v>78</v>
      </c>
      <c r="Y195">
        <f>IFERROR(VLOOKUP(C195,Frisbee!$B$2:$Q$18,16,FALSE),0)</f>
        <v>0</v>
      </c>
      <c r="Z195">
        <f t="shared" ref="Z195:Z258" si="23">SUM(X195:Y195)</f>
        <v>78</v>
      </c>
    </row>
    <row r="196" spans="1:26" ht="15" thickBot="1" x14ac:dyDescent="0.35">
      <c r="A196" s="9" t="s">
        <v>585</v>
      </c>
      <c r="B196" s="10" t="s">
        <v>586</v>
      </c>
      <c r="C196" s="10" t="s">
        <v>587</v>
      </c>
      <c r="D196">
        <f>IFERROR(VLOOKUP(C196,'throwball F'!$B$2:$N$138,13,FALSE),100)</f>
        <v>100</v>
      </c>
      <c r="E196">
        <f>IFERROR(VLOOKUP(C196,'Cricket SF&amp;F'!$B$2:$AC$103,28,FALSE),0)</f>
        <v>0</v>
      </c>
      <c r="F196">
        <f>IFERROR(VLOOKUP(C196,'Chess F'!$B$2:$H$84,7,FALSE),0)</f>
        <v>0</v>
      </c>
      <c r="G196">
        <f t="shared" si="18"/>
        <v>100</v>
      </c>
      <c r="H196">
        <f>IFERROR(VLOOKUP(C196,'Football SF'!$B$2:$U$61,20,FALSE),0)</f>
        <v>0</v>
      </c>
      <c r="I196">
        <f>IFERROR(VLOOKUP(C196,FIFA!$B$2:$M$36,12,FALSE),0)</f>
        <v>0</v>
      </c>
      <c r="J196">
        <f>IFERROR(VLOOKUP(C196,'TT F'!$B$2:$Q$71,16,FALSE),0)</f>
        <v>0</v>
      </c>
      <c r="K196">
        <f t="shared" si="19"/>
        <v>100</v>
      </c>
      <c r="L196">
        <f>IFERROR(VLOOKUP(C196,'Futsal F'!$B$2:$M$37,12,FALSE),0)</f>
        <v>0</v>
      </c>
      <c r="M196">
        <f>IFERROR(VLOOKUP(C196,'Football F'!$B$2:$M$34,12,FALSE),0)</f>
        <v>0</v>
      </c>
      <c r="N196">
        <f>IFERROR(VLOOKUP(C196,'Basketball F'!$B$2:$M$32,12,FALSE),0)</f>
        <v>0</v>
      </c>
      <c r="O196">
        <f t="shared" si="20"/>
        <v>100</v>
      </c>
      <c r="P196">
        <f>IFERROR(VLOOKUP(C196,'BGMI F'!$B$2:$Q$32,16,FALSE),0)</f>
        <v>0</v>
      </c>
      <c r="Q196">
        <f>IFERROR(VLOOKUP(C196,'Carrom F'!$B$2:$M$41,12,FALSE),0)</f>
        <v>0</v>
      </c>
      <c r="R196">
        <f>IFERROR(VLOOKUP(C196,'Badminton F'!$B$2:$Q$46,16,FALSE),0)</f>
        <v>0</v>
      </c>
      <c r="S196">
        <f t="shared" si="21"/>
        <v>100</v>
      </c>
      <c r="T196">
        <f>IFERROR(VLOOKUP(C196,Athletics!$B$2:$AF$22,31,FALSE),0)</f>
        <v>0</v>
      </c>
      <c r="U196">
        <f>IFERROR(VLOOKUP(C196,'Volleyball F'!$B$2:$Q$50,16,FALSE),0)</f>
        <v>0</v>
      </c>
      <c r="V196">
        <f>IFERROR(VLOOKUP(C196,Pool!$B$2:$U$31,20,FALSE),0)</f>
        <v>0</v>
      </c>
      <c r="W196">
        <f>IFERROR(VLOOKUP(C196,'Tug of War'!$B$2:$AC$20,28,FALSE),0)</f>
        <v>0</v>
      </c>
      <c r="X196">
        <f t="shared" si="22"/>
        <v>100</v>
      </c>
      <c r="Y196">
        <f>IFERROR(VLOOKUP(C196,Frisbee!$B$2:$Q$18,16,FALSE),0)</f>
        <v>0</v>
      </c>
      <c r="Z196">
        <f t="shared" si="23"/>
        <v>100</v>
      </c>
    </row>
    <row r="197" spans="1:26" ht="15" thickBot="1" x14ac:dyDescent="0.35">
      <c r="A197" s="9" t="s">
        <v>588</v>
      </c>
      <c r="B197" s="10" t="s">
        <v>589</v>
      </c>
      <c r="C197" s="10" t="s">
        <v>590</v>
      </c>
      <c r="D197">
        <f>IFERROR(VLOOKUP(C197,'throwball F'!$B$2:$N$138,13,FALSE),100)</f>
        <v>100</v>
      </c>
      <c r="E197">
        <f>IFERROR(VLOOKUP(C197,'Cricket SF&amp;F'!$B$2:$AC$103,28,FALSE),0)</f>
        <v>0</v>
      </c>
      <c r="F197">
        <f>IFERROR(VLOOKUP(C197,'Chess F'!$B$2:$H$84,7,FALSE),0)</f>
        <v>0</v>
      </c>
      <c r="G197">
        <f t="shared" si="18"/>
        <v>100</v>
      </c>
      <c r="H197">
        <f>IFERROR(VLOOKUP(C197,'Football SF'!$B$2:$U$61,20,FALSE),0)</f>
        <v>0</v>
      </c>
      <c r="I197">
        <f>IFERROR(VLOOKUP(C197,FIFA!$B$2:$M$36,12,FALSE),0)</f>
        <v>0</v>
      </c>
      <c r="J197">
        <f>IFERROR(VLOOKUP(C197,'TT F'!$B$2:$Q$71,16,FALSE),0)</f>
        <v>0</v>
      </c>
      <c r="K197">
        <f t="shared" si="19"/>
        <v>100</v>
      </c>
      <c r="L197">
        <f>IFERROR(VLOOKUP(C197,'Futsal F'!$B$2:$M$37,12,FALSE),0)</f>
        <v>0</v>
      </c>
      <c r="M197">
        <f>IFERROR(VLOOKUP(C197,'Football F'!$B$2:$M$34,12,FALSE),0)</f>
        <v>0</v>
      </c>
      <c r="N197">
        <f>IFERROR(VLOOKUP(C197,'Basketball F'!$B$2:$M$32,12,FALSE),0)</f>
        <v>0</v>
      </c>
      <c r="O197">
        <f t="shared" si="20"/>
        <v>100</v>
      </c>
      <c r="P197">
        <f>IFERROR(VLOOKUP(C197,'BGMI F'!$B$2:$Q$32,16,FALSE),0)</f>
        <v>0</v>
      </c>
      <c r="Q197">
        <f>IFERROR(VLOOKUP(C197,'Carrom F'!$B$2:$M$41,12,FALSE),0)</f>
        <v>0</v>
      </c>
      <c r="R197">
        <f>IFERROR(VLOOKUP(C197,'Badminton F'!$B$2:$Q$46,16,FALSE),0)</f>
        <v>0</v>
      </c>
      <c r="S197">
        <f t="shared" si="21"/>
        <v>100</v>
      </c>
      <c r="T197">
        <f>IFERROR(VLOOKUP(C197,Athletics!$B$2:$AF$22,31,FALSE),0)</f>
        <v>0</v>
      </c>
      <c r="U197">
        <f>IFERROR(VLOOKUP(C197,'Volleyball F'!$B$2:$Q$50,16,FALSE),0)</f>
        <v>0</v>
      </c>
      <c r="V197">
        <f>IFERROR(VLOOKUP(C197,Pool!$B$2:$U$31,20,FALSE),0)</f>
        <v>0</v>
      </c>
      <c r="W197">
        <f>IFERROR(VLOOKUP(C197,'Tug of War'!$B$2:$AC$20,28,FALSE),0)</f>
        <v>0</v>
      </c>
      <c r="X197">
        <f t="shared" si="22"/>
        <v>100</v>
      </c>
      <c r="Y197">
        <f>IFERROR(VLOOKUP(C197,Frisbee!$B$2:$Q$18,16,FALSE),0)</f>
        <v>0</v>
      </c>
      <c r="Z197">
        <f t="shared" si="23"/>
        <v>100</v>
      </c>
    </row>
    <row r="198" spans="1:26" ht="15" thickBot="1" x14ac:dyDescent="0.35">
      <c r="A198" s="9" t="s">
        <v>591</v>
      </c>
      <c r="B198" s="10" t="s">
        <v>592</v>
      </c>
      <c r="C198" s="10" t="s">
        <v>593</v>
      </c>
      <c r="D198">
        <f>IFERROR(VLOOKUP(C198,'throwball F'!$B$2:$N$138,13,FALSE),100)</f>
        <v>100</v>
      </c>
      <c r="E198">
        <f>IFERROR(VLOOKUP(C198,'Cricket SF&amp;F'!$B$2:$AC$103,28,FALSE),0)</f>
        <v>0</v>
      </c>
      <c r="F198">
        <f>IFERROR(VLOOKUP(C198,'Chess F'!$B$2:$H$84,7,FALSE),0)</f>
        <v>0</v>
      </c>
      <c r="G198">
        <f t="shared" si="18"/>
        <v>100</v>
      </c>
      <c r="H198">
        <f>IFERROR(VLOOKUP(C198,'Football SF'!$B$2:$U$61,20,FALSE),0)</f>
        <v>0</v>
      </c>
      <c r="I198">
        <f>IFERROR(VLOOKUP(C198,FIFA!$B$2:$M$36,12,FALSE),0)</f>
        <v>0</v>
      </c>
      <c r="J198">
        <f>IFERROR(VLOOKUP(C198,'TT F'!$B$2:$Q$71,16,FALSE),0)</f>
        <v>0</v>
      </c>
      <c r="K198">
        <f t="shared" si="19"/>
        <v>100</v>
      </c>
      <c r="L198">
        <f>IFERROR(VLOOKUP(C198,'Futsal F'!$B$2:$M$37,12,FALSE),0)</f>
        <v>0</v>
      </c>
      <c r="M198">
        <f>IFERROR(VLOOKUP(C198,'Football F'!$B$2:$M$34,12,FALSE),0)</f>
        <v>0</v>
      </c>
      <c r="N198">
        <f>IFERROR(VLOOKUP(C198,'Basketball F'!$B$2:$M$32,12,FALSE),0)</f>
        <v>0</v>
      </c>
      <c r="O198">
        <f t="shared" si="20"/>
        <v>100</v>
      </c>
      <c r="P198">
        <f>IFERROR(VLOOKUP(C198,'BGMI F'!$B$2:$Q$32,16,FALSE),0)</f>
        <v>0</v>
      </c>
      <c r="Q198">
        <f>IFERROR(VLOOKUP(C198,'Carrom F'!$B$2:$M$41,12,FALSE),0)</f>
        <v>0</v>
      </c>
      <c r="R198">
        <f>IFERROR(VLOOKUP(C198,'Badminton F'!$B$2:$Q$46,16,FALSE),0)</f>
        <v>0</v>
      </c>
      <c r="S198">
        <f t="shared" si="21"/>
        <v>100</v>
      </c>
      <c r="T198">
        <f>IFERROR(VLOOKUP(C198,Athletics!$B$2:$AF$22,31,FALSE),0)</f>
        <v>0</v>
      </c>
      <c r="U198">
        <f>IFERROR(VLOOKUP(C198,'Volleyball F'!$B$2:$Q$50,16,FALSE),0)</f>
        <v>0</v>
      </c>
      <c r="V198">
        <f>IFERROR(VLOOKUP(C198,Pool!$B$2:$U$31,20,FALSE),0)</f>
        <v>0</v>
      </c>
      <c r="W198">
        <f>IFERROR(VLOOKUP(C198,'Tug of War'!$B$2:$AC$20,28,FALSE),0)</f>
        <v>0</v>
      </c>
      <c r="X198">
        <f t="shared" si="22"/>
        <v>100</v>
      </c>
      <c r="Y198">
        <f>IFERROR(VLOOKUP(C198,Frisbee!$B$2:$Q$18,16,FALSE),0)</f>
        <v>0</v>
      </c>
      <c r="Z198">
        <f t="shared" si="23"/>
        <v>100</v>
      </c>
    </row>
    <row r="199" spans="1:26" ht="15" thickBot="1" x14ac:dyDescent="0.35">
      <c r="A199" s="9" t="s">
        <v>594</v>
      </c>
      <c r="B199" s="10" t="s">
        <v>595</v>
      </c>
      <c r="C199" s="10" t="s">
        <v>596</v>
      </c>
      <c r="D199">
        <f>IFERROR(VLOOKUP(C199,'throwball F'!$B$2:$N$138,13,FALSE),100)</f>
        <v>93</v>
      </c>
      <c r="E199">
        <f>IFERROR(VLOOKUP(C199,'Cricket SF&amp;F'!$B$2:$AC$103,28,FALSE),0)</f>
        <v>0</v>
      </c>
      <c r="F199">
        <f>IFERROR(VLOOKUP(C199,'Chess F'!$B$2:$H$84,7,FALSE),0)</f>
        <v>-3</v>
      </c>
      <c r="G199">
        <f t="shared" si="18"/>
        <v>90</v>
      </c>
      <c r="H199">
        <f>IFERROR(VLOOKUP(C199,'Football SF'!$B$2:$U$61,20,FALSE),0)</f>
        <v>0</v>
      </c>
      <c r="I199">
        <f>IFERROR(VLOOKUP(C199,FIFA!$B$2:$M$36,12,FALSE),0)</f>
        <v>0</v>
      </c>
      <c r="J199">
        <f>IFERROR(VLOOKUP(C199,'TT F'!$B$2:$Q$71,16,FALSE),0)</f>
        <v>0</v>
      </c>
      <c r="K199">
        <f t="shared" si="19"/>
        <v>90</v>
      </c>
      <c r="L199">
        <f>IFERROR(VLOOKUP(C199,'Futsal F'!$B$2:$M$37,12,FALSE),0)</f>
        <v>9</v>
      </c>
      <c r="M199">
        <f>IFERROR(VLOOKUP(C199,'Football F'!$B$2:$M$34,12,FALSE),0)</f>
        <v>0</v>
      </c>
      <c r="N199">
        <f>IFERROR(VLOOKUP(C199,'Basketball F'!$B$2:$M$32,12,FALSE),0)</f>
        <v>0</v>
      </c>
      <c r="O199">
        <f t="shared" si="20"/>
        <v>99</v>
      </c>
      <c r="P199">
        <f>IFERROR(VLOOKUP(C199,'BGMI F'!$B$2:$Q$32,16,FALSE),0)</f>
        <v>-9</v>
      </c>
      <c r="Q199">
        <f>IFERROR(VLOOKUP(C199,'Carrom F'!$B$2:$M$41,12,FALSE),0)</f>
        <v>0</v>
      </c>
      <c r="R199">
        <f>IFERROR(VLOOKUP(C199,'Badminton F'!$B$2:$Q$46,16,FALSE),0)</f>
        <v>0</v>
      </c>
      <c r="S199">
        <f t="shared" si="21"/>
        <v>90</v>
      </c>
      <c r="T199">
        <f>IFERROR(VLOOKUP(C199,Athletics!$B$2:$AF$22,31,FALSE),0)</f>
        <v>0</v>
      </c>
      <c r="U199">
        <f>IFERROR(VLOOKUP(C199,'Volleyball F'!$B$2:$Q$50,16,FALSE),0)</f>
        <v>0</v>
      </c>
      <c r="V199">
        <f>IFERROR(VLOOKUP(C199,Pool!$B$2:$U$31,20,FALSE),0)</f>
        <v>0</v>
      </c>
      <c r="W199">
        <f>IFERROR(VLOOKUP(C199,'Tug of War'!$B$2:$AC$20,28,FALSE),0)</f>
        <v>0</v>
      </c>
      <c r="X199">
        <f t="shared" si="22"/>
        <v>90</v>
      </c>
      <c r="Y199">
        <f>IFERROR(VLOOKUP(C199,Frisbee!$B$2:$Q$18,16,FALSE),0)</f>
        <v>0</v>
      </c>
      <c r="Z199">
        <f t="shared" si="23"/>
        <v>90</v>
      </c>
    </row>
    <row r="200" spans="1:26" ht="15" thickBot="1" x14ac:dyDescent="0.35">
      <c r="A200" s="9" t="s">
        <v>597</v>
      </c>
      <c r="B200" s="10" t="s">
        <v>598</v>
      </c>
      <c r="C200" s="10" t="s">
        <v>599</v>
      </c>
      <c r="D200">
        <f>IFERROR(VLOOKUP(C200,'throwball F'!$B$2:$N$138,13,FALSE),100)</f>
        <v>91</v>
      </c>
      <c r="E200">
        <f>IFERROR(VLOOKUP(C200,'Cricket SF&amp;F'!$B$2:$AC$103,28,FALSE),0)</f>
        <v>0</v>
      </c>
      <c r="F200">
        <f>IFERROR(VLOOKUP(C200,'Chess F'!$B$2:$H$84,7,FALSE),0)</f>
        <v>0</v>
      </c>
      <c r="G200">
        <f t="shared" si="18"/>
        <v>91</v>
      </c>
      <c r="H200">
        <f>IFERROR(VLOOKUP(C200,'Football SF'!$B$2:$U$61,20,FALSE),0)</f>
        <v>0</v>
      </c>
      <c r="I200">
        <f>IFERROR(VLOOKUP(C200,FIFA!$B$2:$M$36,12,FALSE),0)</f>
        <v>0</v>
      </c>
      <c r="J200">
        <f>IFERROR(VLOOKUP(C200,'TT F'!$B$2:$Q$71,16,FALSE),0)</f>
        <v>0</v>
      </c>
      <c r="K200">
        <f t="shared" si="19"/>
        <v>91</v>
      </c>
      <c r="L200">
        <f>IFERROR(VLOOKUP(C200,'Futsal F'!$B$2:$M$37,12,FALSE),0)</f>
        <v>0</v>
      </c>
      <c r="M200">
        <f>IFERROR(VLOOKUP(C200,'Football F'!$B$2:$M$34,12,FALSE),0)</f>
        <v>0</v>
      </c>
      <c r="N200">
        <f>IFERROR(VLOOKUP(C200,'Basketball F'!$B$2:$M$32,12,FALSE),0)</f>
        <v>0</v>
      </c>
      <c r="O200">
        <f t="shared" si="20"/>
        <v>91</v>
      </c>
      <c r="P200">
        <f>IFERROR(VLOOKUP(C200,'BGMI F'!$B$2:$Q$32,16,FALSE),0)</f>
        <v>0</v>
      </c>
      <c r="Q200">
        <f>IFERROR(VLOOKUP(C200,'Carrom F'!$B$2:$M$41,12,FALSE),0)</f>
        <v>0</v>
      </c>
      <c r="R200">
        <f>IFERROR(VLOOKUP(C200,'Badminton F'!$B$2:$Q$46,16,FALSE),0)</f>
        <v>0</v>
      </c>
      <c r="S200">
        <f t="shared" si="21"/>
        <v>91</v>
      </c>
      <c r="T200">
        <f>IFERROR(VLOOKUP(C200,Athletics!$B$2:$AF$22,31,FALSE),0)</f>
        <v>0</v>
      </c>
      <c r="U200">
        <f>IFERROR(VLOOKUP(C200,'Volleyball F'!$B$2:$Q$50,16,FALSE),0)</f>
        <v>0</v>
      </c>
      <c r="V200">
        <f>IFERROR(VLOOKUP(C200,Pool!$B$2:$U$31,20,FALSE),0)</f>
        <v>0</v>
      </c>
      <c r="W200">
        <f>IFERROR(VLOOKUP(C200,'Tug of War'!$B$2:$AC$20,28,FALSE),0)</f>
        <v>0</v>
      </c>
      <c r="X200">
        <f t="shared" si="22"/>
        <v>91</v>
      </c>
      <c r="Y200">
        <f>IFERROR(VLOOKUP(C200,Frisbee!$B$2:$Q$18,16,FALSE),0)</f>
        <v>0</v>
      </c>
      <c r="Z200">
        <f t="shared" si="23"/>
        <v>91</v>
      </c>
    </row>
    <row r="201" spans="1:26" ht="29.4" thickBot="1" x14ac:dyDescent="0.35">
      <c r="A201" s="9" t="s">
        <v>600</v>
      </c>
      <c r="B201" s="10" t="s">
        <v>601</v>
      </c>
      <c r="C201" s="10" t="s">
        <v>602</v>
      </c>
      <c r="D201">
        <f>IFERROR(VLOOKUP(C201,'throwball F'!$B$2:$N$138,13,FALSE),100)</f>
        <v>90</v>
      </c>
      <c r="E201">
        <f>IFERROR(VLOOKUP(C201,'Cricket SF&amp;F'!$B$2:$AC$103,28,FALSE),0)</f>
        <v>15</v>
      </c>
      <c r="F201">
        <f>IFERROR(VLOOKUP(C201,'Chess F'!$B$2:$H$84,7,FALSE),0)</f>
        <v>15</v>
      </c>
      <c r="G201">
        <f t="shared" si="18"/>
        <v>120</v>
      </c>
      <c r="H201">
        <f>IFERROR(VLOOKUP(C201,'Football SF'!$B$2:$U$61,20,FALSE),0)</f>
        <v>-20</v>
      </c>
      <c r="I201">
        <f>IFERROR(VLOOKUP(C201,FIFA!$B$2:$M$36,12,FALSE),0)</f>
        <v>0</v>
      </c>
      <c r="J201">
        <f>IFERROR(VLOOKUP(C201,'TT F'!$B$2:$Q$71,16,FALSE),0)</f>
        <v>-5</v>
      </c>
      <c r="K201">
        <f t="shared" si="19"/>
        <v>95</v>
      </c>
      <c r="L201">
        <f>IFERROR(VLOOKUP(C201,'Futsal F'!$B$2:$M$37,12,FALSE),0)</f>
        <v>5</v>
      </c>
      <c r="M201">
        <f>IFERROR(VLOOKUP(C201,'Football F'!$B$2:$M$34,12,FALSE),0)</f>
        <v>5</v>
      </c>
      <c r="N201">
        <f>IFERROR(VLOOKUP(C201,'Basketball F'!$B$2:$M$32,12,FALSE),0)</f>
        <v>0</v>
      </c>
      <c r="O201">
        <f t="shared" si="20"/>
        <v>105</v>
      </c>
      <c r="P201">
        <f>IFERROR(VLOOKUP(C201,'BGMI F'!$B$2:$Q$32,16,FALSE),0)</f>
        <v>-15</v>
      </c>
      <c r="Q201">
        <f>IFERROR(VLOOKUP(C201,'Carrom F'!$B$2:$M$41,12,FALSE),0)</f>
        <v>5</v>
      </c>
      <c r="R201">
        <f>IFERROR(VLOOKUP(C201,'Badminton F'!$B$2:$Q$46,16,FALSE),0)</f>
        <v>20</v>
      </c>
      <c r="S201">
        <f t="shared" si="21"/>
        <v>115</v>
      </c>
      <c r="T201">
        <f>IFERROR(VLOOKUP(C201,Athletics!$B$2:$AF$22,31,FALSE),0)</f>
        <v>15</v>
      </c>
      <c r="U201">
        <f>IFERROR(VLOOKUP(C201,'Volleyball F'!$B$2:$Q$50,16,FALSE),0)</f>
        <v>-5</v>
      </c>
      <c r="V201">
        <f>IFERROR(VLOOKUP(C201,Pool!$B$2:$U$31,20,FALSE),0)</f>
        <v>0</v>
      </c>
      <c r="W201">
        <f>IFERROR(VLOOKUP(C201,'Tug of War'!$B$2:$AC$20,28,FALSE),0)</f>
        <v>-20</v>
      </c>
      <c r="X201">
        <f t="shared" si="22"/>
        <v>105</v>
      </c>
      <c r="Y201">
        <f>IFERROR(VLOOKUP(C201,Frisbee!$B$2:$Q$18,16,FALSE),0)</f>
        <v>15</v>
      </c>
      <c r="Z201">
        <f t="shared" si="23"/>
        <v>120</v>
      </c>
    </row>
    <row r="202" spans="1:26" ht="15" thickBot="1" x14ac:dyDescent="0.35">
      <c r="A202" s="9" t="s">
        <v>603</v>
      </c>
      <c r="B202" s="10" t="s">
        <v>604</v>
      </c>
      <c r="C202" s="10" t="s">
        <v>605</v>
      </c>
      <c r="D202">
        <f>IFERROR(VLOOKUP(C202,'throwball F'!$B$2:$N$138,13,FALSE),100)</f>
        <v>90</v>
      </c>
      <c r="E202">
        <f>IFERROR(VLOOKUP(C202,'Cricket SF&amp;F'!$B$2:$AC$103,28,FALSE),0)</f>
        <v>0</v>
      </c>
      <c r="F202">
        <f>IFERROR(VLOOKUP(C202,'Chess F'!$B$2:$H$84,7,FALSE),0)</f>
        <v>0</v>
      </c>
      <c r="G202">
        <f t="shared" si="18"/>
        <v>90</v>
      </c>
      <c r="H202">
        <f>IFERROR(VLOOKUP(C202,'Football SF'!$B$2:$U$61,20,FALSE),0)</f>
        <v>0</v>
      </c>
      <c r="I202">
        <f>IFERROR(VLOOKUP(C202,FIFA!$B$2:$M$36,12,FALSE),0)</f>
        <v>0</v>
      </c>
      <c r="J202">
        <f>IFERROR(VLOOKUP(C202,'TT F'!$B$2:$Q$71,16,FALSE),0)</f>
        <v>5</v>
      </c>
      <c r="K202">
        <f t="shared" si="19"/>
        <v>95</v>
      </c>
      <c r="L202">
        <f>IFERROR(VLOOKUP(C202,'Futsal F'!$B$2:$M$37,12,FALSE),0)</f>
        <v>0</v>
      </c>
      <c r="M202">
        <f>IFERROR(VLOOKUP(C202,'Football F'!$B$2:$M$34,12,FALSE),0)</f>
        <v>0</v>
      </c>
      <c r="N202">
        <f>IFERROR(VLOOKUP(C202,'Basketball F'!$B$2:$M$32,12,FALSE),0)</f>
        <v>0</v>
      </c>
      <c r="O202">
        <f t="shared" si="20"/>
        <v>95</v>
      </c>
      <c r="P202">
        <f>IFERROR(VLOOKUP(C202,'BGMI F'!$B$2:$Q$32,16,FALSE),0)</f>
        <v>-13</v>
      </c>
      <c r="Q202">
        <f>IFERROR(VLOOKUP(C202,'Carrom F'!$B$2:$M$41,12,FALSE),0)</f>
        <v>0</v>
      </c>
      <c r="R202">
        <f>IFERROR(VLOOKUP(C202,'Badminton F'!$B$2:$Q$46,16,FALSE),0)</f>
        <v>0</v>
      </c>
      <c r="S202">
        <f t="shared" si="21"/>
        <v>82</v>
      </c>
      <c r="T202">
        <f>IFERROR(VLOOKUP(C202,Athletics!$B$2:$AF$22,31,FALSE),0)</f>
        <v>35</v>
      </c>
      <c r="U202">
        <f>IFERROR(VLOOKUP(C202,'Volleyball F'!$B$2:$Q$50,16,FALSE),0)</f>
        <v>0</v>
      </c>
      <c r="V202">
        <f>IFERROR(VLOOKUP(C202,Pool!$B$2:$U$31,20,FALSE),0)</f>
        <v>0</v>
      </c>
      <c r="W202">
        <f>IFERROR(VLOOKUP(C202,'Tug of War'!$B$2:$AC$20,28,FALSE),0)</f>
        <v>0</v>
      </c>
      <c r="X202">
        <f t="shared" si="22"/>
        <v>117</v>
      </c>
      <c r="Y202">
        <f>IFERROR(VLOOKUP(C202,Frisbee!$B$2:$Q$18,16,FALSE),0)</f>
        <v>0</v>
      </c>
      <c r="Z202">
        <f t="shared" si="23"/>
        <v>117</v>
      </c>
    </row>
    <row r="203" spans="1:26" ht="29.4" thickBot="1" x14ac:dyDescent="0.35">
      <c r="A203" s="9" t="s">
        <v>606</v>
      </c>
      <c r="B203" s="10" t="s">
        <v>607</v>
      </c>
      <c r="C203" s="10" t="s">
        <v>608</v>
      </c>
      <c r="D203">
        <f>IFERROR(VLOOKUP(C203,'throwball F'!$B$2:$N$138,13,FALSE),100)</f>
        <v>100</v>
      </c>
      <c r="E203">
        <f>IFERROR(VLOOKUP(C203,'Cricket SF&amp;F'!$B$2:$AC$103,28,FALSE),0)</f>
        <v>0</v>
      </c>
      <c r="F203">
        <f>IFERROR(VLOOKUP(C203,'Chess F'!$B$2:$H$84,7,FALSE),0)</f>
        <v>0</v>
      </c>
      <c r="G203">
        <f t="shared" si="18"/>
        <v>100</v>
      </c>
      <c r="H203">
        <f>IFERROR(VLOOKUP(C203,'Football SF'!$B$2:$U$61,20,FALSE),0)</f>
        <v>0</v>
      </c>
      <c r="I203">
        <f>IFERROR(VLOOKUP(C203,FIFA!$B$2:$M$36,12,FALSE),0)</f>
        <v>0</v>
      </c>
      <c r="J203">
        <f>IFERROR(VLOOKUP(C203,'TT F'!$B$2:$Q$71,16,FALSE),0)</f>
        <v>0</v>
      </c>
      <c r="K203">
        <f t="shared" si="19"/>
        <v>100</v>
      </c>
      <c r="L203">
        <f>IFERROR(VLOOKUP(C203,'Futsal F'!$B$2:$M$37,12,FALSE),0)</f>
        <v>0</v>
      </c>
      <c r="M203">
        <f>IFERROR(VLOOKUP(C203,'Football F'!$B$2:$M$34,12,FALSE),0)</f>
        <v>0</v>
      </c>
      <c r="N203">
        <f>IFERROR(VLOOKUP(C203,'Basketball F'!$B$2:$M$32,12,FALSE),0)</f>
        <v>0</v>
      </c>
      <c r="O203">
        <f t="shared" si="20"/>
        <v>100</v>
      </c>
      <c r="P203">
        <f>IFERROR(VLOOKUP(C203,'BGMI F'!$B$2:$Q$32,16,FALSE),0)</f>
        <v>0</v>
      </c>
      <c r="Q203">
        <f>IFERROR(VLOOKUP(C203,'Carrom F'!$B$2:$M$41,12,FALSE),0)</f>
        <v>0</v>
      </c>
      <c r="R203">
        <f>IFERROR(VLOOKUP(C203,'Badminton F'!$B$2:$Q$46,16,FALSE),0)</f>
        <v>0</v>
      </c>
      <c r="S203">
        <f t="shared" si="21"/>
        <v>100</v>
      </c>
      <c r="T203">
        <f>IFERROR(VLOOKUP(C203,Athletics!$B$2:$AF$22,31,FALSE),0)</f>
        <v>0</v>
      </c>
      <c r="U203">
        <f>IFERROR(VLOOKUP(C203,'Volleyball F'!$B$2:$Q$50,16,FALSE),0)</f>
        <v>0</v>
      </c>
      <c r="V203">
        <f>IFERROR(VLOOKUP(C203,Pool!$B$2:$U$31,20,FALSE),0)</f>
        <v>0</v>
      </c>
      <c r="W203">
        <f>IFERROR(VLOOKUP(C203,'Tug of War'!$B$2:$AC$20,28,FALSE),0)</f>
        <v>0</v>
      </c>
      <c r="X203">
        <f t="shared" si="22"/>
        <v>100</v>
      </c>
      <c r="Y203">
        <f>IFERROR(VLOOKUP(C203,Frisbee!$B$2:$Q$18,16,FALSE),0)</f>
        <v>0</v>
      </c>
      <c r="Z203">
        <f t="shared" si="23"/>
        <v>100</v>
      </c>
    </row>
    <row r="204" spans="1:26" ht="15" thickBot="1" x14ac:dyDescent="0.35">
      <c r="A204" s="9" t="s">
        <v>609</v>
      </c>
      <c r="B204" s="10" t="s">
        <v>610</v>
      </c>
      <c r="C204" s="10" t="s">
        <v>611</v>
      </c>
      <c r="D204">
        <f>IFERROR(VLOOKUP(C204,'throwball F'!$B$2:$N$138,13,FALSE),100)</f>
        <v>90</v>
      </c>
      <c r="E204">
        <f>IFERROR(VLOOKUP(C204,'Cricket SF&amp;F'!$B$2:$AC$103,28,FALSE),0)</f>
        <v>0</v>
      </c>
      <c r="F204">
        <f>IFERROR(VLOOKUP(C204,'Chess F'!$B$2:$H$84,7,FALSE),0)</f>
        <v>0</v>
      </c>
      <c r="G204">
        <f t="shared" si="18"/>
        <v>90</v>
      </c>
      <c r="H204">
        <f>IFERROR(VLOOKUP(C204,'Football SF'!$B$2:$U$61,20,FALSE),0)</f>
        <v>0</v>
      </c>
      <c r="I204">
        <f>IFERROR(VLOOKUP(C204,FIFA!$B$2:$M$36,12,FALSE),0)</f>
        <v>0</v>
      </c>
      <c r="J204">
        <f>IFERROR(VLOOKUP(C204,'TT F'!$B$2:$Q$71,16,FALSE),0)</f>
        <v>0</v>
      </c>
      <c r="K204">
        <f t="shared" si="19"/>
        <v>90</v>
      </c>
      <c r="L204">
        <f>IFERROR(VLOOKUP(C204,'Futsal F'!$B$2:$M$37,12,FALSE),0)</f>
        <v>0</v>
      </c>
      <c r="M204">
        <f>IFERROR(VLOOKUP(C204,'Football F'!$B$2:$M$34,12,FALSE),0)</f>
        <v>0</v>
      </c>
      <c r="N204">
        <f>IFERROR(VLOOKUP(C204,'Basketball F'!$B$2:$M$32,12,FALSE),0)</f>
        <v>0</v>
      </c>
      <c r="O204">
        <f t="shared" si="20"/>
        <v>90</v>
      </c>
      <c r="P204">
        <f>IFERROR(VLOOKUP(C204,'BGMI F'!$B$2:$Q$32,16,FALSE),0)</f>
        <v>0</v>
      </c>
      <c r="Q204">
        <f>IFERROR(VLOOKUP(C204,'Carrom F'!$B$2:$M$41,12,FALSE),0)</f>
        <v>0</v>
      </c>
      <c r="R204">
        <f>IFERROR(VLOOKUP(C204,'Badminton F'!$B$2:$Q$46,16,FALSE),0)</f>
        <v>0</v>
      </c>
      <c r="S204">
        <f t="shared" si="21"/>
        <v>90</v>
      </c>
      <c r="T204">
        <f>IFERROR(VLOOKUP(C204,Athletics!$B$2:$AF$22,31,FALSE),0)</f>
        <v>0</v>
      </c>
      <c r="U204">
        <f>IFERROR(VLOOKUP(C204,'Volleyball F'!$B$2:$Q$50,16,FALSE),0)</f>
        <v>0</v>
      </c>
      <c r="V204">
        <f>IFERROR(VLOOKUP(C204,Pool!$B$2:$U$31,20,FALSE),0)</f>
        <v>0</v>
      </c>
      <c r="W204">
        <f>IFERROR(VLOOKUP(C204,'Tug of War'!$B$2:$AC$20,28,FALSE),0)</f>
        <v>0</v>
      </c>
      <c r="X204">
        <f t="shared" si="22"/>
        <v>90</v>
      </c>
      <c r="Y204">
        <f>IFERROR(VLOOKUP(C204,Frisbee!$B$2:$Q$18,16,FALSE),0)</f>
        <v>0</v>
      </c>
      <c r="Z204">
        <f t="shared" si="23"/>
        <v>90</v>
      </c>
    </row>
    <row r="205" spans="1:26" ht="15" thickBot="1" x14ac:dyDescent="0.35">
      <c r="A205" s="9" t="s">
        <v>612</v>
      </c>
      <c r="B205" s="10" t="s">
        <v>613</v>
      </c>
      <c r="C205" s="10" t="s">
        <v>614</v>
      </c>
      <c r="D205">
        <f>IFERROR(VLOOKUP(C205,'throwball F'!$B$2:$N$138,13,FALSE),100)</f>
        <v>100</v>
      </c>
      <c r="E205">
        <f>IFERROR(VLOOKUP(C205,'Cricket SF&amp;F'!$B$2:$AC$103,28,FALSE),0)</f>
        <v>0</v>
      </c>
      <c r="F205">
        <f>IFERROR(VLOOKUP(C205,'Chess F'!$B$2:$H$84,7,FALSE),0)</f>
        <v>0</v>
      </c>
      <c r="G205">
        <f t="shared" si="18"/>
        <v>100</v>
      </c>
      <c r="H205">
        <f>IFERROR(VLOOKUP(C205,'Football SF'!$B$2:$U$61,20,FALSE),0)</f>
        <v>0</v>
      </c>
      <c r="I205">
        <f>IFERROR(VLOOKUP(C205,FIFA!$B$2:$M$36,12,FALSE),0)</f>
        <v>0</v>
      </c>
      <c r="J205">
        <f>IFERROR(VLOOKUP(C205,'TT F'!$B$2:$Q$71,16,FALSE),0)</f>
        <v>0</v>
      </c>
      <c r="K205">
        <f t="shared" si="19"/>
        <v>100</v>
      </c>
      <c r="L205">
        <f>IFERROR(VLOOKUP(C205,'Futsal F'!$B$2:$M$37,12,FALSE),0)</f>
        <v>0</v>
      </c>
      <c r="M205">
        <f>IFERROR(VLOOKUP(C205,'Football F'!$B$2:$M$34,12,FALSE),0)</f>
        <v>0</v>
      </c>
      <c r="N205">
        <f>IFERROR(VLOOKUP(C205,'Basketball F'!$B$2:$M$32,12,FALSE),0)</f>
        <v>0</v>
      </c>
      <c r="O205">
        <f t="shared" si="20"/>
        <v>100</v>
      </c>
      <c r="P205">
        <f>IFERROR(VLOOKUP(C205,'BGMI F'!$B$2:$Q$32,16,FALSE),0)</f>
        <v>0</v>
      </c>
      <c r="Q205">
        <f>IFERROR(VLOOKUP(C205,'Carrom F'!$B$2:$M$41,12,FALSE),0)</f>
        <v>0</v>
      </c>
      <c r="R205">
        <f>IFERROR(VLOOKUP(C205,'Badminton F'!$B$2:$Q$46,16,FALSE),0)</f>
        <v>0</v>
      </c>
      <c r="S205">
        <f t="shared" si="21"/>
        <v>100</v>
      </c>
      <c r="T205">
        <f>IFERROR(VLOOKUP(C205,Athletics!$B$2:$AF$22,31,FALSE),0)</f>
        <v>0</v>
      </c>
      <c r="U205">
        <f>IFERROR(VLOOKUP(C205,'Volleyball F'!$B$2:$Q$50,16,FALSE),0)</f>
        <v>0</v>
      </c>
      <c r="V205">
        <f>IFERROR(VLOOKUP(C205,Pool!$B$2:$U$31,20,FALSE),0)</f>
        <v>0</v>
      </c>
      <c r="W205">
        <f>IFERROR(VLOOKUP(C205,'Tug of War'!$B$2:$AC$20,28,FALSE),0)</f>
        <v>0</v>
      </c>
      <c r="X205">
        <f t="shared" si="22"/>
        <v>100</v>
      </c>
      <c r="Y205">
        <f>IFERROR(VLOOKUP(C205,Frisbee!$B$2:$Q$18,16,FALSE),0)</f>
        <v>0</v>
      </c>
      <c r="Z205">
        <f t="shared" si="23"/>
        <v>100</v>
      </c>
    </row>
    <row r="206" spans="1:26" ht="15" thickBot="1" x14ac:dyDescent="0.35">
      <c r="A206" s="9" t="s">
        <v>615</v>
      </c>
      <c r="B206" s="10" t="s">
        <v>616</v>
      </c>
      <c r="C206" s="10" t="s">
        <v>617</v>
      </c>
      <c r="D206">
        <f>IFERROR(VLOOKUP(C206,'throwball F'!$B$2:$N$138,13,FALSE),100)</f>
        <v>100</v>
      </c>
      <c r="E206">
        <f>IFERROR(VLOOKUP(C206,'Cricket SF&amp;F'!$B$2:$AC$103,28,FALSE),0)</f>
        <v>0</v>
      </c>
      <c r="F206">
        <f>IFERROR(VLOOKUP(C206,'Chess F'!$B$2:$H$84,7,FALSE),0)</f>
        <v>0</v>
      </c>
      <c r="G206">
        <f t="shared" si="18"/>
        <v>100</v>
      </c>
      <c r="H206">
        <f>IFERROR(VLOOKUP(C206,'Football SF'!$B$2:$U$61,20,FALSE),0)</f>
        <v>0</v>
      </c>
      <c r="I206">
        <f>IFERROR(VLOOKUP(C206,FIFA!$B$2:$M$36,12,FALSE),0)</f>
        <v>0</v>
      </c>
      <c r="J206">
        <f>IFERROR(VLOOKUP(C206,'TT F'!$B$2:$Q$71,16,FALSE),0)</f>
        <v>0</v>
      </c>
      <c r="K206">
        <f t="shared" si="19"/>
        <v>100</v>
      </c>
      <c r="L206">
        <f>IFERROR(VLOOKUP(C206,'Futsal F'!$B$2:$M$37,12,FALSE),0)</f>
        <v>0</v>
      </c>
      <c r="M206">
        <f>IFERROR(VLOOKUP(C206,'Football F'!$B$2:$M$34,12,FALSE),0)</f>
        <v>0</v>
      </c>
      <c r="N206">
        <f>IFERROR(VLOOKUP(C206,'Basketball F'!$B$2:$M$32,12,FALSE),0)</f>
        <v>0</v>
      </c>
      <c r="O206">
        <f t="shared" si="20"/>
        <v>100</v>
      </c>
      <c r="P206">
        <f>IFERROR(VLOOKUP(C206,'BGMI F'!$B$2:$Q$32,16,FALSE),0)</f>
        <v>0</v>
      </c>
      <c r="Q206">
        <f>IFERROR(VLOOKUP(C206,'Carrom F'!$B$2:$M$41,12,FALSE),0)</f>
        <v>0</v>
      </c>
      <c r="R206">
        <f>IFERROR(VLOOKUP(C206,'Badminton F'!$B$2:$Q$46,16,FALSE),0)</f>
        <v>0</v>
      </c>
      <c r="S206">
        <f t="shared" si="21"/>
        <v>100</v>
      </c>
      <c r="T206">
        <f>IFERROR(VLOOKUP(C206,Athletics!$B$2:$AF$22,31,FALSE),0)</f>
        <v>0</v>
      </c>
      <c r="U206">
        <f>IFERROR(VLOOKUP(C206,'Volleyball F'!$B$2:$Q$50,16,FALSE),0)</f>
        <v>0</v>
      </c>
      <c r="V206">
        <f>IFERROR(VLOOKUP(C206,Pool!$B$2:$U$31,20,FALSE),0)</f>
        <v>0</v>
      </c>
      <c r="W206">
        <f>IFERROR(VLOOKUP(C206,'Tug of War'!$B$2:$AC$20,28,FALSE),0)</f>
        <v>0</v>
      </c>
      <c r="X206">
        <f t="shared" si="22"/>
        <v>100</v>
      </c>
      <c r="Y206">
        <f>IFERROR(VLOOKUP(C206,Frisbee!$B$2:$Q$18,16,FALSE),0)</f>
        <v>0</v>
      </c>
      <c r="Z206">
        <f t="shared" si="23"/>
        <v>100</v>
      </c>
    </row>
    <row r="207" spans="1:26" ht="15" thickBot="1" x14ac:dyDescent="0.35">
      <c r="A207" s="9" t="s">
        <v>618</v>
      </c>
      <c r="B207" s="10" t="s">
        <v>619</v>
      </c>
      <c r="C207" s="10" t="s">
        <v>620</v>
      </c>
      <c r="D207">
        <f>IFERROR(VLOOKUP(C207,'throwball F'!$B$2:$N$138,13,FALSE),100)</f>
        <v>100</v>
      </c>
      <c r="E207">
        <f>IFERROR(VLOOKUP(C207,'Cricket SF&amp;F'!$B$2:$AC$103,28,FALSE),0)</f>
        <v>0</v>
      </c>
      <c r="F207">
        <f>IFERROR(VLOOKUP(C207,'Chess F'!$B$2:$H$84,7,FALSE),0)</f>
        <v>0</v>
      </c>
      <c r="G207">
        <f t="shared" si="18"/>
        <v>100</v>
      </c>
      <c r="H207">
        <f>IFERROR(VLOOKUP(C207,'Football SF'!$B$2:$U$61,20,FALSE),0)</f>
        <v>0</v>
      </c>
      <c r="I207">
        <f>IFERROR(VLOOKUP(C207,FIFA!$B$2:$M$36,12,FALSE),0)</f>
        <v>0</v>
      </c>
      <c r="J207">
        <f>IFERROR(VLOOKUP(C207,'TT F'!$B$2:$Q$71,16,FALSE),0)</f>
        <v>0</v>
      </c>
      <c r="K207">
        <f t="shared" si="19"/>
        <v>100</v>
      </c>
      <c r="L207">
        <f>IFERROR(VLOOKUP(C207,'Futsal F'!$B$2:$M$37,12,FALSE),0)</f>
        <v>0</v>
      </c>
      <c r="M207">
        <f>IFERROR(VLOOKUP(C207,'Football F'!$B$2:$M$34,12,FALSE),0)</f>
        <v>0</v>
      </c>
      <c r="N207">
        <f>IFERROR(VLOOKUP(C207,'Basketball F'!$B$2:$M$32,12,FALSE),0)</f>
        <v>0</v>
      </c>
      <c r="O207">
        <f t="shared" si="20"/>
        <v>100</v>
      </c>
      <c r="P207">
        <f>IFERROR(VLOOKUP(C207,'BGMI F'!$B$2:$Q$32,16,FALSE),0)</f>
        <v>0</v>
      </c>
      <c r="Q207">
        <f>IFERROR(VLOOKUP(C207,'Carrom F'!$B$2:$M$41,12,FALSE),0)</f>
        <v>0</v>
      </c>
      <c r="R207">
        <f>IFERROR(VLOOKUP(C207,'Badminton F'!$B$2:$Q$46,16,FALSE),0)</f>
        <v>0</v>
      </c>
      <c r="S207">
        <f t="shared" si="21"/>
        <v>100</v>
      </c>
      <c r="T207">
        <f>IFERROR(VLOOKUP(C207,Athletics!$B$2:$AF$22,31,FALSE),0)</f>
        <v>0</v>
      </c>
      <c r="U207">
        <f>IFERROR(VLOOKUP(C207,'Volleyball F'!$B$2:$Q$50,16,FALSE),0)</f>
        <v>0</v>
      </c>
      <c r="V207">
        <f>IFERROR(VLOOKUP(C207,Pool!$B$2:$U$31,20,FALSE),0)</f>
        <v>0</v>
      </c>
      <c r="W207">
        <f>IFERROR(VLOOKUP(C207,'Tug of War'!$B$2:$AC$20,28,FALSE),0)</f>
        <v>0</v>
      </c>
      <c r="X207">
        <f t="shared" si="22"/>
        <v>100</v>
      </c>
      <c r="Y207">
        <f>IFERROR(VLOOKUP(C207,Frisbee!$B$2:$Q$18,16,FALSE),0)</f>
        <v>0</v>
      </c>
      <c r="Z207">
        <f t="shared" si="23"/>
        <v>100</v>
      </c>
    </row>
    <row r="208" spans="1:26" ht="15" thickBot="1" x14ac:dyDescent="0.35">
      <c r="A208" s="11" t="s">
        <v>621</v>
      </c>
      <c r="B208" s="12" t="s">
        <v>622</v>
      </c>
      <c r="C208" s="12" t="s">
        <v>623</v>
      </c>
      <c r="D208">
        <f>IFERROR(VLOOKUP(C208,'throwball F'!$B$2:$N$138,13,FALSE),100)</f>
        <v>100</v>
      </c>
      <c r="E208">
        <f>IFERROR(VLOOKUP(C208,'Cricket SF&amp;F'!$B$2:$AC$103,28,FALSE),0)</f>
        <v>0</v>
      </c>
      <c r="F208">
        <f>IFERROR(VLOOKUP(C208,'Chess F'!$B$2:$H$84,7,FALSE),0)</f>
        <v>0</v>
      </c>
      <c r="G208">
        <f t="shared" si="18"/>
        <v>100</v>
      </c>
      <c r="H208">
        <f>IFERROR(VLOOKUP(C208,'Football SF'!$B$2:$U$61,20,FALSE),0)</f>
        <v>0</v>
      </c>
      <c r="I208">
        <f>IFERROR(VLOOKUP(C208,FIFA!$B$2:$M$36,12,FALSE),0)</f>
        <v>0</v>
      </c>
      <c r="J208">
        <f>IFERROR(VLOOKUP(C208,'TT F'!$B$2:$Q$71,16,FALSE),0)</f>
        <v>0</v>
      </c>
      <c r="K208">
        <f t="shared" si="19"/>
        <v>100</v>
      </c>
      <c r="L208">
        <f>IFERROR(VLOOKUP(C208,'Futsal F'!$B$2:$M$37,12,FALSE),0)</f>
        <v>0</v>
      </c>
      <c r="M208">
        <f>IFERROR(VLOOKUP(C208,'Football F'!$B$2:$M$34,12,FALSE),0)</f>
        <v>0</v>
      </c>
      <c r="N208">
        <f>IFERROR(VLOOKUP(C208,'Basketball F'!$B$2:$M$32,12,FALSE),0)</f>
        <v>0</v>
      </c>
      <c r="O208">
        <f t="shared" si="20"/>
        <v>100</v>
      </c>
      <c r="P208">
        <f>IFERROR(VLOOKUP(C208,'BGMI F'!$B$2:$Q$32,16,FALSE),0)</f>
        <v>0</v>
      </c>
      <c r="Q208">
        <f>IFERROR(VLOOKUP(C208,'Carrom F'!$B$2:$M$41,12,FALSE),0)</f>
        <v>0</v>
      </c>
      <c r="R208">
        <f>IFERROR(VLOOKUP(C208,'Badminton F'!$B$2:$Q$46,16,FALSE),0)</f>
        <v>0</v>
      </c>
      <c r="S208">
        <f t="shared" si="21"/>
        <v>100</v>
      </c>
      <c r="T208">
        <f>IFERROR(VLOOKUP(C208,Athletics!$B$2:$AF$22,31,FALSE),0)</f>
        <v>0</v>
      </c>
      <c r="U208">
        <f>IFERROR(VLOOKUP(C208,'Volleyball F'!$B$2:$Q$50,16,FALSE),0)</f>
        <v>0</v>
      </c>
      <c r="V208">
        <f>IFERROR(VLOOKUP(C208,Pool!$B$2:$U$31,20,FALSE),0)</f>
        <v>0</v>
      </c>
      <c r="W208">
        <f>IFERROR(VLOOKUP(C208,'Tug of War'!$B$2:$AC$20,28,FALSE),0)</f>
        <v>0</v>
      </c>
      <c r="X208">
        <f t="shared" si="22"/>
        <v>100</v>
      </c>
      <c r="Y208">
        <f>IFERROR(VLOOKUP(C208,Frisbee!$B$2:$Q$18,16,FALSE),0)</f>
        <v>0</v>
      </c>
      <c r="Z208">
        <f t="shared" si="23"/>
        <v>100</v>
      </c>
    </row>
    <row r="209" spans="1:26" ht="15" thickBot="1" x14ac:dyDescent="0.35">
      <c r="A209" s="11" t="s">
        <v>624</v>
      </c>
      <c r="B209" s="12" t="s">
        <v>625</v>
      </c>
      <c r="C209" s="12" t="s">
        <v>626</v>
      </c>
      <c r="D209">
        <f>IFERROR(VLOOKUP(C209,'throwball F'!$B$2:$N$138,13,FALSE),100)</f>
        <v>100</v>
      </c>
      <c r="E209">
        <f>IFERROR(VLOOKUP(C209,'Cricket SF&amp;F'!$B$2:$AC$103,28,FALSE),0)</f>
        <v>2</v>
      </c>
      <c r="F209">
        <f>IFERROR(VLOOKUP(C209,'Chess F'!$B$2:$H$84,7,FALSE),0)</f>
        <v>0</v>
      </c>
      <c r="G209">
        <f t="shared" si="18"/>
        <v>102</v>
      </c>
      <c r="H209">
        <f>IFERROR(VLOOKUP(C209,'Football SF'!$B$2:$U$61,20,FALSE),0)</f>
        <v>0</v>
      </c>
      <c r="I209">
        <f>IFERROR(VLOOKUP(C209,FIFA!$B$2:$M$36,12,FALSE),0)</f>
        <v>0</v>
      </c>
      <c r="J209">
        <f>IFERROR(VLOOKUP(C209,'TT F'!$B$2:$Q$71,16,FALSE),0)</f>
        <v>0</v>
      </c>
      <c r="K209">
        <f t="shared" si="19"/>
        <v>102</v>
      </c>
      <c r="L209">
        <f>IFERROR(VLOOKUP(C209,'Futsal F'!$B$2:$M$37,12,FALSE),0)</f>
        <v>0</v>
      </c>
      <c r="M209">
        <f>IFERROR(VLOOKUP(C209,'Football F'!$B$2:$M$34,12,FALSE),0)</f>
        <v>0</v>
      </c>
      <c r="N209">
        <f>IFERROR(VLOOKUP(C209,'Basketball F'!$B$2:$M$32,12,FALSE),0)</f>
        <v>0</v>
      </c>
      <c r="O209">
        <f t="shared" si="20"/>
        <v>102</v>
      </c>
      <c r="P209">
        <f>IFERROR(VLOOKUP(C209,'BGMI F'!$B$2:$Q$32,16,FALSE),0)</f>
        <v>0</v>
      </c>
      <c r="Q209">
        <f>IFERROR(VLOOKUP(C209,'Carrom F'!$B$2:$M$41,12,FALSE),0)</f>
        <v>0</v>
      </c>
      <c r="R209">
        <f>IFERROR(VLOOKUP(C209,'Badminton F'!$B$2:$Q$46,16,FALSE),0)</f>
        <v>0</v>
      </c>
      <c r="S209">
        <f t="shared" si="21"/>
        <v>102</v>
      </c>
      <c r="T209">
        <f>IFERROR(VLOOKUP(C209,Athletics!$B$2:$AF$22,31,FALSE),0)</f>
        <v>0</v>
      </c>
      <c r="U209">
        <f>IFERROR(VLOOKUP(C209,'Volleyball F'!$B$2:$Q$50,16,FALSE),0)</f>
        <v>0</v>
      </c>
      <c r="V209">
        <f>IFERROR(VLOOKUP(C209,Pool!$B$2:$U$31,20,FALSE),0)</f>
        <v>0</v>
      </c>
      <c r="W209">
        <f>IFERROR(VLOOKUP(C209,'Tug of War'!$B$2:$AC$20,28,FALSE),0)</f>
        <v>0</v>
      </c>
      <c r="X209">
        <f t="shared" si="22"/>
        <v>102</v>
      </c>
      <c r="Y209">
        <f>IFERROR(VLOOKUP(C209,Frisbee!$B$2:$Q$18,16,FALSE),0)</f>
        <v>0</v>
      </c>
      <c r="Z209">
        <f t="shared" si="23"/>
        <v>102</v>
      </c>
    </row>
    <row r="210" spans="1:26" ht="15" thickBot="1" x14ac:dyDescent="0.35">
      <c r="A210" s="11" t="s">
        <v>627</v>
      </c>
      <c r="B210" s="12" t="s">
        <v>628</v>
      </c>
      <c r="C210" s="12" t="s">
        <v>629</v>
      </c>
      <c r="D210">
        <f>IFERROR(VLOOKUP(C210,'throwball F'!$B$2:$N$138,13,FALSE),100)</f>
        <v>100</v>
      </c>
      <c r="E210">
        <f>IFERROR(VLOOKUP(C210,'Cricket SF&amp;F'!$B$2:$AC$103,28,FALSE),0)</f>
        <v>0</v>
      </c>
      <c r="F210">
        <f>IFERROR(VLOOKUP(C210,'Chess F'!$B$2:$H$84,7,FALSE),0)</f>
        <v>0</v>
      </c>
      <c r="G210">
        <f t="shared" si="18"/>
        <v>100</v>
      </c>
      <c r="H210">
        <f>IFERROR(VLOOKUP(C210,'Football SF'!$B$2:$U$61,20,FALSE),0)</f>
        <v>0</v>
      </c>
      <c r="I210">
        <f>IFERROR(VLOOKUP(C210,FIFA!$B$2:$M$36,12,FALSE),0)</f>
        <v>0</v>
      </c>
      <c r="J210">
        <f>IFERROR(VLOOKUP(C210,'TT F'!$B$2:$Q$71,16,FALSE),0)</f>
        <v>0</v>
      </c>
      <c r="K210">
        <f t="shared" si="19"/>
        <v>100</v>
      </c>
      <c r="L210">
        <f>IFERROR(VLOOKUP(C210,'Futsal F'!$B$2:$M$37,12,FALSE),0)</f>
        <v>0</v>
      </c>
      <c r="M210">
        <f>IFERROR(VLOOKUP(C210,'Football F'!$B$2:$M$34,12,FALSE),0)</f>
        <v>0</v>
      </c>
      <c r="N210">
        <f>IFERROR(VLOOKUP(C210,'Basketball F'!$B$2:$M$32,12,FALSE),0)</f>
        <v>0</v>
      </c>
      <c r="O210">
        <f t="shared" si="20"/>
        <v>100</v>
      </c>
      <c r="P210">
        <f>IFERROR(VLOOKUP(C210,'BGMI F'!$B$2:$Q$32,16,FALSE),0)</f>
        <v>0</v>
      </c>
      <c r="Q210">
        <f>IFERROR(VLOOKUP(C210,'Carrom F'!$B$2:$M$41,12,FALSE),0)</f>
        <v>0</v>
      </c>
      <c r="R210">
        <f>IFERROR(VLOOKUP(C210,'Badminton F'!$B$2:$Q$46,16,FALSE),0)</f>
        <v>0</v>
      </c>
      <c r="S210">
        <f t="shared" si="21"/>
        <v>100</v>
      </c>
      <c r="T210">
        <f>IFERROR(VLOOKUP(C210,Athletics!$B$2:$AF$22,31,FALSE),0)</f>
        <v>0</v>
      </c>
      <c r="U210">
        <f>IFERROR(VLOOKUP(C210,'Volleyball F'!$B$2:$Q$50,16,FALSE),0)</f>
        <v>0</v>
      </c>
      <c r="V210">
        <f>IFERROR(VLOOKUP(C210,Pool!$B$2:$U$31,20,FALSE),0)</f>
        <v>0</v>
      </c>
      <c r="W210">
        <f>IFERROR(VLOOKUP(C210,'Tug of War'!$B$2:$AC$20,28,FALSE),0)</f>
        <v>0</v>
      </c>
      <c r="X210">
        <f t="shared" si="22"/>
        <v>100</v>
      </c>
      <c r="Y210">
        <f>IFERROR(VLOOKUP(C210,Frisbee!$B$2:$Q$18,16,FALSE),0)</f>
        <v>0</v>
      </c>
      <c r="Z210">
        <f t="shared" si="23"/>
        <v>100</v>
      </c>
    </row>
    <row r="211" spans="1:26" ht="29.4" thickBot="1" x14ac:dyDescent="0.35">
      <c r="A211" s="11" t="s">
        <v>630</v>
      </c>
      <c r="B211" s="12" t="s">
        <v>631</v>
      </c>
      <c r="C211" s="12" t="s">
        <v>632</v>
      </c>
      <c r="D211">
        <f>IFERROR(VLOOKUP(C211,'throwball F'!$B$2:$N$138,13,FALSE),100)</f>
        <v>100</v>
      </c>
      <c r="E211">
        <f>IFERROR(VLOOKUP(C211,'Cricket SF&amp;F'!$B$2:$AC$103,28,FALSE),0)</f>
        <v>0</v>
      </c>
      <c r="F211">
        <f>IFERROR(VLOOKUP(C211,'Chess F'!$B$2:$H$84,7,FALSE),0)</f>
        <v>0</v>
      </c>
      <c r="G211">
        <f t="shared" si="18"/>
        <v>100</v>
      </c>
      <c r="H211">
        <f>IFERROR(VLOOKUP(C211,'Football SF'!$B$2:$U$61,20,FALSE),0)</f>
        <v>0</v>
      </c>
      <c r="I211">
        <f>IFERROR(VLOOKUP(C211,FIFA!$B$2:$M$36,12,FALSE),0)</f>
        <v>0</v>
      </c>
      <c r="J211">
        <f>IFERROR(VLOOKUP(C211,'TT F'!$B$2:$Q$71,16,FALSE),0)</f>
        <v>0</v>
      </c>
      <c r="K211">
        <f t="shared" si="19"/>
        <v>100</v>
      </c>
      <c r="L211">
        <f>IFERROR(VLOOKUP(C211,'Futsal F'!$B$2:$M$37,12,FALSE),0)</f>
        <v>0</v>
      </c>
      <c r="M211">
        <f>IFERROR(VLOOKUP(C211,'Football F'!$B$2:$M$34,12,FALSE),0)</f>
        <v>0</v>
      </c>
      <c r="N211">
        <f>IFERROR(VLOOKUP(C211,'Basketball F'!$B$2:$M$32,12,FALSE),0)</f>
        <v>0</v>
      </c>
      <c r="O211">
        <f t="shared" si="20"/>
        <v>100</v>
      </c>
      <c r="P211">
        <f>IFERROR(VLOOKUP(C211,'BGMI F'!$B$2:$Q$32,16,FALSE),0)</f>
        <v>0</v>
      </c>
      <c r="Q211">
        <f>IFERROR(VLOOKUP(C211,'Carrom F'!$B$2:$M$41,12,FALSE),0)</f>
        <v>0</v>
      </c>
      <c r="R211">
        <f>IFERROR(VLOOKUP(C211,'Badminton F'!$B$2:$Q$46,16,FALSE),0)</f>
        <v>0</v>
      </c>
      <c r="S211">
        <f t="shared" si="21"/>
        <v>100</v>
      </c>
      <c r="T211">
        <f>IFERROR(VLOOKUP(C211,Athletics!$B$2:$AF$22,31,FALSE),0)</f>
        <v>0</v>
      </c>
      <c r="U211">
        <f>IFERROR(VLOOKUP(C211,'Volleyball F'!$B$2:$Q$50,16,FALSE),0)</f>
        <v>0</v>
      </c>
      <c r="V211">
        <f>IFERROR(VLOOKUP(C211,Pool!$B$2:$U$31,20,FALSE),0)</f>
        <v>0</v>
      </c>
      <c r="W211">
        <f>IFERROR(VLOOKUP(C211,'Tug of War'!$B$2:$AC$20,28,FALSE),0)</f>
        <v>0</v>
      </c>
      <c r="X211">
        <f t="shared" si="22"/>
        <v>100</v>
      </c>
      <c r="Y211">
        <f>IFERROR(VLOOKUP(C211,Frisbee!$B$2:$Q$18,16,FALSE),0)</f>
        <v>0</v>
      </c>
      <c r="Z211">
        <f t="shared" si="23"/>
        <v>100</v>
      </c>
    </row>
    <row r="212" spans="1:26" ht="29.4" thickBot="1" x14ac:dyDescent="0.35">
      <c r="A212" s="11" t="s">
        <v>633</v>
      </c>
      <c r="B212" s="12" t="s">
        <v>634</v>
      </c>
      <c r="C212" s="12" t="s">
        <v>635</v>
      </c>
      <c r="D212">
        <f>IFERROR(VLOOKUP(C212,'throwball F'!$B$2:$N$138,13,FALSE),100)</f>
        <v>99</v>
      </c>
      <c r="E212">
        <f>IFERROR(VLOOKUP(C212,'Cricket SF&amp;F'!$B$2:$AC$103,28,FALSE),0)</f>
        <v>0</v>
      </c>
      <c r="F212">
        <f>IFERROR(VLOOKUP(C212,'Chess F'!$B$2:$H$84,7,FALSE),0)</f>
        <v>0</v>
      </c>
      <c r="G212">
        <f t="shared" si="18"/>
        <v>99</v>
      </c>
      <c r="H212">
        <f>IFERROR(VLOOKUP(C212,'Football SF'!$B$2:$U$61,20,FALSE),0)</f>
        <v>0</v>
      </c>
      <c r="I212">
        <f>IFERROR(VLOOKUP(C212,FIFA!$B$2:$M$36,12,FALSE),0)</f>
        <v>0</v>
      </c>
      <c r="J212">
        <f>IFERROR(VLOOKUP(C212,'TT F'!$B$2:$Q$71,16,FALSE),0)</f>
        <v>0</v>
      </c>
      <c r="K212">
        <f t="shared" si="19"/>
        <v>99</v>
      </c>
      <c r="L212">
        <f>IFERROR(VLOOKUP(C212,'Futsal F'!$B$2:$M$37,12,FALSE),0)</f>
        <v>0</v>
      </c>
      <c r="M212">
        <f>IFERROR(VLOOKUP(C212,'Football F'!$B$2:$M$34,12,FALSE),0)</f>
        <v>0</v>
      </c>
      <c r="N212">
        <f>IFERROR(VLOOKUP(C212,'Basketball F'!$B$2:$M$32,12,FALSE),0)</f>
        <v>0</v>
      </c>
      <c r="O212">
        <f t="shared" si="20"/>
        <v>99</v>
      </c>
      <c r="P212">
        <f>IFERROR(VLOOKUP(C212,'BGMI F'!$B$2:$Q$32,16,FALSE),0)</f>
        <v>0</v>
      </c>
      <c r="Q212">
        <f>IFERROR(VLOOKUP(C212,'Carrom F'!$B$2:$M$41,12,FALSE),0)</f>
        <v>0</v>
      </c>
      <c r="R212">
        <f>IFERROR(VLOOKUP(C212,'Badminton F'!$B$2:$Q$46,16,FALSE),0)</f>
        <v>0</v>
      </c>
      <c r="S212">
        <f t="shared" si="21"/>
        <v>99</v>
      </c>
      <c r="T212">
        <f>IFERROR(VLOOKUP(C212,Athletics!$B$2:$AF$22,31,FALSE),0)</f>
        <v>0</v>
      </c>
      <c r="U212">
        <f>IFERROR(VLOOKUP(C212,'Volleyball F'!$B$2:$Q$50,16,FALSE),0)</f>
        <v>0</v>
      </c>
      <c r="V212">
        <f>IFERROR(VLOOKUP(C212,Pool!$B$2:$U$31,20,FALSE),0)</f>
        <v>0</v>
      </c>
      <c r="W212">
        <f>IFERROR(VLOOKUP(C212,'Tug of War'!$B$2:$AC$20,28,FALSE),0)</f>
        <v>0</v>
      </c>
      <c r="X212">
        <f t="shared" si="22"/>
        <v>99</v>
      </c>
      <c r="Y212">
        <f>IFERROR(VLOOKUP(C212,Frisbee!$B$2:$Q$18,16,FALSE),0)</f>
        <v>0</v>
      </c>
      <c r="Z212">
        <f t="shared" si="23"/>
        <v>99</v>
      </c>
    </row>
    <row r="213" spans="1:26" ht="15" thickBot="1" x14ac:dyDescent="0.35">
      <c r="A213" s="11" t="s">
        <v>636</v>
      </c>
      <c r="B213" s="12" t="s">
        <v>637</v>
      </c>
      <c r="C213" s="12" t="s">
        <v>638</v>
      </c>
      <c r="D213">
        <f>IFERROR(VLOOKUP(C213,'throwball F'!$B$2:$N$138,13,FALSE),100)</f>
        <v>100</v>
      </c>
      <c r="E213">
        <f>IFERROR(VLOOKUP(C213,'Cricket SF&amp;F'!$B$2:$AC$103,28,FALSE),0)</f>
        <v>0</v>
      </c>
      <c r="F213">
        <f>IFERROR(VLOOKUP(C213,'Chess F'!$B$2:$H$84,7,FALSE),0)</f>
        <v>0</v>
      </c>
      <c r="G213">
        <f t="shared" si="18"/>
        <v>100</v>
      </c>
      <c r="H213">
        <f>IFERROR(VLOOKUP(C213,'Football SF'!$B$2:$U$61,20,FALSE),0)</f>
        <v>0</v>
      </c>
      <c r="I213">
        <f>IFERROR(VLOOKUP(C213,FIFA!$B$2:$M$36,12,FALSE),0)</f>
        <v>0</v>
      </c>
      <c r="J213">
        <f>IFERROR(VLOOKUP(C213,'TT F'!$B$2:$Q$71,16,FALSE),0)</f>
        <v>0</v>
      </c>
      <c r="K213">
        <f t="shared" si="19"/>
        <v>100</v>
      </c>
      <c r="L213">
        <f>IFERROR(VLOOKUP(C213,'Futsal F'!$B$2:$M$37,12,FALSE),0)</f>
        <v>0</v>
      </c>
      <c r="M213">
        <f>IFERROR(VLOOKUP(C213,'Football F'!$B$2:$M$34,12,FALSE),0)</f>
        <v>0</v>
      </c>
      <c r="N213">
        <f>IFERROR(VLOOKUP(C213,'Basketball F'!$B$2:$M$32,12,FALSE),0)</f>
        <v>0</v>
      </c>
      <c r="O213">
        <f t="shared" si="20"/>
        <v>100</v>
      </c>
      <c r="P213">
        <f>IFERROR(VLOOKUP(C213,'BGMI F'!$B$2:$Q$32,16,FALSE),0)</f>
        <v>0</v>
      </c>
      <c r="Q213">
        <f>IFERROR(VLOOKUP(C213,'Carrom F'!$B$2:$M$41,12,FALSE),0)</f>
        <v>0</v>
      </c>
      <c r="R213">
        <f>IFERROR(VLOOKUP(C213,'Badminton F'!$B$2:$Q$46,16,FALSE),0)</f>
        <v>0</v>
      </c>
      <c r="S213">
        <f t="shared" si="21"/>
        <v>100</v>
      </c>
      <c r="T213">
        <f>IFERROR(VLOOKUP(C213,Athletics!$B$2:$AF$22,31,FALSE),0)</f>
        <v>0</v>
      </c>
      <c r="U213">
        <f>IFERROR(VLOOKUP(C213,'Volleyball F'!$B$2:$Q$50,16,FALSE),0)</f>
        <v>0</v>
      </c>
      <c r="V213">
        <f>IFERROR(VLOOKUP(C213,Pool!$B$2:$U$31,20,FALSE),0)</f>
        <v>0</v>
      </c>
      <c r="W213">
        <f>IFERROR(VLOOKUP(C213,'Tug of War'!$B$2:$AC$20,28,FALSE),0)</f>
        <v>0</v>
      </c>
      <c r="X213">
        <f t="shared" si="22"/>
        <v>100</v>
      </c>
      <c r="Y213">
        <f>IFERROR(VLOOKUP(C213,Frisbee!$B$2:$Q$18,16,FALSE),0)</f>
        <v>0</v>
      </c>
      <c r="Z213">
        <f t="shared" si="23"/>
        <v>100</v>
      </c>
    </row>
    <row r="214" spans="1:26" ht="15" thickBot="1" x14ac:dyDescent="0.35">
      <c r="A214" s="11" t="s">
        <v>639</v>
      </c>
      <c r="B214" s="12" t="s">
        <v>640</v>
      </c>
      <c r="C214" s="12" t="s">
        <v>641</v>
      </c>
      <c r="D214">
        <f>IFERROR(VLOOKUP(C214,'throwball F'!$B$2:$N$138,13,FALSE),100)</f>
        <v>100</v>
      </c>
      <c r="E214">
        <f>IFERROR(VLOOKUP(C214,'Cricket SF&amp;F'!$B$2:$AC$103,28,FALSE),0)</f>
        <v>-10</v>
      </c>
      <c r="F214">
        <f>IFERROR(VLOOKUP(C214,'Chess F'!$B$2:$H$84,7,FALSE),0)</f>
        <v>0</v>
      </c>
      <c r="G214">
        <f t="shared" si="18"/>
        <v>90</v>
      </c>
      <c r="H214">
        <f>IFERROR(VLOOKUP(C214,'Football SF'!$B$2:$U$61,20,FALSE),0)</f>
        <v>0</v>
      </c>
      <c r="I214">
        <f>IFERROR(VLOOKUP(C214,FIFA!$B$2:$M$36,12,FALSE),0)</f>
        <v>0</v>
      </c>
      <c r="J214">
        <f>IFERROR(VLOOKUP(C214,'TT F'!$B$2:$Q$71,16,FALSE),0)</f>
        <v>0</v>
      </c>
      <c r="K214">
        <f t="shared" si="19"/>
        <v>90</v>
      </c>
      <c r="L214">
        <f>IFERROR(VLOOKUP(C214,'Futsal F'!$B$2:$M$37,12,FALSE),0)</f>
        <v>0</v>
      </c>
      <c r="M214">
        <f>IFERROR(VLOOKUP(C214,'Football F'!$B$2:$M$34,12,FALSE),0)</f>
        <v>0</v>
      </c>
      <c r="N214">
        <f>IFERROR(VLOOKUP(C214,'Basketball F'!$B$2:$M$32,12,FALSE),0)</f>
        <v>0</v>
      </c>
      <c r="O214">
        <f t="shared" si="20"/>
        <v>90</v>
      </c>
      <c r="P214">
        <f>IFERROR(VLOOKUP(C214,'BGMI F'!$B$2:$Q$32,16,FALSE),0)</f>
        <v>0</v>
      </c>
      <c r="Q214">
        <f>IFERROR(VLOOKUP(C214,'Carrom F'!$B$2:$M$41,12,FALSE),0)</f>
        <v>0</v>
      </c>
      <c r="R214">
        <f>IFERROR(VLOOKUP(C214,'Badminton F'!$B$2:$Q$46,16,FALSE),0)</f>
        <v>0</v>
      </c>
      <c r="S214">
        <f t="shared" si="21"/>
        <v>90</v>
      </c>
      <c r="T214">
        <f>IFERROR(VLOOKUP(C214,Athletics!$B$2:$AF$22,31,FALSE),0)</f>
        <v>0</v>
      </c>
      <c r="U214">
        <f>IFERROR(VLOOKUP(C214,'Volleyball F'!$B$2:$Q$50,16,FALSE),0)</f>
        <v>0</v>
      </c>
      <c r="V214">
        <f>IFERROR(VLOOKUP(C214,Pool!$B$2:$U$31,20,FALSE),0)</f>
        <v>0</v>
      </c>
      <c r="W214">
        <f>IFERROR(VLOOKUP(C214,'Tug of War'!$B$2:$AC$20,28,FALSE),0)</f>
        <v>0</v>
      </c>
      <c r="X214">
        <f t="shared" si="22"/>
        <v>90</v>
      </c>
      <c r="Y214">
        <f>IFERROR(VLOOKUP(C214,Frisbee!$B$2:$Q$18,16,FALSE),0)</f>
        <v>0</v>
      </c>
      <c r="Z214">
        <f t="shared" si="23"/>
        <v>90</v>
      </c>
    </row>
    <row r="215" spans="1:26" ht="15" thickBot="1" x14ac:dyDescent="0.35">
      <c r="A215" s="11" t="s">
        <v>642</v>
      </c>
      <c r="B215" s="12" t="s">
        <v>643</v>
      </c>
      <c r="C215" s="12" t="s">
        <v>644</v>
      </c>
      <c r="D215">
        <f>IFERROR(VLOOKUP(C215,'throwball F'!$B$2:$N$138,13,FALSE),100)</f>
        <v>100</v>
      </c>
      <c r="E215">
        <f>IFERROR(VLOOKUP(C215,'Cricket SF&amp;F'!$B$2:$AC$103,28,FALSE),0)</f>
        <v>0</v>
      </c>
      <c r="F215">
        <f>IFERROR(VLOOKUP(C215,'Chess F'!$B$2:$H$84,7,FALSE),0)</f>
        <v>0</v>
      </c>
      <c r="G215">
        <f t="shared" si="18"/>
        <v>100</v>
      </c>
      <c r="H215">
        <f>IFERROR(VLOOKUP(C215,'Football SF'!$B$2:$U$61,20,FALSE),0)</f>
        <v>0</v>
      </c>
      <c r="I215">
        <f>IFERROR(VLOOKUP(C215,FIFA!$B$2:$M$36,12,FALSE),0)</f>
        <v>0</v>
      </c>
      <c r="J215">
        <f>IFERROR(VLOOKUP(C215,'TT F'!$B$2:$Q$71,16,FALSE),0)</f>
        <v>0</v>
      </c>
      <c r="K215">
        <f t="shared" si="19"/>
        <v>100</v>
      </c>
      <c r="L215">
        <f>IFERROR(VLOOKUP(C215,'Futsal F'!$B$2:$M$37,12,FALSE),0)</f>
        <v>0</v>
      </c>
      <c r="M215">
        <f>IFERROR(VLOOKUP(C215,'Football F'!$B$2:$M$34,12,FALSE),0)</f>
        <v>0</v>
      </c>
      <c r="N215">
        <f>IFERROR(VLOOKUP(C215,'Basketball F'!$B$2:$M$32,12,FALSE),0)</f>
        <v>0</v>
      </c>
      <c r="O215">
        <f t="shared" si="20"/>
        <v>100</v>
      </c>
      <c r="P215">
        <f>IFERROR(VLOOKUP(C215,'BGMI F'!$B$2:$Q$32,16,FALSE),0)</f>
        <v>0</v>
      </c>
      <c r="Q215">
        <f>IFERROR(VLOOKUP(C215,'Carrom F'!$B$2:$M$41,12,FALSE),0)</f>
        <v>0</v>
      </c>
      <c r="R215">
        <f>IFERROR(VLOOKUP(C215,'Badminton F'!$B$2:$Q$46,16,FALSE),0)</f>
        <v>0</v>
      </c>
      <c r="S215">
        <f t="shared" si="21"/>
        <v>100</v>
      </c>
      <c r="T215">
        <f>IFERROR(VLOOKUP(C215,Athletics!$B$2:$AF$22,31,FALSE),0)</f>
        <v>0</v>
      </c>
      <c r="U215">
        <f>IFERROR(VLOOKUP(C215,'Volleyball F'!$B$2:$Q$50,16,FALSE),0)</f>
        <v>0</v>
      </c>
      <c r="V215">
        <f>IFERROR(VLOOKUP(C215,Pool!$B$2:$U$31,20,FALSE),0)</f>
        <v>0</v>
      </c>
      <c r="W215">
        <f>IFERROR(VLOOKUP(C215,'Tug of War'!$B$2:$AC$20,28,FALSE),0)</f>
        <v>0</v>
      </c>
      <c r="X215">
        <f t="shared" si="22"/>
        <v>100</v>
      </c>
      <c r="Y215">
        <f>IFERROR(VLOOKUP(C215,Frisbee!$B$2:$Q$18,16,FALSE),0)</f>
        <v>0</v>
      </c>
      <c r="Z215">
        <f t="shared" si="23"/>
        <v>100</v>
      </c>
    </row>
    <row r="216" spans="1:26" ht="15" thickBot="1" x14ac:dyDescent="0.35">
      <c r="A216" s="11" t="s">
        <v>645</v>
      </c>
      <c r="B216" s="12" t="s">
        <v>646</v>
      </c>
      <c r="C216" s="12" t="s">
        <v>647</v>
      </c>
      <c r="D216">
        <f>IFERROR(VLOOKUP(C216,'throwball F'!$B$2:$N$138,13,FALSE),100)</f>
        <v>90</v>
      </c>
      <c r="E216">
        <f>IFERROR(VLOOKUP(C216,'Cricket SF&amp;F'!$B$2:$AC$103,28,FALSE),0)</f>
        <v>-3</v>
      </c>
      <c r="F216">
        <f>IFERROR(VLOOKUP(C216,'Chess F'!$B$2:$H$84,7,FALSE),0)</f>
        <v>-5</v>
      </c>
      <c r="G216">
        <f t="shared" si="18"/>
        <v>82</v>
      </c>
      <c r="H216">
        <f>IFERROR(VLOOKUP(C216,'Football SF'!$B$2:$U$61,20,FALSE),0)</f>
        <v>-10</v>
      </c>
      <c r="I216">
        <f>IFERROR(VLOOKUP(C216,FIFA!$B$2:$M$36,12,FALSE),0)</f>
        <v>10</v>
      </c>
      <c r="J216">
        <f>IFERROR(VLOOKUP(C216,'TT F'!$B$2:$Q$71,16,FALSE),0)</f>
        <v>15</v>
      </c>
      <c r="K216">
        <f t="shared" si="19"/>
        <v>97</v>
      </c>
      <c r="L216">
        <f>IFERROR(VLOOKUP(C216,'Futsal F'!$B$2:$M$37,12,FALSE),0)</f>
        <v>15</v>
      </c>
      <c r="M216">
        <f>IFERROR(VLOOKUP(C216,'Football F'!$B$2:$M$34,12,FALSE),0)</f>
        <v>8</v>
      </c>
      <c r="N216">
        <f>IFERROR(VLOOKUP(C216,'Basketball F'!$B$2:$M$32,12,FALSE),0)</f>
        <v>0</v>
      </c>
      <c r="O216">
        <f t="shared" si="20"/>
        <v>120</v>
      </c>
      <c r="P216">
        <f>IFERROR(VLOOKUP(C216,'BGMI F'!$B$2:$Q$32,16,FALSE),0)</f>
        <v>-15</v>
      </c>
      <c r="Q216">
        <f>IFERROR(VLOOKUP(C216,'Carrom F'!$B$2:$M$41,12,FALSE),0)</f>
        <v>11</v>
      </c>
      <c r="R216">
        <f>IFERROR(VLOOKUP(C216,'Badminton F'!$B$2:$Q$46,16,FALSE),0)</f>
        <v>0</v>
      </c>
      <c r="S216">
        <f t="shared" si="21"/>
        <v>116</v>
      </c>
      <c r="T216">
        <f>IFERROR(VLOOKUP(C216,Athletics!$B$2:$AF$22,31,FALSE),0)</f>
        <v>15</v>
      </c>
      <c r="U216">
        <f>IFERROR(VLOOKUP(C216,'Volleyball F'!$B$2:$Q$50,16,FALSE),0)</f>
        <v>0</v>
      </c>
      <c r="V216">
        <f>IFERROR(VLOOKUP(C216,Pool!$B$2:$U$31,20,FALSE),0)</f>
        <v>10</v>
      </c>
      <c r="W216">
        <f>IFERROR(VLOOKUP(C216,'Tug of War'!$B$2:$AC$20,28,FALSE),0)</f>
        <v>0</v>
      </c>
      <c r="X216">
        <f t="shared" si="22"/>
        <v>141</v>
      </c>
      <c r="Y216">
        <f>IFERROR(VLOOKUP(C216,Frisbee!$B$2:$Q$18,16,FALSE),0)</f>
        <v>5</v>
      </c>
      <c r="Z216">
        <f t="shared" si="23"/>
        <v>146</v>
      </c>
    </row>
    <row r="217" spans="1:26" ht="15" thickBot="1" x14ac:dyDescent="0.35">
      <c r="A217" s="11" t="s">
        <v>648</v>
      </c>
      <c r="B217" s="12" t="s">
        <v>649</v>
      </c>
      <c r="C217" s="12" t="s">
        <v>650</v>
      </c>
      <c r="D217">
        <f>IFERROR(VLOOKUP(C217,'throwball F'!$B$2:$N$138,13,FALSE),100)</f>
        <v>100</v>
      </c>
      <c r="E217">
        <f>IFERROR(VLOOKUP(C217,'Cricket SF&amp;F'!$B$2:$AC$103,28,FALSE),0)</f>
        <v>0</v>
      </c>
      <c r="F217">
        <f>IFERROR(VLOOKUP(C217,'Chess F'!$B$2:$H$84,7,FALSE),0)</f>
        <v>0</v>
      </c>
      <c r="G217">
        <f t="shared" si="18"/>
        <v>100</v>
      </c>
      <c r="H217">
        <f>IFERROR(VLOOKUP(C217,'Football SF'!$B$2:$U$61,20,FALSE),0)</f>
        <v>0</v>
      </c>
      <c r="I217">
        <f>IFERROR(VLOOKUP(C217,FIFA!$B$2:$M$36,12,FALSE),0)</f>
        <v>0</v>
      </c>
      <c r="J217">
        <f>IFERROR(VLOOKUP(C217,'TT F'!$B$2:$Q$71,16,FALSE),0)</f>
        <v>0</v>
      </c>
      <c r="K217">
        <f t="shared" si="19"/>
        <v>100</v>
      </c>
      <c r="L217">
        <f>IFERROR(VLOOKUP(C217,'Futsal F'!$B$2:$M$37,12,FALSE),0)</f>
        <v>0</v>
      </c>
      <c r="M217">
        <f>IFERROR(VLOOKUP(C217,'Football F'!$B$2:$M$34,12,FALSE),0)</f>
        <v>0</v>
      </c>
      <c r="N217">
        <f>IFERROR(VLOOKUP(C217,'Basketball F'!$B$2:$M$32,12,FALSE),0)</f>
        <v>0</v>
      </c>
      <c r="O217">
        <f t="shared" si="20"/>
        <v>100</v>
      </c>
      <c r="P217">
        <f>IFERROR(VLOOKUP(C217,'BGMI F'!$B$2:$Q$32,16,FALSE),0)</f>
        <v>0</v>
      </c>
      <c r="Q217">
        <f>IFERROR(VLOOKUP(C217,'Carrom F'!$B$2:$M$41,12,FALSE),0)</f>
        <v>0</v>
      </c>
      <c r="R217">
        <f>IFERROR(VLOOKUP(C217,'Badminton F'!$B$2:$Q$46,16,FALSE),0)</f>
        <v>0</v>
      </c>
      <c r="S217">
        <f t="shared" si="21"/>
        <v>100</v>
      </c>
      <c r="T217">
        <f>IFERROR(VLOOKUP(C217,Athletics!$B$2:$AF$22,31,FALSE),0)</f>
        <v>0</v>
      </c>
      <c r="U217">
        <f>IFERROR(VLOOKUP(C217,'Volleyball F'!$B$2:$Q$50,16,FALSE),0)</f>
        <v>0</v>
      </c>
      <c r="V217">
        <f>IFERROR(VLOOKUP(C217,Pool!$B$2:$U$31,20,FALSE),0)</f>
        <v>0</v>
      </c>
      <c r="W217">
        <f>IFERROR(VLOOKUP(C217,'Tug of War'!$B$2:$AC$20,28,FALSE),0)</f>
        <v>0</v>
      </c>
      <c r="X217">
        <f t="shared" si="22"/>
        <v>100</v>
      </c>
      <c r="Y217">
        <f>IFERROR(VLOOKUP(C217,Frisbee!$B$2:$Q$18,16,FALSE),0)</f>
        <v>0</v>
      </c>
      <c r="Z217">
        <f t="shared" si="23"/>
        <v>100</v>
      </c>
    </row>
    <row r="218" spans="1:26" ht="15" thickBot="1" x14ac:dyDescent="0.35">
      <c r="A218" s="11" t="s">
        <v>651</v>
      </c>
      <c r="B218" s="12" t="s">
        <v>652</v>
      </c>
      <c r="C218" s="12" t="s">
        <v>653</v>
      </c>
      <c r="D218">
        <f>IFERROR(VLOOKUP(C218,'throwball F'!$B$2:$N$138,13,FALSE),100)</f>
        <v>100</v>
      </c>
      <c r="E218">
        <f>IFERROR(VLOOKUP(C218,'Cricket SF&amp;F'!$B$2:$AC$103,28,FALSE),0)</f>
        <v>0</v>
      </c>
      <c r="F218">
        <f>IFERROR(VLOOKUP(C218,'Chess F'!$B$2:$H$84,7,FALSE),0)</f>
        <v>0</v>
      </c>
      <c r="G218">
        <f t="shared" si="18"/>
        <v>100</v>
      </c>
      <c r="H218">
        <f>IFERROR(VLOOKUP(C218,'Football SF'!$B$2:$U$61,20,FALSE),0)</f>
        <v>0</v>
      </c>
      <c r="I218">
        <f>IFERROR(VLOOKUP(C218,FIFA!$B$2:$M$36,12,FALSE),0)</f>
        <v>0</v>
      </c>
      <c r="J218">
        <f>IFERROR(VLOOKUP(C218,'TT F'!$B$2:$Q$71,16,FALSE),0)</f>
        <v>0</v>
      </c>
      <c r="K218">
        <f t="shared" si="19"/>
        <v>100</v>
      </c>
      <c r="L218">
        <f>IFERROR(VLOOKUP(C218,'Futsal F'!$B$2:$M$37,12,FALSE),0)</f>
        <v>0</v>
      </c>
      <c r="M218">
        <f>IFERROR(VLOOKUP(C218,'Football F'!$B$2:$M$34,12,FALSE),0)</f>
        <v>0</v>
      </c>
      <c r="N218">
        <f>IFERROR(VLOOKUP(C218,'Basketball F'!$B$2:$M$32,12,FALSE),0)</f>
        <v>0</v>
      </c>
      <c r="O218">
        <f t="shared" si="20"/>
        <v>100</v>
      </c>
      <c r="P218">
        <f>IFERROR(VLOOKUP(C218,'BGMI F'!$B$2:$Q$32,16,FALSE),0)</f>
        <v>0</v>
      </c>
      <c r="Q218">
        <f>IFERROR(VLOOKUP(C218,'Carrom F'!$B$2:$M$41,12,FALSE),0)</f>
        <v>0</v>
      </c>
      <c r="R218">
        <f>IFERROR(VLOOKUP(C218,'Badminton F'!$B$2:$Q$46,16,FALSE),0)</f>
        <v>0</v>
      </c>
      <c r="S218">
        <f t="shared" si="21"/>
        <v>100</v>
      </c>
      <c r="T218">
        <f>IFERROR(VLOOKUP(C218,Athletics!$B$2:$AF$22,31,FALSE),0)</f>
        <v>0</v>
      </c>
      <c r="U218">
        <f>IFERROR(VLOOKUP(C218,'Volleyball F'!$B$2:$Q$50,16,FALSE),0)</f>
        <v>0</v>
      </c>
      <c r="V218">
        <f>IFERROR(VLOOKUP(C218,Pool!$B$2:$U$31,20,FALSE),0)</f>
        <v>0</v>
      </c>
      <c r="W218">
        <f>IFERROR(VLOOKUP(C218,'Tug of War'!$B$2:$AC$20,28,FALSE),0)</f>
        <v>0</v>
      </c>
      <c r="X218">
        <f t="shared" si="22"/>
        <v>100</v>
      </c>
      <c r="Y218">
        <f>IFERROR(VLOOKUP(C218,Frisbee!$B$2:$Q$18,16,FALSE),0)</f>
        <v>0</v>
      </c>
      <c r="Z218">
        <f t="shared" si="23"/>
        <v>100</v>
      </c>
    </row>
    <row r="219" spans="1:26" ht="15" thickBot="1" x14ac:dyDescent="0.35">
      <c r="A219" s="11" t="s">
        <v>654</v>
      </c>
      <c r="B219" s="12" t="s">
        <v>655</v>
      </c>
      <c r="C219" s="12" t="s">
        <v>656</v>
      </c>
      <c r="D219">
        <f>IFERROR(VLOOKUP(C219,'throwball F'!$B$2:$N$138,13,FALSE),100)</f>
        <v>100</v>
      </c>
      <c r="E219">
        <f>IFERROR(VLOOKUP(C219,'Cricket SF&amp;F'!$B$2:$AC$103,28,FALSE),0)</f>
        <v>0</v>
      </c>
      <c r="F219">
        <f>IFERROR(VLOOKUP(C219,'Chess F'!$B$2:$H$84,7,FALSE),0)</f>
        <v>0</v>
      </c>
      <c r="G219">
        <f t="shared" si="18"/>
        <v>100</v>
      </c>
      <c r="H219">
        <f>IFERROR(VLOOKUP(C219,'Football SF'!$B$2:$U$61,20,FALSE),0)</f>
        <v>0</v>
      </c>
      <c r="I219">
        <f>IFERROR(VLOOKUP(C219,FIFA!$B$2:$M$36,12,FALSE),0)</f>
        <v>0</v>
      </c>
      <c r="J219">
        <f>IFERROR(VLOOKUP(C219,'TT F'!$B$2:$Q$71,16,FALSE),0)</f>
        <v>0</v>
      </c>
      <c r="K219">
        <f t="shared" si="19"/>
        <v>100</v>
      </c>
      <c r="L219">
        <f>IFERROR(VLOOKUP(C219,'Futsal F'!$B$2:$M$37,12,FALSE),0)</f>
        <v>0</v>
      </c>
      <c r="M219">
        <f>IFERROR(VLOOKUP(C219,'Football F'!$B$2:$M$34,12,FALSE),0)</f>
        <v>0</v>
      </c>
      <c r="N219">
        <f>IFERROR(VLOOKUP(C219,'Basketball F'!$B$2:$M$32,12,FALSE),0)</f>
        <v>0</v>
      </c>
      <c r="O219">
        <f t="shared" si="20"/>
        <v>100</v>
      </c>
      <c r="P219">
        <f>IFERROR(VLOOKUP(C219,'BGMI F'!$B$2:$Q$32,16,FALSE),0)</f>
        <v>0</v>
      </c>
      <c r="Q219">
        <f>IFERROR(VLOOKUP(C219,'Carrom F'!$B$2:$M$41,12,FALSE),0)</f>
        <v>0</v>
      </c>
      <c r="R219">
        <f>IFERROR(VLOOKUP(C219,'Badminton F'!$B$2:$Q$46,16,FALSE),0)</f>
        <v>0</v>
      </c>
      <c r="S219">
        <f t="shared" si="21"/>
        <v>100</v>
      </c>
      <c r="T219">
        <f>IFERROR(VLOOKUP(C219,Athletics!$B$2:$AF$22,31,FALSE),0)</f>
        <v>0</v>
      </c>
      <c r="U219">
        <f>IFERROR(VLOOKUP(C219,'Volleyball F'!$B$2:$Q$50,16,FALSE),0)</f>
        <v>0</v>
      </c>
      <c r="V219">
        <f>IFERROR(VLOOKUP(C219,Pool!$B$2:$U$31,20,FALSE),0)</f>
        <v>0</v>
      </c>
      <c r="W219">
        <f>IFERROR(VLOOKUP(C219,'Tug of War'!$B$2:$AC$20,28,FALSE),0)</f>
        <v>0</v>
      </c>
      <c r="X219">
        <f t="shared" si="22"/>
        <v>100</v>
      </c>
      <c r="Y219">
        <f>IFERROR(VLOOKUP(C219,Frisbee!$B$2:$Q$18,16,FALSE),0)</f>
        <v>0</v>
      </c>
      <c r="Z219">
        <f t="shared" si="23"/>
        <v>100</v>
      </c>
    </row>
    <row r="220" spans="1:26" ht="29.4" thickBot="1" x14ac:dyDescent="0.35">
      <c r="A220" s="11" t="s">
        <v>657</v>
      </c>
      <c r="B220" s="12" t="s">
        <v>658</v>
      </c>
      <c r="C220" s="12" t="s">
        <v>659</v>
      </c>
      <c r="D220">
        <f>IFERROR(VLOOKUP(C220,'throwball F'!$B$2:$N$138,13,FALSE),100)</f>
        <v>95</v>
      </c>
      <c r="E220">
        <f>IFERROR(VLOOKUP(C220,'Cricket SF&amp;F'!$B$2:$AC$103,28,FALSE),0)</f>
        <v>-4</v>
      </c>
      <c r="F220">
        <f>IFERROR(VLOOKUP(C220,'Chess F'!$B$2:$H$84,7,FALSE),0)</f>
        <v>-3</v>
      </c>
      <c r="G220">
        <f t="shared" si="18"/>
        <v>88</v>
      </c>
      <c r="H220">
        <f>IFERROR(VLOOKUP(C220,'Football SF'!$B$2:$U$61,20,FALSE),0)</f>
        <v>0</v>
      </c>
      <c r="I220">
        <f>IFERROR(VLOOKUP(C220,FIFA!$B$2:$M$36,12,FALSE),0)</f>
        <v>0</v>
      </c>
      <c r="J220">
        <f>IFERROR(VLOOKUP(C220,'TT F'!$B$2:$Q$71,16,FALSE),0)</f>
        <v>0</v>
      </c>
      <c r="K220">
        <f t="shared" si="19"/>
        <v>88</v>
      </c>
      <c r="L220">
        <f>IFERROR(VLOOKUP(C220,'Futsal F'!$B$2:$M$37,12,FALSE),0)</f>
        <v>0</v>
      </c>
      <c r="M220">
        <f>IFERROR(VLOOKUP(C220,'Football F'!$B$2:$M$34,12,FALSE),0)</f>
        <v>0</v>
      </c>
      <c r="N220">
        <f>IFERROR(VLOOKUP(C220,'Basketball F'!$B$2:$M$32,12,FALSE),0)</f>
        <v>0</v>
      </c>
      <c r="O220">
        <f t="shared" si="20"/>
        <v>88</v>
      </c>
      <c r="P220">
        <f>IFERROR(VLOOKUP(C220,'BGMI F'!$B$2:$Q$32,16,FALSE),0)</f>
        <v>0</v>
      </c>
      <c r="Q220">
        <f>IFERROR(VLOOKUP(C220,'Carrom F'!$B$2:$M$41,12,FALSE),0)</f>
        <v>0</v>
      </c>
      <c r="R220">
        <f>IFERROR(VLOOKUP(C220,'Badminton F'!$B$2:$Q$46,16,FALSE),0)</f>
        <v>0</v>
      </c>
      <c r="S220">
        <f t="shared" si="21"/>
        <v>88</v>
      </c>
      <c r="T220">
        <f>IFERROR(VLOOKUP(C220,Athletics!$B$2:$AF$22,31,FALSE),0)</f>
        <v>0</v>
      </c>
      <c r="U220">
        <f>IFERROR(VLOOKUP(C220,'Volleyball F'!$B$2:$Q$50,16,FALSE),0)</f>
        <v>0</v>
      </c>
      <c r="V220">
        <f>IFERROR(VLOOKUP(C220,Pool!$B$2:$U$31,20,FALSE),0)</f>
        <v>0</v>
      </c>
      <c r="W220">
        <f>IFERROR(VLOOKUP(C220,'Tug of War'!$B$2:$AC$20,28,FALSE),0)</f>
        <v>0</v>
      </c>
      <c r="X220">
        <f t="shared" si="22"/>
        <v>88</v>
      </c>
      <c r="Y220">
        <f>IFERROR(VLOOKUP(C220,Frisbee!$B$2:$Q$18,16,FALSE),0)</f>
        <v>0</v>
      </c>
      <c r="Z220">
        <f t="shared" si="23"/>
        <v>88</v>
      </c>
    </row>
    <row r="221" spans="1:26" ht="29.4" thickBot="1" x14ac:dyDescent="0.35">
      <c r="A221" s="11" t="s">
        <v>660</v>
      </c>
      <c r="B221" s="12" t="s">
        <v>661</v>
      </c>
      <c r="C221" s="12" t="s">
        <v>662</v>
      </c>
      <c r="D221">
        <f>IFERROR(VLOOKUP(C221,'throwball F'!$B$2:$N$138,13,FALSE),100)</f>
        <v>100</v>
      </c>
      <c r="E221">
        <f>IFERROR(VLOOKUP(C221,'Cricket SF&amp;F'!$B$2:$AC$103,28,FALSE),0)</f>
        <v>0</v>
      </c>
      <c r="F221">
        <f>IFERROR(VLOOKUP(C221,'Chess F'!$B$2:$H$84,7,FALSE),0)</f>
        <v>0</v>
      </c>
      <c r="G221">
        <f t="shared" si="18"/>
        <v>100</v>
      </c>
      <c r="H221">
        <f>IFERROR(VLOOKUP(C221,'Football SF'!$B$2:$U$61,20,FALSE),0)</f>
        <v>0</v>
      </c>
      <c r="I221">
        <f>IFERROR(VLOOKUP(C221,FIFA!$B$2:$M$36,12,FALSE),0)</f>
        <v>0</v>
      </c>
      <c r="J221">
        <f>IFERROR(VLOOKUP(C221,'TT F'!$B$2:$Q$71,16,FALSE),0)</f>
        <v>0</v>
      </c>
      <c r="K221">
        <f t="shared" si="19"/>
        <v>100</v>
      </c>
      <c r="L221">
        <f>IFERROR(VLOOKUP(C221,'Futsal F'!$B$2:$M$37,12,FALSE),0)</f>
        <v>0</v>
      </c>
      <c r="M221">
        <f>IFERROR(VLOOKUP(C221,'Football F'!$B$2:$M$34,12,FALSE),0)</f>
        <v>0</v>
      </c>
      <c r="N221">
        <f>IFERROR(VLOOKUP(C221,'Basketball F'!$B$2:$M$32,12,FALSE),0)</f>
        <v>0</v>
      </c>
      <c r="O221">
        <f t="shared" si="20"/>
        <v>100</v>
      </c>
      <c r="P221">
        <f>IFERROR(VLOOKUP(C221,'BGMI F'!$B$2:$Q$32,16,FALSE),0)</f>
        <v>0</v>
      </c>
      <c r="Q221">
        <f>IFERROR(VLOOKUP(C221,'Carrom F'!$B$2:$M$41,12,FALSE),0)</f>
        <v>0</v>
      </c>
      <c r="R221">
        <f>IFERROR(VLOOKUP(C221,'Badminton F'!$B$2:$Q$46,16,FALSE),0)</f>
        <v>0</v>
      </c>
      <c r="S221">
        <f t="shared" si="21"/>
        <v>100</v>
      </c>
      <c r="T221">
        <f>IFERROR(VLOOKUP(C221,Athletics!$B$2:$AF$22,31,FALSE),0)</f>
        <v>0</v>
      </c>
      <c r="U221">
        <f>IFERROR(VLOOKUP(C221,'Volleyball F'!$B$2:$Q$50,16,FALSE),0)</f>
        <v>0</v>
      </c>
      <c r="V221">
        <f>IFERROR(VLOOKUP(C221,Pool!$B$2:$U$31,20,FALSE),0)</f>
        <v>0</v>
      </c>
      <c r="W221">
        <f>IFERROR(VLOOKUP(C221,'Tug of War'!$B$2:$AC$20,28,FALSE),0)</f>
        <v>0</v>
      </c>
      <c r="X221">
        <f t="shared" si="22"/>
        <v>100</v>
      </c>
      <c r="Y221">
        <f>IFERROR(VLOOKUP(C221,Frisbee!$B$2:$Q$18,16,FALSE),0)</f>
        <v>0</v>
      </c>
      <c r="Z221">
        <f t="shared" si="23"/>
        <v>100</v>
      </c>
    </row>
    <row r="222" spans="1:26" ht="29.4" thickBot="1" x14ac:dyDescent="0.35">
      <c r="A222" s="11" t="s">
        <v>663</v>
      </c>
      <c r="B222" s="12" t="s">
        <v>664</v>
      </c>
      <c r="C222" s="12" t="s">
        <v>665</v>
      </c>
      <c r="D222">
        <f>IFERROR(VLOOKUP(C222,'throwball F'!$B$2:$N$138,13,FALSE),100)</f>
        <v>100</v>
      </c>
      <c r="E222">
        <f>IFERROR(VLOOKUP(C222,'Cricket SF&amp;F'!$B$2:$AC$103,28,FALSE),0)</f>
        <v>0</v>
      </c>
      <c r="F222">
        <f>IFERROR(VLOOKUP(C222,'Chess F'!$B$2:$H$84,7,FALSE),0)</f>
        <v>0</v>
      </c>
      <c r="G222">
        <f t="shared" si="18"/>
        <v>100</v>
      </c>
      <c r="H222">
        <f>IFERROR(VLOOKUP(C222,'Football SF'!$B$2:$U$61,20,FALSE),0)</f>
        <v>0</v>
      </c>
      <c r="I222">
        <f>IFERROR(VLOOKUP(C222,FIFA!$B$2:$M$36,12,FALSE),0)</f>
        <v>0</v>
      </c>
      <c r="J222">
        <f>IFERROR(VLOOKUP(C222,'TT F'!$B$2:$Q$71,16,FALSE),0)</f>
        <v>0</v>
      </c>
      <c r="K222">
        <f t="shared" si="19"/>
        <v>100</v>
      </c>
      <c r="L222">
        <f>IFERROR(VLOOKUP(C222,'Futsal F'!$B$2:$M$37,12,FALSE),0)</f>
        <v>0</v>
      </c>
      <c r="M222">
        <f>IFERROR(VLOOKUP(C222,'Football F'!$B$2:$M$34,12,FALSE),0)</f>
        <v>0</v>
      </c>
      <c r="N222">
        <f>IFERROR(VLOOKUP(C222,'Basketball F'!$B$2:$M$32,12,FALSE),0)</f>
        <v>0</v>
      </c>
      <c r="O222">
        <f t="shared" si="20"/>
        <v>100</v>
      </c>
      <c r="P222">
        <f>IFERROR(VLOOKUP(C222,'BGMI F'!$B$2:$Q$32,16,FALSE),0)</f>
        <v>0</v>
      </c>
      <c r="Q222">
        <f>IFERROR(VLOOKUP(C222,'Carrom F'!$B$2:$M$41,12,FALSE),0)</f>
        <v>0</v>
      </c>
      <c r="R222">
        <f>IFERROR(VLOOKUP(C222,'Badminton F'!$B$2:$Q$46,16,FALSE),0)</f>
        <v>0</v>
      </c>
      <c r="S222">
        <f t="shared" si="21"/>
        <v>100</v>
      </c>
      <c r="T222">
        <f>IFERROR(VLOOKUP(C222,Athletics!$B$2:$AF$22,31,FALSE),0)</f>
        <v>0</v>
      </c>
      <c r="U222">
        <f>IFERROR(VLOOKUP(C222,'Volleyball F'!$B$2:$Q$50,16,FALSE),0)</f>
        <v>0</v>
      </c>
      <c r="V222">
        <f>IFERROR(VLOOKUP(C222,Pool!$B$2:$U$31,20,FALSE),0)</f>
        <v>0</v>
      </c>
      <c r="W222">
        <f>IFERROR(VLOOKUP(C222,'Tug of War'!$B$2:$AC$20,28,FALSE),0)</f>
        <v>0</v>
      </c>
      <c r="X222">
        <f t="shared" si="22"/>
        <v>100</v>
      </c>
      <c r="Y222">
        <f>IFERROR(VLOOKUP(C222,Frisbee!$B$2:$Q$18,16,FALSE),0)</f>
        <v>0</v>
      </c>
      <c r="Z222">
        <f t="shared" si="23"/>
        <v>100</v>
      </c>
    </row>
    <row r="223" spans="1:26" ht="15" thickBot="1" x14ac:dyDescent="0.35">
      <c r="A223" s="11" t="s">
        <v>666</v>
      </c>
      <c r="B223" s="12" t="s">
        <v>667</v>
      </c>
      <c r="C223" s="12" t="s">
        <v>668</v>
      </c>
      <c r="D223">
        <f>IFERROR(VLOOKUP(C223,'throwball F'!$B$2:$N$138,13,FALSE),100)</f>
        <v>90</v>
      </c>
      <c r="E223">
        <f>IFERROR(VLOOKUP(C223,'Cricket SF&amp;F'!$B$2:$AC$103,28,FALSE),0)</f>
        <v>27</v>
      </c>
      <c r="F223">
        <f>IFERROR(VLOOKUP(C223,'Chess F'!$B$2:$H$84,7,FALSE),0)</f>
        <v>-5</v>
      </c>
      <c r="G223">
        <f t="shared" si="18"/>
        <v>112</v>
      </c>
      <c r="H223">
        <f>IFERROR(VLOOKUP(C223,'Football SF'!$B$2:$U$61,20,FALSE),0)</f>
        <v>-13</v>
      </c>
      <c r="I223">
        <f>IFERROR(VLOOKUP(C223,FIFA!$B$2:$M$36,12,FALSE),0)</f>
        <v>10</v>
      </c>
      <c r="J223">
        <f>IFERROR(VLOOKUP(C223,'TT F'!$B$2:$Q$71,16,FALSE),0)</f>
        <v>-1</v>
      </c>
      <c r="K223">
        <f t="shared" si="19"/>
        <v>108</v>
      </c>
      <c r="L223">
        <f>IFERROR(VLOOKUP(C223,'Futsal F'!$B$2:$M$37,12,FALSE),0)</f>
        <v>0</v>
      </c>
      <c r="M223">
        <f>IFERROR(VLOOKUP(C223,'Football F'!$B$2:$M$34,12,FALSE),0)</f>
        <v>0</v>
      </c>
      <c r="N223">
        <f>IFERROR(VLOOKUP(C223,'Basketball F'!$B$2:$M$32,12,FALSE),0)</f>
        <v>-10</v>
      </c>
      <c r="O223">
        <f t="shared" si="20"/>
        <v>98</v>
      </c>
      <c r="P223">
        <f>IFERROR(VLOOKUP(C223,'BGMI F'!$B$2:$Q$32,16,FALSE),0)</f>
        <v>-15</v>
      </c>
      <c r="Q223">
        <f>IFERROR(VLOOKUP(C223,'Carrom F'!$B$2:$M$41,12,FALSE),0)</f>
        <v>0</v>
      </c>
      <c r="R223">
        <f>IFERROR(VLOOKUP(C223,'Badminton F'!$B$2:$Q$46,16,FALSE),0)</f>
        <v>16</v>
      </c>
      <c r="S223">
        <f t="shared" si="21"/>
        <v>99</v>
      </c>
      <c r="T223">
        <f>IFERROR(VLOOKUP(C223,Athletics!$B$2:$AF$22,31,FALSE),0)</f>
        <v>0</v>
      </c>
      <c r="U223">
        <f>IFERROR(VLOOKUP(C223,'Volleyball F'!$B$2:$Q$50,16,FALSE),0)</f>
        <v>0</v>
      </c>
      <c r="V223">
        <f>IFERROR(VLOOKUP(C223,Pool!$B$2:$U$31,20,FALSE),0)</f>
        <v>0</v>
      </c>
      <c r="W223">
        <f>IFERROR(VLOOKUP(C223,'Tug of War'!$B$2:$AC$20,28,FALSE),0)</f>
        <v>0</v>
      </c>
      <c r="X223">
        <f t="shared" si="22"/>
        <v>99</v>
      </c>
      <c r="Y223">
        <f>IFERROR(VLOOKUP(C223,Frisbee!$B$2:$Q$18,16,FALSE),0)</f>
        <v>0</v>
      </c>
      <c r="Z223">
        <f t="shared" si="23"/>
        <v>99</v>
      </c>
    </row>
    <row r="224" spans="1:26" ht="29.4" thickBot="1" x14ac:dyDescent="0.35">
      <c r="A224" s="11" t="s">
        <v>669</v>
      </c>
      <c r="B224" s="12" t="s">
        <v>670</v>
      </c>
      <c r="C224" s="12" t="s">
        <v>671</v>
      </c>
      <c r="D224">
        <f>IFERROR(VLOOKUP(C224,'throwball F'!$B$2:$N$138,13,FALSE),100)</f>
        <v>100</v>
      </c>
      <c r="E224">
        <f>IFERROR(VLOOKUP(C224,'Cricket SF&amp;F'!$B$2:$AC$103,28,FALSE),0)</f>
        <v>7</v>
      </c>
      <c r="F224">
        <f>IFERROR(VLOOKUP(C224,'Chess F'!$B$2:$H$84,7,FALSE),0)</f>
        <v>0</v>
      </c>
      <c r="G224">
        <f t="shared" si="18"/>
        <v>107</v>
      </c>
      <c r="H224">
        <f>IFERROR(VLOOKUP(C224,'Football SF'!$B$2:$U$61,20,FALSE),0)</f>
        <v>0</v>
      </c>
      <c r="I224">
        <f>IFERROR(VLOOKUP(C224,FIFA!$B$2:$M$36,12,FALSE),0)</f>
        <v>0</v>
      </c>
      <c r="J224">
        <f>IFERROR(VLOOKUP(C224,'TT F'!$B$2:$Q$71,16,FALSE),0)</f>
        <v>0</v>
      </c>
      <c r="K224">
        <f t="shared" si="19"/>
        <v>107</v>
      </c>
      <c r="L224">
        <f>IFERROR(VLOOKUP(C224,'Futsal F'!$B$2:$M$37,12,FALSE),0)</f>
        <v>0</v>
      </c>
      <c r="M224">
        <f>IFERROR(VLOOKUP(C224,'Football F'!$B$2:$M$34,12,FALSE),0)</f>
        <v>0</v>
      </c>
      <c r="N224">
        <f>IFERROR(VLOOKUP(C224,'Basketball F'!$B$2:$M$32,12,FALSE),0)</f>
        <v>0</v>
      </c>
      <c r="O224">
        <f t="shared" si="20"/>
        <v>107</v>
      </c>
      <c r="P224">
        <f>IFERROR(VLOOKUP(C224,'BGMI F'!$B$2:$Q$32,16,FALSE),0)</f>
        <v>0</v>
      </c>
      <c r="Q224">
        <f>IFERROR(VLOOKUP(C224,'Carrom F'!$B$2:$M$41,12,FALSE),0)</f>
        <v>0</v>
      </c>
      <c r="R224">
        <f>IFERROR(VLOOKUP(C224,'Badminton F'!$B$2:$Q$46,16,FALSE),0)</f>
        <v>0</v>
      </c>
      <c r="S224">
        <f t="shared" si="21"/>
        <v>107</v>
      </c>
      <c r="T224">
        <f>IFERROR(VLOOKUP(C224,Athletics!$B$2:$AF$22,31,FALSE),0)</f>
        <v>0</v>
      </c>
      <c r="U224">
        <f>IFERROR(VLOOKUP(C224,'Volleyball F'!$B$2:$Q$50,16,FALSE),0)</f>
        <v>0</v>
      </c>
      <c r="V224">
        <f>IFERROR(VLOOKUP(C224,Pool!$B$2:$U$31,20,FALSE),0)</f>
        <v>0</v>
      </c>
      <c r="W224">
        <f>IFERROR(VLOOKUP(C224,'Tug of War'!$B$2:$AC$20,28,FALSE),0)</f>
        <v>0</v>
      </c>
      <c r="X224">
        <f t="shared" si="22"/>
        <v>107</v>
      </c>
      <c r="Y224">
        <f>IFERROR(VLOOKUP(C224,Frisbee!$B$2:$Q$18,16,FALSE),0)</f>
        <v>0</v>
      </c>
      <c r="Z224">
        <f t="shared" si="23"/>
        <v>107</v>
      </c>
    </row>
    <row r="225" spans="1:26" ht="29.4" thickBot="1" x14ac:dyDescent="0.35">
      <c r="A225" s="11" t="s">
        <v>672</v>
      </c>
      <c r="B225" s="12" t="s">
        <v>673</v>
      </c>
      <c r="C225" s="12" t="s">
        <v>674</v>
      </c>
      <c r="D225">
        <f>IFERROR(VLOOKUP(C225,'throwball F'!$B$2:$N$138,13,FALSE),100)</f>
        <v>100</v>
      </c>
      <c r="E225">
        <f>IFERROR(VLOOKUP(C225,'Cricket SF&amp;F'!$B$2:$AC$103,28,FALSE),0)</f>
        <v>0</v>
      </c>
      <c r="F225">
        <f>IFERROR(VLOOKUP(C225,'Chess F'!$B$2:$H$84,7,FALSE),0)</f>
        <v>0</v>
      </c>
      <c r="G225">
        <f t="shared" si="18"/>
        <v>100</v>
      </c>
      <c r="H225">
        <f>IFERROR(VLOOKUP(C225,'Football SF'!$B$2:$U$61,20,FALSE),0)</f>
        <v>0</v>
      </c>
      <c r="I225">
        <f>IFERROR(VLOOKUP(C225,FIFA!$B$2:$M$36,12,FALSE),0)</f>
        <v>0</v>
      </c>
      <c r="J225">
        <f>IFERROR(VLOOKUP(C225,'TT F'!$B$2:$Q$71,16,FALSE),0)</f>
        <v>0</v>
      </c>
      <c r="K225">
        <f t="shared" si="19"/>
        <v>100</v>
      </c>
      <c r="L225">
        <f>IFERROR(VLOOKUP(C225,'Futsal F'!$B$2:$M$37,12,FALSE),0)</f>
        <v>0</v>
      </c>
      <c r="M225">
        <f>IFERROR(VLOOKUP(C225,'Football F'!$B$2:$M$34,12,FALSE),0)</f>
        <v>0</v>
      </c>
      <c r="N225">
        <f>IFERROR(VLOOKUP(C225,'Basketball F'!$B$2:$M$32,12,FALSE),0)</f>
        <v>0</v>
      </c>
      <c r="O225">
        <f t="shared" si="20"/>
        <v>100</v>
      </c>
      <c r="P225">
        <f>IFERROR(VLOOKUP(C225,'BGMI F'!$B$2:$Q$32,16,FALSE),0)</f>
        <v>0</v>
      </c>
      <c r="Q225">
        <f>IFERROR(VLOOKUP(C225,'Carrom F'!$B$2:$M$41,12,FALSE),0)</f>
        <v>0</v>
      </c>
      <c r="R225">
        <f>IFERROR(VLOOKUP(C225,'Badminton F'!$B$2:$Q$46,16,FALSE),0)</f>
        <v>0</v>
      </c>
      <c r="S225">
        <f t="shared" si="21"/>
        <v>100</v>
      </c>
      <c r="T225">
        <f>IFERROR(VLOOKUP(C225,Athletics!$B$2:$AF$22,31,FALSE),0)</f>
        <v>0</v>
      </c>
      <c r="U225">
        <f>IFERROR(VLOOKUP(C225,'Volleyball F'!$B$2:$Q$50,16,FALSE),0)</f>
        <v>0</v>
      </c>
      <c r="V225">
        <f>IFERROR(VLOOKUP(C225,Pool!$B$2:$U$31,20,FALSE),0)</f>
        <v>0</v>
      </c>
      <c r="W225">
        <f>IFERROR(VLOOKUP(C225,'Tug of War'!$B$2:$AC$20,28,FALSE),0)</f>
        <v>0</v>
      </c>
      <c r="X225">
        <f t="shared" si="22"/>
        <v>100</v>
      </c>
      <c r="Y225">
        <f>IFERROR(VLOOKUP(C225,Frisbee!$B$2:$Q$18,16,FALSE),0)</f>
        <v>0</v>
      </c>
      <c r="Z225">
        <f t="shared" si="23"/>
        <v>100</v>
      </c>
    </row>
    <row r="226" spans="1:26" ht="29.4" thickBot="1" x14ac:dyDescent="0.35">
      <c r="A226" s="11" t="s">
        <v>675</v>
      </c>
      <c r="B226" s="12" t="s">
        <v>676</v>
      </c>
      <c r="C226" s="12" t="s">
        <v>677</v>
      </c>
      <c r="D226">
        <f>IFERROR(VLOOKUP(C226,'throwball F'!$B$2:$N$138,13,FALSE),100)</f>
        <v>100</v>
      </c>
      <c r="E226">
        <f>IFERROR(VLOOKUP(C226,'Cricket SF&amp;F'!$B$2:$AC$103,28,FALSE),0)</f>
        <v>0</v>
      </c>
      <c r="F226">
        <f>IFERROR(VLOOKUP(C226,'Chess F'!$B$2:$H$84,7,FALSE),0)</f>
        <v>0</v>
      </c>
      <c r="G226">
        <f t="shared" si="18"/>
        <v>100</v>
      </c>
      <c r="H226">
        <f>IFERROR(VLOOKUP(C226,'Football SF'!$B$2:$U$61,20,FALSE),0)</f>
        <v>0</v>
      </c>
      <c r="I226">
        <f>IFERROR(VLOOKUP(C226,FIFA!$B$2:$M$36,12,FALSE),0)</f>
        <v>0</v>
      </c>
      <c r="J226">
        <f>IFERROR(VLOOKUP(C226,'TT F'!$B$2:$Q$71,16,FALSE),0)</f>
        <v>0</v>
      </c>
      <c r="K226">
        <f t="shared" si="19"/>
        <v>100</v>
      </c>
      <c r="L226">
        <f>IFERROR(VLOOKUP(C226,'Futsal F'!$B$2:$M$37,12,FALSE),0)</f>
        <v>0</v>
      </c>
      <c r="M226">
        <f>IFERROR(VLOOKUP(C226,'Football F'!$B$2:$M$34,12,FALSE),0)</f>
        <v>0</v>
      </c>
      <c r="N226">
        <f>IFERROR(VLOOKUP(C226,'Basketball F'!$B$2:$M$32,12,FALSE),0)</f>
        <v>0</v>
      </c>
      <c r="O226">
        <f t="shared" si="20"/>
        <v>100</v>
      </c>
      <c r="P226">
        <f>IFERROR(VLOOKUP(C226,'BGMI F'!$B$2:$Q$32,16,FALSE),0)</f>
        <v>0</v>
      </c>
      <c r="Q226">
        <f>IFERROR(VLOOKUP(C226,'Carrom F'!$B$2:$M$41,12,FALSE),0)</f>
        <v>0</v>
      </c>
      <c r="R226">
        <f>IFERROR(VLOOKUP(C226,'Badminton F'!$B$2:$Q$46,16,FALSE),0)</f>
        <v>0</v>
      </c>
      <c r="S226">
        <f t="shared" si="21"/>
        <v>100</v>
      </c>
      <c r="T226">
        <f>IFERROR(VLOOKUP(C226,Athletics!$B$2:$AF$22,31,FALSE),0)</f>
        <v>0</v>
      </c>
      <c r="U226">
        <f>IFERROR(VLOOKUP(C226,'Volleyball F'!$B$2:$Q$50,16,FALSE),0)</f>
        <v>0</v>
      </c>
      <c r="V226">
        <f>IFERROR(VLOOKUP(C226,Pool!$B$2:$U$31,20,FALSE),0)</f>
        <v>0</v>
      </c>
      <c r="W226">
        <f>IFERROR(VLOOKUP(C226,'Tug of War'!$B$2:$AC$20,28,FALSE),0)</f>
        <v>0</v>
      </c>
      <c r="X226">
        <f t="shared" si="22"/>
        <v>100</v>
      </c>
      <c r="Y226">
        <f>IFERROR(VLOOKUP(C226,Frisbee!$B$2:$Q$18,16,FALSE),0)</f>
        <v>0</v>
      </c>
      <c r="Z226">
        <f t="shared" si="23"/>
        <v>100</v>
      </c>
    </row>
    <row r="227" spans="1:26" ht="15" thickBot="1" x14ac:dyDescent="0.35">
      <c r="A227" s="11" t="s">
        <v>678</v>
      </c>
      <c r="B227" s="12" t="s">
        <v>679</v>
      </c>
      <c r="C227" s="12" t="s">
        <v>680</v>
      </c>
      <c r="D227">
        <f>IFERROR(VLOOKUP(C227,'throwball F'!$B$2:$N$138,13,FALSE),100)</f>
        <v>100</v>
      </c>
      <c r="E227">
        <f>IFERROR(VLOOKUP(C227,'Cricket SF&amp;F'!$B$2:$AC$103,28,FALSE),0)</f>
        <v>0</v>
      </c>
      <c r="F227">
        <f>IFERROR(VLOOKUP(C227,'Chess F'!$B$2:$H$84,7,FALSE),0)</f>
        <v>0</v>
      </c>
      <c r="G227">
        <f t="shared" si="18"/>
        <v>100</v>
      </c>
      <c r="H227">
        <f>IFERROR(VLOOKUP(C227,'Football SF'!$B$2:$U$61,20,FALSE),0)</f>
        <v>0</v>
      </c>
      <c r="I227">
        <f>IFERROR(VLOOKUP(C227,FIFA!$B$2:$M$36,12,FALSE),0)</f>
        <v>0</v>
      </c>
      <c r="J227">
        <f>IFERROR(VLOOKUP(C227,'TT F'!$B$2:$Q$71,16,FALSE),0)</f>
        <v>0</v>
      </c>
      <c r="K227">
        <f t="shared" si="19"/>
        <v>100</v>
      </c>
      <c r="L227">
        <f>IFERROR(VLOOKUP(C227,'Futsal F'!$B$2:$M$37,12,FALSE),0)</f>
        <v>0</v>
      </c>
      <c r="M227">
        <f>IFERROR(VLOOKUP(C227,'Football F'!$B$2:$M$34,12,FALSE),0)</f>
        <v>0</v>
      </c>
      <c r="N227">
        <f>IFERROR(VLOOKUP(C227,'Basketball F'!$B$2:$M$32,12,FALSE),0)</f>
        <v>0</v>
      </c>
      <c r="O227">
        <f t="shared" si="20"/>
        <v>100</v>
      </c>
      <c r="P227">
        <f>IFERROR(VLOOKUP(C227,'BGMI F'!$B$2:$Q$32,16,FALSE),0)</f>
        <v>0</v>
      </c>
      <c r="Q227">
        <f>IFERROR(VLOOKUP(C227,'Carrom F'!$B$2:$M$41,12,FALSE),0)</f>
        <v>0</v>
      </c>
      <c r="R227">
        <f>IFERROR(VLOOKUP(C227,'Badminton F'!$B$2:$Q$46,16,FALSE),0)</f>
        <v>0</v>
      </c>
      <c r="S227">
        <f t="shared" si="21"/>
        <v>100</v>
      </c>
      <c r="T227">
        <f>IFERROR(VLOOKUP(C227,Athletics!$B$2:$AF$22,31,FALSE),0)</f>
        <v>0</v>
      </c>
      <c r="U227">
        <f>IFERROR(VLOOKUP(C227,'Volleyball F'!$B$2:$Q$50,16,FALSE),0)</f>
        <v>0</v>
      </c>
      <c r="V227">
        <f>IFERROR(VLOOKUP(C227,Pool!$B$2:$U$31,20,FALSE),0)</f>
        <v>0</v>
      </c>
      <c r="W227">
        <f>IFERROR(VLOOKUP(C227,'Tug of War'!$B$2:$AC$20,28,FALSE),0)</f>
        <v>0</v>
      </c>
      <c r="X227">
        <f t="shared" si="22"/>
        <v>100</v>
      </c>
      <c r="Y227">
        <f>IFERROR(VLOOKUP(C227,Frisbee!$B$2:$Q$18,16,FALSE),0)</f>
        <v>0</v>
      </c>
      <c r="Z227">
        <f t="shared" si="23"/>
        <v>100</v>
      </c>
    </row>
    <row r="228" spans="1:26" ht="15" thickBot="1" x14ac:dyDescent="0.35">
      <c r="A228" s="11" t="s">
        <v>681</v>
      </c>
      <c r="B228" s="12" t="s">
        <v>682</v>
      </c>
      <c r="C228" s="12" t="s">
        <v>683</v>
      </c>
      <c r="D228">
        <f>IFERROR(VLOOKUP(C228,'throwball F'!$B$2:$N$138,13,FALSE),100)</f>
        <v>91</v>
      </c>
      <c r="E228">
        <f>IFERROR(VLOOKUP(C228,'Cricket SF&amp;F'!$B$2:$AC$103,28,FALSE),0)</f>
        <v>2</v>
      </c>
      <c r="F228">
        <f>IFERROR(VLOOKUP(C228,'Chess F'!$B$2:$H$84,7,FALSE),0)</f>
        <v>0</v>
      </c>
      <c r="G228">
        <f t="shared" si="18"/>
        <v>93</v>
      </c>
      <c r="H228">
        <f>IFERROR(VLOOKUP(C228,'Football SF'!$B$2:$U$61,20,FALSE),0)</f>
        <v>-11</v>
      </c>
      <c r="I228">
        <f>IFERROR(VLOOKUP(C228,FIFA!$B$2:$M$36,12,FALSE),0)</f>
        <v>0</v>
      </c>
      <c r="J228">
        <f>IFERROR(VLOOKUP(C228,'TT F'!$B$2:$Q$71,16,FALSE),0)</f>
        <v>3</v>
      </c>
      <c r="K228">
        <f t="shared" si="19"/>
        <v>85</v>
      </c>
      <c r="L228">
        <f>IFERROR(VLOOKUP(C228,'Futsal F'!$B$2:$M$37,12,FALSE),0)</f>
        <v>0</v>
      </c>
      <c r="M228">
        <f>IFERROR(VLOOKUP(C228,'Football F'!$B$2:$M$34,12,FALSE),0)</f>
        <v>0</v>
      </c>
      <c r="N228">
        <f>IFERROR(VLOOKUP(C228,'Basketball F'!$B$2:$M$32,12,FALSE),0)</f>
        <v>0</v>
      </c>
      <c r="O228">
        <f t="shared" si="20"/>
        <v>85</v>
      </c>
      <c r="P228">
        <f>IFERROR(VLOOKUP(C228,'BGMI F'!$B$2:$Q$32,16,FALSE),0)</f>
        <v>0</v>
      </c>
      <c r="Q228">
        <f>IFERROR(VLOOKUP(C228,'Carrom F'!$B$2:$M$41,12,FALSE),0)</f>
        <v>0</v>
      </c>
      <c r="R228">
        <f>IFERROR(VLOOKUP(C228,'Badminton F'!$B$2:$Q$46,16,FALSE),0)</f>
        <v>0</v>
      </c>
      <c r="S228">
        <f t="shared" si="21"/>
        <v>85</v>
      </c>
      <c r="T228">
        <f>IFERROR(VLOOKUP(C228,Athletics!$B$2:$AF$22,31,FALSE),0)</f>
        <v>0</v>
      </c>
      <c r="U228">
        <f>IFERROR(VLOOKUP(C228,'Volleyball F'!$B$2:$Q$50,16,FALSE),0)</f>
        <v>0</v>
      </c>
      <c r="V228">
        <f>IFERROR(VLOOKUP(C228,Pool!$B$2:$U$31,20,FALSE),0)</f>
        <v>0</v>
      </c>
      <c r="W228">
        <f>IFERROR(VLOOKUP(C228,'Tug of War'!$B$2:$AC$20,28,FALSE),0)</f>
        <v>0</v>
      </c>
      <c r="X228">
        <f t="shared" si="22"/>
        <v>85</v>
      </c>
      <c r="Y228">
        <f>IFERROR(VLOOKUP(C228,Frisbee!$B$2:$Q$18,16,FALSE),0)</f>
        <v>0</v>
      </c>
      <c r="Z228">
        <f t="shared" si="23"/>
        <v>85</v>
      </c>
    </row>
    <row r="229" spans="1:26" ht="15" thickBot="1" x14ac:dyDescent="0.35">
      <c r="A229" s="11" t="s">
        <v>684</v>
      </c>
      <c r="B229" s="12" t="s">
        <v>685</v>
      </c>
      <c r="C229" s="12" t="s">
        <v>686</v>
      </c>
      <c r="D229">
        <f>IFERROR(VLOOKUP(C229,'throwball F'!$B$2:$N$138,13,FALSE),100)</f>
        <v>100</v>
      </c>
      <c r="E229">
        <f>IFERROR(VLOOKUP(C229,'Cricket SF&amp;F'!$B$2:$AC$103,28,FALSE),0)</f>
        <v>0</v>
      </c>
      <c r="F229">
        <f>IFERROR(VLOOKUP(C229,'Chess F'!$B$2:$H$84,7,FALSE),0)</f>
        <v>0</v>
      </c>
      <c r="G229">
        <f t="shared" si="18"/>
        <v>100</v>
      </c>
      <c r="H229">
        <f>IFERROR(VLOOKUP(C229,'Football SF'!$B$2:$U$61,20,FALSE),0)</f>
        <v>0</v>
      </c>
      <c r="I229">
        <f>IFERROR(VLOOKUP(C229,FIFA!$B$2:$M$36,12,FALSE),0)</f>
        <v>0</v>
      </c>
      <c r="J229">
        <f>IFERROR(VLOOKUP(C229,'TT F'!$B$2:$Q$71,16,FALSE),0)</f>
        <v>0</v>
      </c>
      <c r="K229">
        <f t="shared" si="19"/>
        <v>100</v>
      </c>
      <c r="L229">
        <f>IFERROR(VLOOKUP(C229,'Futsal F'!$B$2:$M$37,12,FALSE),0)</f>
        <v>0</v>
      </c>
      <c r="M229">
        <f>IFERROR(VLOOKUP(C229,'Football F'!$B$2:$M$34,12,FALSE),0)</f>
        <v>0</v>
      </c>
      <c r="N229">
        <f>IFERROR(VLOOKUP(C229,'Basketball F'!$B$2:$M$32,12,FALSE),0)</f>
        <v>0</v>
      </c>
      <c r="O229">
        <f t="shared" si="20"/>
        <v>100</v>
      </c>
      <c r="P229">
        <f>IFERROR(VLOOKUP(C229,'BGMI F'!$B$2:$Q$32,16,FALSE),0)</f>
        <v>0</v>
      </c>
      <c r="Q229">
        <f>IFERROR(VLOOKUP(C229,'Carrom F'!$B$2:$M$41,12,FALSE),0)</f>
        <v>0</v>
      </c>
      <c r="R229">
        <f>IFERROR(VLOOKUP(C229,'Badminton F'!$B$2:$Q$46,16,FALSE),0)</f>
        <v>0</v>
      </c>
      <c r="S229">
        <f t="shared" si="21"/>
        <v>100</v>
      </c>
      <c r="T229">
        <f>IFERROR(VLOOKUP(C229,Athletics!$B$2:$AF$22,31,FALSE),0)</f>
        <v>0</v>
      </c>
      <c r="U229">
        <f>IFERROR(VLOOKUP(C229,'Volleyball F'!$B$2:$Q$50,16,FALSE),0)</f>
        <v>0</v>
      </c>
      <c r="V229">
        <f>IFERROR(VLOOKUP(C229,Pool!$B$2:$U$31,20,FALSE),0)</f>
        <v>0</v>
      </c>
      <c r="W229">
        <f>IFERROR(VLOOKUP(C229,'Tug of War'!$B$2:$AC$20,28,FALSE),0)</f>
        <v>0</v>
      </c>
      <c r="X229">
        <f t="shared" si="22"/>
        <v>100</v>
      </c>
      <c r="Y229">
        <f>IFERROR(VLOOKUP(C229,Frisbee!$B$2:$Q$18,16,FALSE),0)</f>
        <v>0</v>
      </c>
      <c r="Z229">
        <f t="shared" si="23"/>
        <v>100</v>
      </c>
    </row>
    <row r="230" spans="1:26" ht="15" thickBot="1" x14ac:dyDescent="0.35">
      <c r="A230" s="11" t="s">
        <v>687</v>
      </c>
      <c r="B230" s="12" t="s">
        <v>688</v>
      </c>
      <c r="C230" s="12" t="s">
        <v>689</v>
      </c>
      <c r="D230">
        <f>IFERROR(VLOOKUP(C230,'throwball F'!$B$2:$N$138,13,FALSE),100)</f>
        <v>93</v>
      </c>
      <c r="E230">
        <f>IFERROR(VLOOKUP(C230,'Cricket SF&amp;F'!$B$2:$AC$103,28,FALSE),0)</f>
        <v>0</v>
      </c>
      <c r="F230">
        <f>IFERROR(VLOOKUP(C230,'Chess F'!$B$2:$H$84,7,FALSE),0)</f>
        <v>0</v>
      </c>
      <c r="G230">
        <f t="shared" si="18"/>
        <v>93</v>
      </c>
      <c r="H230">
        <f>IFERROR(VLOOKUP(C230,'Football SF'!$B$2:$U$61,20,FALSE),0)</f>
        <v>0</v>
      </c>
      <c r="I230">
        <f>IFERROR(VLOOKUP(C230,FIFA!$B$2:$M$36,12,FALSE),0)</f>
        <v>0</v>
      </c>
      <c r="J230">
        <f>IFERROR(VLOOKUP(C230,'TT F'!$B$2:$Q$71,16,FALSE),0)</f>
        <v>-5</v>
      </c>
      <c r="K230">
        <f t="shared" si="19"/>
        <v>88</v>
      </c>
      <c r="L230">
        <f>IFERROR(VLOOKUP(C230,'Futsal F'!$B$2:$M$37,12,FALSE),0)</f>
        <v>0</v>
      </c>
      <c r="M230">
        <f>IFERROR(VLOOKUP(C230,'Football F'!$B$2:$M$34,12,FALSE),0)</f>
        <v>0</v>
      </c>
      <c r="N230">
        <f>IFERROR(VLOOKUP(C230,'Basketball F'!$B$2:$M$32,12,FALSE),0)</f>
        <v>0</v>
      </c>
      <c r="O230">
        <f t="shared" si="20"/>
        <v>88</v>
      </c>
      <c r="P230">
        <f>IFERROR(VLOOKUP(C230,'BGMI F'!$B$2:$Q$32,16,FALSE),0)</f>
        <v>0</v>
      </c>
      <c r="Q230">
        <f>IFERROR(VLOOKUP(C230,'Carrom F'!$B$2:$M$41,12,FALSE),0)</f>
        <v>0</v>
      </c>
      <c r="R230">
        <f>IFERROR(VLOOKUP(C230,'Badminton F'!$B$2:$Q$46,16,FALSE),0)</f>
        <v>0</v>
      </c>
      <c r="S230">
        <f t="shared" si="21"/>
        <v>88</v>
      </c>
      <c r="T230">
        <f>IFERROR(VLOOKUP(C230,Athletics!$B$2:$AF$22,31,FALSE),0)</f>
        <v>0</v>
      </c>
      <c r="U230">
        <f>IFERROR(VLOOKUP(C230,'Volleyball F'!$B$2:$Q$50,16,FALSE),0)</f>
        <v>0</v>
      </c>
      <c r="V230">
        <f>IFERROR(VLOOKUP(C230,Pool!$B$2:$U$31,20,FALSE),0)</f>
        <v>0</v>
      </c>
      <c r="W230">
        <f>IFERROR(VLOOKUP(C230,'Tug of War'!$B$2:$AC$20,28,FALSE),0)</f>
        <v>0</v>
      </c>
      <c r="X230">
        <f t="shared" si="22"/>
        <v>88</v>
      </c>
      <c r="Y230">
        <f>IFERROR(VLOOKUP(C230,Frisbee!$B$2:$Q$18,16,FALSE),0)</f>
        <v>0</v>
      </c>
      <c r="Z230">
        <f t="shared" si="23"/>
        <v>88</v>
      </c>
    </row>
    <row r="231" spans="1:26" ht="15" thickBot="1" x14ac:dyDescent="0.35">
      <c r="A231" s="11" t="s">
        <v>690</v>
      </c>
      <c r="B231" s="12" t="s">
        <v>691</v>
      </c>
      <c r="C231" s="12" t="s">
        <v>692</v>
      </c>
      <c r="D231">
        <f>IFERROR(VLOOKUP(C231,'throwball F'!$B$2:$N$138,13,FALSE),100)</f>
        <v>100</v>
      </c>
      <c r="E231">
        <f>IFERROR(VLOOKUP(C231,'Cricket SF&amp;F'!$B$2:$AC$103,28,FALSE),0)</f>
        <v>0</v>
      </c>
      <c r="F231">
        <f>IFERROR(VLOOKUP(C231,'Chess F'!$B$2:$H$84,7,FALSE),0)</f>
        <v>0</v>
      </c>
      <c r="G231">
        <f t="shared" si="18"/>
        <v>100</v>
      </c>
      <c r="H231">
        <f>IFERROR(VLOOKUP(C231,'Football SF'!$B$2:$U$61,20,FALSE),0)</f>
        <v>0</v>
      </c>
      <c r="I231">
        <f>IFERROR(VLOOKUP(C231,FIFA!$B$2:$M$36,12,FALSE),0)</f>
        <v>0</v>
      </c>
      <c r="J231">
        <f>IFERROR(VLOOKUP(C231,'TT F'!$B$2:$Q$71,16,FALSE),0)</f>
        <v>0</v>
      </c>
      <c r="K231">
        <f t="shared" si="19"/>
        <v>100</v>
      </c>
      <c r="L231">
        <f>IFERROR(VLOOKUP(C231,'Futsal F'!$B$2:$M$37,12,FALSE),0)</f>
        <v>0</v>
      </c>
      <c r="M231">
        <f>IFERROR(VLOOKUP(C231,'Football F'!$B$2:$M$34,12,FALSE),0)</f>
        <v>0</v>
      </c>
      <c r="N231">
        <f>IFERROR(VLOOKUP(C231,'Basketball F'!$B$2:$M$32,12,FALSE),0)</f>
        <v>0</v>
      </c>
      <c r="O231">
        <f t="shared" si="20"/>
        <v>100</v>
      </c>
      <c r="P231">
        <f>IFERROR(VLOOKUP(C231,'BGMI F'!$B$2:$Q$32,16,FALSE),0)</f>
        <v>0</v>
      </c>
      <c r="Q231">
        <f>IFERROR(VLOOKUP(C231,'Carrom F'!$B$2:$M$41,12,FALSE),0)</f>
        <v>0</v>
      </c>
      <c r="R231">
        <f>IFERROR(VLOOKUP(C231,'Badminton F'!$B$2:$Q$46,16,FALSE),0)</f>
        <v>0</v>
      </c>
      <c r="S231">
        <f t="shared" si="21"/>
        <v>100</v>
      </c>
      <c r="T231">
        <f>IFERROR(VLOOKUP(C231,Athletics!$B$2:$AF$22,31,FALSE),0)</f>
        <v>0</v>
      </c>
      <c r="U231">
        <f>IFERROR(VLOOKUP(C231,'Volleyball F'!$B$2:$Q$50,16,FALSE),0)</f>
        <v>0</v>
      </c>
      <c r="V231">
        <f>IFERROR(VLOOKUP(C231,Pool!$B$2:$U$31,20,FALSE),0)</f>
        <v>0</v>
      </c>
      <c r="W231">
        <f>IFERROR(VLOOKUP(C231,'Tug of War'!$B$2:$AC$20,28,FALSE),0)</f>
        <v>0</v>
      </c>
      <c r="X231">
        <f t="shared" si="22"/>
        <v>100</v>
      </c>
      <c r="Y231">
        <f>IFERROR(VLOOKUP(C231,Frisbee!$B$2:$Q$18,16,FALSE),0)</f>
        <v>0</v>
      </c>
      <c r="Z231">
        <f t="shared" si="23"/>
        <v>100</v>
      </c>
    </row>
    <row r="232" spans="1:26" ht="29.4" thickBot="1" x14ac:dyDescent="0.35">
      <c r="A232" s="11" t="s">
        <v>693</v>
      </c>
      <c r="B232" s="12" t="s">
        <v>694</v>
      </c>
      <c r="C232" s="12" t="s">
        <v>695</v>
      </c>
      <c r="D232">
        <f>IFERROR(VLOOKUP(C232,'throwball F'!$B$2:$N$138,13,FALSE),100)</f>
        <v>90</v>
      </c>
      <c r="E232">
        <f>IFERROR(VLOOKUP(C232,'Cricket SF&amp;F'!$B$2:$AC$103,28,FALSE),0)</f>
        <v>-5</v>
      </c>
      <c r="F232">
        <f>IFERROR(VLOOKUP(C232,'Chess F'!$B$2:$H$84,7,FALSE),0)</f>
        <v>0</v>
      </c>
      <c r="G232">
        <f t="shared" si="18"/>
        <v>85</v>
      </c>
      <c r="H232">
        <f>IFERROR(VLOOKUP(C232,'Football SF'!$B$2:$U$61,20,FALSE),0)</f>
        <v>-20</v>
      </c>
      <c r="I232">
        <f>IFERROR(VLOOKUP(C232,FIFA!$B$2:$M$36,12,FALSE),0)</f>
        <v>0</v>
      </c>
      <c r="J232">
        <f>IFERROR(VLOOKUP(C232,'TT F'!$B$2:$Q$71,16,FALSE),0)</f>
        <v>-4</v>
      </c>
      <c r="K232">
        <f t="shared" si="19"/>
        <v>61</v>
      </c>
      <c r="L232">
        <f>IFERROR(VLOOKUP(C232,'Futsal F'!$B$2:$M$37,12,FALSE),0)</f>
        <v>0</v>
      </c>
      <c r="M232">
        <f>IFERROR(VLOOKUP(C232,'Football F'!$B$2:$M$34,12,FALSE),0)</f>
        <v>0</v>
      </c>
      <c r="N232">
        <f>IFERROR(VLOOKUP(C232,'Basketball F'!$B$2:$M$32,12,FALSE),0)</f>
        <v>0</v>
      </c>
      <c r="O232">
        <f t="shared" si="20"/>
        <v>61</v>
      </c>
      <c r="P232">
        <f>IFERROR(VLOOKUP(C232,'BGMI F'!$B$2:$Q$32,16,FALSE),0)</f>
        <v>0</v>
      </c>
      <c r="Q232">
        <f>IFERROR(VLOOKUP(C232,'Carrom F'!$B$2:$M$41,12,FALSE),0)</f>
        <v>0</v>
      </c>
      <c r="R232">
        <f>IFERROR(VLOOKUP(C232,'Badminton F'!$B$2:$Q$46,16,FALSE),0)</f>
        <v>0</v>
      </c>
      <c r="S232">
        <f t="shared" si="21"/>
        <v>61</v>
      </c>
      <c r="T232">
        <f>IFERROR(VLOOKUP(C232,Athletics!$B$2:$AF$22,31,FALSE),0)</f>
        <v>0</v>
      </c>
      <c r="U232">
        <f>IFERROR(VLOOKUP(C232,'Volleyball F'!$B$2:$Q$50,16,FALSE),0)</f>
        <v>9</v>
      </c>
      <c r="V232">
        <f>IFERROR(VLOOKUP(C232,Pool!$B$2:$U$31,20,FALSE),0)</f>
        <v>0</v>
      </c>
      <c r="W232">
        <f>IFERROR(VLOOKUP(C232,'Tug of War'!$B$2:$AC$20,28,FALSE),0)</f>
        <v>0</v>
      </c>
      <c r="X232">
        <f t="shared" si="22"/>
        <v>70</v>
      </c>
      <c r="Y232">
        <f>IFERROR(VLOOKUP(C232,Frisbee!$B$2:$Q$18,16,FALSE),0)</f>
        <v>0</v>
      </c>
      <c r="Z232">
        <f t="shared" si="23"/>
        <v>70</v>
      </c>
    </row>
    <row r="233" spans="1:26" ht="15" thickBot="1" x14ac:dyDescent="0.35">
      <c r="A233" s="11" t="s">
        <v>696</v>
      </c>
      <c r="B233" s="12" t="s">
        <v>697</v>
      </c>
      <c r="C233" s="12" t="s">
        <v>698</v>
      </c>
      <c r="D233">
        <f>IFERROR(VLOOKUP(C233,'throwball F'!$B$2:$N$138,13,FALSE),100)</f>
        <v>100</v>
      </c>
      <c r="E233">
        <f>IFERROR(VLOOKUP(C233,'Cricket SF&amp;F'!$B$2:$AC$103,28,FALSE),0)</f>
        <v>0</v>
      </c>
      <c r="F233">
        <f>IFERROR(VLOOKUP(C233,'Chess F'!$B$2:$H$84,7,FALSE),0)</f>
        <v>0</v>
      </c>
      <c r="G233">
        <f t="shared" si="18"/>
        <v>100</v>
      </c>
      <c r="H233">
        <f>IFERROR(VLOOKUP(C233,'Football SF'!$B$2:$U$61,20,FALSE),0)</f>
        <v>0</v>
      </c>
      <c r="I233">
        <f>IFERROR(VLOOKUP(C233,FIFA!$B$2:$M$36,12,FALSE),0)</f>
        <v>0</v>
      </c>
      <c r="J233">
        <f>IFERROR(VLOOKUP(C233,'TT F'!$B$2:$Q$71,16,FALSE),0)</f>
        <v>0</v>
      </c>
      <c r="K233">
        <f t="shared" si="19"/>
        <v>100</v>
      </c>
      <c r="L233">
        <f>IFERROR(VLOOKUP(C233,'Futsal F'!$B$2:$M$37,12,FALSE),0)</f>
        <v>0</v>
      </c>
      <c r="M233">
        <f>IFERROR(VLOOKUP(C233,'Football F'!$B$2:$M$34,12,FALSE),0)</f>
        <v>0</v>
      </c>
      <c r="N233">
        <f>IFERROR(VLOOKUP(C233,'Basketball F'!$B$2:$M$32,12,FALSE),0)</f>
        <v>0</v>
      </c>
      <c r="O233">
        <f t="shared" si="20"/>
        <v>100</v>
      </c>
      <c r="P233">
        <f>IFERROR(VLOOKUP(C233,'BGMI F'!$B$2:$Q$32,16,FALSE),0)</f>
        <v>0</v>
      </c>
      <c r="Q233">
        <f>IFERROR(VLOOKUP(C233,'Carrom F'!$B$2:$M$41,12,FALSE),0)</f>
        <v>0</v>
      </c>
      <c r="R233">
        <f>IFERROR(VLOOKUP(C233,'Badminton F'!$B$2:$Q$46,16,FALSE),0)</f>
        <v>0</v>
      </c>
      <c r="S233">
        <f t="shared" si="21"/>
        <v>100</v>
      </c>
      <c r="T233">
        <f>IFERROR(VLOOKUP(C233,Athletics!$B$2:$AF$22,31,FALSE),0)</f>
        <v>0</v>
      </c>
      <c r="U233">
        <f>IFERROR(VLOOKUP(C233,'Volleyball F'!$B$2:$Q$50,16,FALSE),0)</f>
        <v>0</v>
      </c>
      <c r="V233">
        <f>IFERROR(VLOOKUP(C233,Pool!$B$2:$U$31,20,FALSE),0)</f>
        <v>0</v>
      </c>
      <c r="W233">
        <f>IFERROR(VLOOKUP(C233,'Tug of War'!$B$2:$AC$20,28,FALSE),0)</f>
        <v>0</v>
      </c>
      <c r="X233">
        <f t="shared" si="22"/>
        <v>100</v>
      </c>
      <c r="Y233">
        <f>IFERROR(VLOOKUP(C233,Frisbee!$B$2:$Q$18,16,FALSE),0)</f>
        <v>0</v>
      </c>
      <c r="Z233">
        <f t="shared" si="23"/>
        <v>100</v>
      </c>
    </row>
    <row r="234" spans="1:26" ht="29.4" thickBot="1" x14ac:dyDescent="0.35">
      <c r="A234" s="11" t="s">
        <v>699</v>
      </c>
      <c r="B234" s="12" t="s">
        <v>700</v>
      </c>
      <c r="C234" s="12" t="s">
        <v>701</v>
      </c>
      <c r="D234">
        <f>IFERROR(VLOOKUP(C234,'throwball F'!$B$2:$N$138,13,FALSE),100)</f>
        <v>100</v>
      </c>
      <c r="E234">
        <f>IFERROR(VLOOKUP(C234,'Cricket SF&amp;F'!$B$2:$AC$103,28,FALSE),0)</f>
        <v>0</v>
      </c>
      <c r="F234">
        <f>IFERROR(VLOOKUP(C234,'Chess F'!$B$2:$H$84,7,FALSE),0)</f>
        <v>0</v>
      </c>
      <c r="G234">
        <f t="shared" si="18"/>
        <v>100</v>
      </c>
      <c r="H234">
        <f>IFERROR(VLOOKUP(C234,'Football SF'!$B$2:$U$61,20,FALSE),0)</f>
        <v>0</v>
      </c>
      <c r="I234">
        <f>IFERROR(VLOOKUP(C234,FIFA!$B$2:$M$36,12,FALSE),0)</f>
        <v>0</v>
      </c>
      <c r="J234">
        <f>IFERROR(VLOOKUP(C234,'TT F'!$B$2:$Q$71,16,FALSE),0)</f>
        <v>0</v>
      </c>
      <c r="K234">
        <f t="shared" si="19"/>
        <v>100</v>
      </c>
      <c r="L234">
        <f>IFERROR(VLOOKUP(C234,'Futsal F'!$B$2:$M$37,12,FALSE),0)</f>
        <v>0</v>
      </c>
      <c r="M234">
        <f>IFERROR(VLOOKUP(C234,'Football F'!$B$2:$M$34,12,FALSE),0)</f>
        <v>0</v>
      </c>
      <c r="N234">
        <f>IFERROR(VLOOKUP(C234,'Basketball F'!$B$2:$M$32,12,FALSE),0)</f>
        <v>0</v>
      </c>
      <c r="O234">
        <f t="shared" si="20"/>
        <v>100</v>
      </c>
      <c r="P234">
        <f>IFERROR(VLOOKUP(C234,'BGMI F'!$B$2:$Q$32,16,FALSE),0)</f>
        <v>0</v>
      </c>
      <c r="Q234">
        <f>IFERROR(VLOOKUP(C234,'Carrom F'!$B$2:$M$41,12,FALSE),0)</f>
        <v>0</v>
      </c>
      <c r="R234">
        <f>IFERROR(VLOOKUP(C234,'Badminton F'!$B$2:$Q$46,16,FALSE),0)</f>
        <v>0</v>
      </c>
      <c r="S234">
        <f t="shared" si="21"/>
        <v>100</v>
      </c>
      <c r="T234">
        <f>IFERROR(VLOOKUP(C234,Athletics!$B$2:$AF$22,31,FALSE),0)</f>
        <v>0</v>
      </c>
      <c r="U234">
        <f>IFERROR(VLOOKUP(C234,'Volleyball F'!$B$2:$Q$50,16,FALSE),0)</f>
        <v>0</v>
      </c>
      <c r="V234">
        <f>IFERROR(VLOOKUP(C234,Pool!$B$2:$U$31,20,FALSE),0)</f>
        <v>0</v>
      </c>
      <c r="W234">
        <f>IFERROR(VLOOKUP(C234,'Tug of War'!$B$2:$AC$20,28,FALSE),0)</f>
        <v>0</v>
      </c>
      <c r="X234">
        <f t="shared" si="22"/>
        <v>100</v>
      </c>
      <c r="Y234">
        <f>IFERROR(VLOOKUP(C234,Frisbee!$B$2:$Q$18,16,FALSE),0)</f>
        <v>0</v>
      </c>
      <c r="Z234">
        <f t="shared" si="23"/>
        <v>100</v>
      </c>
    </row>
    <row r="235" spans="1:26" ht="15" thickBot="1" x14ac:dyDescent="0.35">
      <c r="A235" s="11" t="s">
        <v>702</v>
      </c>
      <c r="B235" s="12" t="s">
        <v>703</v>
      </c>
      <c r="C235" s="12" t="s">
        <v>704</v>
      </c>
      <c r="D235">
        <f>IFERROR(VLOOKUP(C235,'throwball F'!$B$2:$N$138,13,FALSE),100)</f>
        <v>93</v>
      </c>
      <c r="E235">
        <f>IFERROR(VLOOKUP(C235,'Cricket SF&amp;F'!$B$2:$AC$103,28,FALSE),0)</f>
        <v>-2</v>
      </c>
      <c r="F235">
        <f>IFERROR(VLOOKUP(C235,'Chess F'!$B$2:$H$84,7,FALSE),0)</f>
        <v>-3</v>
      </c>
      <c r="G235">
        <f t="shared" si="18"/>
        <v>88</v>
      </c>
      <c r="H235">
        <f>IFERROR(VLOOKUP(C235,'Football SF'!$B$2:$U$61,20,FALSE),0)</f>
        <v>0</v>
      </c>
      <c r="I235">
        <f>IFERROR(VLOOKUP(C235,FIFA!$B$2:$M$36,12,FALSE),0)</f>
        <v>0</v>
      </c>
      <c r="J235">
        <f>IFERROR(VLOOKUP(C235,'TT F'!$B$2:$Q$71,16,FALSE),0)</f>
        <v>0</v>
      </c>
      <c r="K235">
        <f t="shared" si="19"/>
        <v>88</v>
      </c>
      <c r="L235">
        <f>IFERROR(VLOOKUP(C235,'Futsal F'!$B$2:$M$37,12,FALSE),0)</f>
        <v>0</v>
      </c>
      <c r="M235">
        <f>IFERROR(VLOOKUP(C235,'Football F'!$B$2:$M$34,12,FALSE),0)</f>
        <v>0</v>
      </c>
      <c r="N235">
        <f>IFERROR(VLOOKUP(C235,'Basketball F'!$B$2:$M$32,12,FALSE),0)</f>
        <v>0</v>
      </c>
      <c r="O235">
        <f t="shared" si="20"/>
        <v>88</v>
      </c>
      <c r="P235">
        <f>IFERROR(VLOOKUP(C235,'BGMI F'!$B$2:$Q$32,16,FALSE),0)</f>
        <v>0</v>
      </c>
      <c r="Q235">
        <f>IFERROR(VLOOKUP(C235,'Carrom F'!$B$2:$M$41,12,FALSE),0)</f>
        <v>0</v>
      </c>
      <c r="R235">
        <f>IFERROR(VLOOKUP(C235,'Badminton F'!$B$2:$Q$46,16,FALSE),0)</f>
        <v>0</v>
      </c>
      <c r="S235">
        <f t="shared" si="21"/>
        <v>88</v>
      </c>
      <c r="T235">
        <f>IFERROR(VLOOKUP(C235,Athletics!$B$2:$AF$22,31,FALSE),0)</f>
        <v>0</v>
      </c>
      <c r="U235">
        <f>IFERROR(VLOOKUP(C235,'Volleyball F'!$B$2:$Q$50,16,FALSE),0)</f>
        <v>0</v>
      </c>
      <c r="V235">
        <f>IFERROR(VLOOKUP(C235,Pool!$B$2:$U$31,20,FALSE),0)</f>
        <v>0</v>
      </c>
      <c r="W235">
        <f>IFERROR(VLOOKUP(C235,'Tug of War'!$B$2:$AC$20,28,FALSE),0)</f>
        <v>0</v>
      </c>
      <c r="X235">
        <f t="shared" si="22"/>
        <v>88</v>
      </c>
      <c r="Y235">
        <f>IFERROR(VLOOKUP(C235,Frisbee!$B$2:$Q$18,16,FALSE),0)</f>
        <v>0</v>
      </c>
      <c r="Z235">
        <f t="shared" si="23"/>
        <v>88</v>
      </c>
    </row>
    <row r="236" spans="1:26" ht="15" thickBot="1" x14ac:dyDescent="0.35">
      <c r="A236" s="11" t="s">
        <v>705</v>
      </c>
      <c r="B236" s="12" t="s">
        <v>706</v>
      </c>
      <c r="C236" s="12" t="s">
        <v>707</v>
      </c>
      <c r="D236">
        <f>IFERROR(VLOOKUP(C236,'throwball F'!$B$2:$N$138,13,FALSE),100)</f>
        <v>90</v>
      </c>
      <c r="E236">
        <f>IFERROR(VLOOKUP(C236,'Cricket SF&amp;F'!$B$2:$AC$103,28,FALSE),0)</f>
        <v>5</v>
      </c>
      <c r="F236">
        <f>IFERROR(VLOOKUP(C236,'Chess F'!$B$2:$H$84,7,FALSE),0)</f>
        <v>-5</v>
      </c>
      <c r="G236">
        <f t="shared" si="18"/>
        <v>90</v>
      </c>
      <c r="H236">
        <f>IFERROR(VLOOKUP(C236,'Football SF'!$B$2:$U$61,20,FALSE),0)</f>
        <v>0</v>
      </c>
      <c r="I236">
        <f>IFERROR(VLOOKUP(C236,FIFA!$B$2:$M$36,12,FALSE),0)</f>
        <v>0</v>
      </c>
      <c r="J236">
        <f>IFERROR(VLOOKUP(C236,'TT F'!$B$2:$Q$71,16,FALSE),0)</f>
        <v>7</v>
      </c>
      <c r="K236">
        <f t="shared" si="19"/>
        <v>97</v>
      </c>
      <c r="L236">
        <f>IFERROR(VLOOKUP(C236,'Futsal F'!$B$2:$M$37,12,FALSE),0)</f>
        <v>0</v>
      </c>
      <c r="M236">
        <f>IFERROR(VLOOKUP(C236,'Football F'!$B$2:$M$34,12,FALSE),0)</f>
        <v>0</v>
      </c>
      <c r="N236">
        <f>IFERROR(VLOOKUP(C236,'Basketball F'!$B$2:$M$32,12,FALSE),0)</f>
        <v>0</v>
      </c>
      <c r="O236">
        <f t="shared" si="20"/>
        <v>97</v>
      </c>
      <c r="P236">
        <f>IFERROR(VLOOKUP(C236,'BGMI F'!$B$2:$Q$32,16,FALSE),0)</f>
        <v>0</v>
      </c>
      <c r="Q236">
        <f>IFERROR(VLOOKUP(C236,'Carrom F'!$B$2:$M$41,12,FALSE),0)</f>
        <v>7</v>
      </c>
      <c r="R236">
        <f>IFERROR(VLOOKUP(C236,'Badminton F'!$B$2:$Q$46,16,FALSE),0)</f>
        <v>0</v>
      </c>
      <c r="S236">
        <f t="shared" si="21"/>
        <v>104</v>
      </c>
      <c r="T236">
        <f>IFERROR(VLOOKUP(C236,Athletics!$B$2:$AF$22,31,FALSE),0)</f>
        <v>0</v>
      </c>
      <c r="U236">
        <f>IFERROR(VLOOKUP(C236,'Volleyball F'!$B$2:$Q$50,16,FALSE),0)</f>
        <v>0</v>
      </c>
      <c r="V236">
        <f>IFERROR(VLOOKUP(C236,Pool!$B$2:$U$31,20,FALSE),0)</f>
        <v>0</v>
      </c>
      <c r="W236">
        <f>IFERROR(VLOOKUP(C236,'Tug of War'!$B$2:$AC$20,28,FALSE),0)</f>
        <v>0</v>
      </c>
      <c r="X236">
        <f t="shared" si="22"/>
        <v>104</v>
      </c>
      <c r="Y236">
        <f>IFERROR(VLOOKUP(C236,Frisbee!$B$2:$Q$18,16,FALSE),0)</f>
        <v>0</v>
      </c>
      <c r="Z236">
        <f t="shared" si="23"/>
        <v>104</v>
      </c>
    </row>
    <row r="237" spans="1:26" ht="29.4" thickBot="1" x14ac:dyDescent="0.35">
      <c r="A237" s="11" t="s">
        <v>708</v>
      </c>
      <c r="B237" s="12" t="s">
        <v>709</v>
      </c>
      <c r="C237" s="12" t="s">
        <v>710</v>
      </c>
      <c r="D237">
        <f>IFERROR(VLOOKUP(C237,'throwball F'!$B$2:$N$138,13,FALSE),100)</f>
        <v>100</v>
      </c>
      <c r="E237">
        <f>IFERROR(VLOOKUP(C237,'Cricket SF&amp;F'!$B$2:$AC$103,28,FALSE),0)</f>
        <v>0</v>
      </c>
      <c r="F237">
        <f>IFERROR(VLOOKUP(C237,'Chess F'!$B$2:$H$84,7,FALSE),0)</f>
        <v>0</v>
      </c>
      <c r="G237">
        <f t="shared" si="18"/>
        <v>100</v>
      </c>
      <c r="H237">
        <f>IFERROR(VLOOKUP(C237,'Football SF'!$B$2:$U$61,20,FALSE),0)</f>
        <v>0</v>
      </c>
      <c r="I237">
        <f>IFERROR(VLOOKUP(C237,FIFA!$B$2:$M$36,12,FALSE),0)</f>
        <v>0</v>
      </c>
      <c r="J237">
        <f>IFERROR(VLOOKUP(C237,'TT F'!$B$2:$Q$71,16,FALSE),0)</f>
        <v>0</v>
      </c>
      <c r="K237">
        <f t="shared" si="19"/>
        <v>100</v>
      </c>
      <c r="L237">
        <f>IFERROR(VLOOKUP(C237,'Futsal F'!$B$2:$M$37,12,FALSE),0)</f>
        <v>0</v>
      </c>
      <c r="M237">
        <f>IFERROR(VLOOKUP(C237,'Football F'!$B$2:$M$34,12,FALSE),0)</f>
        <v>0</v>
      </c>
      <c r="N237">
        <f>IFERROR(VLOOKUP(C237,'Basketball F'!$B$2:$M$32,12,FALSE),0)</f>
        <v>0</v>
      </c>
      <c r="O237">
        <f t="shared" si="20"/>
        <v>100</v>
      </c>
      <c r="P237">
        <f>IFERROR(VLOOKUP(C237,'BGMI F'!$B$2:$Q$32,16,FALSE),0)</f>
        <v>0</v>
      </c>
      <c r="Q237">
        <f>IFERROR(VLOOKUP(C237,'Carrom F'!$B$2:$M$41,12,FALSE),0)</f>
        <v>0</v>
      </c>
      <c r="R237">
        <f>IFERROR(VLOOKUP(C237,'Badminton F'!$B$2:$Q$46,16,FALSE),0)</f>
        <v>0</v>
      </c>
      <c r="S237">
        <f t="shared" si="21"/>
        <v>100</v>
      </c>
      <c r="T237">
        <f>IFERROR(VLOOKUP(C237,Athletics!$B$2:$AF$22,31,FALSE),0)</f>
        <v>0</v>
      </c>
      <c r="U237">
        <f>IFERROR(VLOOKUP(C237,'Volleyball F'!$B$2:$Q$50,16,FALSE),0)</f>
        <v>0</v>
      </c>
      <c r="V237">
        <f>IFERROR(VLOOKUP(C237,Pool!$B$2:$U$31,20,FALSE),0)</f>
        <v>0</v>
      </c>
      <c r="W237">
        <f>IFERROR(VLOOKUP(C237,'Tug of War'!$B$2:$AC$20,28,FALSE),0)</f>
        <v>0</v>
      </c>
      <c r="X237">
        <f t="shared" si="22"/>
        <v>100</v>
      </c>
      <c r="Y237">
        <f>IFERROR(VLOOKUP(C237,Frisbee!$B$2:$Q$18,16,FALSE),0)</f>
        <v>0</v>
      </c>
      <c r="Z237">
        <f t="shared" si="23"/>
        <v>100</v>
      </c>
    </row>
    <row r="238" spans="1:26" ht="15" thickBot="1" x14ac:dyDescent="0.35">
      <c r="A238" s="11" t="s">
        <v>711</v>
      </c>
      <c r="B238" s="12" t="s">
        <v>712</v>
      </c>
      <c r="C238" s="12" t="s">
        <v>713</v>
      </c>
      <c r="D238">
        <f>IFERROR(VLOOKUP(C238,'throwball F'!$B$2:$N$138,13,FALSE),100)</f>
        <v>90</v>
      </c>
      <c r="E238">
        <f>IFERROR(VLOOKUP(C238,'Cricket SF&amp;F'!$B$2:$AC$103,28,FALSE),0)</f>
        <v>0</v>
      </c>
      <c r="F238">
        <f>IFERROR(VLOOKUP(C238,'Chess F'!$B$2:$H$84,7,FALSE),0)</f>
        <v>0</v>
      </c>
      <c r="G238">
        <f t="shared" si="18"/>
        <v>90</v>
      </c>
      <c r="H238">
        <f>IFERROR(VLOOKUP(C238,'Football SF'!$B$2:$U$61,20,FALSE),0)</f>
        <v>0</v>
      </c>
      <c r="I238">
        <f>IFERROR(VLOOKUP(C238,FIFA!$B$2:$M$36,12,FALSE),0)</f>
        <v>0</v>
      </c>
      <c r="J238">
        <f>IFERROR(VLOOKUP(C238,'TT F'!$B$2:$Q$71,16,FALSE),0)</f>
        <v>0</v>
      </c>
      <c r="K238">
        <f t="shared" si="19"/>
        <v>90</v>
      </c>
      <c r="L238">
        <f>IFERROR(VLOOKUP(C238,'Futsal F'!$B$2:$M$37,12,FALSE),0)</f>
        <v>0</v>
      </c>
      <c r="M238">
        <f>IFERROR(VLOOKUP(C238,'Football F'!$B$2:$M$34,12,FALSE),0)</f>
        <v>0</v>
      </c>
      <c r="N238">
        <f>IFERROR(VLOOKUP(C238,'Basketball F'!$B$2:$M$32,12,FALSE),0)</f>
        <v>0</v>
      </c>
      <c r="O238">
        <f t="shared" si="20"/>
        <v>90</v>
      </c>
      <c r="P238">
        <f>IFERROR(VLOOKUP(C238,'BGMI F'!$B$2:$Q$32,16,FALSE),0)</f>
        <v>0</v>
      </c>
      <c r="Q238">
        <f>IFERROR(VLOOKUP(C238,'Carrom F'!$B$2:$M$41,12,FALSE),0)</f>
        <v>0</v>
      </c>
      <c r="R238">
        <f>IFERROR(VLOOKUP(C238,'Badminton F'!$B$2:$Q$46,16,FALSE),0)</f>
        <v>0</v>
      </c>
      <c r="S238">
        <f t="shared" si="21"/>
        <v>90</v>
      </c>
      <c r="T238">
        <f>IFERROR(VLOOKUP(C238,Athletics!$B$2:$AF$22,31,FALSE),0)</f>
        <v>0</v>
      </c>
      <c r="U238">
        <f>IFERROR(VLOOKUP(C238,'Volleyball F'!$B$2:$Q$50,16,FALSE),0)</f>
        <v>0</v>
      </c>
      <c r="V238">
        <f>IFERROR(VLOOKUP(C238,Pool!$B$2:$U$31,20,FALSE),0)</f>
        <v>0</v>
      </c>
      <c r="W238">
        <f>IFERROR(VLOOKUP(C238,'Tug of War'!$B$2:$AC$20,28,FALSE),0)</f>
        <v>0</v>
      </c>
      <c r="X238">
        <f t="shared" si="22"/>
        <v>90</v>
      </c>
      <c r="Y238">
        <f>IFERROR(VLOOKUP(C238,Frisbee!$B$2:$Q$18,16,FALSE),0)</f>
        <v>0</v>
      </c>
      <c r="Z238">
        <f t="shared" si="23"/>
        <v>90</v>
      </c>
    </row>
    <row r="239" spans="1:26" ht="15" thickBot="1" x14ac:dyDescent="0.35">
      <c r="A239" s="11" t="s">
        <v>714</v>
      </c>
      <c r="B239" s="12" t="s">
        <v>715</v>
      </c>
      <c r="C239" s="12" t="s">
        <v>716</v>
      </c>
      <c r="D239">
        <f>IFERROR(VLOOKUP(C239,'throwball F'!$B$2:$N$138,13,FALSE),100)</f>
        <v>100</v>
      </c>
      <c r="E239">
        <f>IFERROR(VLOOKUP(C239,'Cricket SF&amp;F'!$B$2:$AC$103,28,FALSE),0)</f>
        <v>0</v>
      </c>
      <c r="F239">
        <f>IFERROR(VLOOKUP(C239,'Chess F'!$B$2:$H$84,7,FALSE),0)</f>
        <v>0</v>
      </c>
      <c r="G239">
        <f t="shared" si="18"/>
        <v>100</v>
      </c>
      <c r="H239">
        <f>IFERROR(VLOOKUP(C239,'Football SF'!$B$2:$U$61,20,FALSE),0)</f>
        <v>0</v>
      </c>
      <c r="I239">
        <f>IFERROR(VLOOKUP(C239,FIFA!$B$2:$M$36,12,FALSE),0)</f>
        <v>0</v>
      </c>
      <c r="J239">
        <f>IFERROR(VLOOKUP(C239,'TT F'!$B$2:$Q$71,16,FALSE),0)</f>
        <v>0</v>
      </c>
      <c r="K239">
        <f t="shared" si="19"/>
        <v>100</v>
      </c>
      <c r="L239">
        <f>IFERROR(VLOOKUP(C239,'Futsal F'!$B$2:$M$37,12,FALSE),0)</f>
        <v>0</v>
      </c>
      <c r="M239">
        <f>IFERROR(VLOOKUP(C239,'Football F'!$B$2:$M$34,12,FALSE),0)</f>
        <v>0</v>
      </c>
      <c r="N239">
        <f>IFERROR(VLOOKUP(C239,'Basketball F'!$B$2:$M$32,12,FALSE),0)</f>
        <v>0</v>
      </c>
      <c r="O239">
        <f t="shared" si="20"/>
        <v>100</v>
      </c>
      <c r="P239">
        <f>IFERROR(VLOOKUP(C239,'BGMI F'!$B$2:$Q$32,16,FALSE),0)</f>
        <v>0</v>
      </c>
      <c r="Q239">
        <f>IFERROR(VLOOKUP(C239,'Carrom F'!$B$2:$M$41,12,FALSE),0)</f>
        <v>0</v>
      </c>
      <c r="R239">
        <f>IFERROR(VLOOKUP(C239,'Badminton F'!$B$2:$Q$46,16,FALSE),0)</f>
        <v>0</v>
      </c>
      <c r="S239">
        <f t="shared" si="21"/>
        <v>100</v>
      </c>
      <c r="T239">
        <f>IFERROR(VLOOKUP(C239,Athletics!$B$2:$AF$22,31,FALSE),0)</f>
        <v>0</v>
      </c>
      <c r="U239">
        <f>IFERROR(VLOOKUP(C239,'Volleyball F'!$B$2:$Q$50,16,FALSE),0)</f>
        <v>0</v>
      </c>
      <c r="V239">
        <f>IFERROR(VLOOKUP(C239,Pool!$B$2:$U$31,20,FALSE),0)</f>
        <v>0</v>
      </c>
      <c r="W239">
        <f>IFERROR(VLOOKUP(C239,'Tug of War'!$B$2:$AC$20,28,FALSE),0)</f>
        <v>0</v>
      </c>
      <c r="X239">
        <f t="shared" si="22"/>
        <v>100</v>
      </c>
      <c r="Y239">
        <f>IFERROR(VLOOKUP(C239,Frisbee!$B$2:$Q$18,16,FALSE),0)</f>
        <v>0</v>
      </c>
      <c r="Z239">
        <f t="shared" si="23"/>
        <v>100</v>
      </c>
    </row>
    <row r="240" spans="1:26" ht="15" thickBot="1" x14ac:dyDescent="0.35">
      <c r="A240" s="11" t="s">
        <v>717</v>
      </c>
      <c r="B240" s="12" t="s">
        <v>718</v>
      </c>
      <c r="C240" s="12" t="s">
        <v>719</v>
      </c>
      <c r="D240">
        <f>IFERROR(VLOOKUP(C240,'throwball F'!$B$2:$N$138,13,FALSE),100)</f>
        <v>100</v>
      </c>
      <c r="E240">
        <f>IFERROR(VLOOKUP(C240,'Cricket SF&amp;F'!$B$2:$AC$103,28,FALSE),0)</f>
        <v>0</v>
      </c>
      <c r="F240">
        <f>IFERROR(VLOOKUP(C240,'Chess F'!$B$2:$H$84,7,FALSE),0)</f>
        <v>0</v>
      </c>
      <c r="G240">
        <f t="shared" si="18"/>
        <v>100</v>
      </c>
      <c r="H240">
        <f>IFERROR(VLOOKUP(C240,'Football SF'!$B$2:$U$61,20,FALSE),0)</f>
        <v>0</v>
      </c>
      <c r="I240">
        <f>IFERROR(VLOOKUP(C240,FIFA!$B$2:$M$36,12,FALSE),0)</f>
        <v>0</v>
      </c>
      <c r="J240">
        <f>IFERROR(VLOOKUP(C240,'TT F'!$B$2:$Q$71,16,FALSE),0)</f>
        <v>0</v>
      </c>
      <c r="K240">
        <f t="shared" si="19"/>
        <v>100</v>
      </c>
      <c r="L240">
        <f>IFERROR(VLOOKUP(C240,'Futsal F'!$B$2:$M$37,12,FALSE),0)</f>
        <v>0</v>
      </c>
      <c r="M240">
        <f>IFERROR(VLOOKUP(C240,'Football F'!$B$2:$M$34,12,FALSE),0)</f>
        <v>0</v>
      </c>
      <c r="N240">
        <f>IFERROR(VLOOKUP(C240,'Basketball F'!$B$2:$M$32,12,FALSE),0)</f>
        <v>0</v>
      </c>
      <c r="O240">
        <f t="shared" si="20"/>
        <v>100</v>
      </c>
      <c r="P240">
        <f>IFERROR(VLOOKUP(C240,'BGMI F'!$B$2:$Q$32,16,FALSE),0)</f>
        <v>0</v>
      </c>
      <c r="Q240">
        <f>IFERROR(VLOOKUP(C240,'Carrom F'!$B$2:$M$41,12,FALSE),0)</f>
        <v>0</v>
      </c>
      <c r="R240">
        <f>IFERROR(VLOOKUP(C240,'Badminton F'!$B$2:$Q$46,16,FALSE),0)</f>
        <v>0</v>
      </c>
      <c r="S240">
        <f t="shared" si="21"/>
        <v>100</v>
      </c>
      <c r="T240">
        <f>IFERROR(VLOOKUP(C240,Athletics!$B$2:$AF$22,31,FALSE),0)</f>
        <v>0</v>
      </c>
      <c r="U240">
        <f>IFERROR(VLOOKUP(C240,'Volleyball F'!$B$2:$Q$50,16,FALSE),0)</f>
        <v>0</v>
      </c>
      <c r="V240">
        <f>IFERROR(VLOOKUP(C240,Pool!$B$2:$U$31,20,FALSE),0)</f>
        <v>0</v>
      </c>
      <c r="W240">
        <f>IFERROR(VLOOKUP(C240,'Tug of War'!$B$2:$AC$20,28,FALSE),0)</f>
        <v>0</v>
      </c>
      <c r="X240">
        <f t="shared" si="22"/>
        <v>100</v>
      </c>
      <c r="Y240">
        <f>IFERROR(VLOOKUP(C240,Frisbee!$B$2:$Q$18,16,FALSE),0)</f>
        <v>0</v>
      </c>
      <c r="Z240">
        <f t="shared" si="23"/>
        <v>100</v>
      </c>
    </row>
    <row r="241" spans="1:26" ht="15" thickBot="1" x14ac:dyDescent="0.35">
      <c r="A241" s="11" t="s">
        <v>720</v>
      </c>
      <c r="B241" s="12" t="s">
        <v>721</v>
      </c>
      <c r="C241" s="12" t="s">
        <v>722</v>
      </c>
      <c r="D241">
        <f>IFERROR(VLOOKUP(C241,'throwball F'!$B$2:$N$138,13,FALSE),100)</f>
        <v>95</v>
      </c>
      <c r="E241">
        <f>IFERROR(VLOOKUP(C241,'Cricket SF&amp;F'!$B$2:$AC$103,28,FALSE),0)</f>
        <v>0</v>
      </c>
      <c r="F241">
        <f>IFERROR(VLOOKUP(C241,'Chess F'!$B$2:$H$84,7,FALSE),0)</f>
        <v>15</v>
      </c>
      <c r="G241">
        <f t="shared" si="18"/>
        <v>110</v>
      </c>
      <c r="H241">
        <f>IFERROR(VLOOKUP(C241,'Football SF'!$B$2:$U$61,20,FALSE),0)</f>
        <v>0</v>
      </c>
      <c r="I241">
        <f>IFERROR(VLOOKUP(C241,FIFA!$B$2:$M$36,12,FALSE),0)</f>
        <v>0</v>
      </c>
      <c r="J241">
        <f>IFERROR(VLOOKUP(C241,'TT F'!$B$2:$Q$71,16,FALSE),0)</f>
        <v>0</v>
      </c>
      <c r="K241">
        <f t="shared" si="19"/>
        <v>110</v>
      </c>
      <c r="L241">
        <f>IFERROR(VLOOKUP(C241,'Futsal F'!$B$2:$M$37,12,FALSE),0)</f>
        <v>0</v>
      </c>
      <c r="M241">
        <f>IFERROR(VLOOKUP(C241,'Football F'!$B$2:$M$34,12,FALSE),0)</f>
        <v>0</v>
      </c>
      <c r="N241">
        <f>IFERROR(VLOOKUP(C241,'Basketball F'!$B$2:$M$32,12,FALSE),0)</f>
        <v>0</v>
      </c>
      <c r="O241">
        <f t="shared" si="20"/>
        <v>110</v>
      </c>
      <c r="P241">
        <f>IFERROR(VLOOKUP(C241,'BGMI F'!$B$2:$Q$32,16,FALSE),0)</f>
        <v>0</v>
      </c>
      <c r="Q241">
        <f>IFERROR(VLOOKUP(C241,'Carrom F'!$B$2:$M$41,12,FALSE),0)</f>
        <v>0</v>
      </c>
      <c r="R241">
        <f>IFERROR(VLOOKUP(C241,'Badminton F'!$B$2:$Q$46,16,FALSE),0)</f>
        <v>0</v>
      </c>
      <c r="S241">
        <f t="shared" si="21"/>
        <v>110</v>
      </c>
      <c r="T241">
        <f>IFERROR(VLOOKUP(C241,Athletics!$B$2:$AF$22,31,FALSE),0)</f>
        <v>0</v>
      </c>
      <c r="U241">
        <f>IFERROR(VLOOKUP(C241,'Volleyball F'!$B$2:$Q$50,16,FALSE),0)</f>
        <v>0</v>
      </c>
      <c r="V241">
        <f>IFERROR(VLOOKUP(C241,Pool!$B$2:$U$31,20,FALSE),0)</f>
        <v>0</v>
      </c>
      <c r="W241">
        <f>IFERROR(VLOOKUP(C241,'Tug of War'!$B$2:$AC$20,28,FALSE),0)</f>
        <v>0</v>
      </c>
      <c r="X241">
        <f t="shared" si="22"/>
        <v>110</v>
      </c>
      <c r="Y241">
        <f>IFERROR(VLOOKUP(C241,Frisbee!$B$2:$Q$18,16,FALSE),0)</f>
        <v>0</v>
      </c>
      <c r="Z241">
        <f t="shared" si="23"/>
        <v>110</v>
      </c>
    </row>
    <row r="242" spans="1:26" ht="15" thickBot="1" x14ac:dyDescent="0.35">
      <c r="A242" s="11" t="s">
        <v>723</v>
      </c>
      <c r="B242" s="12" t="s">
        <v>724</v>
      </c>
      <c r="C242" s="12" t="s">
        <v>725</v>
      </c>
      <c r="D242">
        <f>IFERROR(VLOOKUP(C242,'throwball F'!$B$2:$N$138,13,FALSE),100)</f>
        <v>90</v>
      </c>
      <c r="E242">
        <f>IFERROR(VLOOKUP(C242,'Cricket SF&amp;F'!$B$2:$AC$103,28,FALSE),0)</f>
        <v>-5</v>
      </c>
      <c r="F242">
        <f>IFERROR(VLOOKUP(C242,'Chess F'!$B$2:$H$84,7,FALSE),0)</f>
        <v>-5</v>
      </c>
      <c r="G242">
        <f t="shared" si="18"/>
        <v>80</v>
      </c>
      <c r="H242">
        <f>IFERROR(VLOOKUP(C242,'Football SF'!$B$2:$U$61,20,FALSE),0)</f>
        <v>-20</v>
      </c>
      <c r="I242">
        <f>IFERROR(VLOOKUP(C242,FIFA!$B$2:$M$36,12,FALSE),0)</f>
        <v>10</v>
      </c>
      <c r="J242">
        <f>IFERROR(VLOOKUP(C242,'TT F'!$B$2:$Q$71,16,FALSE),0)</f>
        <v>20</v>
      </c>
      <c r="K242">
        <f t="shared" si="19"/>
        <v>90</v>
      </c>
      <c r="L242">
        <f>IFERROR(VLOOKUP(C242,'Futsal F'!$B$2:$M$37,12,FALSE),0)</f>
        <v>0</v>
      </c>
      <c r="M242">
        <f>IFERROR(VLOOKUP(C242,'Football F'!$B$2:$M$34,12,FALSE),0)</f>
        <v>5</v>
      </c>
      <c r="N242">
        <f>IFERROR(VLOOKUP(C242,'Basketball F'!$B$2:$M$32,12,FALSE),0)</f>
        <v>0</v>
      </c>
      <c r="O242">
        <f t="shared" si="20"/>
        <v>95</v>
      </c>
      <c r="P242">
        <f>IFERROR(VLOOKUP(C242,'BGMI F'!$B$2:$Q$32,16,FALSE),0)</f>
        <v>0</v>
      </c>
      <c r="Q242">
        <f>IFERROR(VLOOKUP(C242,'Carrom F'!$B$2:$M$41,12,FALSE),0)</f>
        <v>0</v>
      </c>
      <c r="R242">
        <f>IFERROR(VLOOKUP(C242,'Badminton F'!$B$2:$Q$46,16,FALSE),0)</f>
        <v>0</v>
      </c>
      <c r="S242">
        <f t="shared" si="21"/>
        <v>95</v>
      </c>
      <c r="T242">
        <f>IFERROR(VLOOKUP(C242,Athletics!$B$2:$AF$22,31,FALSE),0)</f>
        <v>0</v>
      </c>
      <c r="U242">
        <f>IFERROR(VLOOKUP(C242,'Volleyball F'!$B$2:$Q$50,16,FALSE),0)</f>
        <v>0</v>
      </c>
      <c r="V242">
        <f>IFERROR(VLOOKUP(C242,Pool!$B$2:$U$31,20,FALSE),0)</f>
        <v>0</v>
      </c>
      <c r="W242">
        <f>IFERROR(VLOOKUP(C242,'Tug of War'!$B$2:$AC$20,28,FALSE),0)</f>
        <v>0</v>
      </c>
      <c r="X242">
        <f t="shared" si="22"/>
        <v>95</v>
      </c>
      <c r="Y242">
        <f>IFERROR(VLOOKUP(C242,Frisbee!$B$2:$Q$18,16,FALSE),0)</f>
        <v>0</v>
      </c>
      <c r="Z242">
        <f t="shared" si="23"/>
        <v>95</v>
      </c>
    </row>
    <row r="243" spans="1:26" ht="15" thickBot="1" x14ac:dyDescent="0.35">
      <c r="A243" s="11" t="s">
        <v>726</v>
      </c>
      <c r="B243" s="12" t="s">
        <v>727</v>
      </c>
      <c r="C243" s="12" t="s">
        <v>728</v>
      </c>
      <c r="D243">
        <f>IFERROR(VLOOKUP(C243,'throwball F'!$B$2:$N$138,13,FALSE),100)</f>
        <v>100</v>
      </c>
      <c r="E243">
        <f>IFERROR(VLOOKUP(C243,'Cricket SF&amp;F'!$B$2:$AC$103,28,FALSE),0)</f>
        <v>0</v>
      </c>
      <c r="F243">
        <f>IFERROR(VLOOKUP(C243,'Chess F'!$B$2:$H$84,7,FALSE),0)</f>
        <v>0</v>
      </c>
      <c r="G243">
        <f t="shared" si="18"/>
        <v>100</v>
      </c>
      <c r="H243">
        <f>IFERROR(VLOOKUP(C243,'Football SF'!$B$2:$U$61,20,FALSE),0)</f>
        <v>0</v>
      </c>
      <c r="I243">
        <f>IFERROR(VLOOKUP(C243,FIFA!$B$2:$M$36,12,FALSE),0)</f>
        <v>0</v>
      </c>
      <c r="J243">
        <f>IFERROR(VLOOKUP(C243,'TT F'!$B$2:$Q$71,16,FALSE),0)</f>
        <v>0</v>
      </c>
      <c r="K243">
        <f t="shared" si="19"/>
        <v>100</v>
      </c>
      <c r="L243">
        <f>IFERROR(VLOOKUP(C243,'Futsal F'!$B$2:$M$37,12,FALSE),0)</f>
        <v>0</v>
      </c>
      <c r="M243">
        <f>IFERROR(VLOOKUP(C243,'Football F'!$B$2:$M$34,12,FALSE),0)</f>
        <v>0</v>
      </c>
      <c r="N243">
        <f>IFERROR(VLOOKUP(C243,'Basketball F'!$B$2:$M$32,12,FALSE),0)</f>
        <v>0</v>
      </c>
      <c r="O243">
        <f t="shared" si="20"/>
        <v>100</v>
      </c>
      <c r="P243">
        <f>IFERROR(VLOOKUP(C243,'BGMI F'!$B$2:$Q$32,16,FALSE),0)</f>
        <v>0</v>
      </c>
      <c r="Q243">
        <f>IFERROR(VLOOKUP(C243,'Carrom F'!$B$2:$M$41,12,FALSE),0)</f>
        <v>0</v>
      </c>
      <c r="R243">
        <f>IFERROR(VLOOKUP(C243,'Badminton F'!$B$2:$Q$46,16,FALSE),0)</f>
        <v>0</v>
      </c>
      <c r="S243">
        <f t="shared" si="21"/>
        <v>100</v>
      </c>
      <c r="T243">
        <f>IFERROR(VLOOKUP(C243,Athletics!$B$2:$AF$22,31,FALSE),0)</f>
        <v>0</v>
      </c>
      <c r="U243">
        <f>IFERROR(VLOOKUP(C243,'Volleyball F'!$B$2:$Q$50,16,FALSE),0)</f>
        <v>0</v>
      </c>
      <c r="V243">
        <f>IFERROR(VLOOKUP(C243,Pool!$B$2:$U$31,20,FALSE),0)</f>
        <v>0</v>
      </c>
      <c r="W243">
        <f>IFERROR(VLOOKUP(C243,'Tug of War'!$B$2:$AC$20,28,FALSE),0)</f>
        <v>0</v>
      </c>
      <c r="X243">
        <f t="shared" si="22"/>
        <v>100</v>
      </c>
      <c r="Y243">
        <f>IFERROR(VLOOKUP(C243,Frisbee!$B$2:$Q$18,16,FALSE),0)</f>
        <v>0</v>
      </c>
      <c r="Z243">
        <f t="shared" si="23"/>
        <v>100</v>
      </c>
    </row>
    <row r="244" spans="1:26" ht="15" thickBot="1" x14ac:dyDescent="0.35">
      <c r="A244" s="11" t="s">
        <v>729</v>
      </c>
      <c r="B244" s="12" t="s">
        <v>730</v>
      </c>
      <c r="C244" s="12" t="s">
        <v>731</v>
      </c>
      <c r="D244">
        <f>IFERROR(VLOOKUP(C244,'throwball F'!$B$2:$N$138,13,FALSE),100)</f>
        <v>100</v>
      </c>
      <c r="E244">
        <f>IFERROR(VLOOKUP(C244,'Cricket SF&amp;F'!$B$2:$AC$103,28,FALSE),0)</f>
        <v>0</v>
      </c>
      <c r="F244">
        <f>IFERROR(VLOOKUP(C244,'Chess F'!$B$2:$H$84,7,FALSE),0)</f>
        <v>0</v>
      </c>
      <c r="G244">
        <f t="shared" si="18"/>
        <v>100</v>
      </c>
      <c r="H244">
        <f>IFERROR(VLOOKUP(C244,'Football SF'!$B$2:$U$61,20,FALSE),0)</f>
        <v>0</v>
      </c>
      <c r="I244">
        <f>IFERROR(VLOOKUP(C244,FIFA!$B$2:$M$36,12,FALSE),0)</f>
        <v>0</v>
      </c>
      <c r="J244">
        <f>IFERROR(VLOOKUP(C244,'TT F'!$B$2:$Q$71,16,FALSE),0)</f>
        <v>0</v>
      </c>
      <c r="K244">
        <f t="shared" si="19"/>
        <v>100</v>
      </c>
      <c r="L244">
        <f>IFERROR(VLOOKUP(C244,'Futsal F'!$B$2:$M$37,12,FALSE),0)</f>
        <v>0</v>
      </c>
      <c r="M244">
        <f>IFERROR(VLOOKUP(C244,'Football F'!$B$2:$M$34,12,FALSE),0)</f>
        <v>0</v>
      </c>
      <c r="N244">
        <f>IFERROR(VLOOKUP(C244,'Basketball F'!$B$2:$M$32,12,FALSE),0)</f>
        <v>0</v>
      </c>
      <c r="O244">
        <f t="shared" si="20"/>
        <v>100</v>
      </c>
      <c r="P244">
        <f>IFERROR(VLOOKUP(C244,'BGMI F'!$B$2:$Q$32,16,FALSE),0)</f>
        <v>0</v>
      </c>
      <c r="Q244">
        <f>IFERROR(VLOOKUP(C244,'Carrom F'!$B$2:$M$41,12,FALSE),0)</f>
        <v>0</v>
      </c>
      <c r="R244">
        <f>IFERROR(VLOOKUP(C244,'Badminton F'!$B$2:$Q$46,16,FALSE),0)</f>
        <v>0</v>
      </c>
      <c r="S244">
        <f t="shared" si="21"/>
        <v>100</v>
      </c>
      <c r="T244">
        <f>IFERROR(VLOOKUP(C244,Athletics!$B$2:$AF$22,31,FALSE),0)</f>
        <v>0</v>
      </c>
      <c r="U244">
        <f>IFERROR(VLOOKUP(C244,'Volleyball F'!$B$2:$Q$50,16,FALSE),0)</f>
        <v>0</v>
      </c>
      <c r="V244">
        <f>IFERROR(VLOOKUP(C244,Pool!$B$2:$U$31,20,FALSE),0)</f>
        <v>0</v>
      </c>
      <c r="W244">
        <f>IFERROR(VLOOKUP(C244,'Tug of War'!$B$2:$AC$20,28,FALSE),0)</f>
        <v>0</v>
      </c>
      <c r="X244">
        <f t="shared" si="22"/>
        <v>100</v>
      </c>
      <c r="Y244">
        <f>IFERROR(VLOOKUP(C244,Frisbee!$B$2:$Q$18,16,FALSE),0)</f>
        <v>0</v>
      </c>
      <c r="Z244">
        <f t="shared" si="23"/>
        <v>100</v>
      </c>
    </row>
    <row r="245" spans="1:26" ht="15" thickBot="1" x14ac:dyDescent="0.35">
      <c r="A245" s="11" t="s">
        <v>732</v>
      </c>
      <c r="B245" s="12" t="s">
        <v>733</v>
      </c>
      <c r="C245" s="12" t="s">
        <v>734</v>
      </c>
      <c r="D245">
        <f>IFERROR(VLOOKUP(C245,'throwball F'!$B$2:$N$138,13,FALSE),100)</f>
        <v>94</v>
      </c>
      <c r="E245">
        <f>IFERROR(VLOOKUP(C245,'Cricket SF&amp;F'!$B$2:$AC$103,28,FALSE),0)</f>
        <v>24</v>
      </c>
      <c r="F245">
        <f>IFERROR(VLOOKUP(C245,'Chess F'!$B$2:$H$84,7,FALSE),0)</f>
        <v>0</v>
      </c>
      <c r="G245">
        <f t="shared" si="18"/>
        <v>118</v>
      </c>
      <c r="H245">
        <f>IFERROR(VLOOKUP(C245,'Football SF'!$B$2:$U$61,20,FALSE),0)</f>
        <v>4</v>
      </c>
      <c r="I245">
        <f>IFERROR(VLOOKUP(C245,FIFA!$B$2:$M$36,12,FALSE),0)</f>
        <v>0</v>
      </c>
      <c r="J245">
        <f>IFERROR(VLOOKUP(C245,'TT F'!$B$2:$Q$71,16,FALSE),0)</f>
        <v>10</v>
      </c>
      <c r="K245">
        <f t="shared" si="19"/>
        <v>132</v>
      </c>
      <c r="L245">
        <f>IFERROR(VLOOKUP(C245,'Futsal F'!$B$2:$M$37,12,FALSE),0)</f>
        <v>-9</v>
      </c>
      <c r="M245">
        <f>IFERROR(VLOOKUP(C245,'Football F'!$B$2:$M$34,12,FALSE),0)</f>
        <v>0</v>
      </c>
      <c r="N245">
        <f>IFERROR(VLOOKUP(C245,'Basketball F'!$B$2:$M$32,12,FALSE),0)</f>
        <v>0</v>
      </c>
      <c r="O245">
        <f t="shared" si="20"/>
        <v>123</v>
      </c>
      <c r="P245">
        <f>IFERROR(VLOOKUP(C245,'BGMI F'!$B$2:$Q$32,16,FALSE),0)</f>
        <v>0</v>
      </c>
      <c r="Q245">
        <f>IFERROR(VLOOKUP(C245,'Carrom F'!$B$2:$M$41,12,FALSE),0)</f>
        <v>0</v>
      </c>
      <c r="R245">
        <f>IFERROR(VLOOKUP(C245,'Badminton F'!$B$2:$Q$46,16,FALSE),0)</f>
        <v>0</v>
      </c>
      <c r="S245">
        <f t="shared" si="21"/>
        <v>123</v>
      </c>
      <c r="T245">
        <f>IFERROR(VLOOKUP(C245,Athletics!$B$2:$AF$22,31,FALSE),0)</f>
        <v>0</v>
      </c>
      <c r="U245">
        <f>IFERROR(VLOOKUP(C245,'Volleyball F'!$B$2:$Q$50,16,FALSE),0)</f>
        <v>0</v>
      </c>
      <c r="V245">
        <f>IFERROR(VLOOKUP(C245,Pool!$B$2:$U$31,20,FALSE),0)</f>
        <v>0</v>
      </c>
      <c r="W245">
        <f>IFERROR(VLOOKUP(C245,'Tug of War'!$B$2:$AC$20,28,FALSE),0)</f>
        <v>0</v>
      </c>
      <c r="X245">
        <f t="shared" si="22"/>
        <v>123</v>
      </c>
      <c r="Y245">
        <f>IFERROR(VLOOKUP(C245,Frisbee!$B$2:$Q$18,16,FALSE),0)</f>
        <v>0</v>
      </c>
      <c r="Z245">
        <f t="shared" si="23"/>
        <v>123</v>
      </c>
    </row>
    <row r="246" spans="1:26" ht="15" thickBot="1" x14ac:dyDescent="0.35">
      <c r="A246" s="11" t="s">
        <v>735</v>
      </c>
      <c r="B246" s="12" t="s">
        <v>736</v>
      </c>
      <c r="C246" s="12" t="s">
        <v>737</v>
      </c>
      <c r="D246">
        <f>IFERROR(VLOOKUP(C246,'throwball F'!$B$2:$N$138,13,FALSE),100)</f>
        <v>100</v>
      </c>
      <c r="E246">
        <f>IFERROR(VLOOKUP(C246,'Cricket SF&amp;F'!$B$2:$AC$103,28,FALSE),0)</f>
        <v>0</v>
      </c>
      <c r="F246">
        <f>IFERROR(VLOOKUP(C246,'Chess F'!$B$2:$H$84,7,FALSE),0)</f>
        <v>0</v>
      </c>
      <c r="G246">
        <f t="shared" si="18"/>
        <v>100</v>
      </c>
      <c r="H246">
        <f>IFERROR(VLOOKUP(C246,'Football SF'!$B$2:$U$61,20,FALSE),0)</f>
        <v>0</v>
      </c>
      <c r="I246">
        <f>IFERROR(VLOOKUP(C246,FIFA!$B$2:$M$36,12,FALSE),0)</f>
        <v>0</v>
      </c>
      <c r="J246">
        <f>IFERROR(VLOOKUP(C246,'TT F'!$B$2:$Q$71,16,FALSE),0)</f>
        <v>0</v>
      </c>
      <c r="K246">
        <f t="shared" si="19"/>
        <v>100</v>
      </c>
      <c r="L246">
        <f>IFERROR(VLOOKUP(C246,'Futsal F'!$B$2:$M$37,12,FALSE),0)</f>
        <v>0</v>
      </c>
      <c r="M246">
        <f>IFERROR(VLOOKUP(C246,'Football F'!$B$2:$M$34,12,FALSE),0)</f>
        <v>0</v>
      </c>
      <c r="N246">
        <f>IFERROR(VLOOKUP(C246,'Basketball F'!$B$2:$M$32,12,FALSE),0)</f>
        <v>0</v>
      </c>
      <c r="O246">
        <f t="shared" si="20"/>
        <v>100</v>
      </c>
      <c r="P246">
        <f>IFERROR(VLOOKUP(C246,'BGMI F'!$B$2:$Q$32,16,FALSE),0)</f>
        <v>0</v>
      </c>
      <c r="Q246">
        <f>IFERROR(VLOOKUP(C246,'Carrom F'!$B$2:$M$41,12,FALSE),0)</f>
        <v>0</v>
      </c>
      <c r="R246">
        <f>IFERROR(VLOOKUP(C246,'Badminton F'!$B$2:$Q$46,16,FALSE),0)</f>
        <v>0</v>
      </c>
      <c r="S246">
        <f t="shared" si="21"/>
        <v>100</v>
      </c>
      <c r="T246">
        <f>IFERROR(VLOOKUP(C246,Athletics!$B$2:$AF$22,31,FALSE),0)</f>
        <v>0</v>
      </c>
      <c r="U246">
        <f>IFERROR(VLOOKUP(C246,'Volleyball F'!$B$2:$Q$50,16,FALSE),0)</f>
        <v>0</v>
      </c>
      <c r="V246">
        <f>IFERROR(VLOOKUP(C246,Pool!$B$2:$U$31,20,FALSE),0)</f>
        <v>0</v>
      </c>
      <c r="W246">
        <f>IFERROR(VLOOKUP(C246,'Tug of War'!$B$2:$AC$20,28,FALSE),0)</f>
        <v>0</v>
      </c>
      <c r="X246">
        <f t="shared" si="22"/>
        <v>100</v>
      </c>
      <c r="Y246">
        <f>IFERROR(VLOOKUP(C246,Frisbee!$B$2:$Q$18,16,FALSE),0)</f>
        <v>0</v>
      </c>
      <c r="Z246">
        <f t="shared" si="23"/>
        <v>100</v>
      </c>
    </row>
    <row r="247" spans="1:26" ht="15" thickBot="1" x14ac:dyDescent="0.35">
      <c r="A247" s="11" t="s">
        <v>738</v>
      </c>
      <c r="B247" s="12" t="s">
        <v>739</v>
      </c>
      <c r="C247" s="12" t="s">
        <v>740</v>
      </c>
      <c r="D247">
        <f>IFERROR(VLOOKUP(C247,'throwball F'!$B$2:$N$138,13,FALSE),100)</f>
        <v>100</v>
      </c>
      <c r="E247">
        <f>IFERROR(VLOOKUP(C247,'Cricket SF&amp;F'!$B$2:$AC$103,28,FALSE),0)</f>
        <v>0</v>
      </c>
      <c r="F247">
        <f>IFERROR(VLOOKUP(C247,'Chess F'!$B$2:$H$84,7,FALSE),0)</f>
        <v>0</v>
      </c>
      <c r="G247">
        <f t="shared" si="18"/>
        <v>100</v>
      </c>
      <c r="H247">
        <f>IFERROR(VLOOKUP(C247,'Football SF'!$B$2:$U$61,20,FALSE),0)</f>
        <v>0</v>
      </c>
      <c r="I247">
        <f>IFERROR(VLOOKUP(C247,FIFA!$B$2:$M$36,12,FALSE),0)</f>
        <v>0</v>
      </c>
      <c r="J247">
        <f>IFERROR(VLOOKUP(C247,'TT F'!$B$2:$Q$71,16,FALSE),0)</f>
        <v>0</v>
      </c>
      <c r="K247">
        <f t="shared" si="19"/>
        <v>100</v>
      </c>
      <c r="L247">
        <f>IFERROR(VLOOKUP(C247,'Futsal F'!$B$2:$M$37,12,FALSE),0)</f>
        <v>0</v>
      </c>
      <c r="M247">
        <f>IFERROR(VLOOKUP(C247,'Football F'!$B$2:$M$34,12,FALSE),0)</f>
        <v>0</v>
      </c>
      <c r="N247">
        <f>IFERROR(VLOOKUP(C247,'Basketball F'!$B$2:$M$32,12,FALSE),0)</f>
        <v>0</v>
      </c>
      <c r="O247">
        <f t="shared" si="20"/>
        <v>100</v>
      </c>
      <c r="P247">
        <f>IFERROR(VLOOKUP(C247,'BGMI F'!$B$2:$Q$32,16,FALSE),0)</f>
        <v>0</v>
      </c>
      <c r="Q247">
        <f>IFERROR(VLOOKUP(C247,'Carrom F'!$B$2:$M$41,12,FALSE),0)</f>
        <v>0</v>
      </c>
      <c r="R247">
        <f>IFERROR(VLOOKUP(C247,'Badminton F'!$B$2:$Q$46,16,FALSE),0)</f>
        <v>0</v>
      </c>
      <c r="S247">
        <f t="shared" si="21"/>
        <v>100</v>
      </c>
      <c r="T247">
        <f>IFERROR(VLOOKUP(C247,Athletics!$B$2:$AF$22,31,FALSE),0)</f>
        <v>0</v>
      </c>
      <c r="U247">
        <f>IFERROR(VLOOKUP(C247,'Volleyball F'!$B$2:$Q$50,16,FALSE),0)</f>
        <v>0</v>
      </c>
      <c r="V247">
        <f>IFERROR(VLOOKUP(C247,Pool!$B$2:$U$31,20,FALSE),0)</f>
        <v>0</v>
      </c>
      <c r="W247">
        <f>IFERROR(VLOOKUP(C247,'Tug of War'!$B$2:$AC$20,28,FALSE),0)</f>
        <v>0</v>
      </c>
      <c r="X247">
        <f t="shared" si="22"/>
        <v>100</v>
      </c>
      <c r="Y247">
        <f>IFERROR(VLOOKUP(C247,Frisbee!$B$2:$Q$18,16,FALSE),0)</f>
        <v>0</v>
      </c>
      <c r="Z247">
        <f t="shared" si="23"/>
        <v>100</v>
      </c>
    </row>
    <row r="248" spans="1:26" ht="15" thickBot="1" x14ac:dyDescent="0.35">
      <c r="A248" s="11" t="s">
        <v>741</v>
      </c>
      <c r="B248" s="12" t="s">
        <v>742</v>
      </c>
      <c r="C248" s="12" t="s">
        <v>743</v>
      </c>
      <c r="D248">
        <f>IFERROR(VLOOKUP(C248,'throwball F'!$B$2:$N$138,13,FALSE),100)</f>
        <v>100</v>
      </c>
      <c r="E248">
        <f>IFERROR(VLOOKUP(C248,'Cricket SF&amp;F'!$B$2:$AC$103,28,FALSE),0)</f>
        <v>-5</v>
      </c>
      <c r="F248">
        <f>IFERROR(VLOOKUP(C248,'Chess F'!$B$2:$H$84,7,FALSE),0)</f>
        <v>-5</v>
      </c>
      <c r="G248">
        <f t="shared" si="18"/>
        <v>90</v>
      </c>
      <c r="H248">
        <f>IFERROR(VLOOKUP(C248,'Football SF'!$B$2:$U$61,20,FALSE),0)</f>
        <v>-5</v>
      </c>
      <c r="I248">
        <f>IFERROR(VLOOKUP(C248,FIFA!$B$2:$M$36,12,FALSE),0)</f>
        <v>0</v>
      </c>
      <c r="J248">
        <f>IFERROR(VLOOKUP(C248,'TT F'!$B$2:$Q$71,16,FALSE),0)</f>
        <v>0</v>
      </c>
      <c r="K248">
        <f t="shared" si="19"/>
        <v>85</v>
      </c>
      <c r="L248">
        <f>IFERROR(VLOOKUP(C248,'Futsal F'!$B$2:$M$37,12,FALSE),0)</f>
        <v>0</v>
      </c>
      <c r="M248">
        <f>IFERROR(VLOOKUP(C248,'Football F'!$B$2:$M$34,12,FALSE),0)</f>
        <v>0</v>
      </c>
      <c r="N248">
        <f>IFERROR(VLOOKUP(C248,'Basketball F'!$B$2:$M$32,12,FALSE),0)</f>
        <v>0</v>
      </c>
      <c r="O248">
        <f t="shared" si="20"/>
        <v>85</v>
      </c>
      <c r="P248">
        <f>IFERROR(VLOOKUP(C248,'BGMI F'!$B$2:$Q$32,16,FALSE),0)</f>
        <v>0</v>
      </c>
      <c r="Q248">
        <f>IFERROR(VLOOKUP(C248,'Carrom F'!$B$2:$M$41,12,FALSE),0)</f>
        <v>0</v>
      </c>
      <c r="R248">
        <f>IFERROR(VLOOKUP(C248,'Badminton F'!$B$2:$Q$46,16,FALSE),0)</f>
        <v>0</v>
      </c>
      <c r="S248">
        <f t="shared" si="21"/>
        <v>85</v>
      </c>
      <c r="T248">
        <f>IFERROR(VLOOKUP(C248,Athletics!$B$2:$AF$22,31,FALSE),0)</f>
        <v>0</v>
      </c>
      <c r="U248">
        <f>IFERROR(VLOOKUP(C248,'Volleyball F'!$B$2:$Q$50,16,FALSE),0)</f>
        <v>10</v>
      </c>
      <c r="V248">
        <f>IFERROR(VLOOKUP(C248,Pool!$B$2:$U$31,20,FALSE),0)</f>
        <v>0</v>
      </c>
      <c r="W248">
        <f>IFERROR(VLOOKUP(C248,'Tug of War'!$B$2:$AC$20,28,FALSE),0)</f>
        <v>0</v>
      </c>
      <c r="X248">
        <f t="shared" si="22"/>
        <v>95</v>
      </c>
      <c r="Y248">
        <f>IFERROR(VLOOKUP(C248,Frisbee!$B$2:$Q$18,16,FALSE),0)</f>
        <v>0</v>
      </c>
      <c r="Z248">
        <f t="shared" si="23"/>
        <v>95</v>
      </c>
    </row>
    <row r="249" spans="1:26" ht="15" thickBot="1" x14ac:dyDescent="0.35">
      <c r="A249" s="11" t="s">
        <v>744</v>
      </c>
      <c r="B249" s="12" t="s">
        <v>745</v>
      </c>
      <c r="C249" s="12" t="s">
        <v>746</v>
      </c>
      <c r="D249">
        <f>IFERROR(VLOOKUP(C249,'throwball F'!$B$2:$N$138,13,FALSE),100)</f>
        <v>100</v>
      </c>
      <c r="E249">
        <f>IFERROR(VLOOKUP(C249,'Cricket SF&amp;F'!$B$2:$AC$103,28,FALSE),0)</f>
        <v>0</v>
      </c>
      <c r="F249">
        <f>IFERROR(VLOOKUP(C249,'Chess F'!$B$2:$H$84,7,FALSE),0)</f>
        <v>0</v>
      </c>
      <c r="G249">
        <f t="shared" si="18"/>
        <v>100</v>
      </c>
      <c r="H249">
        <f>IFERROR(VLOOKUP(C249,'Football SF'!$B$2:$U$61,20,FALSE),0)</f>
        <v>0</v>
      </c>
      <c r="I249">
        <f>IFERROR(VLOOKUP(C249,FIFA!$B$2:$M$36,12,FALSE),0)</f>
        <v>0</v>
      </c>
      <c r="J249">
        <f>IFERROR(VLOOKUP(C249,'TT F'!$B$2:$Q$71,16,FALSE),0)</f>
        <v>0</v>
      </c>
      <c r="K249">
        <f t="shared" si="19"/>
        <v>100</v>
      </c>
      <c r="L249">
        <f>IFERROR(VLOOKUP(C249,'Futsal F'!$B$2:$M$37,12,FALSE),0)</f>
        <v>0</v>
      </c>
      <c r="M249">
        <f>IFERROR(VLOOKUP(C249,'Football F'!$B$2:$M$34,12,FALSE),0)</f>
        <v>0</v>
      </c>
      <c r="N249">
        <f>IFERROR(VLOOKUP(C249,'Basketball F'!$B$2:$M$32,12,FALSE),0)</f>
        <v>0</v>
      </c>
      <c r="O249">
        <f t="shared" si="20"/>
        <v>100</v>
      </c>
      <c r="P249">
        <f>IFERROR(VLOOKUP(C249,'BGMI F'!$B$2:$Q$32,16,FALSE),0)</f>
        <v>0</v>
      </c>
      <c r="Q249">
        <f>IFERROR(VLOOKUP(C249,'Carrom F'!$B$2:$M$41,12,FALSE),0)</f>
        <v>0</v>
      </c>
      <c r="R249">
        <f>IFERROR(VLOOKUP(C249,'Badminton F'!$B$2:$Q$46,16,FALSE),0)</f>
        <v>0</v>
      </c>
      <c r="S249">
        <f t="shared" si="21"/>
        <v>100</v>
      </c>
      <c r="T249">
        <f>IFERROR(VLOOKUP(C249,Athletics!$B$2:$AF$22,31,FALSE),0)</f>
        <v>0</v>
      </c>
      <c r="U249">
        <f>IFERROR(VLOOKUP(C249,'Volleyball F'!$B$2:$Q$50,16,FALSE),0)</f>
        <v>0</v>
      </c>
      <c r="V249">
        <f>IFERROR(VLOOKUP(C249,Pool!$B$2:$U$31,20,FALSE),0)</f>
        <v>0</v>
      </c>
      <c r="W249">
        <f>IFERROR(VLOOKUP(C249,'Tug of War'!$B$2:$AC$20,28,FALSE),0)</f>
        <v>0</v>
      </c>
      <c r="X249">
        <f t="shared" si="22"/>
        <v>100</v>
      </c>
      <c r="Y249">
        <f>IFERROR(VLOOKUP(C249,Frisbee!$B$2:$Q$18,16,FALSE),0)</f>
        <v>0</v>
      </c>
      <c r="Z249">
        <f t="shared" si="23"/>
        <v>100</v>
      </c>
    </row>
    <row r="250" spans="1:26" ht="15" thickBot="1" x14ac:dyDescent="0.35">
      <c r="A250" s="11" t="s">
        <v>747</v>
      </c>
      <c r="B250" s="12" t="s">
        <v>748</v>
      </c>
      <c r="C250" s="12" t="s">
        <v>749</v>
      </c>
      <c r="D250">
        <f>IFERROR(VLOOKUP(C250,'throwball F'!$B$2:$N$138,13,FALSE),100)</f>
        <v>90</v>
      </c>
      <c r="E250">
        <f>IFERROR(VLOOKUP(C250,'Cricket SF&amp;F'!$B$2:$AC$103,28,FALSE),0)</f>
        <v>0</v>
      </c>
      <c r="F250">
        <f>IFERROR(VLOOKUP(C250,'Chess F'!$B$2:$H$84,7,FALSE),0)</f>
        <v>0</v>
      </c>
      <c r="G250">
        <f t="shared" si="18"/>
        <v>90</v>
      </c>
      <c r="H250">
        <f>IFERROR(VLOOKUP(C250,'Football SF'!$B$2:$U$61,20,FALSE),0)</f>
        <v>0</v>
      </c>
      <c r="I250">
        <f>IFERROR(VLOOKUP(C250,FIFA!$B$2:$M$36,12,FALSE),0)</f>
        <v>0</v>
      </c>
      <c r="J250">
        <f>IFERROR(VLOOKUP(C250,'TT F'!$B$2:$Q$71,16,FALSE),0)</f>
        <v>0</v>
      </c>
      <c r="K250">
        <f t="shared" si="19"/>
        <v>90</v>
      </c>
      <c r="L250">
        <f>IFERROR(VLOOKUP(C250,'Futsal F'!$B$2:$M$37,12,FALSE),0)</f>
        <v>0</v>
      </c>
      <c r="M250">
        <f>IFERROR(VLOOKUP(C250,'Football F'!$B$2:$M$34,12,FALSE),0)</f>
        <v>0</v>
      </c>
      <c r="N250">
        <f>IFERROR(VLOOKUP(C250,'Basketball F'!$B$2:$M$32,12,FALSE),0)</f>
        <v>0</v>
      </c>
      <c r="O250">
        <f t="shared" si="20"/>
        <v>90</v>
      </c>
      <c r="P250">
        <f>IFERROR(VLOOKUP(C250,'BGMI F'!$B$2:$Q$32,16,FALSE),0)</f>
        <v>0</v>
      </c>
      <c r="Q250">
        <f>IFERROR(VLOOKUP(C250,'Carrom F'!$B$2:$M$41,12,FALSE),0)</f>
        <v>0</v>
      </c>
      <c r="R250">
        <f>IFERROR(VLOOKUP(C250,'Badminton F'!$B$2:$Q$46,16,FALSE),0)</f>
        <v>0</v>
      </c>
      <c r="S250">
        <f t="shared" si="21"/>
        <v>90</v>
      </c>
      <c r="T250">
        <f>IFERROR(VLOOKUP(C250,Athletics!$B$2:$AF$22,31,FALSE),0)</f>
        <v>0</v>
      </c>
      <c r="U250">
        <f>IFERROR(VLOOKUP(C250,'Volleyball F'!$B$2:$Q$50,16,FALSE),0)</f>
        <v>0</v>
      </c>
      <c r="V250">
        <f>IFERROR(VLOOKUP(C250,Pool!$B$2:$U$31,20,FALSE),0)</f>
        <v>0</v>
      </c>
      <c r="W250">
        <f>IFERROR(VLOOKUP(C250,'Tug of War'!$B$2:$AC$20,28,FALSE),0)</f>
        <v>0</v>
      </c>
      <c r="X250">
        <f t="shared" si="22"/>
        <v>90</v>
      </c>
      <c r="Y250">
        <f>IFERROR(VLOOKUP(C250,Frisbee!$B$2:$Q$18,16,FALSE),0)</f>
        <v>0</v>
      </c>
      <c r="Z250">
        <f t="shared" si="23"/>
        <v>90</v>
      </c>
    </row>
    <row r="251" spans="1:26" ht="15" thickBot="1" x14ac:dyDescent="0.35">
      <c r="A251" s="11" t="s">
        <v>750</v>
      </c>
      <c r="B251" s="12" t="s">
        <v>751</v>
      </c>
      <c r="C251" s="12" t="s">
        <v>752</v>
      </c>
      <c r="D251">
        <f>IFERROR(VLOOKUP(C251,'throwball F'!$B$2:$N$138,13,FALSE),100)</f>
        <v>100</v>
      </c>
      <c r="E251">
        <f>IFERROR(VLOOKUP(C251,'Cricket SF&amp;F'!$B$2:$AC$103,28,FALSE),0)</f>
        <v>-4</v>
      </c>
      <c r="F251">
        <f>IFERROR(VLOOKUP(C251,'Chess F'!$B$2:$H$84,7,FALSE),0)</f>
        <v>0</v>
      </c>
      <c r="G251">
        <f t="shared" si="18"/>
        <v>96</v>
      </c>
      <c r="H251">
        <f>IFERROR(VLOOKUP(C251,'Football SF'!$B$2:$U$61,20,FALSE),0)</f>
        <v>0</v>
      </c>
      <c r="I251">
        <f>IFERROR(VLOOKUP(C251,FIFA!$B$2:$M$36,12,FALSE),0)</f>
        <v>0</v>
      </c>
      <c r="J251">
        <f>IFERROR(VLOOKUP(C251,'TT F'!$B$2:$Q$71,16,FALSE),0)</f>
        <v>0</v>
      </c>
      <c r="K251">
        <f t="shared" si="19"/>
        <v>96</v>
      </c>
      <c r="L251">
        <f>IFERROR(VLOOKUP(C251,'Futsal F'!$B$2:$M$37,12,FALSE),0)</f>
        <v>0</v>
      </c>
      <c r="M251">
        <f>IFERROR(VLOOKUP(C251,'Football F'!$B$2:$M$34,12,FALSE),0)</f>
        <v>0</v>
      </c>
      <c r="N251">
        <f>IFERROR(VLOOKUP(C251,'Basketball F'!$B$2:$M$32,12,FALSE),0)</f>
        <v>0</v>
      </c>
      <c r="O251">
        <f t="shared" si="20"/>
        <v>96</v>
      </c>
      <c r="P251">
        <f>IFERROR(VLOOKUP(C251,'BGMI F'!$B$2:$Q$32,16,FALSE),0)</f>
        <v>0</v>
      </c>
      <c r="Q251">
        <f>IFERROR(VLOOKUP(C251,'Carrom F'!$B$2:$M$41,12,FALSE),0)</f>
        <v>0</v>
      </c>
      <c r="R251">
        <f>IFERROR(VLOOKUP(C251,'Badminton F'!$B$2:$Q$46,16,FALSE),0)</f>
        <v>0</v>
      </c>
      <c r="S251">
        <f t="shared" si="21"/>
        <v>96</v>
      </c>
      <c r="T251">
        <f>IFERROR(VLOOKUP(C251,Athletics!$B$2:$AF$22,31,FALSE),0)</f>
        <v>0</v>
      </c>
      <c r="U251">
        <f>IFERROR(VLOOKUP(C251,'Volleyball F'!$B$2:$Q$50,16,FALSE),0)</f>
        <v>0</v>
      </c>
      <c r="V251">
        <f>IFERROR(VLOOKUP(C251,Pool!$B$2:$U$31,20,FALSE),0)</f>
        <v>0</v>
      </c>
      <c r="W251">
        <f>IFERROR(VLOOKUP(C251,'Tug of War'!$B$2:$AC$20,28,FALSE),0)</f>
        <v>0</v>
      </c>
      <c r="X251">
        <f t="shared" si="22"/>
        <v>96</v>
      </c>
      <c r="Y251">
        <f>IFERROR(VLOOKUP(C251,Frisbee!$B$2:$Q$18,16,FALSE),0)</f>
        <v>0</v>
      </c>
      <c r="Z251">
        <f t="shared" si="23"/>
        <v>96</v>
      </c>
    </row>
    <row r="252" spans="1:26" ht="29.4" thickBot="1" x14ac:dyDescent="0.35">
      <c r="A252" s="11" t="s">
        <v>753</v>
      </c>
      <c r="B252" s="12" t="s">
        <v>754</v>
      </c>
      <c r="C252" s="12" t="s">
        <v>755</v>
      </c>
      <c r="D252">
        <f>IFERROR(VLOOKUP(C252,'throwball F'!$B$2:$N$138,13,FALSE),100)</f>
        <v>115</v>
      </c>
      <c r="E252">
        <f>IFERROR(VLOOKUP(C252,'Cricket SF&amp;F'!$B$2:$AC$103,28,FALSE),0)</f>
        <v>-17</v>
      </c>
      <c r="F252">
        <f>IFERROR(VLOOKUP(C252,'Chess F'!$B$2:$H$84,7,FALSE),0)</f>
        <v>0</v>
      </c>
      <c r="G252">
        <f t="shared" si="18"/>
        <v>98</v>
      </c>
      <c r="H252">
        <f>IFERROR(VLOOKUP(C252,'Football SF'!$B$2:$U$61,20,FALSE),0)</f>
        <v>0</v>
      </c>
      <c r="I252">
        <f>IFERROR(VLOOKUP(C252,FIFA!$B$2:$M$36,12,FALSE),0)</f>
        <v>0</v>
      </c>
      <c r="J252">
        <f>IFERROR(VLOOKUP(C252,'TT F'!$B$2:$Q$71,16,FALSE),0)</f>
        <v>0</v>
      </c>
      <c r="K252">
        <f t="shared" si="19"/>
        <v>98</v>
      </c>
      <c r="L252">
        <f>IFERROR(VLOOKUP(C252,'Futsal F'!$B$2:$M$37,12,FALSE),0)</f>
        <v>0</v>
      </c>
      <c r="M252">
        <f>IFERROR(VLOOKUP(C252,'Football F'!$B$2:$M$34,12,FALSE),0)</f>
        <v>0</v>
      </c>
      <c r="N252">
        <f>IFERROR(VLOOKUP(C252,'Basketball F'!$B$2:$M$32,12,FALSE),0)</f>
        <v>0</v>
      </c>
      <c r="O252">
        <f t="shared" si="20"/>
        <v>98</v>
      </c>
      <c r="P252">
        <f>IFERROR(VLOOKUP(C252,'BGMI F'!$B$2:$Q$32,16,FALSE),0)</f>
        <v>0</v>
      </c>
      <c r="Q252">
        <f>IFERROR(VLOOKUP(C252,'Carrom F'!$B$2:$M$41,12,FALSE),0)</f>
        <v>0</v>
      </c>
      <c r="R252">
        <f>IFERROR(VLOOKUP(C252,'Badminton F'!$B$2:$Q$46,16,FALSE),0)</f>
        <v>0</v>
      </c>
      <c r="S252">
        <f t="shared" si="21"/>
        <v>98</v>
      </c>
      <c r="T252">
        <f>IFERROR(VLOOKUP(C252,Athletics!$B$2:$AF$22,31,FALSE),0)</f>
        <v>0</v>
      </c>
      <c r="U252">
        <f>IFERROR(VLOOKUP(C252,'Volleyball F'!$B$2:$Q$50,16,FALSE),0)</f>
        <v>0</v>
      </c>
      <c r="V252">
        <f>IFERROR(VLOOKUP(C252,Pool!$B$2:$U$31,20,FALSE),0)</f>
        <v>13</v>
      </c>
      <c r="W252">
        <f>IFERROR(VLOOKUP(C252,'Tug of War'!$B$2:$AC$20,28,FALSE),0)</f>
        <v>0</v>
      </c>
      <c r="X252">
        <f t="shared" si="22"/>
        <v>111</v>
      </c>
      <c r="Y252">
        <f>IFERROR(VLOOKUP(C252,Frisbee!$B$2:$Q$18,16,FALSE),0)</f>
        <v>0</v>
      </c>
      <c r="Z252">
        <f t="shared" si="23"/>
        <v>111</v>
      </c>
    </row>
    <row r="253" spans="1:26" ht="15" thickBot="1" x14ac:dyDescent="0.35">
      <c r="A253" s="11" t="s">
        <v>756</v>
      </c>
      <c r="B253" s="12" t="s">
        <v>757</v>
      </c>
      <c r="C253" s="12" t="s">
        <v>758</v>
      </c>
      <c r="D253">
        <f>IFERROR(VLOOKUP(C253,'throwball F'!$B$2:$N$138,13,FALSE),100)</f>
        <v>100</v>
      </c>
      <c r="E253">
        <f>IFERROR(VLOOKUP(C253,'Cricket SF&amp;F'!$B$2:$AC$103,28,FALSE),0)</f>
        <v>0</v>
      </c>
      <c r="F253">
        <f>IFERROR(VLOOKUP(C253,'Chess F'!$B$2:$H$84,7,FALSE),0)</f>
        <v>0</v>
      </c>
      <c r="G253">
        <f t="shared" si="18"/>
        <v>100</v>
      </c>
      <c r="H253">
        <f>IFERROR(VLOOKUP(C253,'Football SF'!$B$2:$U$61,20,FALSE),0)</f>
        <v>0</v>
      </c>
      <c r="I253">
        <f>IFERROR(VLOOKUP(C253,FIFA!$B$2:$M$36,12,FALSE),0)</f>
        <v>0</v>
      </c>
      <c r="J253">
        <f>IFERROR(VLOOKUP(C253,'TT F'!$B$2:$Q$71,16,FALSE),0)</f>
        <v>0</v>
      </c>
      <c r="K253">
        <f t="shared" si="19"/>
        <v>100</v>
      </c>
      <c r="L253">
        <f>IFERROR(VLOOKUP(C253,'Futsal F'!$B$2:$M$37,12,FALSE),0)</f>
        <v>0</v>
      </c>
      <c r="M253">
        <f>IFERROR(VLOOKUP(C253,'Football F'!$B$2:$M$34,12,FALSE),0)</f>
        <v>0</v>
      </c>
      <c r="N253">
        <f>IFERROR(VLOOKUP(C253,'Basketball F'!$B$2:$M$32,12,FALSE),0)</f>
        <v>0</v>
      </c>
      <c r="O253">
        <f t="shared" si="20"/>
        <v>100</v>
      </c>
      <c r="P253">
        <f>IFERROR(VLOOKUP(C253,'BGMI F'!$B$2:$Q$32,16,FALSE),0)</f>
        <v>0</v>
      </c>
      <c r="Q253">
        <f>IFERROR(VLOOKUP(C253,'Carrom F'!$B$2:$M$41,12,FALSE),0)</f>
        <v>0</v>
      </c>
      <c r="R253">
        <f>IFERROR(VLOOKUP(C253,'Badminton F'!$B$2:$Q$46,16,FALSE),0)</f>
        <v>0</v>
      </c>
      <c r="S253">
        <f t="shared" si="21"/>
        <v>100</v>
      </c>
      <c r="T253">
        <f>IFERROR(VLOOKUP(C253,Athletics!$B$2:$AF$22,31,FALSE),0)</f>
        <v>0</v>
      </c>
      <c r="U253">
        <f>IFERROR(VLOOKUP(C253,'Volleyball F'!$B$2:$Q$50,16,FALSE),0)</f>
        <v>0</v>
      </c>
      <c r="V253">
        <f>IFERROR(VLOOKUP(C253,Pool!$B$2:$U$31,20,FALSE),0)</f>
        <v>0</v>
      </c>
      <c r="W253">
        <f>IFERROR(VLOOKUP(C253,'Tug of War'!$B$2:$AC$20,28,FALSE),0)</f>
        <v>0</v>
      </c>
      <c r="X253">
        <f t="shared" si="22"/>
        <v>100</v>
      </c>
      <c r="Y253">
        <f>IFERROR(VLOOKUP(C253,Frisbee!$B$2:$Q$18,16,FALSE),0)</f>
        <v>0</v>
      </c>
      <c r="Z253">
        <f t="shared" si="23"/>
        <v>100</v>
      </c>
    </row>
    <row r="254" spans="1:26" ht="29.4" thickBot="1" x14ac:dyDescent="0.35">
      <c r="A254" s="11" t="s">
        <v>759</v>
      </c>
      <c r="B254" s="12" t="s">
        <v>760</v>
      </c>
      <c r="C254" s="12" t="s">
        <v>761</v>
      </c>
      <c r="D254">
        <f>IFERROR(VLOOKUP(C254,'throwball F'!$B$2:$N$138,13,FALSE),100)</f>
        <v>100</v>
      </c>
      <c r="E254">
        <f>IFERROR(VLOOKUP(C254,'Cricket SF&amp;F'!$B$2:$AC$103,28,FALSE),0)</f>
        <v>0</v>
      </c>
      <c r="F254">
        <f>IFERROR(VLOOKUP(C254,'Chess F'!$B$2:$H$84,7,FALSE),0)</f>
        <v>0</v>
      </c>
      <c r="G254">
        <f t="shared" si="18"/>
        <v>100</v>
      </c>
      <c r="H254">
        <f>IFERROR(VLOOKUP(C254,'Football SF'!$B$2:$U$61,20,FALSE),0)</f>
        <v>0</v>
      </c>
      <c r="I254">
        <f>IFERROR(VLOOKUP(C254,FIFA!$B$2:$M$36,12,FALSE),0)</f>
        <v>0</v>
      </c>
      <c r="J254">
        <f>IFERROR(VLOOKUP(C254,'TT F'!$B$2:$Q$71,16,FALSE),0)</f>
        <v>0</v>
      </c>
      <c r="K254">
        <f t="shared" si="19"/>
        <v>100</v>
      </c>
      <c r="L254">
        <f>IFERROR(VLOOKUP(C254,'Futsal F'!$B$2:$M$37,12,FALSE),0)</f>
        <v>0</v>
      </c>
      <c r="M254">
        <f>IFERROR(VLOOKUP(C254,'Football F'!$B$2:$M$34,12,FALSE),0)</f>
        <v>0</v>
      </c>
      <c r="N254">
        <f>IFERROR(VLOOKUP(C254,'Basketball F'!$B$2:$M$32,12,FALSE),0)</f>
        <v>0</v>
      </c>
      <c r="O254">
        <f t="shared" si="20"/>
        <v>100</v>
      </c>
      <c r="P254">
        <f>IFERROR(VLOOKUP(C254,'BGMI F'!$B$2:$Q$32,16,FALSE),0)</f>
        <v>0</v>
      </c>
      <c r="Q254">
        <f>IFERROR(VLOOKUP(C254,'Carrom F'!$B$2:$M$41,12,FALSE),0)</f>
        <v>0</v>
      </c>
      <c r="R254">
        <f>IFERROR(VLOOKUP(C254,'Badminton F'!$B$2:$Q$46,16,FALSE),0)</f>
        <v>0</v>
      </c>
      <c r="S254">
        <f t="shared" si="21"/>
        <v>100</v>
      </c>
      <c r="T254">
        <f>IFERROR(VLOOKUP(C254,Athletics!$B$2:$AF$22,31,FALSE),0)</f>
        <v>0</v>
      </c>
      <c r="U254">
        <f>IFERROR(VLOOKUP(C254,'Volleyball F'!$B$2:$Q$50,16,FALSE),0)</f>
        <v>0</v>
      </c>
      <c r="V254">
        <f>IFERROR(VLOOKUP(C254,Pool!$B$2:$U$31,20,FALSE),0)</f>
        <v>0</v>
      </c>
      <c r="W254">
        <f>IFERROR(VLOOKUP(C254,'Tug of War'!$B$2:$AC$20,28,FALSE),0)</f>
        <v>0</v>
      </c>
      <c r="X254">
        <f t="shared" si="22"/>
        <v>100</v>
      </c>
      <c r="Y254">
        <f>IFERROR(VLOOKUP(C254,Frisbee!$B$2:$Q$18,16,FALSE),0)</f>
        <v>0</v>
      </c>
      <c r="Z254">
        <f t="shared" si="23"/>
        <v>100</v>
      </c>
    </row>
    <row r="255" spans="1:26" ht="15" thickBot="1" x14ac:dyDescent="0.35">
      <c r="A255" s="11" t="s">
        <v>762</v>
      </c>
      <c r="B255" s="12" t="s">
        <v>763</v>
      </c>
      <c r="C255" s="12" t="s">
        <v>764</v>
      </c>
      <c r="D255">
        <f>IFERROR(VLOOKUP(C255,'throwball F'!$B$2:$N$138,13,FALSE),100)</f>
        <v>100</v>
      </c>
      <c r="E255">
        <f>IFERROR(VLOOKUP(C255,'Cricket SF&amp;F'!$B$2:$AC$103,28,FALSE),0)</f>
        <v>0</v>
      </c>
      <c r="F255">
        <f>IFERROR(VLOOKUP(C255,'Chess F'!$B$2:$H$84,7,FALSE),0)</f>
        <v>0</v>
      </c>
      <c r="G255">
        <f t="shared" si="18"/>
        <v>100</v>
      </c>
      <c r="H255">
        <f>IFERROR(VLOOKUP(C255,'Football SF'!$B$2:$U$61,20,FALSE),0)</f>
        <v>0</v>
      </c>
      <c r="I255">
        <f>IFERROR(VLOOKUP(C255,FIFA!$B$2:$M$36,12,FALSE),0)</f>
        <v>0</v>
      </c>
      <c r="J255">
        <f>IFERROR(VLOOKUP(C255,'TT F'!$B$2:$Q$71,16,FALSE),0)</f>
        <v>0</v>
      </c>
      <c r="K255">
        <f t="shared" si="19"/>
        <v>100</v>
      </c>
      <c r="L255">
        <f>IFERROR(VLOOKUP(C255,'Futsal F'!$B$2:$M$37,12,FALSE),0)</f>
        <v>0</v>
      </c>
      <c r="M255">
        <f>IFERROR(VLOOKUP(C255,'Football F'!$B$2:$M$34,12,FALSE),0)</f>
        <v>0</v>
      </c>
      <c r="N255">
        <f>IFERROR(VLOOKUP(C255,'Basketball F'!$B$2:$M$32,12,FALSE),0)</f>
        <v>0</v>
      </c>
      <c r="O255">
        <f t="shared" si="20"/>
        <v>100</v>
      </c>
      <c r="P255">
        <f>IFERROR(VLOOKUP(C255,'BGMI F'!$B$2:$Q$32,16,FALSE),0)</f>
        <v>0</v>
      </c>
      <c r="Q255">
        <f>IFERROR(VLOOKUP(C255,'Carrom F'!$B$2:$M$41,12,FALSE),0)</f>
        <v>0</v>
      </c>
      <c r="R255">
        <f>IFERROR(VLOOKUP(C255,'Badminton F'!$B$2:$Q$46,16,FALSE),0)</f>
        <v>0</v>
      </c>
      <c r="S255">
        <f t="shared" si="21"/>
        <v>100</v>
      </c>
      <c r="T255">
        <f>IFERROR(VLOOKUP(C255,Athletics!$B$2:$AF$22,31,FALSE),0)</f>
        <v>0</v>
      </c>
      <c r="U255">
        <f>IFERROR(VLOOKUP(C255,'Volleyball F'!$B$2:$Q$50,16,FALSE),0)</f>
        <v>0</v>
      </c>
      <c r="V255">
        <f>IFERROR(VLOOKUP(C255,Pool!$B$2:$U$31,20,FALSE),0)</f>
        <v>0</v>
      </c>
      <c r="W255">
        <f>IFERROR(VLOOKUP(C255,'Tug of War'!$B$2:$AC$20,28,FALSE),0)</f>
        <v>0</v>
      </c>
      <c r="X255">
        <f t="shared" si="22"/>
        <v>100</v>
      </c>
      <c r="Y255">
        <f>IFERROR(VLOOKUP(C255,Frisbee!$B$2:$Q$18,16,FALSE),0)</f>
        <v>0</v>
      </c>
      <c r="Z255">
        <f t="shared" si="23"/>
        <v>100</v>
      </c>
    </row>
    <row r="256" spans="1:26" ht="15" thickBot="1" x14ac:dyDescent="0.35">
      <c r="A256" s="11" t="s">
        <v>765</v>
      </c>
      <c r="B256" s="12" t="s">
        <v>766</v>
      </c>
      <c r="C256" s="12" t="s">
        <v>767</v>
      </c>
      <c r="D256">
        <f>IFERROR(VLOOKUP(C256,'throwball F'!$B$2:$N$138,13,FALSE),100)</f>
        <v>101</v>
      </c>
      <c r="E256">
        <f>IFERROR(VLOOKUP(C256,'Cricket SF&amp;F'!$B$2:$AC$103,28,FALSE),0)</f>
        <v>0</v>
      </c>
      <c r="F256">
        <f>IFERROR(VLOOKUP(C256,'Chess F'!$B$2:$H$84,7,FALSE),0)</f>
        <v>0</v>
      </c>
      <c r="G256">
        <f t="shared" si="18"/>
        <v>101</v>
      </c>
      <c r="H256">
        <f>IFERROR(VLOOKUP(C256,'Football SF'!$B$2:$U$61,20,FALSE),0)</f>
        <v>0</v>
      </c>
      <c r="I256">
        <f>IFERROR(VLOOKUP(C256,FIFA!$B$2:$M$36,12,FALSE),0)</f>
        <v>0</v>
      </c>
      <c r="J256">
        <f>IFERROR(VLOOKUP(C256,'TT F'!$B$2:$Q$71,16,FALSE),0)</f>
        <v>0</v>
      </c>
      <c r="K256">
        <f t="shared" si="19"/>
        <v>101</v>
      </c>
      <c r="L256">
        <f>IFERROR(VLOOKUP(C256,'Futsal F'!$B$2:$M$37,12,FALSE),0)</f>
        <v>0</v>
      </c>
      <c r="M256">
        <f>IFERROR(VLOOKUP(C256,'Football F'!$B$2:$M$34,12,FALSE),0)</f>
        <v>0</v>
      </c>
      <c r="N256">
        <f>IFERROR(VLOOKUP(C256,'Basketball F'!$B$2:$M$32,12,FALSE),0)</f>
        <v>0</v>
      </c>
      <c r="O256">
        <f t="shared" si="20"/>
        <v>101</v>
      </c>
      <c r="P256">
        <f>IFERROR(VLOOKUP(C256,'BGMI F'!$B$2:$Q$32,16,FALSE),0)</f>
        <v>0</v>
      </c>
      <c r="Q256">
        <f>IFERROR(VLOOKUP(C256,'Carrom F'!$B$2:$M$41,12,FALSE),0)</f>
        <v>0</v>
      </c>
      <c r="R256">
        <f>IFERROR(VLOOKUP(C256,'Badminton F'!$B$2:$Q$46,16,FALSE),0)</f>
        <v>0</v>
      </c>
      <c r="S256">
        <f t="shared" si="21"/>
        <v>101</v>
      </c>
      <c r="T256">
        <f>IFERROR(VLOOKUP(C256,Athletics!$B$2:$AF$22,31,FALSE),0)</f>
        <v>0</v>
      </c>
      <c r="U256">
        <f>IFERROR(VLOOKUP(C256,'Volleyball F'!$B$2:$Q$50,16,FALSE),0)</f>
        <v>0</v>
      </c>
      <c r="V256">
        <f>IFERROR(VLOOKUP(C256,Pool!$B$2:$U$31,20,FALSE),0)</f>
        <v>0</v>
      </c>
      <c r="W256">
        <f>IFERROR(VLOOKUP(C256,'Tug of War'!$B$2:$AC$20,28,FALSE),0)</f>
        <v>0</v>
      </c>
      <c r="X256">
        <f t="shared" si="22"/>
        <v>101</v>
      </c>
      <c r="Y256">
        <f>IFERROR(VLOOKUP(C256,Frisbee!$B$2:$Q$18,16,FALSE),0)</f>
        <v>0</v>
      </c>
      <c r="Z256">
        <f t="shared" si="23"/>
        <v>101</v>
      </c>
    </row>
    <row r="257" spans="1:26" ht="29.4" thickBot="1" x14ac:dyDescent="0.35">
      <c r="A257" s="11" t="s">
        <v>768</v>
      </c>
      <c r="B257" s="12" t="s">
        <v>769</v>
      </c>
      <c r="C257" s="12" t="s">
        <v>770</v>
      </c>
      <c r="D257">
        <f>IFERROR(VLOOKUP(C257,'throwball F'!$B$2:$N$138,13,FALSE),100)</f>
        <v>100</v>
      </c>
      <c r="E257">
        <f>IFERROR(VLOOKUP(C257,'Cricket SF&amp;F'!$B$2:$AC$103,28,FALSE),0)</f>
        <v>0</v>
      </c>
      <c r="F257">
        <f>IFERROR(VLOOKUP(C257,'Chess F'!$B$2:$H$84,7,FALSE),0)</f>
        <v>0</v>
      </c>
      <c r="G257">
        <f t="shared" si="18"/>
        <v>100</v>
      </c>
      <c r="H257">
        <f>IFERROR(VLOOKUP(C257,'Football SF'!$B$2:$U$61,20,FALSE),0)</f>
        <v>0</v>
      </c>
      <c r="I257">
        <f>IFERROR(VLOOKUP(C257,FIFA!$B$2:$M$36,12,FALSE),0)</f>
        <v>0</v>
      </c>
      <c r="J257">
        <f>IFERROR(VLOOKUP(C257,'TT F'!$B$2:$Q$71,16,FALSE),0)</f>
        <v>0</v>
      </c>
      <c r="K257">
        <f t="shared" si="19"/>
        <v>100</v>
      </c>
      <c r="L257">
        <f>IFERROR(VLOOKUP(C257,'Futsal F'!$B$2:$M$37,12,FALSE),0)</f>
        <v>0</v>
      </c>
      <c r="M257">
        <f>IFERROR(VLOOKUP(C257,'Football F'!$B$2:$M$34,12,FALSE),0)</f>
        <v>0</v>
      </c>
      <c r="N257">
        <f>IFERROR(VLOOKUP(C257,'Basketball F'!$B$2:$M$32,12,FALSE),0)</f>
        <v>0</v>
      </c>
      <c r="O257">
        <f t="shared" si="20"/>
        <v>100</v>
      </c>
      <c r="P257">
        <f>IFERROR(VLOOKUP(C257,'BGMI F'!$B$2:$Q$32,16,FALSE),0)</f>
        <v>0</v>
      </c>
      <c r="Q257">
        <f>IFERROR(VLOOKUP(C257,'Carrom F'!$B$2:$M$41,12,FALSE),0)</f>
        <v>0</v>
      </c>
      <c r="R257">
        <f>IFERROR(VLOOKUP(C257,'Badminton F'!$B$2:$Q$46,16,FALSE),0)</f>
        <v>0</v>
      </c>
      <c r="S257">
        <f t="shared" si="21"/>
        <v>100</v>
      </c>
      <c r="T257">
        <f>IFERROR(VLOOKUP(C257,Athletics!$B$2:$AF$22,31,FALSE),0)</f>
        <v>0</v>
      </c>
      <c r="U257">
        <f>IFERROR(VLOOKUP(C257,'Volleyball F'!$B$2:$Q$50,16,FALSE),0)</f>
        <v>0</v>
      </c>
      <c r="V257">
        <f>IFERROR(VLOOKUP(C257,Pool!$B$2:$U$31,20,FALSE),0)</f>
        <v>0</v>
      </c>
      <c r="W257">
        <f>IFERROR(VLOOKUP(C257,'Tug of War'!$B$2:$AC$20,28,FALSE),0)</f>
        <v>0</v>
      </c>
      <c r="X257">
        <f t="shared" si="22"/>
        <v>100</v>
      </c>
      <c r="Y257">
        <f>IFERROR(VLOOKUP(C257,Frisbee!$B$2:$Q$18,16,FALSE),0)</f>
        <v>0</v>
      </c>
      <c r="Z257">
        <f t="shared" si="23"/>
        <v>100</v>
      </c>
    </row>
    <row r="258" spans="1:26" ht="15" thickBot="1" x14ac:dyDescent="0.35">
      <c r="A258" s="11" t="s">
        <v>771</v>
      </c>
      <c r="B258" s="12" t="s">
        <v>772</v>
      </c>
      <c r="C258" s="12" t="s">
        <v>773</v>
      </c>
      <c r="D258">
        <f>IFERROR(VLOOKUP(C258,'throwball F'!$B$2:$N$138,13,FALSE),100)</f>
        <v>100</v>
      </c>
      <c r="E258">
        <f>IFERROR(VLOOKUP(C258,'Cricket SF&amp;F'!$B$2:$AC$103,28,FALSE),0)</f>
        <v>0</v>
      </c>
      <c r="F258">
        <f>IFERROR(VLOOKUP(C258,'Chess F'!$B$2:$H$84,7,FALSE),0)</f>
        <v>0</v>
      </c>
      <c r="G258">
        <f t="shared" si="18"/>
        <v>100</v>
      </c>
      <c r="H258">
        <f>IFERROR(VLOOKUP(C258,'Football SF'!$B$2:$U$61,20,FALSE),0)</f>
        <v>0</v>
      </c>
      <c r="I258">
        <f>IFERROR(VLOOKUP(C258,FIFA!$B$2:$M$36,12,FALSE),0)</f>
        <v>0</v>
      </c>
      <c r="J258">
        <f>IFERROR(VLOOKUP(C258,'TT F'!$B$2:$Q$71,16,FALSE),0)</f>
        <v>0</v>
      </c>
      <c r="K258">
        <f t="shared" si="19"/>
        <v>100</v>
      </c>
      <c r="L258">
        <f>IFERROR(VLOOKUP(C258,'Futsal F'!$B$2:$M$37,12,FALSE),0)</f>
        <v>0</v>
      </c>
      <c r="M258">
        <f>IFERROR(VLOOKUP(C258,'Football F'!$B$2:$M$34,12,FALSE),0)</f>
        <v>0</v>
      </c>
      <c r="N258">
        <f>IFERROR(VLOOKUP(C258,'Basketball F'!$B$2:$M$32,12,FALSE),0)</f>
        <v>0</v>
      </c>
      <c r="O258">
        <f t="shared" si="20"/>
        <v>100</v>
      </c>
      <c r="P258">
        <f>IFERROR(VLOOKUP(C258,'BGMI F'!$B$2:$Q$32,16,FALSE),0)</f>
        <v>0</v>
      </c>
      <c r="Q258">
        <f>IFERROR(VLOOKUP(C258,'Carrom F'!$B$2:$M$41,12,FALSE),0)</f>
        <v>0</v>
      </c>
      <c r="R258">
        <f>IFERROR(VLOOKUP(C258,'Badminton F'!$B$2:$Q$46,16,FALSE),0)</f>
        <v>0</v>
      </c>
      <c r="S258">
        <f t="shared" si="21"/>
        <v>100</v>
      </c>
      <c r="T258">
        <f>IFERROR(VLOOKUP(C258,Athletics!$B$2:$AF$22,31,FALSE),0)</f>
        <v>0</v>
      </c>
      <c r="U258">
        <f>IFERROR(VLOOKUP(C258,'Volleyball F'!$B$2:$Q$50,16,FALSE),0)</f>
        <v>0</v>
      </c>
      <c r="V258">
        <f>IFERROR(VLOOKUP(C258,Pool!$B$2:$U$31,20,FALSE),0)</f>
        <v>0</v>
      </c>
      <c r="W258">
        <f>IFERROR(VLOOKUP(C258,'Tug of War'!$B$2:$AC$20,28,FALSE),0)</f>
        <v>0</v>
      </c>
      <c r="X258">
        <f t="shared" si="22"/>
        <v>100</v>
      </c>
      <c r="Y258">
        <f>IFERROR(VLOOKUP(C258,Frisbee!$B$2:$Q$18,16,FALSE),0)</f>
        <v>0</v>
      </c>
      <c r="Z258">
        <f t="shared" si="23"/>
        <v>100</v>
      </c>
    </row>
    <row r="259" spans="1:26" ht="29.4" thickBot="1" x14ac:dyDescent="0.35">
      <c r="A259" s="11" t="s">
        <v>774</v>
      </c>
      <c r="B259" s="12" t="s">
        <v>775</v>
      </c>
      <c r="C259" s="12" t="s">
        <v>776</v>
      </c>
      <c r="D259">
        <f>IFERROR(VLOOKUP(C259,'throwball F'!$B$2:$N$138,13,FALSE),100)</f>
        <v>100</v>
      </c>
      <c r="E259">
        <f>IFERROR(VLOOKUP(C259,'Cricket SF&amp;F'!$B$2:$AC$103,28,FALSE),0)</f>
        <v>0</v>
      </c>
      <c r="F259">
        <f>IFERROR(VLOOKUP(C259,'Chess F'!$B$2:$H$84,7,FALSE),0)</f>
        <v>0</v>
      </c>
      <c r="G259">
        <f t="shared" ref="G259:G322" si="24">SUM(D259:F259)</f>
        <v>100</v>
      </c>
      <c r="H259">
        <f>IFERROR(VLOOKUP(C259,'Football SF'!$B$2:$U$61,20,FALSE),0)</f>
        <v>0</v>
      </c>
      <c r="I259">
        <f>IFERROR(VLOOKUP(C259,FIFA!$B$2:$M$36,12,FALSE),0)</f>
        <v>0</v>
      </c>
      <c r="J259">
        <f>IFERROR(VLOOKUP(C259,'TT F'!$B$2:$Q$71,16,FALSE),0)</f>
        <v>0</v>
      </c>
      <c r="K259">
        <f t="shared" ref="K259:K322" si="25">SUM(G259:J259)</f>
        <v>100</v>
      </c>
      <c r="L259">
        <f>IFERROR(VLOOKUP(C259,'Futsal F'!$B$2:$M$37,12,FALSE),0)</f>
        <v>0</v>
      </c>
      <c r="M259">
        <f>IFERROR(VLOOKUP(C259,'Football F'!$B$2:$M$34,12,FALSE),0)</f>
        <v>0</v>
      </c>
      <c r="N259">
        <f>IFERROR(VLOOKUP(C259,'Basketball F'!$B$2:$M$32,12,FALSE),0)</f>
        <v>0</v>
      </c>
      <c r="O259">
        <f t="shared" ref="O259:O322" si="26">SUM(K259:N259)</f>
        <v>100</v>
      </c>
      <c r="P259">
        <f>IFERROR(VLOOKUP(C259,'BGMI F'!$B$2:$Q$32,16,FALSE),0)</f>
        <v>0</v>
      </c>
      <c r="Q259">
        <f>IFERROR(VLOOKUP(C259,'Carrom F'!$B$2:$M$41,12,FALSE),0)</f>
        <v>0</v>
      </c>
      <c r="R259">
        <f>IFERROR(VLOOKUP(C259,'Badminton F'!$B$2:$Q$46,16,FALSE),0)</f>
        <v>0</v>
      </c>
      <c r="S259">
        <f t="shared" ref="S259:S322" si="27">SUM(O259:R259)</f>
        <v>100</v>
      </c>
      <c r="T259">
        <f>IFERROR(VLOOKUP(C259,Athletics!$B$2:$AF$22,31,FALSE),0)</f>
        <v>0</v>
      </c>
      <c r="U259">
        <f>IFERROR(VLOOKUP(C259,'Volleyball F'!$B$2:$Q$50,16,FALSE),0)</f>
        <v>0</v>
      </c>
      <c r="V259">
        <f>IFERROR(VLOOKUP(C259,Pool!$B$2:$U$31,20,FALSE),0)</f>
        <v>0</v>
      </c>
      <c r="W259">
        <f>IFERROR(VLOOKUP(C259,'Tug of War'!$B$2:$AC$20,28,FALSE),0)</f>
        <v>0</v>
      </c>
      <c r="X259">
        <f t="shared" ref="X259:X322" si="28">SUM(S259:W259)</f>
        <v>100</v>
      </c>
      <c r="Y259">
        <f>IFERROR(VLOOKUP(C259,Frisbee!$B$2:$Q$18,16,FALSE),0)</f>
        <v>0</v>
      </c>
      <c r="Z259">
        <f t="shared" ref="Z259:Z322" si="29">SUM(X259:Y259)</f>
        <v>100</v>
      </c>
    </row>
    <row r="260" spans="1:26" ht="29.4" thickBot="1" x14ac:dyDescent="0.35">
      <c r="A260" s="11" t="s">
        <v>777</v>
      </c>
      <c r="B260" s="12" t="s">
        <v>778</v>
      </c>
      <c r="C260" s="12" t="s">
        <v>779</v>
      </c>
      <c r="D260">
        <f>IFERROR(VLOOKUP(C260,'throwball F'!$B$2:$N$138,13,FALSE),100)</f>
        <v>100</v>
      </c>
      <c r="E260">
        <f>IFERROR(VLOOKUP(C260,'Cricket SF&amp;F'!$B$2:$AC$103,28,FALSE),0)</f>
        <v>0</v>
      </c>
      <c r="F260">
        <f>IFERROR(VLOOKUP(C260,'Chess F'!$B$2:$H$84,7,FALSE),0)</f>
        <v>0</v>
      </c>
      <c r="G260">
        <f t="shared" si="24"/>
        <v>100</v>
      </c>
      <c r="H260">
        <f>IFERROR(VLOOKUP(C260,'Football SF'!$B$2:$U$61,20,FALSE),0)</f>
        <v>0</v>
      </c>
      <c r="I260">
        <f>IFERROR(VLOOKUP(C260,FIFA!$B$2:$M$36,12,FALSE),0)</f>
        <v>0</v>
      </c>
      <c r="J260">
        <f>IFERROR(VLOOKUP(C260,'TT F'!$B$2:$Q$71,16,FALSE),0)</f>
        <v>0</v>
      </c>
      <c r="K260">
        <f t="shared" si="25"/>
        <v>100</v>
      </c>
      <c r="L260">
        <f>IFERROR(VLOOKUP(C260,'Futsal F'!$B$2:$M$37,12,FALSE),0)</f>
        <v>0</v>
      </c>
      <c r="M260">
        <f>IFERROR(VLOOKUP(C260,'Football F'!$B$2:$M$34,12,FALSE),0)</f>
        <v>0</v>
      </c>
      <c r="N260">
        <f>IFERROR(VLOOKUP(C260,'Basketball F'!$B$2:$M$32,12,FALSE),0)</f>
        <v>0</v>
      </c>
      <c r="O260">
        <f t="shared" si="26"/>
        <v>100</v>
      </c>
      <c r="P260">
        <f>IFERROR(VLOOKUP(C260,'BGMI F'!$B$2:$Q$32,16,FALSE),0)</f>
        <v>0</v>
      </c>
      <c r="Q260">
        <f>IFERROR(VLOOKUP(C260,'Carrom F'!$B$2:$M$41,12,FALSE),0)</f>
        <v>0</v>
      </c>
      <c r="R260">
        <f>IFERROR(VLOOKUP(C260,'Badminton F'!$B$2:$Q$46,16,FALSE),0)</f>
        <v>0</v>
      </c>
      <c r="S260">
        <f t="shared" si="27"/>
        <v>100</v>
      </c>
      <c r="T260">
        <f>IFERROR(VLOOKUP(C260,Athletics!$B$2:$AF$22,31,FALSE),0)</f>
        <v>0</v>
      </c>
      <c r="U260">
        <f>IFERROR(VLOOKUP(C260,'Volleyball F'!$B$2:$Q$50,16,FALSE),0)</f>
        <v>0</v>
      </c>
      <c r="V260">
        <f>IFERROR(VLOOKUP(C260,Pool!$B$2:$U$31,20,FALSE),0)</f>
        <v>0</v>
      </c>
      <c r="W260">
        <f>IFERROR(VLOOKUP(C260,'Tug of War'!$B$2:$AC$20,28,FALSE),0)</f>
        <v>0</v>
      </c>
      <c r="X260">
        <f t="shared" si="28"/>
        <v>100</v>
      </c>
      <c r="Y260">
        <f>IFERROR(VLOOKUP(C260,Frisbee!$B$2:$Q$18,16,FALSE),0)</f>
        <v>0</v>
      </c>
      <c r="Z260">
        <f t="shared" si="29"/>
        <v>100</v>
      </c>
    </row>
    <row r="261" spans="1:26" ht="15" thickBot="1" x14ac:dyDescent="0.35">
      <c r="A261" s="11" t="s">
        <v>780</v>
      </c>
      <c r="B261" s="12" t="s">
        <v>781</v>
      </c>
      <c r="C261" s="12" t="s">
        <v>782</v>
      </c>
      <c r="D261">
        <f>IFERROR(VLOOKUP(C261,'throwball F'!$B$2:$N$138,13,FALSE),100)</f>
        <v>100</v>
      </c>
      <c r="E261">
        <f>IFERROR(VLOOKUP(C261,'Cricket SF&amp;F'!$B$2:$AC$103,28,FALSE),0)</f>
        <v>0</v>
      </c>
      <c r="F261">
        <f>IFERROR(VLOOKUP(C261,'Chess F'!$B$2:$H$84,7,FALSE),0)</f>
        <v>0</v>
      </c>
      <c r="G261">
        <f t="shared" si="24"/>
        <v>100</v>
      </c>
      <c r="H261">
        <f>IFERROR(VLOOKUP(C261,'Football SF'!$B$2:$U$61,20,FALSE),0)</f>
        <v>0</v>
      </c>
      <c r="I261">
        <f>IFERROR(VLOOKUP(C261,FIFA!$B$2:$M$36,12,FALSE),0)</f>
        <v>0</v>
      </c>
      <c r="J261">
        <f>IFERROR(VLOOKUP(C261,'TT F'!$B$2:$Q$71,16,FALSE),0)</f>
        <v>0</v>
      </c>
      <c r="K261">
        <f t="shared" si="25"/>
        <v>100</v>
      </c>
      <c r="L261">
        <f>IFERROR(VLOOKUP(C261,'Futsal F'!$B$2:$M$37,12,FALSE),0)</f>
        <v>0</v>
      </c>
      <c r="M261">
        <f>IFERROR(VLOOKUP(C261,'Football F'!$B$2:$M$34,12,FALSE),0)</f>
        <v>0</v>
      </c>
      <c r="N261">
        <f>IFERROR(VLOOKUP(C261,'Basketball F'!$B$2:$M$32,12,FALSE),0)</f>
        <v>0</v>
      </c>
      <c r="O261">
        <f t="shared" si="26"/>
        <v>100</v>
      </c>
      <c r="P261">
        <f>IFERROR(VLOOKUP(C261,'BGMI F'!$B$2:$Q$32,16,FALSE),0)</f>
        <v>0</v>
      </c>
      <c r="Q261">
        <f>IFERROR(VLOOKUP(C261,'Carrom F'!$B$2:$M$41,12,FALSE),0)</f>
        <v>0</v>
      </c>
      <c r="R261">
        <f>IFERROR(VLOOKUP(C261,'Badminton F'!$B$2:$Q$46,16,FALSE),0)</f>
        <v>0</v>
      </c>
      <c r="S261">
        <f t="shared" si="27"/>
        <v>100</v>
      </c>
      <c r="T261">
        <f>IFERROR(VLOOKUP(C261,Athletics!$B$2:$AF$22,31,FALSE),0)</f>
        <v>0</v>
      </c>
      <c r="U261">
        <f>IFERROR(VLOOKUP(C261,'Volleyball F'!$B$2:$Q$50,16,FALSE),0)</f>
        <v>0</v>
      </c>
      <c r="V261">
        <f>IFERROR(VLOOKUP(C261,Pool!$B$2:$U$31,20,FALSE),0)</f>
        <v>0</v>
      </c>
      <c r="W261">
        <f>IFERROR(VLOOKUP(C261,'Tug of War'!$B$2:$AC$20,28,FALSE),0)</f>
        <v>0</v>
      </c>
      <c r="X261">
        <f t="shared" si="28"/>
        <v>100</v>
      </c>
      <c r="Y261">
        <f>IFERROR(VLOOKUP(C261,Frisbee!$B$2:$Q$18,16,FALSE),0)</f>
        <v>0</v>
      </c>
      <c r="Z261">
        <f t="shared" si="29"/>
        <v>100</v>
      </c>
    </row>
    <row r="262" spans="1:26" ht="15" thickBot="1" x14ac:dyDescent="0.35">
      <c r="A262" s="11" t="s">
        <v>783</v>
      </c>
      <c r="B262" s="12" t="s">
        <v>784</v>
      </c>
      <c r="C262" s="12" t="s">
        <v>785</v>
      </c>
      <c r="D262">
        <f>IFERROR(VLOOKUP(C262,'throwball F'!$B$2:$N$138,13,FALSE),100)</f>
        <v>100</v>
      </c>
      <c r="E262">
        <f>IFERROR(VLOOKUP(C262,'Cricket SF&amp;F'!$B$2:$AC$103,28,FALSE),0)</f>
        <v>0</v>
      </c>
      <c r="F262">
        <f>IFERROR(VLOOKUP(C262,'Chess F'!$B$2:$H$84,7,FALSE),0)</f>
        <v>0</v>
      </c>
      <c r="G262">
        <f t="shared" si="24"/>
        <v>100</v>
      </c>
      <c r="H262">
        <f>IFERROR(VLOOKUP(C262,'Football SF'!$B$2:$U$61,20,FALSE),0)</f>
        <v>0</v>
      </c>
      <c r="I262">
        <f>IFERROR(VLOOKUP(C262,FIFA!$B$2:$M$36,12,FALSE),0)</f>
        <v>0</v>
      </c>
      <c r="J262">
        <f>IFERROR(VLOOKUP(C262,'TT F'!$B$2:$Q$71,16,FALSE),0)</f>
        <v>0</v>
      </c>
      <c r="K262">
        <f t="shared" si="25"/>
        <v>100</v>
      </c>
      <c r="L262">
        <f>IFERROR(VLOOKUP(C262,'Futsal F'!$B$2:$M$37,12,FALSE),0)</f>
        <v>0</v>
      </c>
      <c r="M262">
        <f>IFERROR(VLOOKUP(C262,'Football F'!$B$2:$M$34,12,FALSE),0)</f>
        <v>0</v>
      </c>
      <c r="N262">
        <f>IFERROR(VLOOKUP(C262,'Basketball F'!$B$2:$M$32,12,FALSE),0)</f>
        <v>0</v>
      </c>
      <c r="O262">
        <f t="shared" si="26"/>
        <v>100</v>
      </c>
      <c r="P262">
        <f>IFERROR(VLOOKUP(C262,'BGMI F'!$B$2:$Q$32,16,FALSE),0)</f>
        <v>0</v>
      </c>
      <c r="Q262">
        <f>IFERROR(VLOOKUP(C262,'Carrom F'!$B$2:$M$41,12,FALSE),0)</f>
        <v>0</v>
      </c>
      <c r="R262">
        <f>IFERROR(VLOOKUP(C262,'Badminton F'!$B$2:$Q$46,16,FALSE),0)</f>
        <v>0</v>
      </c>
      <c r="S262">
        <f t="shared" si="27"/>
        <v>100</v>
      </c>
      <c r="T262">
        <f>IFERROR(VLOOKUP(C262,Athletics!$B$2:$AF$22,31,FALSE),0)</f>
        <v>0</v>
      </c>
      <c r="U262">
        <f>IFERROR(VLOOKUP(C262,'Volleyball F'!$B$2:$Q$50,16,FALSE),0)</f>
        <v>0</v>
      </c>
      <c r="V262">
        <f>IFERROR(VLOOKUP(C262,Pool!$B$2:$U$31,20,FALSE),0)</f>
        <v>0</v>
      </c>
      <c r="W262">
        <f>IFERROR(VLOOKUP(C262,'Tug of War'!$B$2:$AC$20,28,FALSE),0)</f>
        <v>0</v>
      </c>
      <c r="X262">
        <f t="shared" si="28"/>
        <v>100</v>
      </c>
      <c r="Y262">
        <f>IFERROR(VLOOKUP(C262,Frisbee!$B$2:$Q$18,16,FALSE),0)</f>
        <v>0</v>
      </c>
      <c r="Z262">
        <f t="shared" si="29"/>
        <v>100</v>
      </c>
    </row>
    <row r="263" spans="1:26" ht="15" thickBot="1" x14ac:dyDescent="0.35">
      <c r="A263" s="11" t="s">
        <v>786</v>
      </c>
      <c r="B263" s="12" t="s">
        <v>787</v>
      </c>
      <c r="C263" s="12" t="s">
        <v>788</v>
      </c>
      <c r="D263">
        <f>IFERROR(VLOOKUP(C263,'throwball F'!$B$2:$N$138,13,FALSE),100)</f>
        <v>100</v>
      </c>
      <c r="E263">
        <f>IFERROR(VLOOKUP(C263,'Cricket SF&amp;F'!$B$2:$AC$103,28,FALSE),0)</f>
        <v>0</v>
      </c>
      <c r="F263">
        <f>IFERROR(VLOOKUP(C263,'Chess F'!$B$2:$H$84,7,FALSE),0)</f>
        <v>0</v>
      </c>
      <c r="G263">
        <f t="shared" si="24"/>
        <v>100</v>
      </c>
      <c r="H263">
        <f>IFERROR(VLOOKUP(C263,'Football SF'!$B$2:$U$61,20,FALSE),0)</f>
        <v>0</v>
      </c>
      <c r="I263">
        <f>IFERROR(VLOOKUP(C263,FIFA!$B$2:$M$36,12,FALSE),0)</f>
        <v>0</v>
      </c>
      <c r="J263">
        <f>IFERROR(VLOOKUP(C263,'TT F'!$B$2:$Q$71,16,FALSE),0)</f>
        <v>0</v>
      </c>
      <c r="K263">
        <f t="shared" si="25"/>
        <v>100</v>
      </c>
      <c r="L263">
        <f>IFERROR(VLOOKUP(C263,'Futsal F'!$B$2:$M$37,12,FALSE),0)</f>
        <v>0</v>
      </c>
      <c r="M263">
        <f>IFERROR(VLOOKUP(C263,'Football F'!$B$2:$M$34,12,FALSE),0)</f>
        <v>0</v>
      </c>
      <c r="N263">
        <f>IFERROR(VLOOKUP(C263,'Basketball F'!$B$2:$M$32,12,FALSE),0)</f>
        <v>0</v>
      </c>
      <c r="O263">
        <f t="shared" si="26"/>
        <v>100</v>
      </c>
      <c r="P263">
        <f>IFERROR(VLOOKUP(C263,'BGMI F'!$B$2:$Q$32,16,FALSE),0)</f>
        <v>0</v>
      </c>
      <c r="Q263">
        <f>IFERROR(VLOOKUP(C263,'Carrom F'!$B$2:$M$41,12,FALSE),0)</f>
        <v>0</v>
      </c>
      <c r="R263">
        <f>IFERROR(VLOOKUP(C263,'Badminton F'!$B$2:$Q$46,16,FALSE),0)</f>
        <v>0</v>
      </c>
      <c r="S263">
        <f t="shared" si="27"/>
        <v>100</v>
      </c>
      <c r="T263">
        <f>IFERROR(VLOOKUP(C263,Athletics!$B$2:$AF$22,31,FALSE),0)</f>
        <v>0</v>
      </c>
      <c r="U263">
        <f>IFERROR(VLOOKUP(C263,'Volleyball F'!$B$2:$Q$50,16,FALSE),0)</f>
        <v>0</v>
      </c>
      <c r="V263">
        <f>IFERROR(VLOOKUP(C263,Pool!$B$2:$U$31,20,FALSE),0)</f>
        <v>0</v>
      </c>
      <c r="W263">
        <f>IFERROR(VLOOKUP(C263,'Tug of War'!$B$2:$AC$20,28,FALSE),0)</f>
        <v>0</v>
      </c>
      <c r="X263">
        <f t="shared" si="28"/>
        <v>100</v>
      </c>
      <c r="Y263">
        <f>IFERROR(VLOOKUP(C263,Frisbee!$B$2:$Q$18,16,FALSE),0)</f>
        <v>0</v>
      </c>
      <c r="Z263">
        <f t="shared" si="29"/>
        <v>100</v>
      </c>
    </row>
    <row r="264" spans="1:26" ht="15" thickBot="1" x14ac:dyDescent="0.35">
      <c r="A264" s="11" t="s">
        <v>789</v>
      </c>
      <c r="B264" s="12" t="s">
        <v>790</v>
      </c>
      <c r="C264" s="12" t="s">
        <v>791</v>
      </c>
      <c r="D264">
        <f>IFERROR(VLOOKUP(C264,'throwball F'!$B$2:$N$138,13,FALSE),100)</f>
        <v>100</v>
      </c>
      <c r="E264">
        <f>IFERROR(VLOOKUP(C264,'Cricket SF&amp;F'!$B$2:$AC$103,28,FALSE),0)</f>
        <v>0</v>
      </c>
      <c r="F264">
        <f>IFERROR(VLOOKUP(C264,'Chess F'!$B$2:$H$84,7,FALSE),0)</f>
        <v>0</v>
      </c>
      <c r="G264">
        <f t="shared" si="24"/>
        <v>100</v>
      </c>
      <c r="H264">
        <f>IFERROR(VLOOKUP(C264,'Football SF'!$B$2:$U$61,20,FALSE),0)</f>
        <v>0</v>
      </c>
      <c r="I264">
        <f>IFERROR(VLOOKUP(C264,FIFA!$B$2:$M$36,12,FALSE),0)</f>
        <v>0</v>
      </c>
      <c r="J264">
        <f>IFERROR(VLOOKUP(C264,'TT F'!$B$2:$Q$71,16,FALSE),0)</f>
        <v>0</v>
      </c>
      <c r="K264">
        <f t="shared" si="25"/>
        <v>100</v>
      </c>
      <c r="L264">
        <f>IFERROR(VLOOKUP(C264,'Futsal F'!$B$2:$M$37,12,FALSE),0)</f>
        <v>0</v>
      </c>
      <c r="M264">
        <f>IFERROR(VLOOKUP(C264,'Football F'!$B$2:$M$34,12,FALSE),0)</f>
        <v>0</v>
      </c>
      <c r="N264">
        <f>IFERROR(VLOOKUP(C264,'Basketball F'!$B$2:$M$32,12,FALSE),0)</f>
        <v>0</v>
      </c>
      <c r="O264">
        <f t="shared" si="26"/>
        <v>100</v>
      </c>
      <c r="P264">
        <f>IFERROR(VLOOKUP(C264,'BGMI F'!$B$2:$Q$32,16,FALSE),0)</f>
        <v>0</v>
      </c>
      <c r="Q264">
        <f>IFERROR(VLOOKUP(C264,'Carrom F'!$B$2:$M$41,12,FALSE),0)</f>
        <v>0</v>
      </c>
      <c r="R264">
        <f>IFERROR(VLOOKUP(C264,'Badminton F'!$B$2:$Q$46,16,FALSE),0)</f>
        <v>0</v>
      </c>
      <c r="S264">
        <f t="shared" si="27"/>
        <v>100</v>
      </c>
      <c r="T264">
        <f>IFERROR(VLOOKUP(C264,Athletics!$B$2:$AF$22,31,FALSE),0)</f>
        <v>0</v>
      </c>
      <c r="U264">
        <f>IFERROR(VLOOKUP(C264,'Volleyball F'!$B$2:$Q$50,16,FALSE),0)</f>
        <v>0</v>
      </c>
      <c r="V264">
        <f>IFERROR(VLOOKUP(C264,Pool!$B$2:$U$31,20,FALSE),0)</f>
        <v>0</v>
      </c>
      <c r="W264">
        <f>IFERROR(VLOOKUP(C264,'Tug of War'!$B$2:$AC$20,28,FALSE),0)</f>
        <v>0</v>
      </c>
      <c r="X264">
        <f t="shared" si="28"/>
        <v>100</v>
      </c>
      <c r="Y264">
        <f>IFERROR(VLOOKUP(C264,Frisbee!$B$2:$Q$18,16,FALSE),0)</f>
        <v>0</v>
      </c>
      <c r="Z264">
        <f t="shared" si="29"/>
        <v>100</v>
      </c>
    </row>
    <row r="265" spans="1:26" ht="15" thickBot="1" x14ac:dyDescent="0.35">
      <c r="A265" s="11" t="s">
        <v>792</v>
      </c>
      <c r="B265" s="12" t="s">
        <v>793</v>
      </c>
      <c r="C265" s="12" t="s">
        <v>794</v>
      </c>
      <c r="D265">
        <f>IFERROR(VLOOKUP(C265,'throwball F'!$B$2:$N$138,13,FALSE),100)</f>
        <v>100</v>
      </c>
      <c r="E265">
        <f>IFERROR(VLOOKUP(C265,'Cricket SF&amp;F'!$B$2:$AC$103,28,FALSE),0)</f>
        <v>0</v>
      </c>
      <c r="F265">
        <f>IFERROR(VLOOKUP(C265,'Chess F'!$B$2:$H$84,7,FALSE),0)</f>
        <v>0</v>
      </c>
      <c r="G265">
        <f t="shared" si="24"/>
        <v>100</v>
      </c>
      <c r="H265">
        <f>IFERROR(VLOOKUP(C265,'Football SF'!$B$2:$U$61,20,FALSE),0)</f>
        <v>0</v>
      </c>
      <c r="I265">
        <f>IFERROR(VLOOKUP(C265,FIFA!$B$2:$M$36,12,FALSE),0)</f>
        <v>0</v>
      </c>
      <c r="J265">
        <f>IFERROR(VLOOKUP(C265,'TT F'!$B$2:$Q$71,16,FALSE),0)</f>
        <v>0</v>
      </c>
      <c r="K265">
        <f t="shared" si="25"/>
        <v>100</v>
      </c>
      <c r="L265">
        <f>IFERROR(VLOOKUP(C265,'Futsal F'!$B$2:$M$37,12,FALSE),0)</f>
        <v>0</v>
      </c>
      <c r="M265">
        <f>IFERROR(VLOOKUP(C265,'Football F'!$B$2:$M$34,12,FALSE),0)</f>
        <v>0</v>
      </c>
      <c r="N265">
        <f>IFERROR(VLOOKUP(C265,'Basketball F'!$B$2:$M$32,12,FALSE),0)</f>
        <v>0</v>
      </c>
      <c r="O265">
        <f t="shared" si="26"/>
        <v>100</v>
      </c>
      <c r="P265">
        <f>IFERROR(VLOOKUP(C265,'BGMI F'!$B$2:$Q$32,16,FALSE),0)</f>
        <v>0</v>
      </c>
      <c r="Q265">
        <f>IFERROR(VLOOKUP(C265,'Carrom F'!$B$2:$M$41,12,FALSE),0)</f>
        <v>0</v>
      </c>
      <c r="R265">
        <f>IFERROR(VLOOKUP(C265,'Badminton F'!$B$2:$Q$46,16,FALSE),0)</f>
        <v>0</v>
      </c>
      <c r="S265">
        <f t="shared" si="27"/>
        <v>100</v>
      </c>
      <c r="T265">
        <f>IFERROR(VLOOKUP(C265,Athletics!$B$2:$AF$22,31,FALSE),0)</f>
        <v>0</v>
      </c>
      <c r="U265">
        <f>IFERROR(VLOOKUP(C265,'Volleyball F'!$B$2:$Q$50,16,FALSE),0)</f>
        <v>0</v>
      </c>
      <c r="V265">
        <f>IFERROR(VLOOKUP(C265,Pool!$B$2:$U$31,20,FALSE),0)</f>
        <v>0</v>
      </c>
      <c r="W265">
        <f>IFERROR(VLOOKUP(C265,'Tug of War'!$B$2:$AC$20,28,FALSE),0)</f>
        <v>0</v>
      </c>
      <c r="X265">
        <f t="shared" si="28"/>
        <v>100</v>
      </c>
      <c r="Y265">
        <f>IFERROR(VLOOKUP(C265,Frisbee!$B$2:$Q$18,16,FALSE),0)</f>
        <v>0</v>
      </c>
      <c r="Z265">
        <f t="shared" si="29"/>
        <v>100</v>
      </c>
    </row>
    <row r="266" spans="1:26" ht="15" thickBot="1" x14ac:dyDescent="0.35">
      <c r="A266" s="11" t="s">
        <v>795</v>
      </c>
      <c r="B266" s="12" t="s">
        <v>796</v>
      </c>
      <c r="C266" s="12" t="s">
        <v>797</v>
      </c>
      <c r="D266">
        <f>IFERROR(VLOOKUP(C266,'throwball F'!$B$2:$N$138,13,FALSE),100)</f>
        <v>91</v>
      </c>
      <c r="E266">
        <f>IFERROR(VLOOKUP(C266,'Cricket SF&amp;F'!$B$2:$AC$103,28,FALSE),0)</f>
        <v>0</v>
      </c>
      <c r="F266">
        <f>IFERROR(VLOOKUP(C266,'Chess F'!$B$2:$H$84,7,FALSE),0)</f>
        <v>0</v>
      </c>
      <c r="G266">
        <f t="shared" si="24"/>
        <v>91</v>
      </c>
      <c r="H266">
        <f>IFERROR(VLOOKUP(C266,'Football SF'!$B$2:$U$61,20,FALSE),0)</f>
        <v>0</v>
      </c>
      <c r="I266">
        <f>IFERROR(VLOOKUP(C266,FIFA!$B$2:$M$36,12,FALSE),0)</f>
        <v>0</v>
      </c>
      <c r="J266">
        <f>IFERROR(VLOOKUP(C266,'TT F'!$B$2:$Q$71,16,FALSE),0)</f>
        <v>0</v>
      </c>
      <c r="K266">
        <f t="shared" si="25"/>
        <v>91</v>
      </c>
      <c r="L266">
        <f>IFERROR(VLOOKUP(C266,'Futsal F'!$B$2:$M$37,12,FALSE),0)</f>
        <v>0</v>
      </c>
      <c r="M266">
        <f>IFERROR(VLOOKUP(C266,'Football F'!$B$2:$M$34,12,FALSE),0)</f>
        <v>0</v>
      </c>
      <c r="N266">
        <f>IFERROR(VLOOKUP(C266,'Basketball F'!$B$2:$M$32,12,FALSE),0)</f>
        <v>0</v>
      </c>
      <c r="O266">
        <f t="shared" si="26"/>
        <v>91</v>
      </c>
      <c r="P266">
        <f>IFERROR(VLOOKUP(C266,'BGMI F'!$B$2:$Q$32,16,FALSE),0)</f>
        <v>0</v>
      </c>
      <c r="Q266">
        <f>IFERROR(VLOOKUP(C266,'Carrom F'!$B$2:$M$41,12,FALSE),0)</f>
        <v>0</v>
      </c>
      <c r="R266">
        <f>IFERROR(VLOOKUP(C266,'Badminton F'!$B$2:$Q$46,16,FALSE),0)</f>
        <v>0</v>
      </c>
      <c r="S266">
        <f t="shared" si="27"/>
        <v>91</v>
      </c>
      <c r="T266">
        <f>IFERROR(VLOOKUP(C266,Athletics!$B$2:$AF$22,31,FALSE),0)</f>
        <v>0</v>
      </c>
      <c r="U266">
        <f>IFERROR(VLOOKUP(C266,'Volleyball F'!$B$2:$Q$50,16,FALSE),0)</f>
        <v>0</v>
      </c>
      <c r="V266">
        <f>IFERROR(VLOOKUP(C266,Pool!$B$2:$U$31,20,FALSE),0)</f>
        <v>0</v>
      </c>
      <c r="W266">
        <f>IFERROR(VLOOKUP(C266,'Tug of War'!$B$2:$AC$20,28,FALSE),0)</f>
        <v>0</v>
      </c>
      <c r="X266">
        <f t="shared" si="28"/>
        <v>91</v>
      </c>
      <c r="Y266">
        <f>IFERROR(VLOOKUP(C266,Frisbee!$B$2:$Q$18,16,FALSE),0)</f>
        <v>0</v>
      </c>
      <c r="Z266">
        <f t="shared" si="29"/>
        <v>91</v>
      </c>
    </row>
    <row r="267" spans="1:26" ht="15" thickBot="1" x14ac:dyDescent="0.35">
      <c r="A267" s="11" t="s">
        <v>798</v>
      </c>
      <c r="B267" s="12" t="s">
        <v>799</v>
      </c>
      <c r="C267" s="12" t="s">
        <v>800</v>
      </c>
      <c r="D267">
        <f>IFERROR(VLOOKUP(C267,'throwball F'!$B$2:$N$138,13,FALSE),100)</f>
        <v>100</v>
      </c>
      <c r="E267">
        <f>IFERROR(VLOOKUP(C267,'Cricket SF&amp;F'!$B$2:$AC$103,28,FALSE),0)</f>
        <v>0</v>
      </c>
      <c r="F267">
        <f>IFERROR(VLOOKUP(C267,'Chess F'!$B$2:$H$84,7,FALSE),0)</f>
        <v>0</v>
      </c>
      <c r="G267">
        <f t="shared" si="24"/>
        <v>100</v>
      </c>
      <c r="H267">
        <f>IFERROR(VLOOKUP(C267,'Football SF'!$B$2:$U$61,20,FALSE),0)</f>
        <v>0</v>
      </c>
      <c r="I267">
        <f>IFERROR(VLOOKUP(C267,FIFA!$B$2:$M$36,12,FALSE),0)</f>
        <v>0</v>
      </c>
      <c r="J267">
        <f>IFERROR(VLOOKUP(C267,'TT F'!$B$2:$Q$71,16,FALSE),0)</f>
        <v>0</v>
      </c>
      <c r="K267">
        <f t="shared" si="25"/>
        <v>100</v>
      </c>
      <c r="L267">
        <f>IFERROR(VLOOKUP(C267,'Futsal F'!$B$2:$M$37,12,FALSE),0)</f>
        <v>0</v>
      </c>
      <c r="M267">
        <f>IFERROR(VLOOKUP(C267,'Football F'!$B$2:$M$34,12,FALSE),0)</f>
        <v>0</v>
      </c>
      <c r="N267">
        <f>IFERROR(VLOOKUP(C267,'Basketball F'!$B$2:$M$32,12,FALSE),0)</f>
        <v>0</v>
      </c>
      <c r="O267">
        <f t="shared" si="26"/>
        <v>100</v>
      </c>
      <c r="P267">
        <f>IFERROR(VLOOKUP(C267,'BGMI F'!$B$2:$Q$32,16,FALSE),0)</f>
        <v>0</v>
      </c>
      <c r="Q267">
        <f>IFERROR(VLOOKUP(C267,'Carrom F'!$B$2:$M$41,12,FALSE),0)</f>
        <v>0</v>
      </c>
      <c r="R267">
        <f>IFERROR(VLOOKUP(C267,'Badminton F'!$B$2:$Q$46,16,FALSE),0)</f>
        <v>0</v>
      </c>
      <c r="S267">
        <f t="shared" si="27"/>
        <v>100</v>
      </c>
      <c r="T267">
        <f>IFERROR(VLOOKUP(C267,Athletics!$B$2:$AF$22,31,FALSE),0)</f>
        <v>0</v>
      </c>
      <c r="U267">
        <f>IFERROR(VLOOKUP(C267,'Volleyball F'!$B$2:$Q$50,16,FALSE),0)</f>
        <v>0</v>
      </c>
      <c r="V267">
        <f>IFERROR(VLOOKUP(C267,Pool!$B$2:$U$31,20,FALSE),0)</f>
        <v>0</v>
      </c>
      <c r="W267">
        <f>IFERROR(VLOOKUP(C267,'Tug of War'!$B$2:$AC$20,28,FALSE),0)</f>
        <v>0</v>
      </c>
      <c r="X267">
        <f t="shared" si="28"/>
        <v>100</v>
      </c>
      <c r="Y267">
        <f>IFERROR(VLOOKUP(C267,Frisbee!$B$2:$Q$18,16,FALSE),0)</f>
        <v>0</v>
      </c>
      <c r="Z267">
        <f t="shared" si="29"/>
        <v>100</v>
      </c>
    </row>
    <row r="268" spans="1:26" ht="29.4" thickBot="1" x14ac:dyDescent="0.35">
      <c r="A268" s="11" t="s">
        <v>801</v>
      </c>
      <c r="B268" s="12" t="s">
        <v>802</v>
      </c>
      <c r="C268" s="12" t="s">
        <v>803</v>
      </c>
      <c r="D268">
        <f>IFERROR(VLOOKUP(C268,'throwball F'!$B$2:$N$138,13,FALSE),100)</f>
        <v>100</v>
      </c>
      <c r="E268">
        <f>IFERROR(VLOOKUP(C268,'Cricket SF&amp;F'!$B$2:$AC$103,28,FALSE),0)</f>
        <v>0</v>
      </c>
      <c r="F268">
        <f>IFERROR(VLOOKUP(C268,'Chess F'!$B$2:$H$84,7,FALSE),0)</f>
        <v>0</v>
      </c>
      <c r="G268">
        <f t="shared" si="24"/>
        <v>100</v>
      </c>
      <c r="H268">
        <f>IFERROR(VLOOKUP(C268,'Football SF'!$B$2:$U$61,20,FALSE),0)</f>
        <v>0</v>
      </c>
      <c r="I268">
        <f>IFERROR(VLOOKUP(C268,FIFA!$B$2:$M$36,12,FALSE),0)</f>
        <v>0</v>
      </c>
      <c r="J268">
        <f>IFERROR(VLOOKUP(C268,'TT F'!$B$2:$Q$71,16,FALSE),0)</f>
        <v>0</v>
      </c>
      <c r="K268">
        <f t="shared" si="25"/>
        <v>100</v>
      </c>
      <c r="L268">
        <f>IFERROR(VLOOKUP(C268,'Futsal F'!$B$2:$M$37,12,FALSE),0)</f>
        <v>0</v>
      </c>
      <c r="M268">
        <f>IFERROR(VLOOKUP(C268,'Football F'!$B$2:$M$34,12,FALSE),0)</f>
        <v>0</v>
      </c>
      <c r="N268">
        <f>IFERROR(VLOOKUP(C268,'Basketball F'!$B$2:$M$32,12,FALSE),0)</f>
        <v>0</v>
      </c>
      <c r="O268">
        <f t="shared" si="26"/>
        <v>100</v>
      </c>
      <c r="P268">
        <f>IFERROR(VLOOKUP(C268,'BGMI F'!$B$2:$Q$32,16,FALSE),0)</f>
        <v>0</v>
      </c>
      <c r="Q268">
        <f>IFERROR(VLOOKUP(C268,'Carrom F'!$B$2:$M$41,12,FALSE),0)</f>
        <v>0</v>
      </c>
      <c r="R268">
        <f>IFERROR(VLOOKUP(C268,'Badminton F'!$B$2:$Q$46,16,FALSE),0)</f>
        <v>0</v>
      </c>
      <c r="S268">
        <f t="shared" si="27"/>
        <v>100</v>
      </c>
      <c r="T268">
        <f>IFERROR(VLOOKUP(C268,Athletics!$B$2:$AF$22,31,FALSE),0)</f>
        <v>0</v>
      </c>
      <c r="U268">
        <f>IFERROR(VLOOKUP(C268,'Volleyball F'!$B$2:$Q$50,16,FALSE),0)</f>
        <v>0</v>
      </c>
      <c r="V268">
        <f>IFERROR(VLOOKUP(C268,Pool!$B$2:$U$31,20,FALSE),0)</f>
        <v>0</v>
      </c>
      <c r="W268">
        <f>IFERROR(VLOOKUP(C268,'Tug of War'!$B$2:$AC$20,28,FALSE),0)</f>
        <v>0</v>
      </c>
      <c r="X268">
        <f t="shared" si="28"/>
        <v>100</v>
      </c>
      <c r="Y268">
        <f>IFERROR(VLOOKUP(C268,Frisbee!$B$2:$Q$18,16,FALSE),0)</f>
        <v>0</v>
      </c>
      <c r="Z268">
        <f t="shared" si="29"/>
        <v>100</v>
      </c>
    </row>
    <row r="269" spans="1:26" ht="15" thickBot="1" x14ac:dyDescent="0.35">
      <c r="A269" s="11" t="s">
        <v>804</v>
      </c>
      <c r="B269" s="12" t="s">
        <v>805</v>
      </c>
      <c r="C269" s="12" t="s">
        <v>806</v>
      </c>
      <c r="D269">
        <f>IFERROR(VLOOKUP(C269,'throwball F'!$B$2:$N$138,13,FALSE),100)</f>
        <v>100</v>
      </c>
      <c r="E269">
        <f>IFERROR(VLOOKUP(C269,'Cricket SF&amp;F'!$B$2:$AC$103,28,FALSE),0)</f>
        <v>0</v>
      </c>
      <c r="F269">
        <f>IFERROR(VLOOKUP(C269,'Chess F'!$B$2:$H$84,7,FALSE),0)</f>
        <v>0</v>
      </c>
      <c r="G269">
        <f t="shared" si="24"/>
        <v>100</v>
      </c>
      <c r="H269">
        <f>IFERROR(VLOOKUP(C269,'Football SF'!$B$2:$U$61,20,FALSE),0)</f>
        <v>0</v>
      </c>
      <c r="I269">
        <f>IFERROR(VLOOKUP(C269,FIFA!$B$2:$M$36,12,FALSE),0)</f>
        <v>0</v>
      </c>
      <c r="J269">
        <f>IFERROR(VLOOKUP(C269,'TT F'!$B$2:$Q$71,16,FALSE),0)</f>
        <v>0</v>
      </c>
      <c r="K269">
        <f t="shared" si="25"/>
        <v>100</v>
      </c>
      <c r="L269">
        <f>IFERROR(VLOOKUP(C269,'Futsal F'!$B$2:$M$37,12,FALSE),0)</f>
        <v>0</v>
      </c>
      <c r="M269">
        <f>IFERROR(VLOOKUP(C269,'Football F'!$B$2:$M$34,12,FALSE),0)</f>
        <v>0</v>
      </c>
      <c r="N269">
        <f>IFERROR(VLOOKUP(C269,'Basketball F'!$B$2:$M$32,12,FALSE),0)</f>
        <v>0</v>
      </c>
      <c r="O269">
        <f t="shared" si="26"/>
        <v>100</v>
      </c>
      <c r="P269">
        <f>IFERROR(VLOOKUP(C269,'BGMI F'!$B$2:$Q$32,16,FALSE),0)</f>
        <v>0</v>
      </c>
      <c r="Q269">
        <f>IFERROR(VLOOKUP(C269,'Carrom F'!$B$2:$M$41,12,FALSE),0)</f>
        <v>0</v>
      </c>
      <c r="R269">
        <f>IFERROR(VLOOKUP(C269,'Badminton F'!$B$2:$Q$46,16,FALSE),0)</f>
        <v>0</v>
      </c>
      <c r="S269">
        <f t="shared" si="27"/>
        <v>100</v>
      </c>
      <c r="T269">
        <f>IFERROR(VLOOKUP(C269,Athletics!$B$2:$AF$22,31,FALSE),0)</f>
        <v>0</v>
      </c>
      <c r="U269">
        <f>IFERROR(VLOOKUP(C269,'Volleyball F'!$B$2:$Q$50,16,FALSE),0)</f>
        <v>0</v>
      </c>
      <c r="V269">
        <f>IFERROR(VLOOKUP(C269,Pool!$B$2:$U$31,20,FALSE),0)</f>
        <v>0</v>
      </c>
      <c r="W269">
        <f>IFERROR(VLOOKUP(C269,'Tug of War'!$B$2:$AC$20,28,FALSE),0)</f>
        <v>0</v>
      </c>
      <c r="X269">
        <f t="shared" si="28"/>
        <v>100</v>
      </c>
      <c r="Y269">
        <f>IFERROR(VLOOKUP(C269,Frisbee!$B$2:$Q$18,16,FALSE),0)</f>
        <v>0</v>
      </c>
      <c r="Z269">
        <f t="shared" si="29"/>
        <v>100</v>
      </c>
    </row>
    <row r="270" spans="1:26" ht="15" thickBot="1" x14ac:dyDescent="0.35">
      <c r="A270" s="11" t="s">
        <v>807</v>
      </c>
      <c r="B270" s="12" t="s">
        <v>808</v>
      </c>
      <c r="C270" s="12" t="s">
        <v>809</v>
      </c>
      <c r="D270">
        <f>IFERROR(VLOOKUP(C270,'throwball F'!$B$2:$N$138,13,FALSE),100)</f>
        <v>100</v>
      </c>
      <c r="E270">
        <f>IFERROR(VLOOKUP(C270,'Cricket SF&amp;F'!$B$2:$AC$103,28,FALSE),0)</f>
        <v>0</v>
      </c>
      <c r="F270">
        <f>IFERROR(VLOOKUP(C270,'Chess F'!$B$2:$H$84,7,FALSE),0)</f>
        <v>0</v>
      </c>
      <c r="G270">
        <f t="shared" si="24"/>
        <v>100</v>
      </c>
      <c r="H270">
        <f>IFERROR(VLOOKUP(C270,'Football SF'!$B$2:$U$61,20,FALSE),0)</f>
        <v>0</v>
      </c>
      <c r="I270">
        <f>IFERROR(VLOOKUP(C270,FIFA!$B$2:$M$36,12,FALSE),0)</f>
        <v>0</v>
      </c>
      <c r="J270">
        <f>IFERROR(VLOOKUP(C270,'TT F'!$B$2:$Q$71,16,FALSE),0)</f>
        <v>0</v>
      </c>
      <c r="K270">
        <f t="shared" si="25"/>
        <v>100</v>
      </c>
      <c r="L270">
        <f>IFERROR(VLOOKUP(C270,'Futsal F'!$B$2:$M$37,12,FALSE),0)</f>
        <v>0</v>
      </c>
      <c r="M270">
        <f>IFERROR(VLOOKUP(C270,'Football F'!$B$2:$M$34,12,FALSE),0)</f>
        <v>0</v>
      </c>
      <c r="N270">
        <f>IFERROR(VLOOKUP(C270,'Basketball F'!$B$2:$M$32,12,FALSE),0)</f>
        <v>0</v>
      </c>
      <c r="O270">
        <f t="shared" si="26"/>
        <v>100</v>
      </c>
      <c r="P270">
        <f>IFERROR(VLOOKUP(C270,'BGMI F'!$B$2:$Q$32,16,FALSE),0)</f>
        <v>0</v>
      </c>
      <c r="Q270">
        <f>IFERROR(VLOOKUP(C270,'Carrom F'!$B$2:$M$41,12,FALSE),0)</f>
        <v>0</v>
      </c>
      <c r="R270">
        <f>IFERROR(VLOOKUP(C270,'Badminton F'!$B$2:$Q$46,16,FALSE),0)</f>
        <v>0</v>
      </c>
      <c r="S270">
        <f t="shared" si="27"/>
        <v>100</v>
      </c>
      <c r="T270">
        <f>IFERROR(VLOOKUP(C270,Athletics!$B$2:$AF$22,31,FALSE),0)</f>
        <v>0</v>
      </c>
      <c r="U270">
        <f>IFERROR(VLOOKUP(C270,'Volleyball F'!$B$2:$Q$50,16,FALSE),0)</f>
        <v>0</v>
      </c>
      <c r="V270">
        <f>IFERROR(VLOOKUP(C270,Pool!$B$2:$U$31,20,FALSE),0)</f>
        <v>0</v>
      </c>
      <c r="W270">
        <f>IFERROR(VLOOKUP(C270,'Tug of War'!$B$2:$AC$20,28,FALSE),0)</f>
        <v>0</v>
      </c>
      <c r="X270">
        <f t="shared" si="28"/>
        <v>100</v>
      </c>
      <c r="Y270">
        <f>IFERROR(VLOOKUP(C270,Frisbee!$B$2:$Q$18,16,FALSE),0)</f>
        <v>0</v>
      </c>
      <c r="Z270">
        <f t="shared" si="29"/>
        <v>100</v>
      </c>
    </row>
    <row r="271" spans="1:26" ht="29.4" thickBot="1" x14ac:dyDescent="0.35">
      <c r="A271" s="11" t="s">
        <v>810</v>
      </c>
      <c r="B271" s="12" t="s">
        <v>811</v>
      </c>
      <c r="C271" s="12" t="s">
        <v>812</v>
      </c>
      <c r="D271">
        <f>IFERROR(VLOOKUP(C271,'throwball F'!$B$2:$N$138,13,FALSE),100)</f>
        <v>100</v>
      </c>
      <c r="E271">
        <f>IFERROR(VLOOKUP(C271,'Cricket SF&amp;F'!$B$2:$AC$103,28,FALSE),0)</f>
        <v>0</v>
      </c>
      <c r="F271">
        <f>IFERROR(VLOOKUP(C271,'Chess F'!$B$2:$H$84,7,FALSE),0)</f>
        <v>0</v>
      </c>
      <c r="G271">
        <f t="shared" si="24"/>
        <v>100</v>
      </c>
      <c r="H271">
        <f>IFERROR(VLOOKUP(C271,'Football SF'!$B$2:$U$61,20,FALSE),0)</f>
        <v>0</v>
      </c>
      <c r="I271">
        <f>IFERROR(VLOOKUP(C271,FIFA!$B$2:$M$36,12,FALSE),0)</f>
        <v>0</v>
      </c>
      <c r="J271">
        <f>IFERROR(VLOOKUP(C271,'TT F'!$B$2:$Q$71,16,FALSE),0)</f>
        <v>0</v>
      </c>
      <c r="K271">
        <f t="shared" si="25"/>
        <v>100</v>
      </c>
      <c r="L271">
        <f>IFERROR(VLOOKUP(C271,'Futsal F'!$B$2:$M$37,12,FALSE),0)</f>
        <v>0</v>
      </c>
      <c r="M271">
        <f>IFERROR(VLOOKUP(C271,'Football F'!$B$2:$M$34,12,FALSE),0)</f>
        <v>0</v>
      </c>
      <c r="N271">
        <f>IFERROR(VLOOKUP(C271,'Basketball F'!$B$2:$M$32,12,FALSE),0)</f>
        <v>0</v>
      </c>
      <c r="O271">
        <f t="shared" si="26"/>
        <v>100</v>
      </c>
      <c r="P271">
        <f>IFERROR(VLOOKUP(C271,'BGMI F'!$B$2:$Q$32,16,FALSE),0)</f>
        <v>0</v>
      </c>
      <c r="Q271">
        <f>IFERROR(VLOOKUP(C271,'Carrom F'!$B$2:$M$41,12,FALSE),0)</f>
        <v>0</v>
      </c>
      <c r="R271">
        <f>IFERROR(VLOOKUP(C271,'Badminton F'!$B$2:$Q$46,16,FALSE),0)</f>
        <v>0</v>
      </c>
      <c r="S271">
        <f t="shared" si="27"/>
        <v>100</v>
      </c>
      <c r="T271">
        <f>IFERROR(VLOOKUP(C271,Athletics!$B$2:$AF$22,31,FALSE),0)</f>
        <v>0</v>
      </c>
      <c r="U271">
        <f>IFERROR(VLOOKUP(C271,'Volleyball F'!$B$2:$Q$50,16,FALSE),0)</f>
        <v>0</v>
      </c>
      <c r="V271">
        <f>IFERROR(VLOOKUP(C271,Pool!$B$2:$U$31,20,FALSE),0)</f>
        <v>0</v>
      </c>
      <c r="W271">
        <f>IFERROR(VLOOKUP(C271,'Tug of War'!$B$2:$AC$20,28,FALSE),0)</f>
        <v>0</v>
      </c>
      <c r="X271">
        <f t="shared" si="28"/>
        <v>100</v>
      </c>
      <c r="Y271">
        <f>IFERROR(VLOOKUP(C271,Frisbee!$B$2:$Q$18,16,FALSE),0)</f>
        <v>0</v>
      </c>
      <c r="Z271">
        <f t="shared" si="29"/>
        <v>100</v>
      </c>
    </row>
    <row r="272" spans="1:26" ht="15" thickBot="1" x14ac:dyDescent="0.35">
      <c r="A272" s="13" t="s">
        <v>813</v>
      </c>
      <c r="B272" s="14" t="s">
        <v>814</v>
      </c>
      <c r="C272" s="14" t="s">
        <v>815</v>
      </c>
      <c r="D272">
        <f>IFERROR(VLOOKUP(C272,'throwball F'!$B$2:$N$138,13,FALSE),100)</f>
        <v>100</v>
      </c>
      <c r="E272">
        <f>IFERROR(VLOOKUP(C272,'Cricket SF&amp;F'!$B$2:$AC$103,28,FALSE),0)</f>
        <v>0</v>
      </c>
      <c r="F272">
        <f>IFERROR(VLOOKUP(C272,'Chess F'!$B$2:$H$84,7,FALSE),0)</f>
        <v>0</v>
      </c>
      <c r="G272">
        <f t="shared" si="24"/>
        <v>100</v>
      </c>
      <c r="H272">
        <f>IFERROR(VLOOKUP(C272,'Football SF'!$B$2:$U$61,20,FALSE),0)</f>
        <v>0</v>
      </c>
      <c r="I272">
        <f>IFERROR(VLOOKUP(C272,FIFA!$B$2:$M$36,12,FALSE),0)</f>
        <v>0</v>
      </c>
      <c r="J272">
        <f>IFERROR(VLOOKUP(C272,'TT F'!$B$2:$Q$71,16,FALSE),0)</f>
        <v>0</v>
      </c>
      <c r="K272">
        <f t="shared" si="25"/>
        <v>100</v>
      </c>
      <c r="L272">
        <f>IFERROR(VLOOKUP(C272,'Futsal F'!$B$2:$M$37,12,FALSE),0)</f>
        <v>0</v>
      </c>
      <c r="M272">
        <f>IFERROR(VLOOKUP(C272,'Football F'!$B$2:$M$34,12,FALSE),0)</f>
        <v>0</v>
      </c>
      <c r="N272">
        <f>IFERROR(VLOOKUP(C272,'Basketball F'!$B$2:$M$32,12,FALSE),0)</f>
        <v>0</v>
      </c>
      <c r="O272">
        <f t="shared" si="26"/>
        <v>100</v>
      </c>
      <c r="P272">
        <f>IFERROR(VLOOKUP(C272,'BGMI F'!$B$2:$Q$32,16,FALSE),0)</f>
        <v>0</v>
      </c>
      <c r="Q272">
        <f>IFERROR(VLOOKUP(C272,'Carrom F'!$B$2:$M$41,12,FALSE),0)</f>
        <v>0</v>
      </c>
      <c r="R272">
        <f>IFERROR(VLOOKUP(C272,'Badminton F'!$B$2:$Q$46,16,FALSE),0)</f>
        <v>0</v>
      </c>
      <c r="S272">
        <f t="shared" si="27"/>
        <v>100</v>
      </c>
      <c r="T272">
        <f>IFERROR(VLOOKUP(C272,Athletics!$B$2:$AF$22,31,FALSE),0)</f>
        <v>0</v>
      </c>
      <c r="U272">
        <f>IFERROR(VLOOKUP(C272,'Volleyball F'!$B$2:$Q$50,16,FALSE),0)</f>
        <v>0</v>
      </c>
      <c r="V272">
        <f>IFERROR(VLOOKUP(C272,Pool!$B$2:$U$31,20,FALSE),0)</f>
        <v>0</v>
      </c>
      <c r="W272">
        <f>IFERROR(VLOOKUP(C272,'Tug of War'!$B$2:$AC$20,28,FALSE),0)</f>
        <v>0</v>
      </c>
      <c r="X272">
        <f t="shared" si="28"/>
        <v>100</v>
      </c>
      <c r="Y272">
        <f>IFERROR(VLOOKUP(C272,Frisbee!$B$2:$Q$18,16,FALSE),0)</f>
        <v>0</v>
      </c>
      <c r="Z272">
        <f t="shared" si="29"/>
        <v>100</v>
      </c>
    </row>
    <row r="273" spans="1:26" ht="15" thickBot="1" x14ac:dyDescent="0.35">
      <c r="A273" s="13" t="s">
        <v>816</v>
      </c>
      <c r="B273" s="14" t="s">
        <v>817</v>
      </c>
      <c r="C273" s="14" t="s">
        <v>818</v>
      </c>
      <c r="D273">
        <f>IFERROR(VLOOKUP(C273,'throwball F'!$B$2:$N$138,13,FALSE),100)</f>
        <v>91</v>
      </c>
      <c r="E273">
        <f>IFERROR(VLOOKUP(C273,'Cricket SF&amp;F'!$B$2:$AC$103,28,FALSE),0)</f>
        <v>-29</v>
      </c>
      <c r="F273">
        <f>IFERROR(VLOOKUP(C273,'Chess F'!$B$2:$H$84,7,FALSE),0)</f>
        <v>0</v>
      </c>
      <c r="G273">
        <f t="shared" si="24"/>
        <v>62</v>
      </c>
      <c r="H273">
        <f>IFERROR(VLOOKUP(C273,'Football SF'!$B$2:$U$61,20,FALSE),0)</f>
        <v>0</v>
      </c>
      <c r="I273">
        <f>IFERROR(VLOOKUP(C273,FIFA!$B$2:$M$36,12,FALSE),0)</f>
        <v>0</v>
      </c>
      <c r="J273">
        <f>IFERROR(VLOOKUP(C273,'TT F'!$B$2:$Q$71,16,FALSE),0)</f>
        <v>0</v>
      </c>
      <c r="K273">
        <f t="shared" si="25"/>
        <v>62</v>
      </c>
      <c r="L273">
        <f>IFERROR(VLOOKUP(C273,'Futsal F'!$B$2:$M$37,12,FALSE),0)</f>
        <v>0</v>
      </c>
      <c r="M273">
        <f>IFERROR(VLOOKUP(C273,'Football F'!$B$2:$M$34,12,FALSE),0)</f>
        <v>0</v>
      </c>
      <c r="N273">
        <f>IFERROR(VLOOKUP(C273,'Basketball F'!$B$2:$M$32,12,FALSE),0)</f>
        <v>0</v>
      </c>
      <c r="O273">
        <f t="shared" si="26"/>
        <v>62</v>
      </c>
      <c r="P273">
        <f>IFERROR(VLOOKUP(C273,'BGMI F'!$B$2:$Q$32,16,FALSE),0)</f>
        <v>0</v>
      </c>
      <c r="Q273">
        <f>IFERROR(VLOOKUP(C273,'Carrom F'!$B$2:$M$41,12,FALSE),0)</f>
        <v>0</v>
      </c>
      <c r="R273">
        <f>IFERROR(VLOOKUP(C273,'Badminton F'!$B$2:$Q$46,16,FALSE),0)</f>
        <v>0</v>
      </c>
      <c r="S273">
        <f t="shared" si="27"/>
        <v>62</v>
      </c>
      <c r="T273">
        <f>IFERROR(VLOOKUP(C273,Athletics!$B$2:$AF$22,31,FALSE),0)</f>
        <v>0</v>
      </c>
      <c r="U273">
        <f>IFERROR(VLOOKUP(C273,'Volleyball F'!$B$2:$Q$50,16,FALSE),0)</f>
        <v>0</v>
      </c>
      <c r="V273">
        <f>IFERROR(VLOOKUP(C273,Pool!$B$2:$U$31,20,FALSE),0)</f>
        <v>0</v>
      </c>
      <c r="W273">
        <f>IFERROR(VLOOKUP(C273,'Tug of War'!$B$2:$AC$20,28,FALSE),0)</f>
        <v>0</v>
      </c>
      <c r="X273">
        <f t="shared" si="28"/>
        <v>62</v>
      </c>
      <c r="Y273">
        <f>IFERROR(VLOOKUP(C273,Frisbee!$B$2:$Q$18,16,FALSE),0)</f>
        <v>0</v>
      </c>
      <c r="Z273">
        <f t="shared" si="29"/>
        <v>62</v>
      </c>
    </row>
    <row r="274" spans="1:26" ht="29.4" thickBot="1" x14ac:dyDescent="0.35">
      <c r="A274" s="13" t="s">
        <v>819</v>
      </c>
      <c r="B274" s="14" t="s">
        <v>820</v>
      </c>
      <c r="C274" s="14" t="s">
        <v>821</v>
      </c>
      <c r="D274">
        <f>IFERROR(VLOOKUP(C274,'throwball F'!$B$2:$N$138,13,FALSE),100)</f>
        <v>100</v>
      </c>
      <c r="E274">
        <f>IFERROR(VLOOKUP(C274,'Cricket SF&amp;F'!$B$2:$AC$103,28,FALSE),0)</f>
        <v>0</v>
      </c>
      <c r="F274">
        <f>IFERROR(VLOOKUP(C274,'Chess F'!$B$2:$H$84,7,FALSE),0)</f>
        <v>0</v>
      </c>
      <c r="G274">
        <f t="shared" si="24"/>
        <v>100</v>
      </c>
      <c r="H274">
        <f>IFERROR(VLOOKUP(C274,'Football SF'!$B$2:$U$61,20,FALSE),0)</f>
        <v>0</v>
      </c>
      <c r="I274">
        <f>IFERROR(VLOOKUP(C274,FIFA!$B$2:$M$36,12,FALSE),0)</f>
        <v>0</v>
      </c>
      <c r="J274">
        <f>IFERROR(VLOOKUP(C274,'TT F'!$B$2:$Q$71,16,FALSE),0)</f>
        <v>0</v>
      </c>
      <c r="K274">
        <f t="shared" si="25"/>
        <v>100</v>
      </c>
      <c r="L274">
        <f>IFERROR(VLOOKUP(C274,'Futsal F'!$B$2:$M$37,12,FALSE),0)</f>
        <v>0</v>
      </c>
      <c r="M274">
        <f>IFERROR(VLOOKUP(C274,'Football F'!$B$2:$M$34,12,FALSE),0)</f>
        <v>0</v>
      </c>
      <c r="N274">
        <f>IFERROR(VLOOKUP(C274,'Basketball F'!$B$2:$M$32,12,FALSE),0)</f>
        <v>0</v>
      </c>
      <c r="O274">
        <f t="shared" si="26"/>
        <v>100</v>
      </c>
      <c r="P274">
        <f>IFERROR(VLOOKUP(C274,'BGMI F'!$B$2:$Q$32,16,FALSE),0)</f>
        <v>0</v>
      </c>
      <c r="Q274">
        <f>IFERROR(VLOOKUP(C274,'Carrom F'!$B$2:$M$41,12,FALSE),0)</f>
        <v>0</v>
      </c>
      <c r="R274">
        <f>IFERROR(VLOOKUP(C274,'Badminton F'!$B$2:$Q$46,16,FALSE),0)</f>
        <v>0</v>
      </c>
      <c r="S274">
        <f t="shared" si="27"/>
        <v>100</v>
      </c>
      <c r="T274">
        <f>IFERROR(VLOOKUP(C274,Athletics!$B$2:$AF$22,31,FALSE),0)</f>
        <v>0</v>
      </c>
      <c r="U274">
        <f>IFERROR(VLOOKUP(C274,'Volleyball F'!$B$2:$Q$50,16,FALSE),0)</f>
        <v>0</v>
      </c>
      <c r="V274">
        <f>IFERROR(VLOOKUP(C274,Pool!$B$2:$U$31,20,FALSE),0)</f>
        <v>0</v>
      </c>
      <c r="W274">
        <f>IFERROR(VLOOKUP(C274,'Tug of War'!$B$2:$AC$20,28,FALSE),0)</f>
        <v>0</v>
      </c>
      <c r="X274">
        <f t="shared" si="28"/>
        <v>100</v>
      </c>
      <c r="Y274">
        <f>IFERROR(VLOOKUP(C274,Frisbee!$B$2:$Q$18,16,FALSE),0)</f>
        <v>0</v>
      </c>
      <c r="Z274">
        <f t="shared" si="29"/>
        <v>100</v>
      </c>
    </row>
    <row r="275" spans="1:26" ht="15" thickBot="1" x14ac:dyDescent="0.35">
      <c r="A275" s="13" t="s">
        <v>822</v>
      </c>
      <c r="B275" s="14" t="s">
        <v>823</v>
      </c>
      <c r="C275" s="14" t="s">
        <v>824</v>
      </c>
      <c r="D275">
        <f>IFERROR(VLOOKUP(C275,'throwball F'!$B$2:$N$138,13,FALSE),100)</f>
        <v>100</v>
      </c>
      <c r="E275">
        <f>IFERROR(VLOOKUP(C275,'Cricket SF&amp;F'!$B$2:$AC$103,28,FALSE),0)</f>
        <v>0</v>
      </c>
      <c r="F275">
        <f>IFERROR(VLOOKUP(C275,'Chess F'!$B$2:$H$84,7,FALSE),0)</f>
        <v>0</v>
      </c>
      <c r="G275">
        <f t="shared" si="24"/>
        <v>100</v>
      </c>
      <c r="H275">
        <f>IFERROR(VLOOKUP(C275,'Football SF'!$B$2:$U$61,20,FALSE),0)</f>
        <v>0</v>
      </c>
      <c r="I275">
        <f>IFERROR(VLOOKUP(C275,FIFA!$B$2:$M$36,12,FALSE),0)</f>
        <v>0</v>
      </c>
      <c r="J275">
        <f>IFERROR(VLOOKUP(C275,'TT F'!$B$2:$Q$71,16,FALSE),0)</f>
        <v>0</v>
      </c>
      <c r="K275">
        <f t="shared" si="25"/>
        <v>100</v>
      </c>
      <c r="L275">
        <f>IFERROR(VLOOKUP(C275,'Futsal F'!$B$2:$M$37,12,FALSE),0)</f>
        <v>0</v>
      </c>
      <c r="M275">
        <f>IFERROR(VLOOKUP(C275,'Football F'!$B$2:$M$34,12,FALSE),0)</f>
        <v>0</v>
      </c>
      <c r="N275">
        <f>IFERROR(VLOOKUP(C275,'Basketball F'!$B$2:$M$32,12,FALSE),0)</f>
        <v>0</v>
      </c>
      <c r="O275">
        <f t="shared" si="26"/>
        <v>100</v>
      </c>
      <c r="P275">
        <f>IFERROR(VLOOKUP(C275,'BGMI F'!$B$2:$Q$32,16,FALSE),0)</f>
        <v>0</v>
      </c>
      <c r="Q275">
        <f>IFERROR(VLOOKUP(C275,'Carrom F'!$B$2:$M$41,12,FALSE),0)</f>
        <v>0</v>
      </c>
      <c r="R275">
        <f>IFERROR(VLOOKUP(C275,'Badminton F'!$B$2:$Q$46,16,FALSE),0)</f>
        <v>0</v>
      </c>
      <c r="S275">
        <f t="shared" si="27"/>
        <v>100</v>
      </c>
      <c r="T275">
        <f>IFERROR(VLOOKUP(C275,Athletics!$B$2:$AF$22,31,FALSE),0)</f>
        <v>0</v>
      </c>
      <c r="U275">
        <f>IFERROR(VLOOKUP(C275,'Volleyball F'!$B$2:$Q$50,16,FALSE),0)</f>
        <v>0</v>
      </c>
      <c r="V275">
        <f>IFERROR(VLOOKUP(C275,Pool!$B$2:$U$31,20,FALSE),0)</f>
        <v>0</v>
      </c>
      <c r="W275">
        <f>IFERROR(VLOOKUP(C275,'Tug of War'!$B$2:$AC$20,28,FALSE),0)</f>
        <v>0</v>
      </c>
      <c r="X275">
        <f t="shared" si="28"/>
        <v>100</v>
      </c>
      <c r="Y275">
        <f>IFERROR(VLOOKUP(C275,Frisbee!$B$2:$Q$18,16,FALSE),0)</f>
        <v>0</v>
      </c>
      <c r="Z275">
        <f t="shared" si="29"/>
        <v>100</v>
      </c>
    </row>
    <row r="276" spans="1:26" ht="15" thickBot="1" x14ac:dyDescent="0.35">
      <c r="A276" s="13" t="s">
        <v>825</v>
      </c>
      <c r="B276" s="14" t="s">
        <v>826</v>
      </c>
      <c r="C276" s="14" t="s">
        <v>827</v>
      </c>
      <c r="D276">
        <f>IFERROR(VLOOKUP(C276,'throwball F'!$B$2:$N$138,13,FALSE),100)</f>
        <v>94</v>
      </c>
      <c r="E276">
        <f>IFERROR(VLOOKUP(C276,'Cricket SF&amp;F'!$B$2:$AC$103,28,FALSE),0)</f>
        <v>-5</v>
      </c>
      <c r="F276">
        <f>IFERROR(VLOOKUP(C276,'Chess F'!$B$2:$H$84,7,FALSE),0)</f>
        <v>-5</v>
      </c>
      <c r="G276">
        <f t="shared" si="24"/>
        <v>84</v>
      </c>
      <c r="H276">
        <f>IFERROR(VLOOKUP(C276,'Football SF'!$B$2:$U$61,20,FALSE),0)</f>
        <v>0</v>
      </c>
      <c r="I276">
        <f>IFERROR(VLOOKUP(C276,FIFA!$B$2:$M$36,12,FALSE),0)</f>
        <v>0</v>
      </c>
      <c r="J276">
        <f>IFERROR(VLOOKUP(C276,'TT F'!$B$2:$Q$71,16,FALSE),0)</f>
        <v>0</v>
      </c>
      <c r="K276">
        <f t="shared" si="25"/>
        <v>84</v>
      </c>
      <c r="L276">
        <f>IFERROR(VLOOKUP(C276,'Futsal F'!$B$2:$M$37,12,FALSE),0)</f>
        <v>0</v>
      </c>
      <c r="M276">
        <f>IFERROR(VLOOKUP(C276,'Football F'!$B$2:$M$34,12,FALSE),0)</f>
        <v>0</v>
      </c>
      <c r="N276">
        <f>IFERROR(VLOOKUP(C276,'Basketball F'!$B$2:$M$32,12,FALSE),0)</f>
        <v>0</v>
      </c>
      <c r="O276">
        <f t="shared" si="26"/>
        <v>84</v>
      </c>
      <c r="P276">
        <f>IFERROR(VLOOKUP(C276,'BGMI F'!$B$2:$Q$32,16,FALSE),0)</f>
        <v>0</v>
      </c>
      <c r="Q276">
        <f>IFERROR(VLOOKUP(C276,'Carrom F'!$B$2:$M$41,12,FALSE),0)</f>
        <v>0</v>
      </c>
      <c r="R276">
        <f>IFERROR(VLOOKUP(C276,'Badminton F'!$B$2:$Q$46,16,FALSE),0)</f>
        <v>0</v>
      </c>
      <c r="S276">
        <f t="shared" si="27"/>
        <v>84</v>
      </c>
      <c r="T276">
        <f>IFERROR(VLOOKUP(C276,Athletics!$B$2:$AF$22,31,FALSE),0)</f>
        <v>0</v>
      </c>
      <c r="U276">
        <f>IFERROR(VLOOKUP(C276,'Volleyball F'!$B$2:$Q$50,16,FALSE),0)</f>
        <v>0</v>
      </c>
      <c r="V276">
        <f>IFERROR(VLOOKUP(C276,Pool!$B$2:$U$31,20,FALSE),0)</f>
        <v>0</v>
      </c>
      <c r="W276">
        <f>IFERROR(VLOOKUP(C276,'Tug of War'!$B$2:$AC$20,28,FALSE),0)</f>
        <v>0</v>
      </c>
      <c r="X276">
        <f t="shared" si="28"/>
        <v>84</v>
      </c>
      <c r="Y276">
        <f>IFERROR(VLOOKUP(C276,Frisbee!$B$2:$Q$18,16,FALSE),0)</f>
        <v>0</v>
      </c>
      <c r="Z276">
        <f t="shared" si="29"/>
        <v>84</v>
      </c>
    </row>
    <row r="277" spans="1:26" ht="15" thickBot="1" x14ac:dyDescent="0.35">
      <c r="A277" s="13" t="s">
        <v>828</v>
      </c>
      <c r="B277" s="14" t="s">
        <v>829</v>
      </c>
      <c r="C277" s="14" t="s">
        <v>830</v>
      </c>
      <c r="D277">
        <f>IFERROR(VLOOKUP(C277,'throwball F'!$B$2:$N$138,13,FALSE),100)</f>
        <v>100</v>
      </c>
      <c r="E277">
        <f>IFERROR(VLOOKUP(C277,'Cricket SF&amp;F'!$B$2:$AC$103,28,FALSE),0)</f>
        <v>5</v>
      </c>
      <c r="F277">
        <f>IFERROR(VLOOKUP(C277,'Chess F'!$B$2:$H$84,7,FALSE),0)</f>
        <v>0</v>
      </c>
      <c r="G277">
        <f t="shared" si="24"/>
        <v>105</v>
      </c>
      <c r="H277">
        <f>IFERROR(VLOOKUP(C277,'Football SF'!$B$2:$U$61,20,FALSE),0)</f>
        <v>0</v>
      </c>
      <c r="I277">
        <f>IFERROR(VLOOKUP(C277,FIFA!$B$2:$M$36,12,FALSE),0)</f>
        <v>0</v>
      </c>
      <c r="J277">
        <f>IFERROR(VLOOKUP(C277,'TT F'!$B$2:$Q$71,16,FALSE),0)</f>
        <v>0</v>
      </c>
      <c r="K277">
        <f t="shared" si="25"/>
        <v>105</v>
      </c>
      <c r="L277">
        <f>IFERROR(VLOOKUP(C277,'Futsal F'!$B$2:$M$37,12,FALSE),0)</f>
        <v>0</v>
      </c>
      <c r="M277">
        <f>IFERROR(VLOOKUP(C277,'Football F'!$B$2:$M$34,12,FALSE),0)</f>
        <v>0</v>
      </c>
      <c r="N277">
        <f>IFERROR(VLOOKUP(C277,'Basketball F'!$B$2:$M$32,12,FALSE),0)</f>
        <v>0</v>
      </c>
      <c r="O277">
        <f t="shared" si="26"/>
        <v>105</v>
      </c>
      <c r="P277">
        <f>IFERROR(VLOOKUP(C277,'BGMI F'!$B$2:$Q$32,16,FALSE),0)</f>
        <v>0</v>
      </c>
      <c r="Q277">
        <f>IFERROR(VLOOKUP(C277,'Carrom F'!$B$2:$M$41,12,FALSE),0)</f>
        <v>0</v>
      </c>
      <c r="R277">
        <f>IFERROR(VLOOKUP(C277,'Badminton F'!$B$2:$Q$46,16,FALSE),0)</f>
        <v>0</v>
      </c>
      <c r="S277">
        <f t="shared" si="27"/>
        <v>105</v>
      </c>
      <c r="T277">
        <f>IFERROR(VLOOKUP(C277,Athletics!$B$2:$AF$22,31,FALSE),0)</f>
        <v>0</v>
      </c>
      <c r="U277">
        <f>IFERROR(VLOOKUP(C277,'Volleyball F'!$B$2:$Q$50,16,FALSE),0)</f>
        <v>0</v>
      </c>
      <c r="V277">
        <f>IFERROR(VLOOKUP(C277,Pool!$B$2:$U$31,20,FALSE),0)</f>
        <v>0</v>
      </c>
      <c r="W277">
        <f>IFERROR(VLOOKUP(C277,'Tug of War'!$B$2:$AC$20,28,FALSE),0)</f>
        <v>0</v>
      </c>
      <c r="X277">
        <f t="shared" si="28"/>
        <v>105</v>
      </c>
      <c r="Y277">
        <f>IFERROR(VLOOKUP(C277,Frisbee!$B$2:$Q$18,16,FALSE),0)</f>
        <v>0</v>
      </c>
      <c r="Z277">
        <f t="shared" si="29"/>
        <v>105</v>
      </c>
    </row>
    <row r="278" spans="1:26" ht="15" thickBot="1" x14ac:dyDescent="0.35">
      <c r="A278" s="13" t="s">
        <v>831</v>
      </c>
      <c r="B278" s="14" t="s">
        <v>832</v>
      </c>
      <c r="C278" s="14" t="s">
        <v>833</v>
      </c>
      <c r="D278">
        <f>IFERROR(VLOOKUP(C278,'throwball F'!$B$2:$N$138,13,FALSE),100)</f>
        <v>100</v>
      </c>
      <c r="E278">
        <f>IFERROR(VLOOKUP(C278,'Cricket SF&amp;F'!$B$2:$AC$103,28,FALSE),0)</f>
        <v>0</v>
      </c>
      <c r="F278">
        <f>IFERROR(VLOOKUP(C278,'Chess F'!$B$2:$H$84,7,FALSE),0)</f>
        <v>0</v>
      </c>
      <c r="G278">
        <f t="shared" si="24"/>
        <v>100</v>
      </c>
      <c r="H278">
        <f>IFERROR(VLOOKUP(C278,'Football SF'!$B$2:$U$61,20,FALSE),0)</f>
        <v>0</v>
      </c>
      <c r="I278">
        <f>IFERROR(VLOOKUP(C278,FIFA!$B$2:$M$36,12,FALSE),0)</f>
        <v>0</v>
      </c>
      <c r="J278">
        <f>IFERROR(VLOOKUP(C278,'TT F'!$B$2:$Q$71,16,FALSE),0)</f>
        <v>0</v>
      </c>
      <c r="K278">
        <f t="shared" si="25"/>
        <v>100</v>
      </c>
      <c r="L278">
        <f>IFERROR(VLOOKUP(C278,'Futsal F'!$B$2:$M$37,12,FALSE),0)</f>
        <v>0</v>
      </c>
      <c r="M278">
        <f>IFERROR(VLOOKUP(C278,'Football F'!$B$2:$M$34,12,FALSE),0)</f>
        <v>0</v>
      </c>
      <c r="N278">
        <f>IFERROR(VLOOKUP(C278,'Basketball F'!$B$2:$M$32,12,FALSE),0)</f>
        <v>0</v>
      </c>
      <c r="O278">
        <f t="shared" si="26"/>
        <v>100</v>
      </c>
      <c r="P278">
        <f>IFERROR(VLOOKUP(C278,'BGMI F'!$B$2:$Q$32,16,FALSE),0)</f>
        <v>0</v>
      </c>
      <c r="Q278">
        <f>IFERROR(VLOOKUP(C278,'Carrom F'!$B$2:$M$41,12,FALSE),0)</f>
        <v>0</v>
      </c>
      <c r="R278">
        <f>IFERROR(VLOOKUP(C278,'Badminton F'!$B$2:$Q$46,16,FALSE),0)</f>
        <v>0</v>
      </c>
      <c r="S278">
        <f t="shared" si="27"/>
        <v>100</v>
      </c>
      <c r="T278">
        <f>IFERROR(VLOOKUP(C278,Athletics!$B$2:$AF$22,31,FALSE),0)</f>
        <v>0</v>
      </c>
      <c r="U278">
        <f>IFERROR(VLOOKUP(C278,'Volleyball F'!$B$2:$Q$50,16,FALSE),0)</f>
        <v>0</v>
      </c>
      <c r="V278">
        <f>IFERROR(VLOOKUP(C278,Pool!$B$2:$U$31,20,FALSE),0)</f>
        <v>0</v>
      </c>
      <c r="W278">
        <f>IFERROR(VLOOKUP(C278,'Tug of War'!$B$2:$AC$20,28,FALSE),0)</f>
        <v>0</v>
      </c>
      <c r="X278">
        <f t="shared" si="28"/>
        <v>100</v>
      </c>
      <c r="Y278">
        <f>IFERROR(VLOOKUP(C278,Frisbee!$B$2:$Q$18,16,FALSE),0)</f>
        <v>0</v>
      </c>
      <c r="Z278">
        <f t="shared" si="29"/>
        <v>100</v>
      </c>
    </row>
    <row r="279" spans="1:26" ht="15" thickBot="1" x14ac:dyDescent="0.35">
      <c r="A279" s="13" t="s">
        <v>834</v>
      </c>
      <c r="B279" s="14" t="s">
        <v>835</v>
      </c>
      <c r="C279" s="14" t="s">
        <v>836</v>
      </c>
      <c r="D279">
        <f>IFERROR(VLOOKUP(C279,'throwball F'!$B$2:$N$138,13,FALSE),100)</f>
        <v>94</v>
      </c>
      <c r="E279">
        <f>IFERROR(VLOOKUP(C279,'Cricket SF&amp;F'!$B$2:$AC$103,28,FALSE),0)</f>
        <v>0</v>
      </c>
      <c r="F279">
        <f>IFERROR(VLOOKUP(C279,'Chess F'!$B$2:$H$84,7,FALSE),0)</f>
        <v>0</v>
      </c>
      <c r="G279">
        <f t="shared" si="24"/>
        <v>94</v>
      </c>
      <c r="H279">
        <f>IFERROR(VLOOKUP(C279,'Football SF'!$B$2:$U$61,20,FALSE),0)</f>
        <v>0</v>
      </c>
      <c r="I279">
        <f>IFERROR(VLOOKUP(C279,FIFA!$B$2:$M$36,12,FALSE),0)</f>
        <v>0</v>
      </c>
      <c r="J279">
        <f>IFERROR(VLOOKUP(C279,'TT F'!$B$2:$Q$71,16,FALSE),0)</f>
        <v>0</v>
      </c>
      <c r="K279">
        <f t="shared" si="25"/>
        <v>94</v>
      </c>
      <c r="L279">
        <f>IFERROR(VLOOKUP(C279,'Futsal F'!$B$2:$M$37,12,FALSE),0)</f>
        <v>0</v>
      </c>
      <c r="M279">
        <f>IFERROR(VLOOKUP(C279,'Football F'!$B$2:$M$34,12,FALSE),0)</f>
        <v>0</v>
      </c>
      <c r="N279">
        <f>IFERROR(VLOOKUP(C279,'Basketball F'!$B$2:$M$32,12,FALSE),0)</f>
        <v>0</v>
      </c>
      <c r="O279">
        <f t="shared" si="26"/>
        <v>94</v>
      </c>
      <c r="P279">
        <f>IFERROR(VLOOKUP(C279,'BGMI F'!$B$2:$Q$32,16,FALSE),0)</f>
        <v>0</v>
      </c>
      <c r="Q279">
        <f>IFERROR(VLOOKUP(C279,'Carrom F'!$B$2:$M$41,12,FALSE),0)</f>
        <v>0</v>
      </c>
      <c r="R279">
        <f>IFERROR(VLOOKUP(C279,'Badminton F'!$B$2:$Q$46,16,FALSE),0)</f>
        <v>0</v>
      </c>
      <c r="S279">
        <f t="shared" si="27"/>
        <v>94</v>
      </c>
      <c r="T279">
        <f>IFERROR(VLOOKUP(C279,Athletics!$B$2:$AF$22,31,FALSE),0)</f>
        <v>0</v>
      </c>
      <c r="U279">
        <f>IFERROR(VLOOKUP(C279,'Volleyball F'!$B$2:$Q$50,16,FALSE),0)</f>
        <v>0</v>
      </c>
      <c r="V279">
        <f>IFERROR(VLOOKUP(C279,Pool!$B$2:$U$31,20,FALSE),0)</f>
        <v>0</v>
      </c>
      <c r="W279">
        <f>IFERROR(VLOOKUP(C279,'Tug of War'!$B$2:$AC$20,28,FALSE),0)</f>
        <v>0</v>
      </c>
      <c r="X279">
        <f t="shared" si="28"/>
        <v>94</v>
      </c>
      <c r="Y279">
        <f>IFERROR(VLOOKUP(C279,Frisbee!$B$2:$Q$18,16,FALSE),0)</f>
        <v>0</v>
      </c>
      <c r="Z279">
        <f t="shared" si="29"/>
        <v>94</v>
      </c>
    </row>
    <row r="280" spans="1:26" ht="15" thickBot="1" x14ac:dyDescent="0.35">
      <c r="A280" s="13" t="s">
        <v>837</v>
      </c>
      <c r="B280" s="14" t="s">
        <v>838</v>
      </c>
      <c r="C280" s="14" t="s">
        <v>839</v>
      </c>
      <c r="D280">
        <f>IFERROR(VLOOKUP(C280,'throwball F'!$B$2:$N$138,13,FALSE),100)</f>
        <v>100</v>
      </c>
      <c r="E280">
        <f>IFERROR(VLOOKUP(C280,'Cricket SF&amp;F'!$B$2:$AC$103,28,FALSE),0)</f>
        <v>0</v>
      </c>
      <c r="F280">
        <f>IFERROR(VLOOKUP(C280,'Chess F'!$B$2:$H$84,7,FALSE),0)</f>
        <v>0</v>
      </c>
      <c r="G280">
        <f t="shared" si="24"/>
        <v>100</v>
      </c>
      <c r="H280">
        <f>IFERROR(VLOOKUP(C280,'Football SF'!$B$2:$U$61,20,FALSE),0)</f>
        <v>0</v>
      </c>
      <c r="I280">
        <f>IFERROR(VLOOKUP(C280,FIFA!$B$2:$M$36,12,FALSE),0)</f>
        <v>0</v>
      </c>
      <c r="J280">
        <f>IFERROR(VLOOKUP(C280,'TT F'!$B$2:$Q$71,16,FALSE),0)</f>
        <v>0</v>
      </c>
      <c r="K280">
        <f t="shared" si="25"/>
        <v>100</v>
      </c>
      <c r="L280">
        <f>IFERROR(VLOOKUP(C280,'Futsal F'!$B$2:$M$37,12,FALSE),0)</f>
        <v>0</v>
      </c>
      <c r="M280">
        <f>IFERROR(VLOOKUP(C280,'Football F'!$B$2:$M$34,12,FALSE),0)</f>
        <v>0</v>
      </c>
      <c r="N280">
        <f>IFERROR(VLOOKUP(C280,'Basketball F'!$B$2:$M$32,12,FALSE),0)</f>
        <v>0</v>
      </c>
      <c r="O280">
        <f t="shared" si="26"/>
        <v>100</v>
      </c>
      <c r="P280">
        <f>IFERROR(VLOOKUP(C280,'BGMI F'!$B$2:$Q$32,16,FALSE),0)</f>
        <v>0</v>
      </c>
      <c r="Q280">
        <f>IFERROR(VLOOKUP(C280,'Carrom F'!$B$2:$M$41,12,FALSE),0)</f>
        <v>0</v>
      </c>
      <c r="R280">
        <f>IFERROR(VLOOKUP(C280,'Badminton F'!$B$2:$Q$46,16,FALSE),0)</f>
        <v>0</v>
      </c>
      <c r="S280">
        <f t="shared" si="27"/>
        <v>100</v>
      </c>
      <c r="T280">
        <f>IFERROR(VLOOKUP(C280,Athletics!$B$2:$AF$22,31,FALSE),0)</f>
        <v>0</v>
      </c>
      <c r="U280">
        <f>IFERROR(VLOOKUP(C280,'Volleyball F'!$B$2:$Q$50,16,FALSE),0)</f>
        <v>0</v>
      </c>
      <c r="V280">
        <f>IFERROR(VLOOKUP(C280,Pool!$B$2:$U$31,20,FALSE),0)</f>
        <v>0</v>
      </c>
      <c r="W280">
        <f>IFERROR(VLOOKUP(C280,'Tug of War'!$B$2:$AC$20,28,FALSE),0)</f>
        <v>0</v>
      </c>
      <c r="X280">
        <f t="shared" si="28"/>
        <v>100</v>
      </c>
      <c r="Y280">
        <f>IFERROR(VLOOKUP(C280,Frisbee!$B$2:$Q$18,16,FALSE),0)</f>
        <v>0</v>
      </c>
      <c r="Z280">
        <f t="shared" si="29"/>
        <v>100</v>
      </c>
    </row>
    <row r="281" spans="1:26" ht="29.4" thickBot="1" x14ac:dyDescent="0.35">
      <c r="A281" s="13" t="s">
        <v>840</v>
      </c>
      <c r="B281" s="14" t="s">
        <v>841</v>
      </c>
      <c r="C281" s="14" t="s">
        <v>842</v>
      </c>
      <c r="D281">
        <f>IFERROR(VLOOKUP(C281,'throwball F'!$B$2:$N$138,13,FALSE),100)</f>
        <v>100</v>
      </c>
      <c r="E281">
        <f>IFERROR(VLOOKUP(C281,'Cricket SF&amp;F'!$B$2:$AC$103,28,FALSE),0)</f>
        <v>0</v>
      </c>
      <c r="F281">
        <f>IFERROR(VLOOKUP(C281,'Chess F'!$B$2:$H$84,7,FALSE),0)</f>
        <v>0</v>
      </c>
      <c r="G281">
        <f t="shared" si="24"/>
        <v>100</v>
      </c>
      <c r="H281">
        <f>IFERROR(VLOOKUP(C281,'Football SF'!$B$2:$U$61,20,FALSE),0)</f>
        <v>0</v>
      </c>
      <c r="I281">
        <f>IFERROR(VLOOKUP(C281,FIFA!$B$2:$M$36,12,FALSE),0)</f>
        <v>0</v>
      </c>
      <c r="J281">
        <f>IFERROR(VLOOKUP(C281,'TT F'!$B$2:$Q$71,16,FALSE),0)</f>
        <v>0</v>
      </c>
      <c r="K281">
        <f t="shared" si="25"/>
        <v>100</v>
      </c>
      <c r="L281">
        <f>IFERROR(VLOOKUP(C281,'Futsal F'!$B$2:$M$37,12,FALSE),0)</f>
        <v>0</v>
      </c>
      <c r="M281">
        <f>IFERROR(VLOOKUP(C281,'Football F'!$B$2:$M$34,12,FALSE),0)</f>
        <v>0</v>
      </c>
      <c r="N281">
        <f>IFERROR(VLOOKUP(C281,'Basketball F'!$B$2:$M$32,12,FALSE),0)</f>
        <v>0</v>
      </c>
      <c r="O281">
        <f t="shared" si="26"/>
        <v>100</v>
      </c>
      <c r="P281">
        <f>IFERROR(VLOOKUP(C281,'BGMI F'!$B$2:$Q$32,16,FALSE),0)</f>
        <v>0</v>
      </c>
      <c r="Q281">
        <f>IFERROR(VLOOKUP(C281,'Carrom F'!$B$2:$M$41,12,FALSE),0)</f>
        <v>0</v>
      </c>
      <c r="R281">
        <f>IFERROR(VLOOKUP(C281,'Badminton F'!$B$2:$Q$46,16,FALSE),0)</f>
        <v>0</v>
      </c>
      <c r="S281">
        <f t="shared" si="27"/>
        <v>100</v>
      </c>
      <c r="T281">
        <f>IFERROR(VLOOKUP(C281,Athletics!$B$2:$AF$22,31,FALSE),0)</f>
        <v>0</v>
      </c>
      <c r="U281">
        <f>IFERROR(VLOOKUP(C281,'Volleyball F'!$B$2:$Q$50,16,FALSE),0)</f>
        <v>0</v>
      </c>
      <c r="V281">
        <f>IFERROR(VLOOKUP(C281,Pool!$B$2:$U$31,20,FALSE),0)</f>
        <v>0</v>
      </c>
      <c r="W281">
        <f>IFERROR(VLOOKUP(C281,'Tug of War'!$B$2:$AC$20,28,FALSE),0)</f>
        <v>0</v>
      </c>
      <c r="X281">
        <f t="shared" si="28"/>
        <v>100</v>
      </c>
      <c r="Y281">
        <f>IFERROR(VLOOKUP(C281,Frisbee!$B$2:$Q$18,16,FALSE),0)</f>
        <v>0</v>
      </c>
      <c r="Z281">
        <f t="shared" si="29"/>
        <v>100</v>
      </c>
    </row>
    <row r="282" spans="1:26" ht="15" thickBot="1" x14ac:dyDescent="0.35">
      <c r="A282" s="13" t="s">
        <v>843</v>
      </c>
      <c r="B282" s="14" t="s">
        <v>844</v>
      </c>
      <c r="C282" s="14" t="s">
        <v>845</v>
      </c>
      <c r="D282">
        <f>IFERROR(VLOOKUP(C282,'throwball F'!$B$2:$N$138,13,FALSE),100)</f>
        <v>100</v>
      </c>
      <c r="E282">
        <f>IFERROR(VLOOKUP(C282,'Cricket SF&amp;F'!$B$2:$AC$103,28,FALSE),0)</f>
        <v>0</v>
      </c>
      <c r="F282">
        <f>IFERROR(VLOOKUP(C282,'Chess F'!$B$2:$H$84,7,FALSE),0)</f>
        <v>0</v>
      </c>
      <c r="G282">
        <f t="shared" si="24"/>
        <v>100</v>
      </c>
      <c r="H282">
        <f>IFERROR(VLOOKUP(C282,'Football SF'!$B$2:$U$61,20,FALSE),0)</f>
        <v>0</v>
      </c>
      <c r="I282">
        <f>IFERROR(VLOOKUP(C282,FIFA!$B$2:$M$36,12,FALSE),0)</f>
        <v>0</v>
      </c>
      <c r="J282">
        <f>IFERROR(VLOOKUP(C282,'TT F'!$B$2:$Q$71,16,FALSE),0)</f>
        <v>0</v>
      </c>
      <c r="K282">
        <f t="shared" si="25"/>
        <v>100</v>
      </c>
      <c r="L282">
        <f>IFERROR(VLOOKUP(C282,'Futsal F'!$B$2:$M$37,12,FALSE),0)</f>
        <v>0</v>
      </c>
      <c r="M282">
        <f>IFERROR(VLOOKUP(C282,'Football F'!$B$2:$M$34,12,FALSE),0)</f>
        <v>0</v>
      </c>
      <c r="N282">
        <f>IFERROR(VLOOKUP(C282,'Basketball F'!$B$2:$M$32,12,FALSE),0)</f>
        <v>0</v>
      </c>
      <c r="O282">
        <f t="shared" si="26"/>
        <v>100</v>
      </c>
      <c r="P282">
        <f>IFERROR(VLOOKUP(C282,'BGMI F'!$B$2:$Q$32,16,FALSE),0)</f>
        <v>0</v>
      </c>
      <c r="Q282">
        <f>IFERROR(VLOOKUP(C282,'Carrom F'!$B$2:$M$41,12,FALSE),0)</f>
        <v>0</v>
      </c>
      <c r="R282">
        <f>IFERROR(VLOOKUP(C282,'Badminton F'!$B$2:$Q$46,16,FALSE),0)</f>
        <v>0</v>
      </c>
      <c r="S282">
        <f t="shared" si="27"/>
        <v>100</v>
      </c>
      <c r="T282">
        <f>IFERROR(VLOOKUP(C282,Athletics!$B$2:$AF$22,31,FALSE),0)</f>
        <v>0</v>
      </c>
      <c r="U282">
        <f>IFERROR(VLOOKUP(C282,'Volleyball F'!$B$2:$Q$50,16,FALSE),0)</f>
        <v>0</v>
      </c>
      <c r="V282">
        <f>IFERROR(VLOOKUP(C282,Pool!$B$2:$U$31,20,FALSE),0)</f>
        <v>0</v>
      </c>
      <c r="W282">
        <f>IFERROR(VLOOKUP(C282,'Tug of War'!$B$2:$AC$20,28,FALSE),0)</f>
        <v>0</v>
      </c>
      <c r="X282">
        <f t="shared" si="28"/>
        <v>100</v>
      </c>
      <c r="Y282">
        <f>IFERROR(VLOOKUP(C282,Frisbee!$B$2:$Q$18,16,FALSE),0)</f>
        <v>0</v>
      </c>
      <c r="Z282">
        <f t="shared" si="29"/>
        <v>100</v>
      </c>
    </row>
    <row r="283" spans="1:26" ht="15" thickBot="1" x14ac:dyDescent="0.35">
      <c r="A283" s="13" t="s">
        <v>846</v>
      </c>
      <c r="B283" s="14" t="s">
        <v>847</v>
      </c>
      <c r="C283" s="14" t="s">
        <v>848</v>
      </c>
      <c r="D283">
        <f>IFERROR(VLOOKUP(C283,'throwball F'!$B$2:$N$138,13,FALSE),100)</f>
        <v>100</v>
      </c>
      <c r="E283">
        <f>IFERROR(VLOOKUP(C283,'Cricket SF&amp;F'!$B$2:$AC$103,28,FALSE),0)</f>
        <v>0</v>
      </c>
      <c r="F283">
        <f>IFERROR(VLOOKUP(C283,'Chess F'!$B$2:$H$84,7,FALSE),0)</f>
        <v>0</v>
      </c>
      <c r="G283">
        <f t="shared" si="24"/>
        <v>100</v>
      </c>
      <c r="H283">
        <f>IFERROR(VLOOKUP(C283,'Football SF'!$B$2:$U$61,20,FALSE),0)</f>
        <v>0</v>
      </c>
      <c r="I283">
        <f>IFERROR(VLOOKUP(C283,FIFA!$B$2:$M$36,12,FALSE),0)</f>
        <v>0</v>
      </c>
      <c r="J283">
        <f>IFERROR(VLOOKUP(C283,'TT F'!$B$2:$Q$71,16,FALSE),0)</f>
        <v>0</v>
      </c>
      <c r="K283">
        <f t="shared" si="25"/>
        <v>100</v>
      </c>
      <c r="L283">
        <f>IFERROR(VLOOKUP(C283,'Futsal F'!$B$2:$M$37,12,FALSE),0)</f>
        <v>0</v>
      </c>
      <c r="M283">
        <f>IFERROR(VLOOKUP(C283,'Football F'!$B$2:$M$34,12,FALSE),0)</f>
        <v>0</v>
      </c>
      <c r="N283">
        <f>IFERROR(VLOOKUP(C283,'Basketball F'!$B$2:$M$32,12,FALSE),0)</f>
        <v>0</v>
      </c>
      <c r="O283">
        <f t="shared" si="26"/>
        <v>100</v>
      </c>
      <c r="P283">
        <f>IFERROR(VLOOKUP(C283,'BGMI F'!$B$2:$Q$32,16,FALSE),0)</f>
        <v>0</v>
      </c>
      <c r="Q283">
        <f>IFERROR(VLOOKUP(C283,'Carrom F'!$B$2:$M$41,12,FALSE),0)</f>
        <v>0</v>
      </c>
      <c r="R283">
        <f>IFERROR(VLOOKUP(C283,'Badminton F'!$B$2:$Q$46,16,FALSE),0)</f>
        <v>0</v>
      </c>
      <c r="S283">
        <f t="shared" si="27"/>
        <v>100</v>
      </c>
      <c r="T283">
        <f>IFERROR(VLOOKUP(C283,Athletics!$B$2:$AF$22,31,FALSE),0)</f>
        <v>0</v>
      </c>
      <c r="U283">
        <f>IFERROR(VLOOKUP(C283,'Volleyball F'!$B$2:$Q$50,16,FALSE),0)</f>
        <v>0</v>
      </c>
      <c r="V283">
        <f>IFERROR(VLOOKUP(C283,Pool!$B$2:$U$31,20,FALSE),0)</f>
        <v>0</v>
      </c>
      <c r="W283">
        <f>IFERROR(VLOOKUP(C283,'Tug of War'!$B$2:$AC$20,28,FALSE),0)</f>
        <v>0</v>
      </c>
      <c r="X283">
        <f t="shared" si="28"/>
        <v>100</v>
      </c>
      <c r="Y283">
        <f>IFERROR(VLOOKUP(C283,Frisbee!$B$2:$Q$18,16,FALSE),0)</f>
        <v>0</v>
      </c>
      <c r="Z283">
        <f t="shared" si="29"/>
        <v>100</v>
      </c>
    </row>
    <row r="284" spans="1:26" ht="15" thickBot="1" x14ac:dyDescent="0.35">
      <c r="A284" s="13" t="s">
        <v>849</v>
      </c>
      <c r="B284" s="14" t="s">
        <v>850</v>
      </c>
      <c r="C284" s="14" t="s">
        <v>851</v>
      </c>
      <c r="D284">
        <f>IFERROR(VLOOKUP(C284,'throwball F'!$B$2:$N$138,13,FALSE),100)</f>
        <v>100</v>
      </c>
      <c r="E284">
        <f>IFERROR(VLOOKUP(C284,'Cricket SF&amp;F'!$B$2:$AC$103,28,FALSE),0)</f>
        <v>0</v>
      </c>
      <c r="F284">
        <f>IFERROR(VLOOKUP(C284,'Chess F'!$B$2:$H$84,7,FALSE),0)</f>
        <v>0</v>
      </c>
      <c r="G284">
        <f t="shared" si="24"/>
        <v>100</v>
      </c>
      <c r="H284">
        <f>IFERROR(VLOOKUP(C284,'Football SF'!$B$2:$U$61,20,FALSE),0)</f>
        <v>0</v>
      </c>
      <c r="I284">
        <f>IFERROR(VLOOKUP(C284,FIFA!$B$2:$M$36,12,FALSE),0)</f>
        <v>0</v>
      </c>
      <c r="J284">
        <f>IFERROR(VLOOKUP(C284,'TT F'!$B$2:$Q$71,16,FALSE),0)</f>
        <v>0</v>
      </c>
      <c r="K284">
        <f t="shared" si="25"/>
        <v>100</v>
      </c>
      <c r="L284">
        <f>IFERROR(VLOOKUP(C284,'Futsal F'!$B$2:$M$37,12,FALSE),0)</f>
        <v>0</v>
      </c>
      <c r="M284">
        <f>IFERROR(VLOOKUP(C284,'Football F'!$B$2:$M$34,12,FALSE),0)</f>
        <v>0</v>
      </c>
      <c r="N284">
        <f>IFERROR(VLOOKUP(C284,'Basketball F'!$B$2:$M$32,12,FALSE),0)</f>
        <v>0</v>
      </c>
      <c r="O284">
        <f t="shared" si="26"/>
        <v>100</v>
      </c>
      <c r="P284">
        <f>IFERROR(VLOOKUP(C284,'BGMI F'!$B$2:$Q$32,16,FALSE),0)</f>
        <v>0</v>
      </c>
      <c r="Q284">
        <f>IFERROR(VLOOKUP(C284,'Carrom F'!$B$2:$M$41,12,FALSE),0)</f>
        <v>0</v>
      </c>
      <c r="R284">
        <f>IFERROR(VLOOKUP(C284,'Badminton F'!$B$2:$Q$46,16,FALSE),0)</f>
        <v>0</v>
      </c>
      <c r="S284">
        <f t="shared" si="27"/>
        <v>100</v>
      </c>
      <c r="T284">
        <f>IFERROR(VLOOKUP(C284,Athletics!$B$2:$AF$22,31,FALSE),0)</f>
        <v>0</v>
      </c>
      <c r="U284">
        <f>IFERROR(VLOOKUP(C284,'Volleyball F'!$B$2:$Q$50,16,FALSE),0)</f>
        <v>0</v>
      </c>
      <c r="V284">
        <f>IFERROR(VLOOKUP(C284,Pool!$B$2:$U$31,20,FALSE),0)</f>
        <v>0</v>
      </c>
      <c r="W284">
        <f>IFERROR(VLOOKUP(C284,'Tug of War'!$B$2:$AC$20,28,FALSE),0)</f>
        <v>0</v>
      </c>
      <c r="X284">
        <f t="shared" si="28"/>
        <v>100</v>
      </c>
      <c r="Y284">
        <f>IFERROR(VLOOKUP(C284,Frisbee!$B$2:$Q$18,16,FALSE),0)</f>
        <v>0</v>
      </c>
      <c r="Z284">
        <f t="shared" si="29"/>
        <v>100</v>
      </c>
    </row>
    <row r="285" spans="1:26" ht="29.4" thickBot="1" x14ac:dyDescent="0.35">
      <c r="A285" s="13" t="s">
        <v>852</v>
      </c>
      <c r="B285" s="14" t="s">
        <v>853</v>
      </c>
      <c r="C285" s="14" t="s">
        <v>854</v>
      </c>
      <c r="D285">
        <f>IFERROR(VLOOKUP(C285,'throwball F'!$B$2:$N$138,13,FALSE),100)</f>
        <v>100</v>
      </c>
      <c r="E285">
        <f>IFERROR(VLOOKUP(C285,'Cricket SF&amp;F'!$B$2:$AC$103,28,FALSE),0)</f>
        <v>-13</v>
      </c>
      <c r="F285">
        <f>IFERROR(VLOOKUP(C285,'Chess F'!$B$2:$H$84,7,FALSE),0)</f>
        <v>-5</v>
      </c>
      <c r="G285">
        <f t="shared" si="24"/>
        <v>82</v>
      </c>
      <c r="H285">
        <f>IFERROR(VLOOKUP(C285,'Football SF'!$B$2:$U$61,20,FALSE),0)</f>
        <v>-10</v>
      </c>
      <c r="I285">
        <f>IFERROR(VLOOKUP(C285,FIFA!$B$2:$M$36,12,FALSE),0)</f>
        <v>0</v>
      </c>
      <c r="J285">
        <f>IFERROR(VLOOKUP(C285,'TT F'!$B$2:$Q$71,16,FALSE),0)</f>
        <v>5</v>
      </c>
      <c r="K285">
        <f t="shared" si="25"/>
        <v>77</v>
      </c>
      <c r="L285">
        <f>IFERROR(VLOOKUP(C285,'Futsal F'!$B$2:$M$37,12,FALSE),0)</f>
        <v>0</v>
      </c>
      <c r="M285">
        <f>IFERROR(VLOOKUP(C285,'Football F'!$B$2:$M$34,12,FALSE),0)</f>
        <v>0</v>
      </c>
      <c r="N285">
        <f>IFERROR(VLOOKUP(C285,'Basketball F'!$B$2:$M$32,12,FALSE),0)</f>
        <v>0</v>
      </c>
      <c r="O285">
        <f t="shared" si="26"/>
        <v>77</v>
      </c>
      <c r="P285">
        <f>IFERROR(VLOOKUP(C285,'BGMI F'!$B$2:$Q$32,16,FALSE),0)</f>
        <v>0</v>
      </c>
      <c r="Q285">
        <f>IFERROR(VLOOKUP(C285,'Carrom F'!$B$2:$M$41,12,FALSE),0)</f>
        <v>0</v>
      </c>
      <c r="R285">
        <f>IFERROR(VLOOKUP(C285,'Badminton F'!$B$2:$Q$46,16,FALSE),0)</f>
        <v>0</v>
      </c>
      <c r="S285">
        <f t="shared" si="27"/>
        <v>77</v>
      </c>
      <c r="T285">
        <f>IFERROR(VLOOKUP(C285,Athletics!$B$2:$AF$22,31,FALSE),0)</f>
        <v>0</v>
      </c>
      <c r="U285">
        <f>IFERROR(VLOOKUP(C285,'Volleyball F'!$B$2:$Q$50,16,FALSE),0)</f>
        <v>0</v>
      </c>
      <c r="V285">
        <f>IFERROR(VLOOKUP(C285,Pool!$B$2:$U$31,20,FALSE),0)</f>
        <v>0</v>
      </c>
      <c r="W285">
        <f>IFERROR(VLOOKUP(C285,'Tug of War'!$B$2:$AC$20,28,FALSE),0)</f>
        <v>0</v>
      </c>
      <c r="X285">
        <f t="shared" si="28"/>
        <v>77</v>
      </c>
      <c r="Y285">
        <f>IFERROR(VLOOKUP(C285,Frisbee!$B$2:$Q$18,16,FALSE),0)</f>
        <v>0</v>
      </c>
      <c r="Z285">
        <f t="shared" si="29"/>
        <v>77</v>
      </c>
    </row>
    <row r="286" spans="1:26" ht="15" thickBot="1" x14ac:dyDescent="0.35">
      <c r="A286" s="13" t="s">
        <v>855</v>
      </c>
      <c r="B286" s="14" t="s">
        <v>856</v>
      </c>
      <c r="C286" s="14" t="s">
        <v>857</v>
      </c>
      <c r="D286">
        <f>IFERROR(VLOOKUP(C286,'throwball F'!$B$2:$N$138,13,FALSE),100)</f>
        <v>92</v>
      </c>
      <c r="E286">
        <f>IFERROR(VLOOKUP(C286,'Cricket SF&amp;F'!$B$2:$AC$103,28,FALSE),0)</f>
        <v>10</v>
      </c>
      <c r="F286">
        <f>IFERROR(VLOOKUP(C286,'Chess F'!$B$2:$H$84,7,FALSE),0)</f>
        <v>-5</v>
      </c>
      <c r="G286">
        <f t="shared" si="24"/>
        <v>97</v>
      </c>
      <c r="H286">
        <f>IFERROR(VLOOKUP(C286,'Football SF'!$B$2:$U$61,20,FALSE),0)</f>
        <v>-10</v>
      </c>
      <c r="I286">
        <f>IFERROR(VLOOKUP(C286,FIFA!$B$2:$M$36,12,FALSE),0)</f>
        <v>10</v>
      </c>
      <c r="J286">
        <f>IFERROR(VLOOKUP(C286,'TT F'!$B$2:$Q$71,16,FALSE),0)</f>
        <v>1</v>
      </c>
      <c r="K286">
        <f t="shared" si="25"/>
        <v>98</v>
      </c>
      <c r="L286">
        <f>IFERROR(VLOOKUP(C286,'Futsal F'!$B$2:$M$37,12,FALSE),0)</f>
        <v>6</v>
      </c>
      <c r="M286">
        <f>IFERROR(VLOOKUP(C286,'Football F'!$B$2:$M$34,12,FALSE),0)</f>
        <v>0</v>
      </c>
      <c r="N286">
        <f>IFERROR(VLOOKUP(C286,'Basketball F'!$B$2:$M$32,12,FALSE),0)</f>
        <v>-1</v>
      </c>
      <c r="O286">
        <f t="shared" si="26"/>
        <v>103</v>
      </c>
      <c r="P286">
        <f>IFERROR(VLOOKUP(C286,'BGMI F'!$B$2:$Q$32,16,FALSE),0)</f>
        <v>0</v>
      </c>
      <c r="Q286">
        <f>IFERROR(VLOOKUP(C286,'Carrom F'!$B$2:$M$41,12,FALSE),0)</f>
        <v>0</v>
      </c>
      <c r="R286">
        <f>IFERROR(VLOOKUP(C286,'Badminton F'!$B$2:$Q$46,16,FALSE),0)</f>
        <v>0</v>
      </c>
      <c r="S286">
        <f t="shared" si="27"/>
        <v>103</v>
      </c>
      <c r="T286">
        <f>IFERROR(VLOOKUP(C286,Athletics!$B$2:$AF$22,31,FALSE),0)</f>
        <v>0</v>
      </c>
      <c r="U286">
        <f>IFERROR(VLOOKUP(C286,'Volleyball F'!$B$2:$Q$50,16,FALSE),0)</f>
        <v>-5</v>
      </c>
      <c r="V286">
        <f>IFERROR(VLOOKUP(C286,Pool!$B$2:$U$31,20,FALSE),0)</f>
        <v>0</v>
      </c>
      <c r="W286">
        <f>IFERROR(VLOOKUP(C286,'Tug of War'!$B$2:$AC$20,28,FALSE),0)</f>
        <v>0</v>
      </c>
      <c r="X286">
        <f t="shared" si="28"/>
        <v>98</v>
      </c>
      <c r="Y286">
        <f>IFERROR(VLOOKUP(C286,Frisbee!$B$2:$Q$18,16,FALSE),0)</f>
        <v>0</v>
      </c>
      <c r="Z286">
        <f t="shared" si="29"/>
        <v>98</v>
      </c>
    </row>
    <row r="287" spans="1:26" ht="15" thickBot="1" x14ac:dyDescent="0.35">
      <c r="A287" s="13" t="s">
        <v>858</v>
      </c>
      <c r="B287" s="14" t="s">
        <v>859</v>
      </c>
      <c r="C287" s="14" t="s">
        <v>860</v>
      </c>
      <c r="D287">
        <f>IFERROR(VLOOKUP(C287,'throwball F'!$B$2:$N$138,13,FALSE),100)</f>
        <v>100</v>
      </c>
      <c r="E287">
        <f>IFERROR(VLOOKUP(C287,'Cricket SF&amp;F'!$B$2:$AC$103,28,FALSE),0)</f>
        <v>0</v>
      </c>
      <c r="F287">
        <f>IFERROR(VLOOKUP(C287,'Chess F'!$B$2:$H$84,7,FALSE),0)</f>
        <v>0</v>
      </c>
      <c r="G287">
        <f t="shared" si="24"/>
        <v>100</v>
      </c>
      <c r="H287">
        <f>IFERROR(VLOOKUP(C287,'Football SF'!$B$2:$U$61,20,FALSE),0)</f>
        <v>0</v>
      </c>
      <c r="I287">
        <f>IFERROR(VLOOKUP(C287,FIFA!$B$2:$M$36,12,FALSE),0)</f>
        <v>0</v>
      </c>
      <c r="J287">
        <f>IFERROR(VLOOKUP(C287,'TT F'!$B$2:$Q$71,16,FALSE),0)</f>
        <v>0</v>
      </c>
      <c r="K287">
        <f t="shared" si="25"/>
        <v>100</v>
      </c>
      <c r="L287">
        <f>IFERROR(VLOOKUP(C287,'Futsal F'!$B$2:$M$37,12,FALSE),0)</f>
        <v>0</v>
      </c>
      <c r="M287">
        <f>IFERROR(VLOOKUP(C287,'Football F'!$B$2:$M$34,12,FALSE),0)</f>
        <v>0</v>
      </c>
      <c r="N287">
        <f>IFERROR(VLOOKUP(C287,'Basketball F'!$B$2:$M$32,12,FALSE),0)</f>
        <v>0</v>
      </c>
      <c r="O287">
        <f t="shared" si="26"/>
        <v>100</v>
      </c>
      <c r="P287">
        <f>IFERROR(VLOOKUP(C287,'BGMI F'!$B$2:$Q$32,16,FALSE),0)</f>
        <v>0</v>
      </c>
      <c r="Q287">
        <f>IFERROR(VLOOKUP(C287,'Carrom F'!$B$2:$M$41,12,FALSE),0)</f>
        <v>0</v>
      </c>
      <c r="R287">
        <f>IFERROR(VLOOKUP(C287,'Badminton F'!$B$2:$Q$46,16,FALSE),0)</f>
        <v>0</v>
      </c>
      <c r="S287">
        <f t="shared" si="27"/>
        <v>100</v>
      </c>
      <c r="T287">
        <f>IFERROR(VLOOKUP(C287,Athletics!$B$2:$AF$22,31,FALSE),0)</f>
        <v>0</v>
      </c>
      <c r="U287">
        <f>IFERROR(VLOOKUP(C287,'Volleyball F'!$B$2:$Q$50,16,FALSE),0)</f>
        <v>0</v>
      </c>
      <c r="V287">
        <f>IFERROR(VLOOKUP(C287,Pool!$B$2:$U$31,20,FALSE),0)</f>
        <v>0</v>
      </c>
      <c r="W287">
        <f>IFERROR(VLOOKUP(C287,'Tug of War'!$B$2:$AC$20,28,FALSE),0)</f>
        <v>0</v>
      </c>
      <c r="X287">
        <f t="shared" si="28"/>
        <v>100</v>
      </c>
      <c r="Y287">
        <f>IFERROR(VLOOKUP(C287,Frisbee!$B$2:$Q$18,16,FALSE),0)</f>
        <v>0</v>
      </c>
      <c r="Z287">
        <f t="shared" si="29"/>
        <v>100</v>
      </c>
    </row>
    <row r="288" spans="1:26" ht="29.4" thickBot="1" x14ac:dyDescent="0.35">
      <c r="A288" s="13" t="s">
        <v>861</v>
      </c>
      <c r="B288" s="14" t="s">
        <v>862</v>
      </c>
      <c r="C288" s="14" t="s">
        <v>863</v>
      </c>
      <c r="D288">
        <f>IFERROR(VLOOKUP(C288,'throwball F'!$B$2:$N$138,13,FALSE),100)</f>
        <v>93</v>
      </c>
      <c r="E288">
        <f>IFERROR(VLOOKUP(C288,'Cricket SF&amp;F'!$B$2:$AC$103,28,FALSE),0)</f>
        <v>0</v>
      </c>
      <c r="F288">
        <f>IFERROR(VLOOKUP(C288,'Chess F'!$B$2:$H$84,7,FALSE),0)</f>
        <v>0</v>
      </c>
      <c r="G288">
        <f t="shared" si="24"/>
        <v>93</v>
      </c>
      <c r="H288">
        <f>IFERROR(VLOOKUP(C288,'Football SF'!$B$2:$U$61,20,FALSE),0)</f>
        <v>0</v>
      </c>
      <c r="I288">
        <f>IFERROR(VLOOKUP(C288,FIFA!$B$2:$M$36,12,FALSE),0)</f>
        <v>0</v>
      </c>
      <c r="J288">
        <f>IFERROR(VLOOKUP(C288,'TT F'!$B$2:$Q$71,16,FALSE),0)</f>
        <v>0</v>
      </c>
      <c r="K288">
        <f t="shared" si="25"/>
        <v>93</v>
      </c>
      <c r="L288">
        <f>IFERROR(VLOOKUP(C288,'Futsal F'!$B$2:$M$37,12,FALSE),0)</f>
        <v>0</v>
      </c>
      <c r="M288">
        <f>IFERROR(VLOOKUP(C288,'Football F'!$B$2:$M$34,12,FALSE),0)</f>
        <v>0</v>
      </c>
      <c r="N288">
        <f>IFERROR(VLOOKUP(C288,'Basketball F'!$B$2:$M$32,12,FALSE),0)</f>
        <v>0</v>
      </c>
      <c r="O288">
        <f t="shared" si="26"/>
        <v>93</v>
      </c>
      <c r="P288">
        <f>IFERROR(VLOOKUP(C288,'BGMI F'!$B$2:$Q$32,16,FALSE),0)</f>
        <v>0</v>
      </c>
      <c r="Q288">
        <f>IFERROR(VLOOKUP(C288,'Carrom F'!$B$2:$M$41,12,FALSE),0)</f>
        <v>0</v>
      </c>
      <c r="R288">
        <f>IFERROR(VLOOKUP(C288,'Badminton F'!$B$2:$Q$46,16,FALSE),0)</f>
        <v>0</v>
      </c>
      <c r="S288">
        <f t="shared" si="27"/>
        <v>93</v>
      </c>
      <c r="T288">
        <f>IFERROR(VLOOKUP(C288,Athletics!$B$2:$AF$22,31,FALSE),0)</f>
        <v>0</v>
      </c>
      <c r="U288">
        <f>IFERROR(VLOOKUP(C288,'Volleyball F'!$B$2:$Q$50,16,FALSE),0)</f>
        <v>0</v>
      </c>
      <c r="V288">
        <f>IFERROR(VLOOKUP(C288,Pool!$B$2:$U$31,20,FALSE),0)</f>
        <v>0</v>
      </c>
      <c r="W288">
        <f>IFERROR(VLOOKUP(C288,'Tug of War'!$B$2:$AC$20,28,FALSE),0)</f>
        <v>0</v>
      </c>
      <c r="X288">
        <f t="shared" si="28"/>
        <v>93</v>
      </c>
      <c r="Y288">
        <f>IFERROR(VLOOKUP(C288,Frisbee!$B$2:$Q$18,16,FALSE),0)</f>
        <v>0</v>
      </c>
      <c r="Z288">
        <f t="shared" si="29"/>
        <v>93</v>
      </c>
    </row>
    <row r="289" spans="1:26" ht="15" thickBot="1" x14ac:dyDescent="0.35">
      <c r="A289" s="13" t="s">
        <v>864</v>
      </c>
      <c r="B289" s="14" t="s">
        <v>865</v>
      </c>
      <c r="C289" s="14" t="s">
        <v>866</v>
      </c>
      <c r="D289">
        <f>IFERROR(VLOOKUP(C289,'throwball F'!$B$2:$N$138,13,FALSE),100)</f>
        <v>100</v>
      </c>
      <c r="E289">
        <f>IFERROR(VLOOKUP(C289,'Cricket SF&amp;F'!$B$2:$AC$103,28,FALSE),0)</f>
        <v>0</v>
      </c>
      <c r="F289">
        <f>IFERROR(VLOOKUP(C289,'Chess F'!$B$2:$H$84,7,FALSE),0)</f>
        <v>0</v>
      </c>
      <c r="G289">
        <f t="shared" si="24"/>
        <v>100</v>
      </c>
      <c r="H289">
        <f>IFERROR(VLOOKUP(C289,'Football SF'!$B$2:$U$61,20,FALSE),0)</f>
        <v>0</v>
      </c>
      <c r="I289">
        <f>IFERROR(VLOOKUP(C289,FIFA!$B$2:$M$36,12,FALSE),0)</f>
        <v>0</v>
      </c>
      <c r="J289">
        <f>IFERROR(VLOOKUP(C289,'TT F'!$B$2:$Q$71,16,FALSE),0)</f>
        <v>0</v>
      </c>
      <c r="K289">
        <f t="shared" si="25"/>
        <v>100</v>
      </c>
      <c r="L289">
        <f>IFERROR(VLOOKUP(C289,'Futsal F'!$B$2:$M$37,12,FALSE),0)</f>
        <v>0</v>
      </c>
      <c r="M289">
        <f>IFERROR(VLOOKUP(C289,'Football F'!$B$2:$M$34,12,FALSE),0)</f>
        <v>0</v>
      </c>
      <c r="N289">
        <f>IFERROR(VLOOKUP(C289,'Basketball F'!$B$2:$M$32,12,FALSE),0)</f>
        <v>0</v>
      </c>
      <c r="O289">
        <f t="shared" si="26"/>
        <v>100</v>
      </c>
      <c r="P289">
        <f>IFERROR(VLOOKUP(C289,'BGMI F'!$B$2:$Q$32,16,FALSE),0)</f>
        <v>0</v>
      </c>
      <c r="Q289">
        <f>IFERROR(VLOOKUP(C289,'Carrom F'!$B$2:$M$41,12,FALSE),0)</f>
        <v>0</v>
      </c>
      <c r="R289">
        <f>IFERROR(VLOOKUP(C289,'Badminton F'!$B$2:$Q$46,16,FALSE),0)</f>
        <v>0</v>
      </c>
      <c r="S289">
        <f t="shared" si="27"/>
        <v>100</v>
      </c>
      <c r="T289">
        <f>IFERROR(VLOOKUP(C289,Athletics!$B$2:$AF$22,31,FALSE),0)</f>
        <v>0</v>
      </c>
      <c r="U289">
        <f>IFERROR(VLOOKUP(C289,'Volleyball F'!$B$2:$Q$50,16,FALSE),0)</f>
        <v>0</v>
      </c>
      <c r="V289">
        <f>IFERROR(VLOOKUP(C289,Pool!$B$2:$U$31,20,FALSE),0)</f>
        <v>0</v>
      </c>
      <c r="W289">
        <f>IFERROR(VLOOKUP(C289,'Tug of War'!$B$2:$AC$20,28,FALSE),0)</f>
        <v>0</v>
      </c>
      <c r="X289">
        <f t="shared" si="28"/>
        <v>100</v>
      </c>
      <c r="Y289">
        <f>IFERROR(VLOOKUP(C289,Frisbee!$B$2:$Q$18,16,FALSE),0)</f>
        <v>0</v>
      </c>
      <c r="Z289">
        <f t="shared" si="29"/>
        <v>100</v>
      </c>
    </row>
    <row r="290" spans="1:26" ht="15" thickBot="1" x14ac:dyDescent="0.35">
      <c r="A290" s="13" t="s">
        <v>867</v>
      </c>
      <c r="B290" s="14" t="s">
        <v>868</v>
      </c>
      <c r="C290" s="14" t="s">
        <v>869</v>
      </c>
      <c r="D290">
        <f>IFERROR(VLOOKUP(C290,'throwball F'!$B$2:$N$138,13,FALSE),100)</f>
        <v>100</v>
      </c>
      <c r="E290">
        <f>IFERROR(VLOOKUP(C290,'Cricket SF&amp;F'!$B$2:$AC$103,28,FALSE),0)</f>
        <v>0</v>
      </c>
      <c r="F290">
        <f>IFERROR(VLOOKUP(C290,'Chess F'!$B$2:$H$84,7,FALSE),0)</f>
        <v>0</v>
      </c>
      <c r="G290">
        <f t="shared" si="24"/>
        <v>100</v>
      </c>
      <c r="H290">
        <f>IFERROR(VLOOKUP(C290,'Football SF'!$B$2:$U$61,20,FALSE),0)</f>
        <v>0</v>
      </c>
      <c r="I290">
        <f>IFERROR(VLOOKUP(C290,FIFA!$B$2:$M$36,12,FALSE),0)</f>
        <v>0</v>
      </c>
      <c r="J290">
        <f>IFERROR(VLOOKUP(C290,'TT F'!$B$2:$Q$71,16,FALSE),0)</f>
        <v>0</v>
      </c>
      <c r="K290">
        <f t="shared" si="25"/>
        <v>100</v>
      </c>
      <c r="L290">
        <f>IFERROR(VLOOKUP(C290,'Futsal F'!$B$2:$M$37,12,FALSE),0)</f>
        <v>0</v>
      </c>
      <c r="M290">
        <f>IFERROR(VLOOKUP(C290,'Football F'!$B$2:$M$34,12,FALSE),0)</f>
        <v>0</v>
      </c>
      <c r="N290">
        <f>IFERROR(VLOOKUP(C290,'Basketball F'!$B$2:$M$32,12,FALSE),0)</f>
        <v>0</v>
      </c>
      <c r="O290">
        <f t="shared" si="26"/>
        <v>100</v>
      </c>
      <c r="P290">
        <f>IFERROR(VLOOKUP(C290,'BGMI F'!$B$2:$Q$32,16,FALSE),0)</f>
        <v>0</v>
      </c>
      <c r="Q290">
        <f>IFERROR(VLOOKUP(C290,'Carrom F'!$B$2:$M$41,12,FALSE),0)</f>
        <v>0</v>
      </c>
      <c r="R290">
        <f>IFERROR(VLOOKUP(C290,'Badminton F'!$B$2:$Q$46,16,FALSE),0)</f>
        <v>0</v>
      </c>
      <c r="S290">
        <f t="shared" si="27"/>
        <v>100</v>
      </c>
      <c r="T290">
        <f>IFERROR(VLOOKUP(C290,Athletics!$B$2:$AF$22,31,FALSE),0)</f>
        <v>0</v>
      </c>
      <c r="U290">
        <f>IFERROR(VLOOKUP(C290,'Volleyball F'!$B$2:$Q$50,16,FALSE),0)</f>
        <v>0</v>
      </c>
      <c r="V290">
        <f>IFERROR(VLOOKUP(C290,Pool!$B$2:$U$31,20,FALSE),0)</f>
        <v>0</v>
      </c>
      <c r="W290">
        <f>IFERROR(VLOOKUP(C290,'Tug of War'!$B$2:$AC$20,28,FALSE),0)</f>
        <v>0</v>
      </c>
      <c r="X290">
        <f t="shared" si="28"/>
        <v>100</v>
      </c>
      <c r="Y290">
        <f>IFERROR(VLOOKUP(C290,Frisbee!$B$2:$Q$18,16,FALSE),0)</f>
        <v>0</v>
      </c>
      <c r="Z290">
        <f t="shared" si="29"/>
        <v>100</v>
      </c>
    </row>
    <row r="291" spans="1:26" ht="15" thickBot="1" x14ac:dyDescent="0.35">
      <c r="A291" s="13" t="s">
        <v>870</v>
      </c>
      <c r="B291" s="14" t="s">
        <v>871</v>
      </c>
      <c r="C291" s="14" t="s">
        <v>872</v>
      </c>
      <c r="D291">
        <f>IFERROR(VLOOKUP(C291,'throwball F'!$B$2:$N$138,13,FALSE),100)</f>
        <v>100</v>
      </c>
      <c r="E291">
        <f>IFERROR(VLOOKUP(C291,'Cricket SF&amp;F'!$B$2:$AC$103,28,FALSE),0)</f>
        <v>-10</v>
      </c>
      <c r="F291">
        <f>IFERROR(VLOOKUP(C291,'Chess F'!$B$2:$H$84,7,FALSE),0)</f>
        <v>0</v>
      </c>
      <c r="G291">
        <f t="shared" si="24"/>
        <v>90</v>
      </c>
      <c r="H291">
        <f>IFERROR(VLOOKUP(C291,'Football SF'!$B$2:$U$61,20,FALSE),0)</f>
        <v>0</v>
      </c>
      <c r="I291">
        <f>IFERROR(VLOOKUP(C291,FIFA!$B$2:$M$36,12,FALSE),0)</f>
        <v>0</v>
      </c>
      <c r="J291">
        <f>IFERROR(VLOOKUP(C291,'TT F'!$B$2:$Q$71,16,FALSE),0)</f>
        <v>0</v>
      </c>
      <c r="K291">
        <f t="shared" si="25"/>
        <v>90</v>
      </c>
      <c r="L291">
        <f>IFERROR(VLOOKUP(C291,'Futsal F'!$B$2:$M$37,12,FALSE),0)</f>
        <v>0</v>
      </c>
      <c r="M291">
        <f>IFERROR(VLOOKUP(C291,'Football F'!$B$2:$M$34,12,FALSE),0)</f>
        <v>0</v>
      </c>
      <c r="N291">
        <f>IFERROR(VLOOKUP(C291,'Basketball F'!$B$2:$M$32,12,FALSE),0)</f>
        <v>0</v>
      </c>
      <c r="O291">
        <f t="shared" si="26"/>
        <v>90</v>
      </c>
      <c r="P291">
        <f>IFERROR(VLOOKUP(C291,'BGMI F'!$B$2:$Q$32,16,FALSE),0)</f>
        <v>0</v>
      </c>
      <c r="Q291">
        <f>IFERROR(VLOOKUP(C291,'Carrom F'!$B$2:$M$41,12,FALSE),0)</f>
        <v>0</v>
      </c>
      <c r="R291">
        <f>IFERROR(VLOOKUP(C291,'Badminton F'!$B$2:$Q$46,16,FALSE),0)</f>
        <v>0</v>
      </c>
      <c r="S291">
        <f t="shared" si="27"/>
        <v>90</v>
      </c>
      <c r="T291">
        <f>IFERROR(VLOOKUP(C291,Athletics!$B$2:$AF$22,31,FALSE),0)</f>
        <v>0</v>
      </c>
      <c r="U291">
        <f>IFERROR(VLOOKUP(C291,'Volleyball F'!$B$2:$Q$50,16,FALSE),0)</f>
        <v>0</v>
      </c>
      <c r="V291">
        <f>IFERROR(VLOOKUP(C291,Pool!$B$2:$U$31,20,FALSE),0)</f>
        <v>0</v>
      </c>
      <c r="W291">
        <f>IFERROR(VLOOKUP(C291,'Tug of War'!$B$2:$AC$20,28,FALSE),0)</f>
        <v>0</v>
      </c>
      <c r="X291">
        <f t="shared" si="28"/>
        <v>90</v>
      </c>
      <c r="Y291">
        <f>IFERROR(VLOOKUP(C291,Frisbee!$B$2:$Q$18,16,FALSE),0)</f>
        <v>0</v>
      </c>
      <c r="Z291">
        <f t="shared" si="29"/>
        <v>90</v>
      </c>
    </row>
    <row r="292" spans="1:26" ht="15" thickBot="1" x14ac:dyDescent="0.35">
      <c r="A292" s="13" t="s">
        <v>873</v>
      </c>
      <c r="B292" s="14" t="s">
        <v>874</v>
      </c>
      <c r="C292" s="14" t="s">
        <v>875</v>
      </c>
      <c r="D292">
        <f>IFERROR(VLOOKUP(C292,'throwball F'!$B$2:$N$138,13,FALSE),100)</f>
        <v>100</v>
      </c>
      <c r="E292">
        <f>IFERROR(VLOOKUP(C292,'Cricket SF&amp;F'!$B$2:$AC$103,28,FALSE),0)</f>
        <v>0</v>
      </c>
      <c r="F292">
        <f>IFERROR(VLOOKUP(C292,'Chess F'!$B$2:$H$84,7,FALSE),0)</f>
        <v>0</v>
      </c>
      <c r="G292">
        <f t="shared" si="24"/>
        <v>100</v>
      </c>
      <c r="H292">
        <f>IFERROR(VLOOKUP(C292,'Football SF'!$B$2:$U$61,20,FALSE),0)</f>
        <v>0</v>
      </c>
      <c r="I292">
        <f>IFERROR(VLOOKUP(C292,FIFA!$B$2:$M$36,12,FALSE),0)</f>
        <v>0</v>
      </c>
      <c r="J292">
        <f>IFERROR(VLOOKUP(C292,'TT F'!$B$2:$Q$71,16,FALSE),0)</f>
        <v>0</v>
      </c>
      <c r="K292">
        <f t="shared" si="25"/>
        <v>100</v>
      </c>
      <c r="L292">
        <f>IFERROR(VLOOKUP(C292,'Futsal F'!$B$2:$M$37,12,FALSE),0)</f>
        <v>0</v>
      </c>
      <c r="M292">
        <f>IFERROR(VLOOKUP(C292,'Football F'!$B$2:$M$34,12,FALSE),0)</f>
        <v>0</v>
      </c>
      <c r="N292">
        <f>IFERROR(VLOOKUP(C292,'Basketball F'!$B$2:$M$32,12,FALSE),0)</f>
        <v>0</v>
      </c>
      <c r="O292">
        <f t="shared" si="26"/>
        <v>100</v>
      </c>
      <c r="P292">
        <f>IFERROR(VLOOKUP(C292,'BGMI F'!$B$2:$Q$32,16,FALSE),0)</f>
        <v>0</v>
      </c>
      <c r="Q292">
        <f>IFERROR(VLOOKUP(C292,'Carrom F'!$B$2:$M$41,12,FALSE),0)</f>
        <v>0</v>
      </c>
      <c r="R292">
        <f>IFERROR(VLOOKUP(C292,'Badminton F'!$B$2:$Q$46,16,FALSE),0)</f>
        <v>0</v>
      </c>
      <c r="S292">
        <f t="shared" si="27"/>
        <v>100</v>
      </c>
      <c r="T292">
        <f>IFERROR(VLOOKUP(C292,Athletics!$B$2:$AF$22,31,FALSE),0)</f>
        <v>0</v>
      </c>
      <c r="U292">
        <f>IFERROR(VLOOKUP(C292,'Volleyball F'!$B$2:$Q$50,16,FALSE),0)</f>
        <v>0</v>
      </c>
      <c r="V292">
        <f>IFERROR(VLOOKUP(C292,Pool!$B$2:$U$31,20,FALSE),0)</f>
        <v>0</v>
      </c>
      <c r="W292">
        <f>IFERROR(VLOOKUP(C292,'Tug of War'!$B$2:$AC$20,28,FALSE),0)</f>
        <v>0</v>
      </c>
      <c r="X292">
        <f t="shared" si="28"/>
        <v>100</v>
      </c>
      <c r="Y292">
        <f>IFERROR(VLOOKUP(C292,Frisbee!$B$2:$Q$18,16,FALSE),0)</f>
        <v>0</v>
      </c>
      <c r="Z292">
        <f t="shared" si="29"/>
        <v>100</v>
      </c>
    </row>
    <row r="293" spans="1:26" ht="15" thickBot="1" x14ac:dyDescent="0.35">
      <c r="A293" s="13" t="s">
        <v>876</v>
      </c>
      <c r="B293" s="14" t="s">
        <v>877</v>
      </c>
      <c r="C293" s="14" t="s">
        <v>878</v>
      </c>
      <c r="D293">
        <f>IFERROR(VLOOKUP(C293,'throwball F'!$B$2:$N$138,13,FALSE),100)</f>
        <v>100</v>
      </c>
      <c r="E293">
        <f>IFERROR(VLOOKUP(C293,'Cricket SF&amp;F'!$B$2:$AC$103,28,FALSE),0)</f>
        <v>0</v>
      </c>
      <c r="F293">
        <f>IFERROR(VLOOKUP(C293,'Chess F'!$B$2:$H$84,7,FALSE),0)</f>
        <v>0</v>
      </c>
      <c r="G293">
        <f t="shared" si="24"/>
        <v>100</v>
      </c>
      <c r="H293">
        <f>IFERROR(VLOOKUP(C293,'Football SF'!$B$2:$U$61,20,FALSE),0)</f>
        <v>0</v>
      </c>
      <c r="I293">
        <f>IFERROR(VLOOKUP(C293,FIFA!$B$2:$M$36,12,FALSE),0)</f>
        <v>0</v>
      </c>
      <c r="J293">
        <f>IFERROR(VLOOKUP(C293,'TT F'!$B$2:$Q$71,16,FALSE),0)</f>
        <v>0</v>
      </c>
      <c r="K293">
        <f t="shared" si="25"/>
        <v>100</v>
      </c>
      <c r="L293">
        <f>IFERROR(VLOOKUP(C293,'Futsal F'!$B$2:$M$37,12,FALSE),0)</f>
        <v>0</v>
      </c>
      <c r="M293">
        <f>IFERROR(VLOOKUP(C293,'Football F'!$B$2:$M$34,12,FALSE),0)</f>
        <v>0</v>
      </c>
      <c r="N293">
        <f>IFERROR(VLOOKUP(C293,'Basketball F'!$B$2:$M$32,12,FALSE),0)</f>
        <v>0</v>
      </c>
      <c r="O293">
        <f t="shared" si="26"/>
        <v>100</v>
      </c>
      <c r="P293">
        <f>IFERROR(VLOOKUP(C293,'BGMI F'!$B$2:$Q$32,16,FALSE),0)</f>
        <v>0</v>
      </c>
      <c r="Q293">
        <f>IFERROR(VLOOKUP(C293,'Carrom F'!$B$2:$M$41,12,FALSE),0)</f>
        <v>0</v>
      </c>
      <c r="R293">
        <f>IFERROR(VLOOKUP(C293,'Badminton F'!$B$2:$Q$46,16,FALSE),0)</f>
        <v>0</v>
      </c>
      <c r="S293">
        <f t="shared" si="27"/>
        <v>100</v>
      </c>
      <c r="T293">
        <f>IFERROR(VLOOKUP(C293,Athletics!$B$2:$AF$22,31,FALSE),0)</f>
        <v>0</v>
      </c>
      <c r="U293">
        <f>IFERROR(VLOOKUP(C293,'Volleyball F'!$B$2:$Q$50,16,FALSE),0)</f>
        <v>0</v>
      </c>
      <c r="V293">
        <f>IFERROR(VLOOKUP(C293,Pool!$B$2:$U$31,20,FALSE),0)</f>
        <v>0</v>
      </c>
      <c r="W293">
        <f>IFERROR(VLOOKUP(C293,'Tug of War'!$B$2:$AC$20,28,FALSE),0)</f>
        <v>0</v>
      </c>
      <c r="X293">
        <f t="shared" si="28"/>
        <v>100</v>
      </c>
      <c r="Y293">
        <f>IFERROR(VLOOKUP(C293,Frisbee!$B$2:$Q$18,16,FALSE),0)</f>
        <v>0</v>
      </c>
      <c r="Z293">
        <f t="shared" si="29"/>
        <v>100</v>
      </c>
    </row>
    <row r="294" spans="1:26" ht="15" thickBot="1" x14ac:dyDescent="0.35">
      <c r="A294" s="13" t="s">
        <v>879</v>
      </c>
      <c r="B294" s="14" t="s">
        <v>880</v>
      </c>
      <c r="C294" s="14" t="s">
        <v>881</v>
      </c>
      <c r="D294">
        <f>IFERROR(VLOOKUP(C294,'throwball F'!$B$2:$N$138,13,FALSE),100)</f>
        <v>100</v>
      </c>
      <c r="E294">
        <f>IFERROR(VLOOKUP(C294,'Cricket SF&amp;F'!$B$2:$AC$103,28,FALSE),0)</f>
        <v>0</v>
      </c>
      <c r="F294">
        <f>IFERROR(VLOOKUP(C294,'Chess F'!$B$2:$H$84,7,FALSE),0)</f>
        <v>0</v>
      </c>
      <c r="G294">
        <f t="shared" si="24"/>
        <v>100</v>
      </c>
      <c r="H294">
        <f>IFERROR(VLOOKUP(C294,'Football SF'!$B$2:$U$61,20,FALSE),0)</f>
        <v>0</v>
      </c>
      <c r="I294">
        <f>IFERROR(VLOOKUP(C294,FIFA!$B$2:$M$36,12,FALSE),0)</f>
        <v>0</v>
      </c>
      <c r="J294">
        <f>IFERROR(VLOOKUP(C294,'TT F'!$B$2:$Q$71,16,FALSE),0)</f>
        <v>0</v>
      </c>
      <c r="K294">
        <f t="shared" si="25"/>
        <v>100</v>
      </c>
      <c r="L294">
        <f>IFERROR(VLOOKUP(C294,'Futsal F'!$B$2:$M$37,12,FALSE),0)</f>
        <v>0</v>
      </c>
      <c r="M294">
        <f>IFERROR(VLOOKUP(C294,'Football F'!$B$2:$M$34,12,FALSE),0)</f>
        <v>0</v>
      </c>
      <c r="N294">
        <f>IFERROR(VLOOKUP(C294,'Basketball F'!$B$2:$M$32,12,FALSE),0)</f>
        <v>0</v>
      </c>
      <c r="O294">
        <f t="shared" si="26"/>
        <v>100</v>
      </c>
      <c r="P294">
        <f>IFERROR(VLOOKUP(C294,'BGMI F'!$B$2:$Q$32,16,FALSE),0)</f>
        <v>0</v>
      </c>
      <c r="Q294">
        <f>IFERROR(VLOOKUP(C294,'Carrom F'!$B$2:$M$41,12,FALSE),0)</f>
        <v>0</v>
      </c>
      <c r="R294">
        <f>IFERROR(VLOOKUP(C294,'Badminton F'!$B$2:$Q$46,16,FALSE),0)</f>
        <v>0</v>
      </c>
      <c r="S294">
        <f t="shared" si="27"/>
        <v>100</v>
      </c>
      <c r="T294">
        <f>IFERROR(VLOOKUP(C294,Athletics!$B$2:$AF$22,31,FALSE),0)</f>
        <v>0</v>
      </c>
      <c r="U294">
        <f>IFERROR(VLOOKUP(C294,'Volleyball F'!$B$2:$Q$50,16,FALSE),0)</f>
        <v>0</v>
      </c>
      <c r="V294">
        <f>IFERROR(VLOOKUP(C294,Pool!$B$2:$U$31,20,FALSE),0)</f>
        <v>0</v>
      </c>
      <c r="W294">
        <f>IFERROR(VLOOKUP(C294,'Tug of War'!$B$2:$AC$20,28,FALSE),0)</f>
        <v>0</v>
      </c>
      <c r="X294">
        <f t="shared" si="28"/>
        <v>100</v>
      </c>
      <c r="Y294">
        <f>IFERROR(VLOOKUP(C294,Frisbee!$B$2:$Q$18,16,FALSE),0)</f>
        <v>0</v>
      </c>
      <c r="Z294">
        <f t="shared" si="29"/>
        <v>100</v>
      </c>
    </row>
    <row r="295" spans="1:26" ht="15" thickBot="1" x14ac:dyDescent="0.35">
      <c r="A295" s="13" t="s">
        <v>882</v>
      </c>
      <c r="B295" s="14" t="s">
        <v>883</v>
      </c>
      <c r="C295" s="14" t="s">
        <v>884</v>
      </c>
      <c r="D295">
        <f>IFERROR(VLOOKUP(C295,'throwball F'!$B$2:$N$138,13,FALSE),100)</f>
        <v>100</v>
      </c>
      <c r="E295">
        <f>IFERROR(VLOOKUP(C295,'Cricket SF&amp;F'!$B$2:$AC$103,28,FALSE),0)</f>
        <v>0</v>
      </c>
      <c r="F295">
        <f>IFERROR(VLOOKUP(C295,'Chess F'!$B$2:$H$84,7,FALSE),0)</f>
        <v>0</v>
      </c>
      <c r="G295">
        <f t="shared" si="24"/>
        <v>100</v>
      </c>
      <c r="H295">
        <f>IFERROR(VLOOKUP(C295,'Football SF'!$B$2:$U$61,20,FALSE),0)</f>
        <v>0</v>
      </c>
      <c r="I295">
        <f>IFERROR(VLOOKUP(C295,FIFA!$B$2:$M$36,12,FALSE),0)</f>
        <v>0</v>
      </c>
      <c r="J295">
        <f>IFERROR(VLOOKUP(C295,'TT F'!$B$2:$Q$71,16,FALSE),0)</f>
        <v>0</v>
      </c>
      <c r="K295">
        <f t="shared" si="25"/>
        <v>100</v>
      </c>
      <c r="L295">
        <f>IFERROR(VLOOKUP(C295,'Futsal F'!$B$2:$M$37,12,FALSE),0)</f>
        <v>0</v>
      </c>
      <c r="M295">
        <f>IFERROR(VLOOKUP(C295,'Football F'!$B$2:$M$34,12,FALSE),0)</f>
        <v>0</v>
      </c>
      <c r="N295">
        <f>IFERROR(VLOOKUP(C295,'Basketball F'!$B$2:$M$32,12,FALSE),0)</f>
        <v>0</v>
      </c>
      <c r="O295">
        <f t="shared" si="26"/>
        <v>100</v>
      </c>
      <c r="P295">
        <f>IFERROR(VLOOKUP(C295,'BGMI F'!$B$2:$Q$32,16,FALSE),0)</f>
        <v>0</v>
      </c>
      <c r="Q295">
        <f>IFERROR(VLOOKUP(C295,'Carrom F'!$B$2:$M$41,12,FALSE),0)</f>
        <v>0</v>
      </c>
      <c r="R295">
        <f>IFERROR(VLOOKUP(C295,'Badminton F'!$B$2:$Q$46,16,FALSE),0)</f>
        <v>0</v>
      </c>
      <c r="S295">
        <f t="shared" si="27"/>
        <v>100</v>
      </c>
      <c r="T295">
        <f>IFERROR(VLOOKUP(C295,Athletics!$B$2:$AF$22,31,FALSE),0)</f>
        <v>0</v>
      </c>
      <c r="U295">
        <f>IFERROR(VLOOKUP(C295,'Volleyball F'!$B$2:$Q$50,16,FALSE),0)</f>
        <v>0</v>
      </c>
      <c r="V295">
        <f>IFERROR(VLOOKUP(C295,Pool!$B$2:$U$31,20,FALSE),0)</f>
        <v>0</v>
      </c>
      <c r="W295">
        <f>IFERROR(VLOOKUP(C295,'Tug of War'!$B$2:$AC$20,28,FALSE),0)</f>
        <v>0</v>
      </c>
      <c r="X295">
        <f t="shared" si="28"/>
        <v>100</v>
      </c>
      <c r="Y295">
        <f>IFERROR(VLOOKUP(C295,Frisbee!$B$2:$Q$18,16,FALSE),0)</f>
        <v>0</v>
      </c>
      <c r="Z295">
        <f t="shared" si="29"/>
        <v>100</v>
      </c>
    </row>
    <row r="296" spans="1:26" ht="15" thickBot="1" x14ac:dyDescent="0.35">
      <c r="A296" s="13" t="s">
        <v>885</v>
      </c>
      <c r="B296" s="14" t="s">
        <v>232</v>
      </c>
      <c r="C296" s="14" t="s">
        <v>886</v>
      </c>
      <c r="D296">
        <f>IFERROR(VLOOKUP(C296,'throwball F'!$B$2:$N$138,13,FALSE),100)</f>
        <v>90</v>
      </c>
      <c r="E296">
        <f>IFERROR(VLOOKUP(C296,'Cricket SF&amp;F'!$B$2:$AC$103,28,FALSE),0)</f>
        <v>-10</v>
      </c>
      <c r="F296">
        <f>IFERROR(VLOOKUP(C296,'Chess F'!$B$2:$H$84,7,FALSE),0)</f>
        <v>15</v>
      </c>
      <c r="G296">
        <f t="shared" si="24"/>
        <v>95</v>
      </c>
      <c r="H296">
        <f>IFERROR(VLOOKUP(C296,'Football SF'!$B$2:$U$61,20,FALSE),0)</f>
        <v>-10</v>
      </c>
      <c r="I296">
        <f>IFERROR(VLOOKUP(C296,FIFA!$B$2:$M$36,12,FALSE),0)</f>
        <v>0</v>
      </c>
      <c r="J296">
        <f>IFERROR(VLOOKUP(C296,'TT F'!$B$2:$Q$71,16,FALSE),0)</f>
        <v>20</v>
      </c>
      <c r="K296">
        <f t="shared" si="25"/>
        <v>105</v>
      </c>
      <c r="L296">
        <f>IFERROR(VLOOKUP(C296,'Futsal F'!$B$2:$M$37,12,FALSE),0)</f>
        <v>0</v>
      </c>
      <c r="M296">
        <f>IFERROR(VLOOKUP(C296,'Football F'!$B$2:$M$34,12,FALSE),0)</f>
        <v>0</v>
      </c>
      <c r="N296">
        <f>IFERROR(VLOOKUP(C296,'Basketball F'!$B$2:$M$32,12,FALSE),0)</f>
        <v>0</v>
      </c>
      <c r="O296">
        <f t="shared" si="26"/>
        <v>105</v>
      </c>
      <c r="P296">
        <f>IFERROR(VLOOKUP(C296,'BGMI F'!$B$2:$Q$32,16,FALSE),0)</f>
        <v>0</v>
      </c>
      <c r="Q296">
        <f>IFERROR(VLOOKUP(C296,'Carrom F'!$B$2:$M$41,12,FALSE),0)</f>
        <v>-10</v>
      </c>
      <c r="R296">
        <f>IFERROR(VLOOKUP(C296,'Badminton F'!$B$2:$Q$46,16,FALSE),0)</f>
        <v>0</v>
      </c>
      <c r="S296">
        <f t="shared" si="27"/>
        <v>95</v>
      </c>
      <c r="T296">
        <f>IFERROR(VLOOKUP(C296,Athletics!$B$2:$AF$22,31,FALSE),0)</f>
        <v>0</v>
      </c>
      <c r="U296">
        <f>IFERROR(VLOOKUP(C296,'Volleyball F'!$B$2:$Q$50,16,FALSE),0)</f>
        <v>-15</v>
      </c>
      <c r="V296">
        <f>IFERROR(VLOOKUP(C296,Pool!$B$2:$U$31,20,FALSE),0)</f>
        <v>0</v>
      </c>
      <c r="W296">
        <f>IFERROR(VLOOKUP(C296,'Tug of War'!$B$2:$AC$20,28,FALSE),0)</f>
        <v>0</v>
      </c>
      <c r="X296">
        <f t="shared" si="28"/>
        <v>80</v>
      </c>
      <c r="Y296">
        <f>IFERROR(VLOOKUP(C296,Frisbee!$B$2:$Q$18,16,FALSE),0)</f>
        <v>0</v>
      </c>
      <c r="Z296">
        <f t="shared" si="29"/>
        <v>80</v>
      </c>
    </row>
    <row r="297" spans="1:26" ht="15" thickBot="1" x14ac:dyDescent="0.35">
      <c r="A297" s="13" t="s">
        <v>887</v>
      </c>
      <c r="B297" s="14" t="s">
        <v>888</v>
      </c>
      <c r="C297" s="14" t="s">
        <v>889</v>
      </c>
      <c r="D297">
        <f>IFERROR(VLOOKUP(C297,'throwball F'!$B$2:$N$138,13,FALSE),100)</f>
        <v>100</v>
      </c>
      <c r="E297">
        <f>IFERROR(VLOOKUP(C297,'Cricket SF&amp;F'!$B$2:$AC$103,28,FALSE),0)</f>
        <v>0</v>
      </c>
      <c r="F297">
        <f>IFERROR(VLOOKUP(C297,'Chess F'!$B$2:$H$84,7,FALSE),0)</f>
        <v>0</v>
      </c>
      <c r="G297">
        <f t="shared" si="24"/>
        <v>100</v>
      </c>
      <c r="H297">
        <f>IFERROR(VLOOKUP(C297,'Football SF'!$B$2:$U$61,20,FALSE),0)</f>
        <v>0</v>
      </c>
      <c r="I297">
        <f>IFERROR(VLOOKUP(C297,FIFA!$B$2:$M$36,12,FALSE),0)</f>
        <v>0</v>
      </c>
      <c r="J297">
        <f>IFERROR(VLOOKUP(C297,'TT F'!$B$2:$Q$71,16,FALSE),0)</f>
        <v>0</v>
      </c>
      <c r="K297">
        <f t="shared" si="25"/>
        <v>100</v>
      </c>
      <c r="L297">
        <f>IFERROR(VLOOKUP(C297,'Futsal F'!$B$2:$M$37,12,FALSE),0)</f>
        <v>0</v>
      </c>
      <c r="M297">
        <f>IFERROR(VLOOKUP(C297,'Football F'!$B$2:$M$34,12,FALSE),0)</f>
        <v>0</v>
      </c>
      <c r="N297">
        <f>IFERROR(VLOOKUP(C297,'Basketball F'!$B$2:$M$32,12,FALSE),0)</f>
        <v>0</v>
      </c>
      <c r="O297">
        <f t="shared" si="26"/>
        <v>100</v>
      </c>
      <c r="P297">
        <f>IFERROR(VLOOKUP(C297,'BGMI F'!$B$2:$Q$32,16,FALSE),0)</f>
        <v>0</v>
      </c>
      <c r="Q297">
        <f>IFERROR(VLOOKUP(C297,'Carrom F'!$B$2:$M$41,12,FALSE),0)</f>
        <v>0</v>
      </c>
      <c r="R297">
        <f>IFERROR(VLOOKUP(C297,'Badminton F'!$B$2:$Q$46,16,FALSE),0)</f>
        <v>0</v>
      </c>
      <c r="S297">
        <f t="shared" si="27"/>
        <v>100</v>
      </c>
      <c r="T297">
        <f>IFERROR(VLOOKUP(C297,Athletics!$B$2:$AF$22,31,FALSE),0)</f>
        <v>0</v>
      </c>
      <c r="U297">
        <f>IFERROR(VLOOKUP(C297,'Volleyball F'!$B$2:$Q$50,16,FALSE),0)</f>
        <v>0</v>
      </c>
      <c r="V297">
        <f>IFERROR(VLOOKUP(C297,Pool!$B$2:$U$31,20,FALSE),0)</f>
        <v>0</v>
      </c>
      <c r="W297">
        <f>IFERROR(VLOOKUP(C297,'Tug of War'!$B$2:$AC$20,28,FALSE),0)</f>
        <v>0</v>
      </c>
      <c r="X297">
        <f t="shared" si="28"/>
        <v>100</v>
      </c>
      <c r="Y297">
        <f>IFERROR(VLOOKUP(C297,Frisbee!$B$2:$Q$18,16,FALSE),0)</f>
        <v>0</v>
      </c>
      <c r="Z297">
        <f t="shared" si="29"/>
        <v>100</v>
      </c>
    </row>
    <row r="298" spans="1:26" ht="29.4" thickBot="1" x14ac:dyDescent="0.35">
      <c r="A298" s="13" t="s">
        <v>890</v>
      </c>
      <c r="B298" s="14" t="s">
        <v>891</v>
      </c>
      <c r="C298" s="14" t="s">
        <v>892</v>
      </c>
      <c r="D298">
        <f>IFERROR(VLOOKUP(C298,'throwball F'!$B$2:$N$138,13,FALSE),100)</f>
        <v>92</v>
      </c>
      <c r="E298">
        <f>IFERROR(VLOOKUP(C298,'Cricket SF&amp;F'!$B$2:$AC$103,28,FALSE),0)</f>
        <v>-12</v>
      </c>
      <c r="F298">
        <f>IFERROR(VLOOKUP(C298,'Chess F'!$B$2:$H$84,7,FALSE),0)</f>
        <v>-5</v>
      </c>
      <c r="G298">
        <f t="shared" si="24"/>
        <v>75</v>
      </c>
      <c r="H298">
        <f>IFERROR(VLOOKUP(C298,'Football SF'!$B$2:$U$61,20,FALSE),0)</f>
        <v>-12</v>
      </c>
      <c r="I298">
        <f>IFERROR(VLOOKUP(C298,FIFA!$B$2:$M$36,12,FALSE),0)</f>
        <v>0</v>
      </c>
      <c r="J298">
        <f>IFERROR(VLOOKUP(C298,'TT F'!$B$2:$Q$71,16,FALSE),0)</f>
        <v>0</v>
      </c>
      <c r="K298">
        <f t="shared" si="25"/>
        <v>63</v>
      </c>
      <c r="L298">
        <f>IFERROR(VLOOKUP(C298,'Futsal F'!$B$2:$M$37,12,FALSE),0)</f>
        <v>0</v>
      </c>
      <c r="M298">
        <f>IFERROR(VLOOKUP(C298,'Football F'!$B$2:$M$34,12,FALSE),0)</f>
        <v>0</v>
      </c>
      <c r="N298">
        <f>IFERROR(VLOOKUP(C298,'Basketball F'!$B$2:$M$32,12,FALSE),0)</f>
        <v>0</v>
      </c>
      <c r="O298">
        <f t="shared" si="26"/>
        <v>63</v>
      </c>
      <c r="P298">
        <f>IFERROR(VLOOKUP(C298,'BGMI F'!$B$2:$Q$32,16,FALSE),0)</f>
        <v>0</v>
      </c>
      <c r="Q298">
        <f>IFERROR(VLOOKUP(C298,'Carrom F'!$B$2:$M$41,12,FALSE),0)</f>
        <v>-6</v>
      </c>
      <c r="R298">
        <f>IFERROR(VLOOKUP(C298,'Badminton F'!$B$2:$Q$46,16,FALSE),0)</f>
        <v>0</v>
      </c>
      <c r="S298">
        <f t="shared" si="27"/>
        <v>57</v>
      </c>
      <c r="T298">
        <f>IFERROR(VLOOKUP(C298,Athletics!$B$2:$AF$22,31,FALSE),0)</f>
        <v>0</v>
      </c>
      <c r="U298">
        <f>IFERROR(VLOOKUP(C298,'Volleyball F'!$B$2:$Q$50,16,FALSE),0)</f>
        <v>0</v>
      </c>
      <c r="V298">
        <f>IFERROR(VLOOKUP(C298,Pool!$B$2:$U$31,20,FALSE),0)</f>
        <v>0</v>
      </c>
      <c r="W298">
        <f>IFERROR(VLOOKUP(C298,'Tug of War'!$B$2:$AC$20,28,FALSE),0)</f>
        <v>0</v>
      </c>
      <c r="X298">
        <f t="shared" si="28"/>
        <v>57</v>
      </c>
      <c r="Y298">
        <f>IFERROR(VLOOKUP(C298,Frisbee!$B$2:$Q$18,16,FALSE),0)</f>
        <v>0</v>
      </c>
      <c r="Z298">
        <f t="shared" si="29"/>
        <v>57</v>
      </c>
    </row>
    <row r="299" spans="1:26" ht="29.4" thickBot="1" x14ac:dyDescent="0.35">
      <c r="A299" s="13" t="s">
        <v>893</v>
      </c>
      <c r="B299" s="14" t="s">
        <v>894</v>
      </c>
      <c r="C299" s="14" t="s">
        <v>895</v>
      </c>
      <c r="D299">
        <f>IFERROR(VLOOKUP(C299,'throwball F'!$B$2:$N$138,13,FALSE),100)</f>
        <v>100</v>
      </c>
      <c r="E299">
        <f>IFERROR(VLOOKUP(C299,'Cricket SF&amp;F'!$B$2:$AC$103,28,FALSE),0)</f>
        <v>0</v>
      </c>
      <c r="F299">
        <f>IFERROR(VLOOKUP(C299,'Chess F'!$B$2:$H$84,7,FALSE),0)</f>
        <v>0</v>
      </c>
      <c r="G299">
        <f t="shared" si="24"/>
        <v>100</v>
      </c>
      <c r="H299">
        <f>IFERROR(VLOOKUP(C299,'Football SF'!$B$2:$U$61,20,FALSE),0)</f>
        <v>0</v>
      </c>
      <c r="I299">
        <f>IFERROR(VLOOKUP(C299,FIFA!$B$2:$M$36,12,FALSE),0)</f>
        <v>0</v>
      </c>
      <c r="J299">
        <f>IFERROR(VLOOKUP(C299,'TT F'!$B$2:$Q$71,16,FALSE),0)</f>
        <v>0</v>
      </c>
      <c r="K299">
        <f t="shared" si="25"/>
        <v>100</v>
      </c>
      <c r="L299">
        <f>IFERROR(VLOOKUP(C299,'Futsal F'!$B$2:$M$37,12,FALSE),0)</f>
        <v>0</v>
      </c>
      <c r="M299">
        <f>IFERROR(VLOOKUP(C299,'Football F'!$B$2:$M$34,12,FALSE),0)</f>
        <v>0</v>
      </c>
      <c r="N299">
        <f>IFERROR(VLOOKUP(C299,'Basketball F'!$B$2:$M$32,12,FALSE),0)</f>
        <v>0</v>
      </c>
      <c r="O299">
        <f t="shared" si="26"/>
        <v>100</v>
      </c>
      <c r="P299">
        <f>IFERROR(VLOOKUP(C299,'BGMI F'!$B$2:$Q$32,16,FALSE),0)</f>
        <v>0</v>
      </c>
      <c r="Q299">
        <f>IFERROR(VLOOKUP(C299,'Carrom F'!$B$2:$M$41,12,FALSE),0)</f>
        <v>0</v>
      </c>
      <c r="R299">
        <f>IFERROR(VLOOKUP(C299,'Badminton F'!$B$2:$Q$46,16,FALSE),0)</f>
        <v>0</v>
      </c>
      <c r="S299">
        <f t="shared" si="27"/>
        <v>100</v>
      </c>
      <c r="T299">
        <f>IFERROR(VLOOKUP(C299,Athletics!$B$2:$AF$22,31,FALSE),0)</f>
        <v>0</v>
      </c>
      <c r="U299">
        <f>IFERROR(VLOOKUP(C299,'Volleyball F'!$B$2:$Q$50,16,FALSE),0)</f>
        <v>0</v>
      </c>
      <c r="V299">
        <f>IFERROR(VLOOKUP(C299,Pool!$B$2:$U$31,20,FALSE),0)</f>
        <v>0</v>
      </c>
      <c r="W299">
        <f>IFERROR(VLOOKUP(C299,'Tug of War'!$B$2:$AC$20,28,FALSE),0)</f>
        <v>0</v>
      </c>
      <c r="X299">
        <f t="shared" si="28"/>
        <v>100</v>
      </c>
      <c r="Y299">
        <f>IFERROR(VLOOKUP(C299,Frisbee!$B$2:$Q$18,16,FALSE),0)</f>
        <v>0</v>
      </c>
      <c r="Z299">
        <f t="shared" si="29"/>
        <v>100</v>
      </c>
    </row>
    <row r="300" spans="1:26" ht="15" thickBot="1" x14ac:dyDescent="0.35">
      <c r="A300" s="13" t="s">
        <v>896</v>
      </c>
      <c r="B300" s="14" t="s">
        <v>897</v>
      </c>
      <c r="C300" s="14" t="s">
        <v>898</v>
      </c>
      <c r="D300">
        <f>IFERROR(VLOOKUP(C300,'throwball F'!$B$2:$N$138,13,FALSE),100)</f>
        <v>100</v>
      </c>
      <c r="E300">
        <f>IFERROR(VLOOKUP(C300,'Cricket SF&amp;F'!$B$2:$AC$103,28,FALSE),0)</f>
        <v>0</v>
      </c>
      <c r="F300">
        <f>IFERROR(VLOOKUP(C300,'Chess F'!$B$2:$H$84,7,FALSE),0)</f>
        <v>0</v>
      </c>
      <c r="G300">
        <f t="shared" si="24"/>
        <v>100</v>
      </c>
      <c r="H300">
        <f>IFERROR(VLOOKUP(C300,'Football SF'!$B$2:$U$61,20,FALSE),0)</f>
        <v>0</v>
      </c>
      <c r="I300">
        <f>IFERROR(VLOOKUP(C300,FIFA!$B$2:$M$36,12,FALSE),0)</f>
        <v>0</v>
      </c>
      <c r="J300">
        <f>IFERROR(VLOOKUP(C300,'TT F'!$B$2:$Q$71,16,FALSE),0)</f>
        <v>0</v>
      </c>
      <c r="K300">
        <f t="shared" si="25"/>
        <v>100</v>
      </c>
      <c r="L300">
        <f>IFERROR(VLOOKUP(C300,'Futsal F'!$B$2:$M$37,12,FALSE),0)</f>
        <v>0</v>
      </c>
      <c r="M300">
        <f>IFERROR(VLOOKUP(C300,'Football F'!$B$2:$M$34,12,FALSE),0)</f>
        <v>0</v>
      </c>
      <c r="N300">
        <f>IFERROR(VLOOKUP(C300,'Basketball F'!$B$2:$M$32,12,FALSE),0)</f>
        <v>0</v>
      </c>
      <c r="O300">
        <f t="shared" si="26"/>
        <v>100</v>
      </c>
      <c r="P300">
        <f>IFERROR(VLOOKUP(C300,'BGMI F'!$B$2:$Q$32,16,FALSE),0)</f>
        <v>0</v>
      </c>
      <c r="Q300">
        <f>IFERROR(VLOOKUP(C300,'Carrom F'!$B$2:$M$41,12,FALSE),0)</f>
        <v>0</v>
      </c>
      <c r="R300">
        <f>IFERROR(VLOOKUP(C300,'Badminton F'!$B$2:$Q$46,16,FALSE),0)</f>
        <v>0</v>
      </c>
      <c r="S300">
        <f t="shared" si="27"/>
        <v>100</v>
      </c>
      <c r="T300">
        <f>IFERROR(VLOOKUP(C300,Athletics!$B$2:$AF$22,31,FALSE),0)</f>
        <v>0</v>
      </c>
      <c r="U300">
        <f>IFERROR(VLOOKUP(C300,'Volleyball F'!$B$2:$Q$50,16,FALSE),0)</f>
        <v>0</v>
      </c>
      <c r="V300">
        <f>IFERROR(VLOOKUP(C300,Pool!$B$2:$U$31,20,FALSE),0)</f>
        <v>0</v>
      </c>
      <c r="W300">
        <f>IFERROR(VLOOKUP(C300,'Tug of War'!$B$2:$AC$20,28,FALSE),0)</f>
        <v>0</v>
      </c>
      <c r="X300">
        <f t="shared" si="28"/>
        <v>100</v>
      </c>
      <c r="Y300">
        <f>IFERROR(VLOOKUP(C300,Frisbee!$B$2:$Q$18,16,FALSE),0)</f>
        <v>0</v>
      </c>
      <c r="Z300">
        <f t="shared" si="29"/>
        <v>100</v>
      </c>
    </row>
    <row r="301" spans="1:26" ht="29.4" thickBot="1" x14ac:dyDescent="0.35">
      <c r="A301" s="13" t="s">
        <v>899</v>
      </c>
      <c r="B301" s="14" t="s">
        <v>900</v>
      </c>
      <c r="C301" s="14" t="s">
        <v>901</v>
      </c>
      <c r="D301">
        <f>IFERROR(VLOOKUP(C301,'throwball F'!$B$2:$N$138,13,FALSE),100)</f>
        <v>100</v>
      </c>
      <c r="E301">
        <f>IFERROR(VLOOKUP(C301,'Cricket SF&amp;F'!$B$2:$AC$103,28,FALSE),0)</f>
        <v>0</v>
      </c>
      <c r="F301">
        <f>IFERROR(VLOOKUP(C301,'Chess F'!$B$2:$H$84,7,FALSE),0)</f>
        <v>-5</v>
      </c>
      <c r="G301">
        <f t="shared" si="24"/>
        <v>95</v>
      </c>
      <c r="H301">
        <f>IFERROR(VLOOKUP(C301,'Football SF'!$B$2:$U$61,20,FALSE),0)</f>
        <v>-18</v>
      </c>
      <c r="I301">
        <f>IFERROR(VLOOKUP(C301,FIFA!$B$2:$M$36,12,FALSE),0)</f>
        <v>2</v>
      </c>
      <c r="J301">
        <f>IFERROR(VLOOKUP(C301,'TT F'!$B$2:$Q$71,16,FALSE),0)</f>
        <v>-3</v>
      </c>
      <c r="K301">
        <f t="shared" si="25"/>
        <v>76</v>
      </c>
      <c r="L301">
        <f>IFERROR(VLOOKUP(C301,'Futsal F'!$B$2:$M$37,12,FALSE),0)</f>
        <v>7</v>
      </c>
      <c r="M301">
        <f>IFERROR(VLOOKUP(C301,'Football F'!$B$2:$M$34,12,FALSE),0)</f>
        <v>1</v>
      </c>
      <c r="N301">
        <f>IFERROR(VLOOKUP(C301,'Basketball F'!$B$2:$M$32,12,FALSE),0)</f>
        <v>-4</v>
      </c>
      <c r="O301">
        <f t="shared" si="26"/>
        <v>80</v>
      </c>
      <c r="P301">
        <f>IFERROR(VLOOKUP(C301,'BGMI F'!$B$2:$Q$32,16,FALSE),0)</f>
        <v>0</v>
      </c>
      <c r="Q301">
        <f>IFERROR(VLOOKUP(C301,'Carrom F'!$B$2:$M$41,12,FALSE),0)</f>
        <v>0</v>
      </c>
      <c r="R301">
        <f>IFERROR(VLOOKUP(C301,'Badminton F'!$B$2:$Q$46,16,FALSE),0)</f>
        <v>0</v>
      </c>
      <c r="S301">
        <f t="shared" si="27"/>
        <v>80</v>
      </c>
      <c r="T301">
        <f>IFERROR(VLOOKUP(C301,Athletics!$B$2:$AF$22,31,FALSE),0)</f>
        <v>0</v>
      </c>
      <c r="U301">
        <f>IFERROR(VLOOKUP(C301,'Volleyball F'!$B$2:$Q$50,16,FALSE),0)</f>
        <v>-4</v>
      </c>
      <c r="V301">
        <f>IFERROR(VLOOKUP(C301,Pool!$B$2:$U$31,20,FALSE),0)</f>
        <v>10</v>
      </c>
      <c r="W301">
        <f>IFERROR(VLOOKUP(C301,'Tug of War'!$B$2:$AC$20,28,FALSE),0)</f>
        <v>0</v>
      </c>
      <c r="X301">
        <f t="shared" si="28"/>
        <v>86</v>
      </c>
      <c r="Y301">
        <f>IFERROR(VLOOKUP(C301,Frisbee!$B$2:$Q$18,16,FALSE),0)</f>
        <v>0</v>
      </c>
      <c r="Z301">
        <f t="shared" si="29"/>
        <v>86</v>
      </c>
    </row>
    <row r="302" spans="1:26" ht="29.4" thickBot="1" x14ac:dyDescent="0.35">
      <c r="A302" s="13" t="s">
        <v>902</v>
      </c>
      <c r="B302" s="14" t="s">
        <v>903</v>
      </c>
      <c r="C302" s="14" t="s">
        <v>904</v>
      </c>
      <c r="D302">
        <f>IFERROR(VLOOKUP(C302,'throwball F'!$B$2:$N$138,13,FALSE),100)</f>
        <v>100</v>
      </c>
      <c r="E302">
        <f>IFERROR(VLOOKUP(C302,'Cricket SF&amp;F'!$B$2:$AC$103,28,FALSE),0)</f>
        <v>0</v>
      </c>
      <c r="F302">
        <f>IFERROR(VLOOKUP(C302,'Chess F'!$B$2:$H$84,7,FALSE),0)</f>
        <v>0</v>
      </c>
      <c r="G302">
        <f t="shared" si="24"/>
        <v>100</v>
      </c>
      <c r="H302">
        <f>IFERROR(VLOOKUP(C302,'Football SF'!$B$2:$U$61,20,FALSE),0)</f>
        <v>0</v>
      </c>
      <c r="I302">
        <f>IFERROR(VLOOKUP(C302,FIFA!$B$2:$M$36,12,FALSE),0)</f>
        <v>0</v>
      </c>
      <c r="J302">
        <f>IFERROR(VLOOKUP(C302,'TT F'!$B$2:$Q$71,16,FALSE),0)</f>
        <v>0</v>
      </c>
      <c r="K302">
        <f t="shared" si="25"/>
        <v>100</v>
      </c>
      <c r="L302">
        <f>IFERROR(VLOOKUP(C302,'Futsal F'!$B$2:$M$37,12,FALSE),0)</f>
        <v>0</v>
      </c>
      <c r="M302">
        <f>IFERROR(VLOOKUP(C302,'Football F'!$B$2:$M$34,12,FALSE),0)</f>
        <v>0</v>
      </c>
      <c r="N302">
        <f>IFERROR(VLOOKUP(C302,'Basketball F'!$B$2:$M$32,12,FALSE),0)</f>
        <v>0</v>
      </c>
      <c r="O302">
        <f t="shared" si="26"/>
        <v>100</v>
      </c>
      <c r="P302">
        <f>IFERROR(VLOOKUP(C302,'BGMI F'!$B$2:$Q$32,16,FALSE),0)</f>
        <v>0</v>
      </c>
      <c r="Q302">
        <f>IFERROR(VLOOKUP(C302,'Carrom F'!$B$2:$M$41,12,FALSE),0)</f>
        <v>0</v>
      </c>
      <c r="R302">
        <f>IFERROR(VLOOKUP(C302,'Badminton F'!$B$2:$Q$46,16,FALSE),0)</f>
        <v>0</v>
      </c>
      <c r="S302">
        <f t="shared" si="27"/>
        <v>100</v>
      </c>
      <c r="T302">
        <f>IFERROR(VLOOKUP(C302,Athletics!$B$2:$AF$22,31,FALSE),0)</f>
        <v>0</v>
      </c>
      <c r="U302">
        <f>IFERROR(VLOOKUP(C302,'Volleyball F'!$B$2:$Q$50,16,FALSE),0)</f>
        <v>0</v>
      </c>
      <c r="V302">
        <f>IFERROR(VLOOKUP(C302,Pool!$B$2:$U$31,20,FALSE),0)</f>
        <v>0</v>
      </c>
      <c r="W302">
        <f>IFERROR(VLOOKUP(C302,'Tug of War'!$B$2:$AC$20,28,FALSE),0)</f>
        <v>0</v>
      </c>
      <c r="X302">
        <f t="shared" si="28"/>
        <v>100</v>
      </c>
      <c r="Y302">
        <f>IFERROR(VLOOKUP(C302,Frisbee!$B$2:$Q$18,16,FALSE),0)</f>
        <v>0</v>
      </c>
      <c r="Z302">
        <f t="shared" si="29"/>
        <v>100</v>
      </c>
    </row>
    <row r="303" spans="1:26" ht="15" thickBot="1" x14ac:dyDescent="0.35">
      <c r="A303" s="13" t="s">
        <v>905</v>
      </c>
      <c r="B303" s="14" t="s">
        <v>906</v>
      </c>
      <c r="C303" s="14" t="s">
        <v>907</v>
      </c>
      <c r="D303">
        <f>IFERROR(VLOOKUP(C303,'throwball F'!$B$2:$N$138,13,FALSE),100)</f>
        <v>115</v>
      </c>
      <c r="E303">
        <f>IFERROR(VLOOKUP(C303,'Cricket SF&amp;F'!$B$2:$AC$103,28,FALSE),0)</f>
        <v>33</v>
      </c>
      <c r="F303">
        <f>IFERROR(VLOOKUP(C303,'Chess F'!$B$2:$H$84,7,FALSE),0)</f>
        <v>-5</v>
      </c>
      <c r="G303">
        <f t="shared" si="24"/>
        <v>143</v>
      </c>
      <c r="H303">
        <f>IFERROR(VLOOKUP(C303,'Football SF'!$B$2:$U$61,20,FALSE),0)</f>
        <v>-8</v>
      </c>
      <c r="I303">
        <f>IFERROR(VLOOKUP(C303,FIFA!$B$2:$M$36,12,FALSE),0)</f>
        <v>0</v>
      </c>
      <c r="J303">
        <f>IFERROR(VLOOKUP(C303,'TT F'!$B$2:$Q$71,16,FALSE),0)</f>
        <v>0</v>
      </c>
      <c r="K303">
        <f t="shared" si="25"/>
        <v>135</v>
      </c>
      <c r="L303">
        <f>IFERROR(VLOOKUP(C303,'Futsal F'!$B$2:$M$37,12,FALSE),0)</f>
        <v>0</v>
      </c>
      <c r="M303">
        <f>IFERROR(VLOOKUP(C303,'Football F'!$B$2:$M$34,12,FALSE),0)</f>
        <v>0</v>
      </c>
      <c r="N303">
        <f>IFERROR(VLOOKUP(C303,'Basketball F'!$B$2:$M$32,12,FALSE),0)</f>
        <v>0</v>
      </c>
      <c r="O303">
        <f t="shared" si="26"/>
        <v>135</v>
      </c>
      <c r="P303">
        <f>IFERROR(VLOOKUP(C303,'BGMI F'!$B$2:$Q$32,16,FALSE),0)</f>
        <v>0</v>
      </c>
      <c r="Q303">
        <f>IFERROR(VLOOKUP(C303,'Carrom F'!$B$2:$M$41,12,FALSE),0)</f>
        <v>0</v>
      </c>
      <c r="R303">
        <f>IFERROR(VLOOKUP(C303,'Badminton F'!$B$2:$Q$46,16,FALSE),0)</f>
        <v>0</v>
      </c>
      <c r="S303">
        <f t="shared" si="27"/>
        <v>135</v>
      </c>
      <c r="T303">
        <f>IFERROR(VLOOKUP(C303,Athletics!$B$2:$AF$22,31,FALSE),0)</f>
        <v>0</v>
      </c>
      <c r="U303">
        <f>IFERROR(VLOOKUP(C303,'Volleyball F'!$B$2:$Q$50,16,FALSE),0)</f>
        <v>10</v>
      </c>
      <c r="V303">
        <f>IFERROR(VLOOKUP(C303,Pool!$B$2:$U$31,20,FALSE),0)</f>
        <v>0</v>
      </c>
      <c r="W303">
        <f>IFERROR(VLOOKUP(C303,'Tug of War'!$B$2:$AC$20,28,FALSE),0)</f>
        <v>0</v>
      </c>
      <c r="X303">
        <f t="shared" si="28"/>
        <v>145</v>
      </c>
      <c r="Y303">
        <f>IFERROR(VLOOKUP(C303,Frisbee!$B$2:$Q$18,16,FALSE),0)</f>
        <v>0</v>
      </c>
      <c r="Z303">
        <f t="shared" si="29"/>
        <v>145</v>
      </c>
    </row>
    <row r="304" spans="1:26" ht="15" thickBot="1" x14ac:dyDescent="0.35">
      <c r="A304" s="13" t="s">
        <v>908</v>
      </c>
      <c r="B304" s="14" t="s">
        <v>909</v>
      </c>
      <c r="C304" s="14" t="s">
        <v>910</v>
      </c>
      <c r="D304">
        <f>IFERROR(VLOOKUP(C304,'throwball F'!$B$2:$N$138,13,FALSE),100)</f>
        <v>100</v>
      </c>
      <c r="E304">
        <f>IFERROR(VLOOKUP(C304,'Cricket SF&amp;F'!$B$2:$AC$103,28,FALSE),0)</f>
        <v>0</v>
      </c>
      <c r="F304">
        <f>IFERROR(VLOOKUP(C304,'Chess F'!$B$2:$H$84,7,FALSE),0)</f>
        <v>0</v>
      </c>
      <c r="G304">
        <f t="shared" si="24"/>
        <v>100</v>
      </c>
      <c r="H304">
        <f>IFERROR(VLOOKUP(C304,'Football SF'!$B$2:$U$61,20,FALSE),0)</f>
        <v>0</v>
      </c>
      <c r="I304">
        <f>IFERROR(VLOOKUP(C304,FIFA!$B$2:$M$36,12,FALSE),0)</f>
        <v>0</v>
      </c>
      <c r="J304">
        <f>IFERROR(VLOOKUP(C304,'TT F'!$B$2:$Q$71,16,FALSE),0)</f>
        <v>0</v>
      </c>
      <c r="K304">
        <f t="shared" si="25"/>
        <v>100</v>
      </c>
      <c r="L304">
        <f>IFERROR(VLOOKUP(C304,'Futsal F'!$B$2:$M$37,12,FALSE),0)</f>
        <v>0</v>
      </c>
      <c r="M304">
        <f>IFERROR(VLOOKUP(C304,'Football F'!$B$2:$M$34,12,FALSE),0)</f>
        <v>0</v>
      </c>
      <c r="N304">
        <f>IFERROR(VLOOKUP(C304,'Basketball F'!$B$2:$M$32,12,FALSE),0)</f>
        <v>0</v>
      </c>
      <c r="O304">
        <f t="shared" si="26"/>
        <v>100</v>
      </c>
      <c r="P304">
        <f>IFERROR(VLOOKUP(C304,'BGMI F'!$B$2:$Q$32,16,FALSE),0)</f>
        <v>0</v>
      </c>
      <c r="Q304">
        <f>IFERROR(VLOOKUP(C304,'Carrom F'!$B$2:$M$41,12,FALSE),0)</f>
        <v>0</v>
      </c>
      <c r="R304">
        <f>IFERROR(VLOOKUP(C304,'Badminton F'!$B$2:$Q$46,16,FALSE),0)</f>
        <v>0</v>
      </c>
      <c r="S304">
        <f t="shared" si="27"/>
        <v>100</v>
      </c>
      <c r="T304">
        <f>IFERROR(VLOOKUP(C304,Athletics!$B$2:$AF$22,31,FALSE),0)</f>
        <v>0</v>
      </c>
      <c r="U304">
        <f>IFERROR(VLOOKUP(C304,'Volleyball F'!$B$2:$Q$50,16,FALSE),0)</f>
        <v>0</v>
      </c>
      <c r="V304">
        <f>IFERROR(VLOOKUP(C304,Pool!$B$2:$U$31,20,FALSE),0)</f>
        <v>0</v>
      </c>
      <c r="W304">
        <f>IFERROR(VLOOKUP(C304,'Tug of War'!$B$2:$AC$20,28,FALSE),0)</f>
        <v>0</v>
      </c>
      <c r="X304">
        <f t="shared" si="28"/>
        <v>100</v>
      </c>
      <c r="Y304">
        <f>IFERROR(VLOOKUP(C304,Frisbee!$B$2:$Q$18,16,FALSE),0)</f>
        <v>0</v>
      </c>
      <c r="Z304">
        <f t="shared" si="29"/>
        <v>100</v>
      </c>
    </row>
    <row r="305" spans="1:26" ht="15" thickBot="1" x14ac:dyDescent="0.35">
      <c r="A305" s="13" t="s">
        <v>911</v>
      </c>
      <c r="B305" s="14" t="s">
        <v>912</v>
      </c>
      <c r="C305" s="14" t="s">
        <v>913</v>
      </c>
      <c r="D305">
        <f>IFERROR(VLOOKUP(C305,'throwball F'!$B$2:$N$138,13,FALSE),100)</f>
        <v>100</v>
      </c>
      <c r="E305">
        <f>IFERROR(VLOOKUP(C305,'Cricket SF&amp;F'!$B$2:$AC$103,28,FALSE),0)</f>
        <v>0</v>
      </c>
      <c r="F305">
        <f>IFERROR(VLOOKUP(C305,'Chess F'!$B$2:$H$84,7,FALSE),0)</f>
        <v>0</v>
      </c>
      <c r="G305">
        <f t="shared" si="24"/>
        <v>100</v>
      </c>
      <c r="H305">
        <f>IFERROR(VLOOKUP(C305,'Football SF'!$B$2:$U$61,20,FALSE),0)</f>
        <v>0</v>
      </c>
      <c r="I305">
        <f>IFERROR(VLOOKUP(C305,FIFA!$B$2:$M$36,12,FALSE),0)</f>
        <v>0</v>
      </c>
      <c r="J305">
        <f>IFERROR(VLOOKUP(C305,'TT F'!$B$2:$Q$71,16,FALSE),0)</f>
        <v>0</v>
      </c>
      <c r="K305">
        <f t="shared" si="25"/>
        <v>100</v>
      </c>
      <c r="L305">
        <f>IFERROR(VLOOKUP(C305,'Futsal F'!$B$2:$M$37,12,FALSE),0)</f>
        <v>0</v>
      </c>
      <c r="M305">
        <f>IFERROR(VLOOKUP(C305,'Football F'!$B$2:$M$34,12,FALSE),0)</f>
        <v>0</v>
      </c>
      <c r="N305">
        <f>IFERROR(VLOOKUP(C305,'Basketball F'!$B$2:$M$32,12,FALSE),0)</f>
        <v>0</v>
      </c>
      <c r="O305">
        <f t="shared" si="26"/>
        <v>100</v>
      </c>
      <c r="P305">
        <f>IFERROR(VLOOKUP(C305,'BGMI F'!$B$2:$Q$32,16,FALSE),0)</f>
        <v>0</v>
      </c>
      <c r="Q305">
        <f>IFERROR(VLOOKUP(C305,'Carrom F'!$B$2:$M$41,12,FALSE),0)</f>
        <v>0</v>
      </c>
      <c r="R305">
        <f>IFERROR(VLOOKUP(C305,'Badminton F'!$B$2:$Q$46,16,FALSE),0)</f>
        <v>0</v>
      </c>
      <c r="S305">
        <f t="shared" si="27"/>
        <v>100</v>
      </c>
      <c r="T305">
        <f>IFERROR(VLOOKUP(C305,Athletics!$B$2:$AF$22,31,FALSE),0)</f>
        <v>0</v>
      </c>
      <c r="U305">
        <f>IFERROR(VLOOKUP(C305,'Volleyball F'!$B$2:$Q$50,16,FALSE),0)</f>
        <v>0</v>
      </c>
      <c r="V305">
        <f>IFERROR(VLOOKUP(C305,Pool!$B$2:$U$31,20,FALSE),0)</f>
        <v>0</v>
      </c>
      <c r="W305">
        <f>IFERROR(VLOOKUP(C305,'Tug of War'!$B$2:$AC$20,28,FALSE),0)</f>
        <v>0</v>
      </c>
      <c r="X305">
        <f t="shared" si="28"/>
        <v>100</v>
      </c>
      <c r="Y305">
        <f>IFERROR(VLOOKUP(C305,Frisbee!$B$2:$Q$18,16,FALSE),0)</f>
        <v>0</v>
      </c>
      <c r="Z305">
        <f t="shared" si="29"/>
        <v>100</v>
      </c>
    </row>
    <row r="306" spans="1:26" ht="15" thickBot="1" x14ac:dyDescent="0.35">
      <c r="A306" s="13" t="s">
        <v>914</v>
      </c>
      <c r="B306" s="14" t="s">
        <v>915</v>
      </c>
      <c r="C306" s="14" t="s">
        <v>916</v>
      </c>
      <c r="D306">
        <f>IFERROR(VLOOKUP(C306,'throwball F'!$B$2:$N$138,13,FALSE),100)</f>
        <v>100</v>
      </c>
      <c r="E306">
        <f>IFERROR(VLOOKUP(C306,'Cricket SF&amp;F'!$B$2:$AC$103,28,FALSE),0)</f>
        <v>0</v>
      </c>
      <c r="F306">
        <f>IFERROR(VLOOKUP(C306,'Chess F'!$B$2:$H$84,7,FALSE),0)</f>
        <v>0</v>
      </c>
      <c r="G306">
        <f t="shared" si="24"/>
        <v>100</v>
      </c>
      <c r="H306">
        <f>IFERROR(VLOOKUP(C306,'Football SF'!$B$2:$U$61,20,FALSE),0)</f>
        <v>0</v>
      </c>
      <c r="I306">
        <f>IFERROR(VLOOKUP(C306,FIFA!$B$2:$M$36,12,FALSE),0)</f>
        <v>0</v>
      </c>
      <c r="J306">
        <f>IFERROR(VLOOKUP(C306,'TT F'!$B$2:$Q$71,16,FALSE),0)</f>
        <v>0</v>
      </c>
      <c r="K306">
        <f t="shared" si="25"/>
        <v>100</v>
      </c>
      <c r="L306">
        <f>IFERROR(VLOOKUP(C306,'Futsal F'!$B$2:$M$37,12,FALSE),0)</f>
        <v>0</v>
      </c>
      <c r="M306">
        <f>IFERROR(VLOOKUP(C306,'Football F'!$B$2:$M$34,12,FALSE),0)</f>
        <v>0</v>
      </c>
      <c r="N306">
        <f>IFERROR(VLOOKUP(C306,'Basketball F'!$B$2:$M$32,12,FALSE),0)</f>
        <v>0</v>
      </c>
      <c r="O306">
        <f t="shared" si="26"/>
        <v>100</v>
      </c>
      <c r="P306">
        <f>IFERROR(VLOOKUP(C306,'BGMI F'!$B$2:$Q$32,16,FALSE),0)</f>
        <v>0</v>
      </c>
      <c r="Q306">
        <f>IFERROR(VLOOKUP(C306,'Carrom F'!$B$2:$M$41,12,FALSE),0)</f>
        <v>0</v>
      </c>
      <c r="R306">
        <f>IFERROR(VLOOKUP(C306,'Badminton F'!$B$2:$Q$46,16,FALSE),0)</f>
        <v>0</v>
      </c>
      <c r="S306">
        <f t="shared" si="27"/>
        <v>100</v>
      </c>
      <c r="T306">
        <f>IFERROR(VLOOKUP(C306,Athletics!$B$2:$AF$22,31,FALSE),0)</f>
        <v>0</v>
      </c>
      <c r="U306">
        <f>IFERROR(VLOOKUP(C306,'Volleyball F'!$B$2:$Q$50,16,FALSE),0)</f>
        <v>0</v>
      </c>
      <c r="V306">
        <f>IFERROR(VLOOKUP(C306,Pool!$B$2:$U$31,20,FALSE),0)</f>
        <v>0</v>
      </c>
      <c r="W306">
        <f>IFERROR(VLOOKUP(C306,'Tug of War'!$B$2:$AC$20,28,FALSE),0)</f>
        <v>0</v>
      </c>
      <c r="X306">
        <f t="shared" si="28"/>
        <v>100</v>
      </c>
      <c r="Y306">
        <f>IFERROR(VLOOKUP(C306,Frisbee!$B$2:$Q$18,16,FALSE),0)</f>
        <v>0</v>
      </c>
      <c r="Z306">
        <f t="shared" si="29"/>
        <v>100</v>
      </c>
    </row>
    <row r="307" spans="1:26" ht="15" thickBot="1" x14ac:dyDescent="0.35">
      <c r="A307" s="13" t="s">
        <v>917</v>
      </c>
      <c r="B307" s="14" t="s">
        <v>918</v>
      </c>
      <c r="C307" s="14" t="s">
        <v>919</v>
      </c>
      <c r="D307">
        <f>IFERROR(VLOOKUP(C307,'throwball F'!$B$2:$N$138,13,FALSE),100)</f>
        <v>100</v>
      </c>
      <c r="E307">
        <f>IFERROR(VLOOKUP(C307,'Cricket SF&amp;F'!$B$2:$AC$103,28,FALSE),0)</f>
        <v>0</v>
      </c>
      <c r="F307">
        <f>IFERROR(VLOOKUP(C307,'Chess F'!$B$2:$H$84,7,FALSE),0)</f>
        <v>0</v>
      </c>
      <c r="G307">
        <f t="shared" si="24"/>
        <v>100</v>
      </c>
      <c r="H307">
        <f>IFERROR(VLOOKUP(C307,'Football SF'!$B$2:$U$61,20,FALSE),0)</f>
        <v>0</v>
      </c>
      <c r="I307">
        <f>IFERROR(VLOOKUP(C307,FIFA!$B$2:$M$36,12,FALSE),0)</f>
        <v>0</v>
      </c>
      <c r="J307">
        <f>IFERROR(VLOOKUP(C307,'TT F'!$B$2:$Q$71,16,FALSE),0)</f>
        <v>0</v>
      </c>
      <c r="K307">
        <f t="shared" si="25"/>
        <v>100</v>
      </c>
      <c r="L307">
        <f>IFERROR(VLOOKUP(C307,'Futsal F'!$B$2:$M$37,12,FALSE),0)</f>
        <v>0</v>
      </c>
      <c r="M307">
        <f>IFERROR(VLOOKUP(C307,'Football F'!$B$2:$M$34,12,FALSE),0)</f>
        <v>0</v>
      </c>
      <c r="N307">
        <f>IFERROR(VLOOKUP(C307,'Basketball F'!$B$2:$M$32,12,FALSE),0)</f>
        <v>0</v>
      </c>
      <c r="O307">
        <f t="shared" si="26"/>
        <v>100</v>
      </c>
      <c r="P307">
        <f>IFERROR(VLOOKUP(C307,'BGMI F'!$B$2:$Q$32,16,FALSE),0)</f>
        <v>0</v>
      </c>
      <c r="Q307">
        <f>IFERROR(VLOOKUP(C307,'Carrom F'!$B$2:$M$41,12,FALSE),0)</f>
        <v>0</v>
      </c>
      <c r="R307">
        <f>IFERROR(VLOOKUP(C307,'Badminton F'!$B$2:$Q$46,16,FALSE),0)</f>
        <v>0</v>
      </c>
      <c r="S307">
        <f t="shared" si="27"/>
        <v>100</v>
      </c>
      <c r="T307">
        <f>IFERROR(VLOOKUP(C307,Athletics!$B$2:$AF$22,31,FALSE),0)</f>
        <v>0</v>
      </c>
      <c r="U307">
        <f>IFERROR(VLOOKUP(C307,'Volleyball F'!$B$2:$Q$50,16,FALSE),0)</f>
        <v>0</v>
      </c>
      <c r="V307">
        <f>IFERROR(VLOOKUP(C307,Pool!$B$2:$U$31,20,FALSE),0)</f>
        <v>0</v>
      </c>
      <c r="W307">
        <f>IFERROR(VLOOKUP(C307,'Tug of War'!$B$2:$AC$20,28,FALSE),0)</f>
        <v>0</v>
      </c>
      <c r="X307">
        <f t="shared" si="28"/>
        <v>100</v>
      </c>
      <c r="Y307">
        <f>IFERROR(VLOOKUP(C307,Frisbee!$B$2:$Q$18,16,FALSE),0)</f>
        <v>0</v>
      </c>
      <c r="Z307">
        <f t="shared" si="29"/>
        <v>100</v>
      </c>
    </row>
    <row r="308" spans="1:26" ht="29.4" thickBot="1" x14ac:dyDescent="0.35">
      <c r="A308" s="13" t="s">
        <v>920</v>
      </c>
      <c r="B308" s="14" t="s">
        <v>921</v>
      </c>
      <c r="C308" s="14" t="s">
        <v>922</v>
      </c>
      <c r="D308">
        <f>IFERROR(VLOOKUP(C308,'throwball F'!$B$2:$N$138,13,FALSE),100)</f>
        <v>90</v>
      </c>
      <c r="E308">
        <f>IFERROR(VLOOKUP(C308,'Cricket SF&amp;F'!$B$2:$AC$103,28,FALSE),0)</f>
        <v>0</v>
      </c>
      <c r="F308">
        <f>IFERROR(VLOOKUP(C308,'Chess F'!$B$2:$H$84,7,FALSE),0)</f>
        <v>0</v>
      </c>
      <c r="G308">
        <f t="shared" si="24"/>
        <v>90</v>
      </c>
      <c r="H308">
        <f>IFERROR(VLOOKUP(C308,'Football SF'!$B$2:$U$61,20,FALSE),0)</f>
        <v>0</v>
      </c>
      <c r="I308">
        <f>IFERROR(VLOOKUP(C308,FIFA!$B$2:$M$36,12,FALSE),0)</f>
        <v>0</v>
      </c>
      <c r="J308">
        <f>IFERROR(VLOOKUP(C308,'TT F'!$B$2:$Q$71,16,FALSE),0)</f>
        <v>0</v>
      </c>
      <c r="K308">
        <f t="shared" si="25"/>
        <v>90</v>
      </c>
      <c r="L308">
        <f>IFERROR(VLOOKUP(C308,'Futsal F'!$B$2:$M$37,12,FALSE),0)</f>
        <v>0</v>
      </c>
      <c r="M308">
        <f>IFERROR(VLOOKUP(C308,'Football F'!$B$2:$M$34,12,FALSE),0)</f>
        <v>0</v>
      </c>
      <c r="N308">
        <f>IFERROR(VLOOKUP(C308,'Basketball F'!$B$2:$M$32,12,FALSE),0)</f>
        <v>0</v>
      </c>
      <c r="O308">
        <f t="shared" si="26"/>
        <v>90</v>
      </c>
      <c r="P308">
        <f>IFERROR(VLOOKUP(C308,'BGMI F'!$B$2:$Q$32,16,FALSE),0)</f>
        <v>0</v>
      </c>
      <c r="Q308">
        <f>IFERROR(VLOOKUP(C308,'Carrom F'!$B$2:$M$41,12,FALSE),0)</f>
        <v>0</v>
      </c>
      <c r="R308">
        <f>IFERROR(VLOOKUP(C308,'Badminton F'!$B$2:$Q$46,16,FALSE),0)</f>
        <v>0</v>
      </c>
      <c r="S308">
        <f t="shared" si="27"/>
        <v>90</v>
      </c>
      <c r="T308">
        <f>IFERROR(VLOOKUP(C308,Athletics!$B$2:$AF$22,31,FALSE),0)</f>
        <v>0</v>
      </c>
      <c r="U308">
        <f>IFERROR(VLOOKUP(C308,'Volleyball F'!$B$2:$Q$50,16,FALSE),0)</f>
        <v>0</v>
      </c>
      <c r="V308">
        <f>IFERROR(VLOOKUP(C308,Pool!$B$2:$U$31,20,FALSE),0)</f>
        <v>0</v>
      </c>
      <c r="W308">
        <f>IFERROR(VLOOKUP(C308,'Tug of War'!$B$2:$AC$20,28,FALSE),0)</f>
        <v>0</v>
      </c>
      <c r="X308">
        <f t="shared" si="28"/>
        <v>90</v>
      </c>
      <c r="Y308">
        <f>IFERROR(VLOOKUP(C308,Frisbee!$B$2:$Q$18,16,FALSE),0)</f>
        <v>0</v>
      </c>
      <c r="Z308">
        <f t="shared" si="29"/>
        <v>90</v>
      </c>
    </row>
    <row r="309" spans="1:26" ht="15" thickBot="1" x14ac:dyDescent="0.35">
      <c r="A309" s="13" t="s">
        <v>923</v>
      </c>
      <c r="B309" s="14" t="s">
        <v>924</v>
      </c>
      <c r="C309" s="14" t="s">
        <v>925</v>
      </c>
      <c r="D309">
        <f>IFERROR(VLOOKUP(C309,'throwball F'!$B$2:$N$138,13,FALSE),100)</f>
        <v>100</v>
      </c>
      <c r="E309">
        <f>IFERROR(VLOOKUP(C309,'Cricket SF&amp;F'!$B$2:$AC$103,28,FALSE),0)</f>
        <v>0</v>
      </c>
      <c r="F309">
        <f>IFERROR(VLOOKUP(C309,'Chess F'!$B$2:$H$84,7,FALSE),0)</f>
        <v>0</v>
      </c>
      <c r="G309">
        <f t="shared" si="24"/>
        <v>100</v>
      </c>
      <c r="H309">
        <f>IFERROR(VLOOKUP(C309,'Football SF'!$B$2:$U$61,20,FALSE),0)</f>
        <v>0</v>
      </c>
      <c r="I309">
        <f>IFERROR(VLOOKUP(C309,FIFA!$B$2:$M$36,12,FALSE),0)</f>
        <v>0</v>
      </c>
      <c r="J309">
        <f>IFERROR(VLOOKUP(C309,'TT F'!$B$2:$Q$71,16,FALSE),0)</f>
        <v>0</v>
      </c>
      <c r="K309">
        <f t="shared" si="25"/>
        <v>100</v>
      </c>
      <c r="L309">
        <f>IFERROR(VLOOKUP(C309,'Futsal F'!$B$2:$M$37,12,FALSE),0)</f>
        <v>0</v>
      </c>
      <c r="M309">
        <f>IFERROR(VLOOKUP(C309,'Football F'!$B$2:$M$34,12,FALSE),0)</f>
        <v>0</v>
      </c>
      <c r="N309">
        <f>IFERROR(VLOOKUP(C309,'Basketball F'!$B$2:$M$32,12,FALSE),0)</f>
        <v>0</v>
      </c>
      <c r="O309">
        <f t="shared" si="26"/>
        <v>100</v>
      </c>
      <c r="P309">
        <f>IFERROR(VLOOKUP(C309,'BGMI F'!$B$2:$Q$32,16,FALSE),0)</f>
        <v>0</v>
      </c>
      <c r="Q309">
        <f>IFERROR(VLOOKUP(C309,'Carrom F'!$B$2:$M$41,12,FALSE),0)</f>
        <v>0</v>
      </c>
      <c r="R309">
        <f>IFERROR(VLOOKUP(C309,'Badminton F'!$B$2:$Q$46,16,FALSE),0)</f>
        <v>0</v>
      </c>
      <c r="S309">
        <f t="shared" si="27"/>
        <v>100</v>
      </c>
      <c r="T309">
        <f>IFERROR(VLOOKUP(C309,Athletics!$B$2:$AF$22,31,FALSE),0)</f>
        <v>0</v>
      </c>
      <c r="U309">
        <f>IFERROR(VLOOKUP(C309,'Volleyball F'!$B$2:$Q$50,16,FALSE),0)</f>
        <v>0</v>
      </c>
      <c r="V309">
        <f>IFERROR(VLOOKUP(C309,Pool!$B$2:$U$31,20,FALSE),0)</f>
        <v>0</v>
      </c>
      <c r="W309">
        <f>IFERROR(VLOOKUP(C309,'Tug of War'!$B$2:$AC$20,28,FALSE),0)</f>
        <v>0</v>
      </c>
      <c r="X309">
        <f t="shared" si="28"/>
        <v>100</v>
      </c>
      <c r="Y309">
        <f>IFERROR(VLOOKUP(C309,Frisbee!$B$2:$Q$18,16,FALSE),0)</f>
        <v>0</v>
      </c>
      <c r="Z309">
        <f t="shared" si="29"/>
        <v>100</v>
      </c>
    </row>
    <row r="310" spans="1:26" ht="29.4" thickBot="1" x14ac:dyDescent="0.35">
      <c r="A310" s="13" t="s">
        <v>926</v>
      </c>
      <c r="B310" s="14" t="s">
        <v>927</v>
      </c>
      <c r="C310" s="14" t="s">
        <v>928</v>
      </c>
      <c r="D310">
        <f>IFERROR(VLOOKUP(C310,'throwball F'!$B$2:$N$138,13,FALSE),100)</f>
        <v>100</v>
      </c>
      <c r="E310">
        <f>IFERROR(VLOOKUP(C310,'Cricket SF&amp;F'!$B$2:$AC$103,28,FALSE),0)</f>
        <v>0</v>
      </c>
      <c r="F310">
        <f>IFERROR(VLOOKUP(C310,'Chess F'!$B$2:$H$84,7,FALSE),0)</f>
        <v>0</v>
      </c>
      <c r="G310">
        <f t="shared" si="24"/>
        <v>100</v>
      </c>
      <c r="H310">
        <f>IFERROR(VLOOKUP(C310,'Football SF'!$B$2:$U$61,20,FALSE),0)</f>
        <v>0</v>
      </c>
      <c r="I310">
        <f>IFERROR(VLOOKUP(C310,FIFA!$B$2:$M$36,12,FALSE),0)</f>
        <v>0</v>
      </c>
      <c r="J310">
        <f>IFERROR(VLOOKUP(C310,'TT F'!$B$2:$Q$71,16,FALSE),0)</f>
        <v>0</v>
      </c>
      <c r="K310">
        <f t="shared" si="25"/>
        <v>100</v>
      </c>
      <c r="L310">
        <f>IFERROR(VLOOKUP(C310,'Futsal F'!$B$2:$M$37,12,FALSE),0)</f>
        <v>0</v>
      </c>
      <c r="M310">
        <f>IFERROR(VLOOKUP(C310,'Football F'!$B$2:$M$34,12,FALSE),0)</f>
        <v>0</v>
      </c>
      <c r="N310">
        <f>IFERROR(VLOOKUP(C310,'Basketball F'!$B$2:$M$32,12,FALSE),0)</f>
        <v>0</v>
      </c>
      <c r="O310">
        <f t="shared" si="26"/>
        <v>100</v>
      </c>
      <c r="P310">
        <f>IFERROR(VLOOKUP(C310,'BGMI F'!$B$2:$Q$32,16,FALSE),0)</f>
        <v>0</v>
      </c>
      <c r="Q310">
        <f>IFERROR(VLOOKUP(C310,'Carrom F'!$B$2:$M$41,12,FALSE),0)</f>
        <v>0</v>
      </c>
      <c r="R310">
        <f>IFERROR(VLOOKUP(C310,'Badminton F'!$B$2:$Q$46,16,FALSE),0)</f>
        <v>0</v>
      </c>
      <c r="S310">
        <f t="shared" si="27"/>
        <v>100</v>
      </c>
      <c r="T310">
        <f>IFERROR(VLOOKUP(C310,Athletics!$B$2:$AF$22,31,FALSE),0)</f>
        <v>0</v>
      </c>
      <c r="U310">
        <f>IFERROR(VLOOKUP(C310,'Volleyball F'!$B$2:$Q$50,16,FALSE),0)</f>
        <v>0</v>
      </c>
      <c r="V310">
        <f>IFERROR(VLOOKUP(C310,Pool!$B$2:$U$31,20,FALSE),0)</f>
        <v>0</v>
      </c>
      <c r="W310">
        <f>IFERROR(VLOOKUP(C310,'Tug of War'!$B$2:$AC$20,28,FALSE),0)</f>
        <v>0</v>
      </c>
      <c r="X310">
        <f t="shared" si="28"/>
        <v>100</v>
      </c>
      <c r="Y310">
        <f>IFERROR(VLOOKUP(C310,Frisbee!$B$2:$Q$18,16,FALSE),0)</f>
        <v>0</v>
      </c>
      <c r="Z310">
        <f t="shared" si="29"/>
        <v>100</v>
      </c>
    </row>
    <row r="311" spans="1:26" ht="43.8" thickBot="1" x14ac:dyDescent="0.35">
      <c r="A311" s="13" t="s">
        <v>929</v>
      </c>
      <c r="B311" s="14" t="s">
        <v>930</v>
      </c>
      <c r="C311" s="14" t="s">
        <v>931</v>
      </c>
      <c r="D311">
        <f>IFERROR(VLOOKUP(C311,'throwball F'!$B$2:$N$138,13,FALSE),100)</f>
        <v>90</v>
      </c>
      <c r="E311">
        <f>IFERROR(VLOOKUP(C311,'Cricket SF&amp;F'!$B$2:$AC$103,28,FALSE),0)</f>
        <v>0</v>
      </c>
      <c r="F311">
        <f>IFERROR(VLOOKUP(C311,'Chess F'!$B$2:$H$84,7,FALSE),0)</f>
        <v>0</v>
      </c>
      <c r="G311">
        <f t="shared" si="24"/>
        <v>90</v>
      </c>
      <c r="H311">
        <f>IFERROR(VLOOKUP(C311,'Football SF'!$B$2:$U$61,20,FALSE),0)</f>
        <v>0</v>
      </c>
      <c r="I311">
        <f>IFERROR(VLOOKUP(C311,FIFA!$B$2:$M$36,12,FALSE),0)</f>
        <v>0</v>
      </c>
      <c r="J311">
        <f>IFERROR(VLOOKUP(C311,'TT F'!$B$2:$Q$71,16,FALSE),0)</f>
        <v>0</v>
      </c>
      <c r="K311">
        <f t="shared" si="25"/>
        <v>90</v>
      </c>
      <c r="L311">
        <f>IFERROR(VLOOKUP(C311,'Futsal F'!$B$2:$M$37,12,FALSE),0)</f>
        <v>0</v>
      </c>
      <c r="M311">
        <f>IFERROR(VLOOKUP(C311,'Football F'!$B$2:$M$34,12,FALSE),0)</f>
        <v>0</v>
      </c>
      <c r="N311">
        <f>IFERROR(VLOOKUP(C311,'Basketball F'!$B$2:$M$32,12,FALSE),0)</f>
        <v>0</v>
      </c>
      <c r="O311">
        <f t="shared" si="26"/>
        <v>90</v>
      </c>
      <c r="P311">
        <f>IFERROR(VLOOKUP(C311,'BGMI F'!$B$2:$Q$32,16,FALSE),0)</f>
        <v>0</v>
      </c>
      <c r="Q311">
        <f>IFERROR(VLOOKUP(C311,'Carrom F'!$B$2:$M$41,12,FALSE),0)</f>
        <v>0</v>
      </c>
      <c r="R311">
        <f>IFERROR(VLOOKUP(C311,'Badminton F'!$B$2:$Q$46,16,FALSE),0)</f>
        <v>0</v>
      </c>
      <c r="S311">
        <f t="shared" si="27"/>
        <v>90</v>
      </c>
      <c r="T311">
        <f>IFERROR(VLOOKUP(C311,Athletics!$B$2:$AF$22,31,FALSE),0)</f>
        <v>0</v>
      </c>
      <c r="U311">
        <f>IFERROR(VLOOKUP(C311,'Volleyball F'!$B$2:$Q$50,16,FALSE),0)</f>
        <v>0</v>
      </c>
      <c r="V311">
        <f>IFERROR(VLOOKUP(C311,Pool!$B$2:$U$31,20,FALSE),0)</f>
        <v>0</v>
      </c>
      <c r="W311">
        <f>IFERROR(VLOOKUP(C311,'Tug of War'!$B$2:$AC$20,28,FALSE),0)</f>
        <v>0</v>
      </c>
      <c r="X311">
        <f t="shared" si="28"/>
        <v>90</v>
      </c>
      <c r="Y311">
        <f>IFERROR(VLOOKUP(C311,Frisbee!$B$2:$Q$18,16,FALSE),0)</f>
        <v>0</v>
      </c>
      <c r="Z311">
        <f t="shared" si="29"/>
        <v>90</v>
      </c>
    </row>
    <row r="312" spans="1:26" ht="15" thickBot="1" x14ac:dyDescent="0.35">
      <c r="A312" s="13" t="s">
        <v>932</v>
      </c>
      <c r="B312" s="14" t="s">
        <v>933</v>
      </c>
      <c r="C312" s="14" t="s">
        <v>934</v>
      </c>
      <c r="D312">
        <f>IFERROR(VLOOKUP(C312,'throwball F'!$B$2:$N$138,13,FALSE),100)</f>
        <v>100</v>
      </c>
      <c r="E312">
        <f>IFERROR(VLOOKUP(C312,'Cricket SF&amp;F'!$B$2:$AC$103,28,FALSE),0)</f>
        <v>0</v>
      </c>
      <c r="F312">
        <f>IFERROR(VLOOKUP(C312,'Chess F'!$B$2:$H$84,7,FALSE),0)</f>
        <v>0</v>
      </c>
      <c r="G312">
        <f t="shared" si="24"/>
        <v>100</v>
      </c>
      <c r="H312">
        <f>IFERROR(VLOOKUP(C312,'Football SF'!$B$2:$U$61,20,FALSE),0)</f>
        <v>0</v>
      </c>
      <c r="I312">
        <f>IFERROR(VLOOKUP(C312,FIFA!$B$2:$M$36,12,FALSE),0)</f>
        <v>0</v>
      </c>
      <c r="J312">
        <f>IFERROR(VLOOKUP(C312,'TT F'!$B$2:$Q$71,16,FALSE),0)</f>
        <v>0</v>
      </c>
      <c r="K312">
        <f t="shared" si="25"/>
        <v>100</v>
      </c>
      <c r="L312">
        <f>IFERROR(VLOOKUP(C312,'Futsal F'!$B$2:$M$37,12,FALSE),0)</f>
        <v>0</v>
      </c>
      <c r="M312">
        <f>IFERROR(VLOOKUP(C312,'Football F'!$B$2:$M$34,12,FALSE),0)</f>
        <v>0</v>
      </c>
      <c r="N312">
        <f>IFERROR(VLOOKUP(C312,'Basketball F'!$B$2:$M$32,12,FALSE),0)</f>
        <v>0</v>
      </c>
      <c r="O312">
        <f t="shared" si="26"/>
        <v>100</v>
      </c>
      <c r="P312">
        <f>IFERROR(VLOOKUP(C312,'BGMI F'!$B$2:$Q$32,16,FALSE),0)</f>
        <v>0</v>
      </c>
      <c r="Q312">
        <f>IFERROR(VLOOKUP(C312,'Carrom F'!$B$2:$M$41,12,FALSE),0)</f>
        <v>0</v>
      </c>
      <c r="R312">
        <f>IFERROR(VLOOKUP(C312,'Badminton F'!$B$2:$Q$46,16,FALSE),0)</f>
        <v>0</v>
      </c>
      <c r="S312">
        <f t="shared" si="27"/>
        <v>100</v>
      </c>
      <c r="T312">
        <f>IFERROR(VLOOKUP(C312,Athletics!$B$2:$AF$22,31,FALSE),0)</f>
        <v>0</v>
      </c>
      <c r="U312">
        <f>IFERROR(VLOOKUP(C312,'Volleyball F'!$B$2:$Q$50,16,FALSE),0)</f>
        <v>0</v>
      </c>
      <c r="V312">
        <f>IFERROR(VLOOKUP(C312,Pool!$B$2:$U$31,20,FALSE),0)</f>
        <v>0</v>
      </c>
      <c r="W312">
        <f>IFERROR(VLOOKUP(C312,'Tug of War'!$B$2:$AC$20,28,FALSE),0)</f>
        <v>0</v>
      </c>
      <c r="X312">
        <f t="shared" si="28"/>
        <v>100</v>
      </c>
      <c r="Y312">
        <f>IFERROR(VLOOKUP(C312,Frisbee!$B$2:$Q$18,16,FALSE),0)</f>
        <v>0</v>
      </c>
      <c r="Z312">
        <f t="shared" si="29"/>
        <v>100</v>
      </c>
    </row>
    <row r="313" spans="1:26" ht="15" thickBot="1" x14ac:dyDescent="0.35">
      <c r="A313" s="13" t="s">
        <v>935</v>
      </c>
      <c r="B313" s="14" t="s">
        <v>936</v>
      </c>
      <c r="C313" s="14" t="s">
        <v>937</v>
      </c>
      <c r="D313">
        <f>IFERROR(VLOOKUP(C313,'throwball F'!$B$2:$N$138,13,FALSE),100)</f>
        <v>94</v>
      </c>
      <c r="E313">
        <f>IFERROR(VLOOKUP(C313,'Cricket SF&amp;F'!$B$2:$AC$103,28,FALSE),0)</f>
        <v>13</v>
      </c>
      <c r="F313">
        <f>IFERROR(VLOOKUP(C313,'Chess F'!$B$2:$H$84,7,FALSE),0)</f>
        <v>0</v>
      </c>
      <c r="G313">
        <f t="shared" si="24"/>
        <v>107</v>
      </c>
      <c r="H313">
        <f>IFERROR(VLOOKUP(C313,'Football SF'!$B$2:$U$61,20,FALSE),0)</f>
        <v>-15</v>
      </c>
      <c r="I313">
        <f>IFERROR(VLOOKUP(C313,FIFA!$B$2:$M$36,12,FALSE),0)</f>
        <v>0</v>
      </c>
      <c r="J313">
        <f>IFERROR(VLOOKUP(C313,'TT F'!$B$2:$Q$71,16,FALSE),0)</f>
        <v>-11</v>
      </c>
      <c r="K313">
        <f t="shared" si="25"/>
        <v>81</v>
      </c>
      <c r="L313">
        <f>IFERROR(VLOOKUP(C313,'Futsal F'!$B$2:$M$37,12,FALSE),0)</f>
        <v>-6</v>
      </c>
      <c r="M313">
        <f>IFERROR(VLOOKUP(C313,'Football F'!$B$2:$M$34,12,FALSE),0)</f>
        <v>6</v>
      </c>
      <c r="N313">
        <f>IFERROR(VLOOKUP(C313,'Basketball F'!$B$2:$M$32,12,FALSE),0)</f>
        <v>12</v>
      </c>
      <c r="O313">
        <f t="shared" si="26"/>
        <v>93</v>
      </c>
      <c r="P313">
        <f>IFERROR(VLOOKUP(C313,'BGMI F'!$B$2:$Q$32,16,FALSE),0)</f>
        <v>0</v>
      </c>
      <c r="Q313">
        <f>IFERROR(VLOOKUP(C313,'Carrom F'!$B$2:$M$41,12,FALSE),0)</f>
        <v>0</v>
      </c>
      <c r="R313">
        <f>IFERROR(VLOOKUP(C313,'Badminton F'!$B$2:$Q$46,16,FALSE),0)</f>
        <v>9</v>
      </c>
      <c r="S313">
        <f t="shared" si="27"/>
        <v>102</v>
      </c>
      <c r="T313">
        <f>IFERROR(VLOOKUP(C313,Athletics!$B$2:$AF$22,31,FALSE),0)</f>
        <v>0</v>
      </c>
      <c r="U313">
        <f>IFERROR(VLOOKUP(C313,'Volleyball F'!$B$2:$Q$50,16,FALSE),0)</f>
        <v>-3</v>
      </c>
      <c r="V313">
        <f>IFERROR(VLOOKUP(C313,Pool!$B$2:$U$31,20,FALSE),0)</f>
        <v>0</v>
      </c>
      <c r="W313">
        <f>IFERROR(VLOOKUP(C313,'Tug of War'!$B$2:$AC$20,28,FALSE),0)</f>
        <v>0</v>
      </c>
      <c r="X313">
        <f t="shared" si="28"/>
        <v>99</v>
      </c>
      <c r="Y313">
        <f>IFERROR(VLOOKUP(C313,Frisbee!$B$2:$Q$18,16,FALSE),0)</f>
        <v>0</v>
      </c>
      <c r="Z313">
        <f t="shared" si="29"/>
        <v>99</v>
      </c>
    </row>
    <row r="314" spans="1:26" ht="29.4" thickBot="1" x14ac:dyDescent="0.35">
      <c r="A314" s="13" t="s">
        <v>938</v>
      </c>
      <c r="B314" s="14" t="s">
        <v>939</v>
      </c>
      <c r="C314" s="14" t="s">
        <v>940</v>
      </c>
      <c r="D314">
        <f>IFERROR(VLOOKUP(C314,'throwball F'!$B$2:$N$138,13,FALSE),100)</f>
        <v>100</v>
      </c>
      <c r="E314">
        <f>IFERROR(VLOOKUP(C314,'Cricket SF&amp;F'!$B$2:$AC$103,28,FALSE),0)</f>
        <v>-10</v>
      </c>
      <c r="F314">
        <f>IFERROR(VLOOKUP(C314,'Chess F'!$B$2:$H$84,7,FALSE),0)</f>
        <v>0</v>
      </c>
      <c r="G314">
        <f t="shared" si="24"/>
        <v>90</v>
      </c>
      <c r="H314">
        <f>IFERROR(VLOOKUP(C314,'Football SF'!$B$2:$U$61,20,FALSE),0)</f>
        <v>0</v>
      </c>
      <c r="I314">
        <f>IFERROR(VLOOKUP(C314,FIFA!$B$2:$M$36,12,FALSE),0)</f>
        <v>0</v>
      </c>
      <c r="J314">
        <f>IFERROR(VLOOKUP(C314,'TT F'!$B$2:$Q$71,16,FALSE),0)</f>
        <v>0</v>
      </c>
      <c r="K314">
        <f t="shared" si="25"/>
        <v>90</v>
      </c>
      <c r="L314">
        <f>IFERROR(VLOOKUP(C314,'Futsal F'!$B$2:$M$37,12,FALSE),0)</f>
        <v>0</v>
      </c>
      <c r="M314">
        <f>IFERROR(VLOOKUP(C314,'Football F'!$B$2:$M$34,12,FALSE),0)</f>
        <v>0</v>
      </c>
      <c r="N314">
        <f>IFERROR(VLOOKUP(C314,'Basketball F'!$B$2:$M$32,12,FALSE),0)</f>
        <v>0</v>
      </c>
      <c r="O314">
        <f t="shared" si="26"/>
        <v>90</v>
      </c>
      <c r="P314">
        <f>IFERROR(VLOOKUP(C314,'BGMI F'!$B$2:$Q$32,16,FALSE),0)</f>
        <v>0</v>
      </c>
      <c r="Q314">
        <f>IFERROR(VLOOKUP(C314,'Carrom F'!$B$2:$M$41,12,FALSE),0)</f>
        <v>0</v>
      </c>
      <c r="R314">
        <f>IFERROR(VLOOKUP(C314,'Badminton F'!$B$2:$Q$46,16,FALSE),0)</f>
        <v>0</v>
      </c>
      <c r="S314">
        <f t="shared" si="27"/>
        <v>90</v>
      </c>
      <c r="T314">
        <f>IFERROR(VLOOKUP(C314,Athletics!$B$2:$AF$22,31,FALSE),0)</f>
        <v>0</v>
      </c>
      <c r="U314">
        <f>IFERROR(VLOOKUP(C314,'Volleyball F'!$B$2:$Q$50,16,FALSE),0)</f>
        <v>0</v>
      </c>
      <c r="V314">
        <f>IFERROR(VLOOKUP(C314,Pool!$B$2:$U$31,20,FALSE),0)</f>
        <v>0</v>
      </c>
      <c r="W314">
        <f>IFERROR(VLOOKUP(C314,'Tug of War'!$B$2:$AC$20,28,FALSE),0)</f>
        <v>0</v>
      </c>
      <c r="X314">
        <f t="shared" si="28"/>
        <v>90</v>
      </c>
      <c r="Y314">
        <f>IFERROR(VLOOKUP(C314,Frisbee!$B$2:$Q$18,16,FALSE),0)</f>
        <v>0</v>
      </c>
      <c r="Z314">
        <f t="shared" si="29"/>
        <v>90</v>
      </c>
    </row>
    <row r="315" spans="1:26" ht="15" thickBot="1" x14ac:dyDescent="0.35">
      <c r="A315" s="13" t="s">
        <v>941</v>
      </c>
      <c r="B315" s="14" t="s">
        <v>942</v>
      </c>
      <c r="C315" s="14" t="s">
        <v>943</v>
      </c>
      <c r="D315">
        <f>IFERROR(VLOOKUP(C315,'throwball F'!$B$2:$N$138,13,FALSE),100)</f>
        <v>100</v>
      </c>
      <c r="E315">
        <f>IFERROR(VLOOKUP(C315,'Cricket SF&amp;F'!$B$2:$AC$103,28,FALSE),0)</f>
        <v>0</v>
      </c>
      <c r="F315">
        <f>IFERROR(VLOOKUP(C315,'Chess F'!$B$2:$H$84,7,FALSE),0)</f>
        <v>0</v>
      </c>
      <c r="G315">
        <f t="shared" si="24"/>
        <v>100</v>
      </c>
      <c r="H315">
        <f>IFERROR(VLOOKUP(C315,'Football SF'!$B$2:$U$61,20,FALSE),0)</f>
        <v>0</v>
      </c>
      <c r="I315">
        <f>IFERROR(VLOOKUP(C315,FIFA!$B$2:$M$36,12,FALSE),0)</f>
        <v>0</v>
      </c>
      <c r="J315">
        <f>IFERROR(VLOOKUP(C315,'TT F'!$B$2:$Q$71,16,FALSE),0)</f>
        <v>0</v>
      </c>
      <c r="K315">
        <f t="shared" si="25"/>
        <v>100</v>
      </c>
      <c r="L315">
        <f>IFERROR(VLOOKUP(C315,'Futsal F'!$B$2:$M$37,12,FALSE),0)</f>
        <v>0</v>
      </c>
      <c r="M315">
        <f>IFERROR(VLOOKUP(C315,'Football F'!$B$2:$M$34,12,FALSE),0)</f>
        <v>0</v>
      </c>
      <c r="N315">
        <f>IFERROR(VLOOKUP(C315,'Basketball F'!$B$2:$M$32,12,FALSE),0)</f>
        <v>0</v>
      </c>
      <c r="O315">
        <f t="shared" si="26"/>
        <v>100</v>
      </c>
      <c r="P315">
        <f>IFERROR(VLOOKUP(C315,'BGMI F'!$B$2:$Q$32,16,FALSE),0)</f>
        <v>0</v>
      </c>
      <c r="Q315">
        <f>IFERROR(VLOOKUP(C315,'Carrom F'!$B$2:$M$41,12,FALSE),0)</f>
        <v>0</v>
      </c>
      <c r="R315">
        <f>IFERROR(VLOOKUP(C315,'Badminton F'!$B$2:$Q$46,16,FALSE),0)</f>
        <v>0</v>
      </c>
      <c r="S315">
        <f t="shared" si="27"/>
        <v>100</v>
      </c>
      <c r="T315">
        <f>IFERROR(VLOOKUP(C315,Athletics!$B$2:$AF$22,31,FALSE),0)</f>
        <v>0</v>
      </c>
      <c r="U315">
        <f>IFERROR(VLOOKUP(C315,'Volleyball F'!$B$2:$Q$50,16,FALSE),0)</f>
        <v>0</v>
      </c>
      <c r="V315">
        <f>IFERROR(VLOOKUP(C315,Pool!$B$2:$U$31,20,FALSE),0)</f>
        <v>0</v>
      </c>
      <c r="W315">
        <f>IFERROR(VLOOKUP(C315,'Tug of War'!$B$2:$AC$20,28,FALSE),0)</f>
        <v>0</v>
      </c>
      <c r="X315">
        <f t="shared" si="28"/>
        <v>100</v>
      </c>
      <c r="Y315">
        <f>IFERROR(VLOOKUP(C315,Frisbee!$B$2:$Q$18,16,FALSE),0)</f>
        <v>0</v>
      </c>
      <c r="Z315">
        <f t="shared" si="29"/>
        <v>100</v>
      </c>
    </row>
    <row r="316" spans="1:26" ht="15" thickBot="1" x14ac:dyDescent="0.35">
      <c r="A316" s="13" t="s">
        <v>944</v>
      </c>
      <c r="B316" s="14" t="s">
        <v>945</v>
      </c>
      <c r="C316" s="14" t="s">
        <v>946</v>
      </c>
      <c r="D316">
        <f>IFERROR(VLOOKUP(C316,'throwball F'!$B$2:$N$138,13,FALSE),100)</f>
        <v>90</v>
      </c>
      <c r="E316">
        <f>IFERROR(VLOOKUP(C316,'Cricket SF&amp;F'!$B$2:$AC$103,28,FALSE),0)</f>
        <v>-5</v>
      </c>
      <c r="F316">
        <f>IFERROR(VLOOKUP(C316,'Chess F'!$B$2:$H$84,7,FALSE),0)</f>
        <v>0</v>
      </c>
      <c r="G316">
        <f t="shared" si="24"/>
        <v>85</v>
      </c>
      <c r="H316">
        <f>IFERROR(VLOOKUP(C316,'Football SF'!$B$2:$U$61,20,FALSE),0)</f>
        <v>0</v>
      </c>
      <c r="I316">
        <f>IFERROR(VLOOKUP(C316,FIFA!$B$2:$M$36,12,FALSE),0)</f>
        <v>0</v>
      </c>
      <c r="J316">
        <f>IFERROR(VLOOKUP(C316,'TT F'!$B$2:$Q$71,16,FALSE),0)</f>
        <v>0</v>
      </c>
      <c r="K316">
        <f t="shared" si="25"/>
        <v>85</v>
      </c>
      <c r="L316">
        <f>IFERROR(VLOOKUP(C316,'Futsal F'!$B$2:$M$37,12,FALSE),0)</f>
        <v>0</v>
      </c>
      <c r="M316">
        <f>IFERROR(VLOOKUP(C316,'Football F'!$B$2:$M$34,12,FALSE),0)</f>
        <v>0</v>
      </c>
      <c r="N316">
        <f>IFERROR(VLOOKUP(C316,'Basketball F'!$B$2:$M$32,12,FALSE),0)</f>
        <v>0</v>
      </c>
      <c r="O316">
        <f t="shared" si="26"/>
        <v>85</v>
      </c>
      <c r="P316">
        <f>IFERROR(VLOOKUP(C316,'BGMI F'!$B$2:$Q$32,16,FALSE),0)</f>
        <v>0</v>
      </c>
      <c r="Q316">
        <f>IFERROR(VLOOKUP(C316,'Carrom F'!$B$2:$M$41,12,FALSE),0)</f>
        <v>0</v>
      </c>
      <c r="R316">
        <f>IFERROR(VLOOKUP(C316,'Badminton F'!$B$2:$Q$46,16,FALSE),0)</f>
        <v>0</v>
      </c>
      <c r="S316">
        <f t="shared" si="27"/>
        <v>85</v>
      </c>
      <c r="T316">
        <f>IFERROR(VLOOKUP(C316,Athletics!$B$2:$AF$22,31,FALSE),0)</f>
        <v>0</v>
      </c>
      <c r="U316">
        <f>IFERROR(VLOOKUP(C316,'Volleyball F'!$B$2:$Q$50,16,FALSE),0)</f>
        <v>0</v>
      </c>
      <c r="V316">
        <f>IFERROR(VLOOKUP(C316,Pool!$B$2:$U$31,20,FALSE),0)</f>
        <v>0</v>
      </c>
      <c r="W316">
        <f>IFERROR(VLOOKUP(C316,'Tug of War'!$B$2:$AC$20,28,FALSE),0)</f>
        <v>0</v>
      </c>
      <c r="X316">
        <f t="shared" si="28"/>
        <v>85</v>
      </c>
      <c r="Y316">
        <f>IFERROR(VLOOKUP(C316,Frisbee!$B$2:$Q$18,16,FALSE),0)</f>
        <v>0</v>
      </c>
      <c r="Z316">
        <f t="shared" si="29"/>
        <v>85</v>
      </c>
    </row>
    <row r="317" spans="1:26" ht="15" thickBot="1" x14ac:dyDescent="0.35">
      <c r="A317" s="13" t="s">
        <v>947</v>
      </c>
      <c r="B317" s="14" t="s">
        <v>948</v>
      </c>
      <c r="C317" s="14" t="s">
        <v>949</v>
      </c>
      <c r="D317">
        <f>IFERROR(VLOOKUP(C317,'throwball F'!$B$2:$N$138,13,FALSE),100)</f>
        <v>100</v>
      </c>
      <c r="E317">
        <f>IFERROR(VLOOKUP(C317,'Cricket SF&amp;F'!$B$2:$AC$103,28,FALSE),0)</f>
        <v>0</v>
      </c>
      <c r="F317">
        <f>IFERROR(VLOOKUP(C317,'Chess F'!$B$2:$H$84,7,FALSE),0)</f>
        <v>0</v>
      </c>
      <c r="G317">
        <f t="shared" si="24"/>
        <v>100</v>
      </c>
      <c r="H317">
        <f>IFERROR(VLOOKUP(C317,'Football SF'!$B$2:$U$61,20,FALSE),0)</f>
        <v>0</v>
      </c>
      <c r="I317">
        <f>IFERROR(VLOOKUP(C317,FIFA!$B$2:$M$36,12,FALSE),0)</f>
        <v>0</v>
      </c>
      <c r="J317">
        <f>IFERROR(VLOOKUP(C317,'TT F'!$B$2:$Q$71,16,FALSE),0)</f>
        <v>0</v>
      </c>
      <c r="K317">
        <f t="shared" si="25"/>
        <v>100</v>
      </c>
      <c r="L317">
        <f>IFERROR(VLOOKUP(C317,'Futsal F'!$B$2:$M$37,12,FALSE),0)</f>
        <v>0</v>
      </c>
      <c r="M317">
        <f>IFERROR(VLOOKUP(C317,'Football F'!$B$2:$M$34,12,FALSE),0)</f>
        <v>0</v>
      </c>
      <c r="N317">
        <f>IFERROR(VLOOKUP(C317,'Basketball F'!$B$2:$M$32,12,FALSE),0)</f>
        <v>0</v>
      </c>
      <c r="O317">
        <f t="shared" si="26"/>
        <v>100</v>
      </c>
      <c r="P317">
        <f>IFERROR(VLOOKUP(C317,'BGMI F'!$B$2:$Q$32,16,FALSE),0)</f>
        <v>0</v>
      </c>
      <c r="Q317">
        <f>IFERROR(VLOOKUP(C317,'Carrom F'!$B$2:$M$41,12,FALSE),0)</f>
        <v>0</v>
      </c>
      <c r="R317">
        <f>IFERROR(VLOOKUP(C317,'Badminton F'!$B$2:$Q$46,16,FALSE),0)</f>
        <v>0</v>
      </c>
      <c r="S317">
        <f t="shared" si="27"/>
        <v>100</v>
      </c>
      <c r="T317">
        <f>IFERROR(VLOOKUP(C317,Athletics!$B$2:$AF$22,31,FALSE),0)</f>
        <v>0</v>
      </c>
      <c r="U317">
        <f>IFERROR(VLOOKUP(C317,'Volleyball F'!$B$2:$Q$50,16,FALSE),0)</f>
        <v>0</v>
      </c>
      <c r="V317">
        <f>IFERROR(VLOOKUP(C317,Pool!$B$2:$U$31,20,FALSE),0)</f>
        <v>0</v>
      </c>
      <c r="W317">
        <f>IFERROR(VLOOKUP(C317,'Tug of War'!$B$2:$AC$20,28,FALSE),0)</f>
        <v>0</v>
      </c>
      <c r="X317">
        <f t="shared" si="28"/>
        <v>100</v>
      </c>
      <c r="Y317">
        <f>IFERROR(VLOOKUP(C317,Frisbee!$B$2:$Q$18,16,FALSE),0)</f>
        <v>0</v>
      </c>
      <c r="Z317">
        <f t="shared" si="29"/>
        <v>100</v>
      </c>
    </row>
    <row r="318" spans="1:26" ht="15" thickBot="1" x14ac:dyDescent="0.35">
      <c r="A318" s="13" t="s">
        <v>950</v>
      </c>
      <c r="B318" s="14" t="s">
        <v>951</v>
      </c>
      <c r="C318" s="14" t="s">
        <v>952</v>
      </c>
      <c r="D318">
        <f>IFERROR(VLOOKUP(C318,'throwball F'!$B$2:$N$138,13,FALSE),100)</f>
        <v>90</v>
      </c>
      <c r="E318">
        <f>IFERROR(VLOOKUP(C318,'Cricket SF&amp;F'!$B$2:$AC$103,28,FALSE),0)</f>
        <v>0</v>
      </c>
      <c r="F318">
        <f>IFERROR(VLOOKUP(C318,'Chess F'!$B$2:$H$84,7,FALSE),0)</f>
        <v>0</v>
      </c>
      <c r="G318">
        <f t="shared" si="24"/>
        <v>90</v>
      </c>
      <c r="H318">
        <f>IFERROR(VLOOKUP(C318,'Football SF'!$B$2:$U$61,20,FALSE),0)</f>
        <v>0</v>
      </c>
      <c r="I318">
        <f>IFERROR(VLOOKUP(C318,FIFA!$B$2:$M$36,12,FALSE),0)</f>
        <v>0</v>
      </c>
      <c r="J318">
        <f>IFERROR(VLOOKUP(C318,'TT F'!$B$2:$Q$71,16,FALSE),0)</f>
        <v>0</v>
      </c>
      <c r="K318">
        <f t="shared" si="25"/>
        <v>90</v>
      </c>
      <c r="L318">
        <f>IFERROR(VLOOKUP(C318,'Futsal F'!$B$2:$M$37,12,FALSE),0)</f>
        <v>0</v>
      </c>
      <c r="M318">
        <f>IFERROR(VLOOKUP(C318,'Football F'!$B$2:$M$34,12,FALSE),0)</f>
        <v>0</v>
      </c>
      <c r="N318">
        <f>IFERROR(VLOOKUP(C318,'Basketball F'!$B$2:$M$32,12,FALSE),0)</f>
        <v>0</v>
      </c>
      <c r="O318">
        <f t="shared" si="26"/>
        <v>90</v>
      </c>
      <c r="P318">
        <f>IFERROR(VLOOKUP(C318,'BGMI F'!$B$2:$Q$32,16,FALSE),0)</f>
        <v>0</v>
      </c>
      <c r="Q318">
        <f>IFERROR(VLOOKUP(C318,'Carrom F'!$B$2:$M$41,12,FALSE),0)</f>
        <v>0</v>
      </c>
      <c r="R318">
        <f>IFERROR(VLOOKUP(C318,'Badminton F'!$B$2:$Q$46,16,FALSE),0)</f>
        <v>0</v>
      </c>
      <c r="S318">
        <f t="shared" si="27"/>
        <v>90</v>
      </c>
      <c r="T318">
        <f>IFERROR(VLOOKUP(C318,Athletics!$B$2:$AF$22,31,FALSE),0)</f>
        <v>0</v>
      </c>
      <c r="U318">
        <f>IFERROR(VLOOKUP(C318,'Volleyball F'!$B$2:$Q$50,16,FALSE),0)</f>
        <v>0</v>
      </c>
      <c r="V318">
        <f>IFERROR(VLOOKUP(C318,Pool!$B$2:$U$31,20,FALSE),0)</f>
        <v>0</v>
      </c>
      <c r="W318">
        <f>IFERROR(VLOOKUP(C318,'Tug of War'!$B$2:$AC$20,28,FALSE),0)</f>
        <v>0</v>
      </c>
      <c r="X318">
        <f t="shared" si="28"/>
        <v>90</v>
      </c>
      <c r="Y318">
        <f>IFERROR(VLOOKUP(C318,Frisbee!$B$2:$Q$18,16,FALSE),0)</f>
        <v>0</v>
      </c>
      <c r="Z318">
        <f t="shared" si="29"/>
        <v>90</v>
      </c>
    </row>
    <row r="319" spans="1:26" ht="15" thickBot="1" x14ac:dyDescent="0.35">
      <c r="A319" s="13" t="s">
        <v>953</v>
      </c>
      <c r="B319" s="14" t="s">
        <v>954</v>
      </c>
      <c r="C319" s="14" t="s">
        <v>955</v>
      </c>
      <c r="D319">
        <f>IFERROR(VLOOKUP(C319,'throwball F'!$B$2:$N$138,13,FALSE),100)</f>
        <v>100</v>
      </c>
      <c r="E319">
        <f>IFERROR(VLOOKUP(C319,'Cricket SF&amp;F'!$B$2:$AC$103,28,FALSE),0)</f>
        <v>15</v>
      </c>
      <c r="F319">
        <f>IFERROR(VLOOKUP(C319,'Chess F'!$B$2:$H$84,7,FALSE),0)</f>
        <v>0</v>
      </c>
      <c r="G319">
        <f t="shared" si="24"/>
        <v>115</v>
      </c>
      <c r="H319">
        <f>IFERROR(VLOOKUP(C319,'Football SF'!$B$2:$U$61,20,FALSE),0)</f>
        <v>0</v>
      </c>
      <c r="I319">
        <f>IFERROR(VLOOKUP(C319,FIFA!$B$2:$M$36,12,FALSE),0)</f>
        <v>0</v>
      </c>
      <c r="J319">
        <f>IFERROR(VLOOKUP(C319,'TT F'!$B$2:$Q$71,16,FALSE),0)</f>
        <v>0</v>
      </c>
      <c r="K319">
        <f t="shared" si="25"/>
        <v>115</v>
      </c>
      <c r="L319">
        <f>IFERROR(VLOOKUP(C319,'Futsal F'!$B$2:$M$37,12,FALSE),0)</f>
        <v>0</v>
      </c>
      <c r="M319">
        <f>IFERROR(VLOOKUP(C319,'Football F'!$B$2:$M$34,12,FALSE),0)</f>
        <v>0</v>
      </c>
      <c r="N319">
        <f>IFERROR(VLOOKUP(C319,'Basketball F'!$B$2:$M$32,12,FALSE),0)</f>
        <v>0</v>
      </c>
      <c r="O319">
        <f t="shared" si="26"/>
        <v>115</v>
      </c>
      <c r="P319">
        <f>IFERROR(VLOOKUP(C319,'BGMI F'!$B$2:$Q$32,16,FALSE),0)</f>
        <v>0</v>
      </c>
      <c r="Q319">
        <f>IFERROR(VLOOKUP(C319,'Carrom F'!$B$2:$M$41,12,FALSE),0)</f>
        <v>0</v>
      </c>
      <c r="R319">
        <f>IFERROR(VLOOKUP(C319,'Badminton F'!$B$2:$Q$46,16,FALSE),0)</f>
        <v>0</v>
      </c>
      <c r="S319">
        <f t="shared" si="27"/>
        <v>115</v>
      </c>
      <c r="T319">
        <f>IFERROR(VLOOKUP(C319,Athletics!$B$2:$AF$22,31,FALSE),0)</f>
        <v>0</v>
      </c>
      <c r="U319">
        <f>IFERROR(VLOOKUP(C319,'Volleyball F'!$B$2:$Q$50,16,FALSE),0)</f>
        <v>0</v>
      </c>
      <c r="V319">
        <f>IFERROR(VLOOKUP(C319,Pool!$B$2:$U$31,20,FALSE),0)</f>
        <v>0</v>
      </c>
      <c r="W319">
        <f>IFERROR(VLOOKUP(C319,'Tug of War'!$B$2:$AC$20,28,FALSE),0)</f>
        <v>0</v>
      </c>
      <c r="X319">
        <f t="shared" si="28"/>
        <v>115</v>
      </c>
      <c r="Y319">
        <f>IFERROR(VLOOKUP(C319,Frisbee!$B$2:$Q$18,16,FALSE),0)</f>
        <v>0</v>
      </c>
      <c r="Z319">
        <f t="shared" si="29"/>
        <v>115</v>
      </c>
    </row>
    <row r="320" spans="1:26" ht="15" thickBot="1" x14ac:dyDescent="0.35">
      <c r="A320" s="13" t="s">
        <v>956</v>
      </c>
      <c r="B320" s="14" t="s">
        <v>957</v>
      </c>
      <c r="C320" s="14" t="s">
        <v>958</v>
      </c>
      <c r="D320">
        <f>IFERROR(VLOOKUP(C320,'throwball F'!$B$2:$N$138,13,FALSE),100)</f>
        <v>100</v>
      </c>
      <c r="E320">
        <f>IFERROR(VLOOKUP(C320,'Cricket SF&amp;F'!$B$2:$AC$103,28,FALSE),0)</f>
        <v>0</v>
      </c>
      <c r="F320">
        <f>IFERROR(VLOOKUP(C320,'Chess F'!$B$2:$H$84,7,FALSE),0)</f>
        <v>0</v>
      </c>
      <c r="G320">
        <f t="shared" si="24"/>
        <v>100</v>
      </c>
      <c r="H320">
        <f>IFERROR(VLOOKUP(C320,'Football SF'!$B$2:$U$61,20,FALSE),0)</f>
        <v>0</v>
      </c>
      <c r="I320">
        <f>IFERROR(VLOOKUP(C320,FIFA!$B$2:$M$36,12,FALSE),0)</f>
        <v>0</v>
      </c>
      <c r="J320">
        <f>IFERROR(VLOOKUP(C320,'TT F'!$B$2:$Q$71,16,FALSE),0)</f>
        <v>0</v>
      </c>
      <c r="K320">
        <f t="shared" si="25"/>
        <v>100</v>
      </c>
      <c r="L320">
        <f>IFERROR(VLOOKUP(C320,'Futsal F'!$B$2:$M$37,12,FALSE),0)</f>
        <v>0</v>
      </c>
      <c r="M320">
        <f>IFERROR(VLOOKUP(C320,'Football F'!$B$2:$M$34,12,FALSE),0)</f>
        <v>0</v>
      </c>
      <c r="N320">
        <f>IFERROR(VLOOKUP(C320,'Basketball F'!$B$2:$M$32,12,FALSE),0)</f>
        <v>0</v>
      </c>
      <c r="O320">
        <f t="shared" si="26"/>
        <v>100</v>
      </c>
      <c r="P320">
        <f>IFERROR(VLOOKUP(C320,'BGMI F'!$B$2:$Q$32,16,FALSE),0)</f>
        <v>0</v>
      </c>
      <c r="Q320">
        <f>IFERROR(VLOOKUP(C320,'Carrom F'!$B$2:$M$41,12,FALSE),0)</f>
        <v>0</v>
      </c>
      <c r="R320">
        <f>IFERROR(VLOOKUP(C320,'Badminton F'!$B$2:$Q$46,16,FALSE),0)</f>
        <v>0</v>
      </c>
      <c r="S320">
        <f t="shared" si="27"/>
        <v>100</v>
      </c>
      <c r="T320">
        <f>IFERROR(VLOOKUP(C320,Athletics!$B$2:$AF$22,31,FALSE),0)</f>
        <v>0</v>
      </c>
      <c r="U320">
        <f>IFERROR(VLOOKUP(C320,'Volleyball F'!$B$2:$Q$50,16,FALSE),0)</f>
        <v>0</v>
      </c>
      <c r="V320">
        <f>IFERROR(VLOOKUP(C320,Pool!$B$2:$U$31,20,FALSE),0)</f>
        <v>0</v>
      </c>
      <c r="W320">
        <f>IFERROR(VLOOKUP(C320,'Tug of War'!$B$2:$AC$20,28,FALSE),0)</f>
        <v>0</v>
      </c>
      <c r="X320">
        <f t="shared" si="28"/>
        <v>100</v>
      </c>
      <c r="Y320">
        <f>IFERROR(VLOOKUP(C320,Frisbee!$B$2:$Q$18,16,FALSE),0)</f>
        <v>0</v>
      </c>
      <c r="Z320">
        <f t="shared" si="29"/>
        <v>100</v>
      </c>
    </row>
    <row r="321" spans="1:26" ht="29.4" thickBot="1" x14ac:dyDescent="0.35">
      <c r="A321" s="13" t="s">
        <v>959</v>
      </c>
      <c r="B321" s="14" t="s">
        <v>960</v>
      </c>
      <c r="C321" s="14" t="s">
        <v>961</v>
      </c>
      <c r="D321">
        <f>IFERROR(VLOOKUP(C321,'throwball F'!$B$2:$N$138,13,FALSE),100)</f>
        <v>100</v>
      </c>
      <c r="E321">
        <f>IFERROR(VLOOKUP(C321,'Cricket SF&amp;F'!$B$2:$AC$103,28,FALSE),0)</f>
        <v>0</v>
      </c>
      <c r="F321">
        <f>IFERROR(VLOOKUP(C321,'Chess F'!$B$2:$H$84,7,FALSE),0)</f>
        <v>0</v>
      </c>
      <c r="G321">
        <f t="shared" si="24"/>
        <v>100</v>
      </c>
      <c r="H321">
        <f>IFERROR(VLOOKUP(C321,'Football SF'!$B$2:$U$61,20,FALSE),0)</f>
        <v>0</v>
      </c>
      <c r="I321">
        <f>IFERROR(VLOOKUP(C321,FIFA!$B$2:$M$36,12,FALSE),0)</f>
        <v>0</v>
      </c>
      <c r="J321">
        <f>IFERROR(VLOOKUP(C321,'TT F'!$B$2:$Q$71,16,FALSE),0)</f>
        <v>0</v>
      </c>
      <c r="K321">
        <f t="shared" si="25"/>
        <v>100</v>
      </c>
      <c r="L321">
        <f>IFERROR(VLOOKUP(C321,'Futsal F'!$B$2:$M$37,12,FALSE),0)</f>
        <v>0</v>
      </c>
      <c r="M321">
        <f>IFERROR(VLOOKUP(C321,'Football F'!$B$2:$M$34,12,FALSE),0)</f>
        <v>0</v>
      </c>
      <c r="N321">
        <f>IFERROR(VLOOKUP(C321,'Basketball F'!$B$2:$M$32,12,FALSE),0)</f>
        <v>0</v>
      </c>
      <c r="O321">
        <f t="shared" si="26"/>
        <v>100</v>
      </c>
      <c r="P321">
        <f>IFERROR(VLOOKUP(C321,'BGMI F'!$B$2:$Q$32,16,FALSE),0)</f>
        <v>0</v>
      </c>
      <c r="Q321">
        <f>IFERROR(VLOOKUP(C321,'Carrom F'!$B$2:$M$41,12,FALSE),0)</f>
        <v>0</v>
      </c>
      <c r="R321">
        <f>IFERROR(VLOOKUP(C321,'Badminton F'!$B$2:$Q$46,16,FALSE),0)</f>
        <v>0</v>
      </c>
      <c r="S321">
        <f t="shared" si="27"/>
        <v>100</v>
      </c>
      <c r="T321">
        <f>IFERROR(VLOOKUP(C321,Athletics!$B$2:$AF$22,31,FALSE),0)</f>
        <v>0</v>
      </c>
      <c r="U321">
        <f>IFERROR(VLOOKUP(C321,'Volleyball F'!$B$2:$Q$50,16,FALSE),0)</f>
        <v>0</v>
      </c>
      <c r="V321">
        <f>IFERROR(VLOOKUP(C321,Pool!$B$2:$U$31,20,FALSE),0)</f>
        <v>0</v>
      </c>
      <c r="W321">
        <f>IFERROR(VLOOKUP(C321,'Tug of War'!$B$2:$AC$20,28,FALSE),0)</f>
        <v>0</v>
      </c>
      <c r="X321">
        <f t="shared" si="28"/>
        <v>100</v>
      </c>
      <c r="Y321">
        <f>IFERROR(VLOOKUP(C321,Frisbee!$B$2:$Q$18,16,FALSE),0)</f>
        <v>0</v>
      </c>
      <c r="Z321">
        <f t="shared" si="29"/>
        <v>100</v>
      </c>
    </row>
    <row r="322" spans="1:26" ht="15" thickBot="1" x14ac:dyDescent="0.35">
      <c r="A322" s="13" t="s">
        <v>962</v>
      </c>
      <c r="B322" s="14" t="s">
        <v>963</v>
      </c>
      <c r="C322" s="14" t="s">
        <v>964</v>
      </c>
      <c r="D322">
        <f>IFERROR(VLOOKUP(C322,'throwball F'!$B$2:$N$138,13,FALSE),100)</f>
        <v>100</v>
      </c>
      <c r="E322">
        <f>IFERROR(VLOOKUP(C322,'Cricket SF&amp;F'!$B$2:$AC$103,28,FALSE),0)</f>
        <v>0</v>
      </c>
      <c r="F322">
        <f>IFERROR(VLOOKUP(C322,'Chess F'!$B$2:$H$84,7,FALSE),0)</f>
        <v>0</v>
      </c>
      <c r="G322">
        <f t="shared" si="24"/>
        <v>100</v>
      </c>
      <c r="H322">
        <f>IFERROR(VLOOKUP(C322,'Football SF'!$B$2:$U$61,20,FALSE),0)</f>
        <v>0</v>
      </c>
      <c r="I322">
        <f>IFERROR(VLOOKUP(C322,FIFA!$B$2:$M$36,12,FALSE),0)</f>
        <v>0</v>
      </c>
      <c r="J322">
        <f>IFERROR(VLOOKUP(C322,'TT F'!$B$2:$Q$71,16,FALSE),0)</f>
        <v>0</v>
      </c>
      <c r="K322">
        <f t="shared" si="25"/>
        <v>100</v>
      </c>
      <c r="L322">
        <f>IFERROR(VLOOKUP(C322,'Futsal F'!$B$2:$M$37,12,FALSE),0)</f>
        <v>0</v>
      </c>
      <c r="M322">
        <f>IFERROR(VLOOKUP(C322,'Football F'!$B$2:$M$34,12,FALSE),0)</f>
        <v>0</v>
      </c>
      <c r="N322">
        <f>IFERROR(VLOOKUP(C322,'Basketball F'!$B$2:$M$32,12,FALSE),0)</f>
        <v>0</v>
      </c>
      <c r="O322">
        <f t="shared" si="26"/>
        <v>100</v>
      </c>
      <c r="P322">
        <f>IFERROR(VLOOKUP(C322,'BGMI F'!$B$2:$Q$32,16,FALSE),0)</f>
        <v>0</v>
      </c>
      <c r="Q322">
        <f>IFERROR(VLOOKUP(C322,'Carrom F'!$B$2:$M$41,12,FALSE),0)</f>
        <v>0</v>
      </c>
      <c r="R322">
        <f>IFERROR(VLOOKUP(C322,'Badminton F'!$B$2:$Q$46,16,FALSE),0)</f>
        <v>0</v>
      </c>
      <c r="S322">
        <f t="shared" si="27"/>
        <v>100</v>
      </c>
      <c r="T322">
        <f>IFERROR(VLOOKUP(C322,Athletics!$B$2:$AF$22,31,FALSE),0)</f>
        <v>0</v>
      </c>
      <c r="U322">
        <f>IFERROR(VLOOKUP(C322,'Volleyball F'!$B$2:$Q$50,16,FALSE),0)</f>
        <v>0</v>
      </c>
      <c r="V322">
        <f>IFERROR(VLOOKUP(C322,Pool!$B$2:$U$31,20,FALSE),0)</f>
        <v>0</v>
      </c>
      <c r="W322">
        <f>IFERROR(VLOOKUP(C322,'Tug of War'!$B$2:$AC$20,28,FALSE),0)</f>
        <v>0</v>
      </c>
      <c r="X322">
        <f t="shared" si="28"/>
        <v>100</v>
      </c>
      <c r="Y322">
        <f>IFERROR(VLOOKUP(C322,Frisbee!$B$2:$Q$18,16,FALSE),0)</f>
        <v>0</v>
      </c>
      <c r="Z322">
        <f t="shared" si="29"/>
        <v>100</v>
      </c>
    </row>
    <row r="323" spans="1:26" ht="15" thickBot="1" x14ac:dyDescent="0.35">
      <c r="A323" s="13" t="s">
        <v>965</v>
      </c>
      <c r="B323" s="14" t="s">
        <v>966</v>
      </c>
      <c r="C323" s="14" t="s">
        <v>967</v>
      </c>
      <c r="D323">
        <f>IFERROR(VLOOKUP(C323,'throwball F'!$B$2:$N$138,13,FALSE),100)</f>
        <v>100</v>
      </c>
      <c r="E323">
        <f>IFERROR(VLOOKUP(C323,'Cricket SF&amp;F'!$B$2:$AC$103,28,FALSE),0)</f>
        <v>0</v>
      </c>
      <c r="F323">
        <f>IFERROR(VLOOKUP(C323,'Chess F'!$B$2:$H$84,7,FALSE),0)</f>
        <v>0</v>
      </c>
      <c r="G323">
        <f t="shared" ref="G323:G386" si="30">SUM(D323:F323)</f>
        <v>100</v>
      </c>
      <c r="H323">
        <f>IFERROR(VLOOKUP(C323,'Football SF'!$B$2:$U$61,20,FALSE),0)</f>
        <v>0</v>
      </c>
      <c r="I323">
        <f>IFERROR(VLOOKUP(C323,FIFA!$B$2:$M$36,12,FALSE),0)</f>
        <v>0</v>
      </c>
      <c r="J323">
        <f>IFERROR(VLOOKUP(C323,'TT F'!$B$2:$Q$71,16,FALSE),0)</f>
        <v>0</v>
      </c>
      <c r="K323">
        <f t="shared" ref="K323:K386" si="31">SUM(G323:J323)</f>
        <v>100</v>
      </c>
      <c r="L323">
        <f>IFERROR(VLOOKUP(C323,'Futsal F'!$B$2:$M$37,12,FALSE),0)</f>
        <v>0</v>
      </c>
      <c r="M323">
        <f>IFERROR(VLOOKUP(C323,'Football F'!$B$2:$M$34,12,FALSE),0)</f>
        <v>0</v>
      </c>
      <c r="N323">
        <f>IFERROR(VLOOKUP(C323,'Basketball F'!$B$2:$M$32,12,FALSE),0)</f>
        <v>0</v>
      </c>
      <c r="O323">
        <f t="shared" ref="O323:O386" si="32">SUM(K323:N323)</f>
        <v>100</v>
      </c>
      <c r="P323">
        <f>IFERROR(VLOOKUP(C323,'BGMI F'!$B$2:$Q$32,16,FALSE),0)</f>
        <v>0</v>
      </c>
      <c r="Q323">
        <f>IFERROR(VLOOKUP(C323,'Carrom F'!$B$2:$M$41,12,FALSE),0)</f>
        <v>0</v>
      </c>
      <c r="R323">
        <f>IFERROR(VLOOKUP(C323,'Badminton F'!$B$2:$Q$46,16,FALSE),0)</f>
        <v>0</v>
      </c>
      <c r="S323">
        <f t="shared" ref="S323:S386" si="33">SUM(O323:R323)</f>
        <v>100</v>
      </c>
      <c r="T323">
        <f>IFERROR(VLOOKUP(C323,Athletics!$B$2:$AF$22,31,FALSE),0)</f>
        <v>0</v>
      </c>
      <c r="U323">
        <f>IFERROR(VLOOKUP(C323,'Volleyball F'!$B$2:$Q$50,16,FALSE),0)</f>
        <v>0</v>
      </c>
      <c r="V323">
        <f>IFERROR(VLOOKUP(C323,Pool!$B$2:$U$31,20,FALSE),0)</f>
        <v>0</v>
      </c>
      <c r="W323">
        <f>IFERROR(VLOOKUP(C323,'Tug of War'!$B$2:$AC$20,28,FALSE),0)</f>
        <v>0</v>
      </c>
      <c r="X323">
        <f t="shared" ref="X323:X386" si="34">SUM(S323:W323)</f>
        <v>100</v>
      </c>
      <c r="Y323">
        <f>IFERROR(VLOOKUP(C323,Frisbee!$B$2:$Q$18,16,FALSE),0)</f>
        <v>0</v>
      </c>
      <c r="Z323">
        <f t="shared" ref="Z323:Z386" si="35">SUM(X323:Y323)</f>
        <v>100</v>
      </c>
    </row>
    <row r="324" spans="1:26" ht="29.4" thickBot="1" x14ac:dyDescent="0.35">
      <c r="A324" s="13" t="s">
        <v>968</v>
      </c>
      <c r="B324" s="14" t="s">
        <v>969</v>
      </c>
      <c r="C324" s="14" t="s">
        <v>970</v>
      </c>
      <c r="D324">
        <f>IFERROR(VLOOKUP(C324,'throwball F'!$B$2:$N$138,13,FALSE),100)</f>
        <v>100</v>
      </c>
      <c r="E324">
        <f>IFERROR(VLOOKUP(C324,'Cricket SF&amp;F'!$B$2:$AC$103,28,FALSE),0)</f>
        <v>0</v>
      </c>
      <c r="F324">
        <f>IFERROR(VLOOKUP(C324,'Chess F'!$B$2:$H$84,7,FALSE),0)</f>
        <v>0</v>
      </c>
      <c r="G324">
        <f t="shared" si="30"/>
        <v>100</v>
      </c>
      <c r="H324">
        <f>IFERROR(VLOOKUP(C324,'Football SF'!$B$2:$U$61,20,FALSE),0)</f>
        <v>0</v>
      </c>
      <c r="I324">
        <f>IFERROR(VLOOKUP(C324,FIFA!$B$2:$M$36,12,FALSE),0)</f>
        <v>0</v>
      </c>
      <c r="J324">
        <f>IFERROR(VLOOKUP(C324,'TT F'!$B$2:$Q$71,16,FALSE),0)</f>
        <v>0</v>
      </c>
      <c r="K324">
        <f t="shared" si="31"/>
        <v>100</v>
      </c>
      <c r="L324">
        <f>IFERROR(VLOOKUP(C324,'Futsal F'!$B$2:$M$37,12,FALSE),0)</f>
        <v>0</v>
      </c>
      <c r="M324">
        <f>IFERROR(VLOOKUP(C324,'Football F'!$B$2:$M$34,12,FALSE),0)</f>
        <v>0</v>
      </c>
      <c r="N324">
        <f>IFERROR(VLOOKUP(C324,'Basketball F'!$B$2:$M$32,12,FALSE),0)</f>
        <v>0</v>
      </c>
      <c r="O324">
        <f t="shared" si="32"/>
        <v>100</v>
      </c>
      <c r="P324">
        <f>IFERROR(VLOOKUP(C324,'BGMI F'!$B$2:$Q$32,16,FALSE),0)</f>
        <v>0</v>
      </c>
      <c r="Q324">
        <f>IFERROR(VLOOKUP(C324,'Carrom F'!$B$2:$M$41,12,FALSE),0)</f>
        <v>0</v>
      </c>
      <c r="R324">
        <f>IFERROR(VLOOKUP(C324,'Badminton F'!$B$2:$Q$46,16,FALSE),0)</f>
        <v>0</v>
      </c>
      <c r="S324">
        <f t="shared" si="33"/>
        <v>100</v>
      </c>
      <c r="T324">
        <f>IFERROR(VLOOKUP(C324,Athletics!$B$2:$AF$22,31,FALSE),0)</f>
        <v>0</v>
      </c>
      <c r="U324">
        <f>IFERROR(VLOOKUP(C324,'Volleyball F'!$B$2:$Q$50,16,FALSE),0)</f>
        <v>0</v>
      </c>
      <c r="V324">
        <f>IFERROR(VLOOKUP(C324,Pool!$B$2:$U$31,20,FALSE),0)</f>
        <v>0</v>
      </c>
      <c r="W324">
        <f>IFERROR(VLOOKUP(C324,'Tug of War'!$B$2:$AC$20,28,FALSE),0)</f>
        <v>0</v>
      </c>
      <c r="X324">
        <f t="shared" si="34"/>
        <v>100</v>
      </c>
      <c r="Y324">
        <f>IFERROR(VLOOKUP(C324,Frisbee!$B$2:$Q$18,16,FALSE),0)</f>
        <v>0</v>
      </c>
      <c r="Z324">
        <f t="shared" si="35"/>
        <v>100</v>
      </c>
    </row>
    <row r="325" spans="1:26" ht="15" thickBot="1" x14ac:dyDescent="0.35">
      <c r="A325" s="13" t="s">
        <v>971</v>
      </c>
      <c r="B325" s="14" t="s">
        <v>972</v>
      </c>
      <c r="C325" s="14" t="s">
        <v>973</v>
      </c>
      <c r="D325">
        <f>IFERROR(VLOOKUP(C325,'throwball F'!$B$2:$N$138,13,FALSE),100)</f>
        <v>100</v>
      </c>
      <c r="E325">
        <f>IFERROR(VLOOKUP(C325,'Cricket SF&amp;F'!$B$2:$AC$103,28,FALSE),0)</f>
        <v>0</v>
      </c>
      <c r="F325">
        <f>IFERROR(VLOOKUP(C325,'Chess F'!$B$2:$H$84,7,FALSE),0)</f>
        <v>0</v>
      </c>
      <c r="G325">
        <f t="shared" si="30"/>
        <v>100</v>
      </c>
      <c r="H325">
        <f>IFERROR(VLOOKUP(C325,'Football SF'!$B$2:$U$61,20,FALSE),0)</f>
        <v>0</v>
      </c>
      <c r="I325">
        <f>IFERROR(VLOOKUP(C325,FIFA!$B$2:$M$36,12,FALSE),0)</f>
        <v>0</v>
      </c>
      <c r="J325">
        <f>IFERROR(VLOOKUP(C325,'TT F'!$B$2:$Q$71,16,FALSE),0)</f>
        <v>0</v>
      </c>
      <c r="K325">
        <f t="shared" si="31"/>
        <v>100</v>
      </c>
      <c r="L325">
        <f>IFERROR(VLOOKUP(C325,'Futsal F'!$B$2:$M$37,12,FALSE),0)</f>
        <v>0</v>
      </c>
      <c r="M325">
        <f>IFERROR(VLOOKUP(C325,'Football F'!$B$2:$M$34,12,FALSE),0)</f>
        <v>0</v>
      </c>
      <c r="N325">
        <f>IFERROR(VLOOKUP(C325,'Basketball F'!$B$2:$M$32,12,FALSE),0)</f>
        <v>0</v>
      </c>
      <c r="O325">
        <f t="shared" si="32"/>
        <v>100</v>
      </c>
      <c r="P325">
        <f>IFERROR(VLOOKUP(C325,'BGMI F'!$B$2:$Q$32,16,FALSE),0)</f>
        <v>0</v>
      </c>
      <c r="Q325">
        <f>IFERROR(VLOOKUP(C325,'Carrom F'!$B$2:$M$41,12,FALSE),0)</f>
        <v>0</v>
      </c>
      <c r="R325">
        <f>IFERROR(VLOOKUP(C325,'Badminton F'!$B$2:$Q$46,16,FALSE),0)</f>
        <v>0</v>
      </c>
      <c r="S325">
        <f t="shared" si="33"/>
        <v>100</v>
      </c>
      <c r="T325">
        <f>IFERROR(VLOOKUP(C325,Athletics!$B$2:$AF$22,31,FALSE),0)</f>
        <v>0</v>
      </c>
      <c r="U325">
        <f>IFERROR(VLOOKUP(C325,'Volleyball F'!$B$2:$Q$50,16,FALSE),0)</f>
        <v>0</v>
      </c>
      <c r="V325">
        <f>IFERROR(VLOOKUP(C325,Pool!$B$2:$U$31,20,FALSE),0)</f>
        <v>0</v>
      </c>
      <c r="W325">
        <f>IFERROR(VLOOKUP(C325,'Tug of War'!$B$2:$AC$20,28,FALSE),0)</f>
        <v>0</v>
      </c>
      <c r="X325">
        <f t="shared" si="34"/>
        <v>100</v>
      </c>
      <c r="Y325">
        <f>IFERROR(VLOOKUP(C325,Frisbee!$B$2:$Q$18,16,FALSE),0)</f>
        <v>0</v>
      </c>
      <c r="Z325">
        <f t="shared" si="35"/>
        <v>100</v>
      </c>
    </row>
    <row r="326" spans="1:26" ht="29.4" thickBot="1" x14ac:dyDescent="0.35">
      <c r="A326" s="13" t="s">
        <v>974</v>
      </c>
      <c r="B326" s="14" t="s">
        <v>975</v>
      </c>
      <c r="C326" s="14" t="s">
        <v>976</v>
      </c>
      <c r="D326">
        <f>IFERROR(VLOOKUP(C326,'throwball F'!$B$2:$N$138,13,FALSE),100)</f>
        <v>100</v>
      </c>
      <c r="E326">
        <f>IFERROR(VLOOKUP(C326,'Cricket SF&amp;F'!$B$2:$AC$103,28,FALSE),0)</f>
        <v>0</v>
      </c>
      <c r="F326">
        <f>IFERROR(VLOOKUP(C326,'Chess F'!$B$2:$H$84,7,FALSE),0)</f>
        <v>0</v>
      </c>
      <c r="G326">
        <f t="shared" si="30"/>
        <v>100</v>
      </c>
      <c r="H326">
        <f>IFERROR(VLOOKUP(C326,'Football SF'!$B$2:$U$61,20,FALSE),0)</f>
        <v>0</v>
      </c>
      <c r="I326">
        <f>IFERROR(VLOOKUP(C326,FIFA!$B$2:$M$36,12,FALSE),0)</f>
        <v>0</v>
      </c>
      <c r="J326">
        <f>IFERROR(VLOOKUP(C326,'TT F'!$B$2:$Q$71,16,FALSE),0)</f>
        <v>0</v>
      </c>
      <c r="K326">
        <f t="shared" si="31"/>
        <v>100</v>
      </c>
      <c r="L326">
        <f>IFERROR(VLOOKUP(C326,'Futsal F'!$B$2:$M$37,12,FALSE),0)</f>
        <v>0</v>
      </c>
      <c r="M326">
        <f>IFERROR(VLOOKUP(C326,'Football F'!$B$2:$M$34,12,FALSE),0)</f>
        <v>0</v>
      </c>
      <c r="N326">
        <f>IFERROR(VLOOKUP(C326,'Basketball F'!$B$2:$M$32,12,FALSE),0)</f>
        <v>0</v>
      </c>
      <c r="O326">
        <f t="shared" si="32"/>
        <v>100</v>
      </c>
      <c r="P326">
        <f>IFERROR(VLOOKUP(C326,'BGMI F'!$B$2:$Q$32,16,FALSE),0)</f>
        <v>0</v>
      </c>
      <c r="Q326">
        <f>IFERROR(VLOOKUP(C326,'Carrom F'!$B$2:$M$41,12,FALSE),0)</f>
        <v>0</v>
      </c>
      <c r="R326">
        <f>IFERROR(VLOOKUP(C326,'Badminton F'!$B$2:$Q$46,16,FALSE),0)</f>
        <v>0</v>
      </c>
      <c r="S326">
        <f t="shared" si="33"/>
        <v>100</v>
      </c>
      <c r="T326">
        <f>IFERROR(VLOOKUP(C326,Athletics!$B$2:$AF$22,31,FALSE),0)</f>
        <v>0</v>
      </c>
      <c r="U326">
        <f>IFERROR(VLOOKUP(C326,'Volleyball F'!$B$2:$Q$50,16,FALSE),0)</f>
        <v>0</v>
      </c>
      <c r="V326">
        <f>IFERROR(VLOOKUP(C326,Pool!$B$2:$U$31,20,FALSE),0)</f>
        <v>0</v>
      </c>
      <c r="W326">
        <f>IFERROR(VLOOKUP(C326,'Tug of War'!$B$2:$AC$20,28,FALSE),0)</f>
        <v>0</v>
      </c>
      <c r="X326">
        <f t="shared" si="34"/>
        <v>100</v>
      </c>
      <c r="Y326">
        <f>IFERROR(VLOOKUP(C326,Frisbee!$B$2:$Q$18,16,FALSE),0)</f>
        <v>0</v>
      </c>
      <c r="Z326">
        <f t="shared" si="35"/>
        <v>100</v>
      </c>
    </row>
    <row r="327" spans="1:26" ht="15" thickBot="1" x14ac:dyDescent="0.35">
      <c r="A327" s="13" t="s">
        <v>977</v>
      </c>
      <c r="B327" s="14" t="s">
        <v>978</v>
      </c>
      <c r="C327" s="14" t="s">
        <v>979</v>
      </c>
      <c r="D327">
        <f>IFERROR(VLOOKUP(C327,'throwball F'!$B$2:$N$138,13,FALSE),100)</f>
        <v>100</v>
      </c>
      <c r="E327">
        <f>IFERROR(VLOOKUP(C327,'Cricket SF&amp;F'!$B$2:$AC$103,28,FALSE),0)</f>
        <v>0</v>
      </c>
      <c r="F327">
        <f>IFERROR(VLOOKUP(C327,'Chess F'!$B$2:$H$84,7,FALSE),0)</f>
        <v>0</v>
      </c>
      <c r="G327">
        <f t="shared" si="30"/>
        <v>100</v>
      </c>
      <c r="H327">
        <f>IFERROR(VLOOKUP(C327,'Football SF'!$B$2:$U$61,20,FALSE),0)</f>
        <v>0</v>
      </c>
      <c r="I327">
        <f>IFERROR(VLOOKUP(C327,FIFA!$B$2:$M$36,12,FALSE),0)</f>
        <v>0</v>
      </c>
      <c r="J327">
        <f>IFERROR(VLOOKUP(C327,'TT F'!$B$2:$Q$71,16,FALSE),0)</f>
        <v>0</v>
      </c>
      <c r="K327">
        <f t="shared" si="31"/>
        <v>100</v>
      </c>
      <c r="L327">
        <f>IFERROR(VLOOKUP(C327,'Futsal F'!$B$2:$M$37,12,FALSE),0)</f>
        <v>0</v>
      </c>
      <c r="M327">
        <f>IFERROR(VLOOKUP(C327,'Football F'!$B$2:$M$34,12,FALSE),0)</f>
        <v>0</v>
      </c>
      <c r="N327">
        <f>IFERROR(VLOOKUP(C327,'Basketball F'!$B$2:$M$32,12,FALSE),0)</f>
        <v>0</v>
      </c>
      <c r="O327">
        <f t="shared" si="32"/>
        <v>100</v>
      </c>
      <c r="P327">
        <f>IFERROR(VLOOKUP(C327,'BGMI F'!$B$2:$Q$32,16,FALSE),0)</f>
        <v>0</v>
      </c>
      <c r="Q327">
        <f>IFERROR(VLOOKUP(C327,'Carrom F'!$B$2:$M$41,12,FALSE),0)</f>
        <v>0</v>
      </c>
      <c r="R327">
        <f>IFERROR(VLOOKUP(C327,'Badminton F'!$B$2:$Q$46,16,FALSE),0)</f>
        <v>0</v>
      </c>
      <c r="S327">
        <f t="shared" si="33"/>
        <v>100</v>
      </c>
      <c r="T327">
        <f>IFERROR(VLOOKUP(C327,Athletics!$B$2:$AF$22,31,FALSE),0)</f>
        <v>0</v>
      </c>
      <c r="U327">
        <f>IFERROR(VLOOKUP(C327,'Volleyball F'!$B$2:$Q$50,16,FALSE),0)</f>
        <v>0</v>
      </c>
      <c r="V327">
        <f>IFERROR(VLOOKUP(C327,Pool!$B$2:$U$31,20,FALSE),0)</f>
        <v>0</v>
      </c>
      <c r="W327">
        <f>IFERROR(VLOOKUP(C327,'Tug of War'!$B$2:$AC$20,28,FALSE),0)</f>
        <v>0</v>
      </c>
      <c r="X327">
        <f t="shared" si="34"/>
        <v>100</v>
      </c>
      <c r="Y327">
        <f>IFERROR(VLOOKUP(C327,Frisbee!$B$2:$Q$18,16,FALSE),0)</f>
        <v>0</v>
      </c>
      <c r="Z327">
        <f t="shared" si="35"/>
        <v>100</v>
      </c>
    </row>
    <row r="328" spans="1:26" ht="15" thickBot="1" x14ac:dyDescent="0.35">
      <c r="A328" s="13" t="s">
        <v>980</v>
      </c>
      <c r="B328" s="14" t="s">
        <v>981</v>
      </c>
      <c r="C328" s="14" t="s">
        <v>982</v>
      </c>
      <c r="D328">
        <f>IFERROR(VLOOKUP(C328,'throwball F'!$B$2:$N$138,13,FALSE),100)</f>
        <v>100</v>
      </c>
      <c r="E328">
        <f>IFERROR(VLOOKUP(C328,'Cricket SF&amp;F'!$B$2:$AC$103,28,FALSE),0)</f>
        <v>0</v>
      </c>
      <c r="F328">
        <f>IFERROR(VLOOKUP(C328,'Chess F'!$B$2:$H$84,7,FALSE),0)</f>
        <v>0</v>
      </c>
      <c r="G328">
        <f t="shared" si="30"/>
        <v>100</v>
      </c>
      <c r="H328">
        <f>IFERROR(VLOOKUP(C328,'Football SF'!$B$2:$U$61,20,FALSE),0)</f>
        <v>0</v>
      </c>
      <c r="I328">
        <f>IFERROR(VLOOKUP(C328,FIFA!$B$2:$M$36,12,FALSE),0)</f>
        <v>0</v>
      </c>
      <c r="J328">
        <f>IFERROR(VLOOKUP(C328,'TT F'!$B$2:$Q$71,16,FALSE),0)</f>
        <v>0</v>
      </c>
      <c r="K328">
        <f t="shared" si="31"/>
        <v>100</v>
      </c>
      <c r="L328">
        <f>IFERROR(VLOOKUP(C328,'Futsal F'!$B$2:$M$37,12,FALSE),0)</f>
        <v>0</v>
      </c>
      <c r="M328">
        <f>IFERROR(VLOOKUP(C328,'Football F'!$B$2:$M$34,12,FALSE),0)</f>
        <v>0</v>
      </c>
      <c r="N328">
        <f>IFERROR(VLOOKUP(C328,'Basketball F'!$B$2:$M$32,12,FALSE),0)</f>
        <v>0</v>
      </c>
      <c r="O328">
        <f t="shared" si="32"/>
        <v>100</v>
      </c>
      <c r="P328">
        <f>IFERROR(VLOOKUP(C328,'BGMI F'!$B$2:$Q$32,16,FALSE),0)</f>
        <v>0</v>
      </c>
      <c r="Q328">
        <f>IFERROR(VLOOKUP(C328,'Carrom F'!$B$2:$M$41,12,FALSE),0)</f>
        <v>0</v>
      </c>
      <c r="R328">
        <f>IFERROR(VLOOKUP(C328,'Badminton F'!$B$2:$Q$46,16,FALSE),0)</f>
        <v>0</v>
      </c>
      <c r="S328">
        <f t="shared" si="33"/>
        <v>100</v>
      </c>
      <c r="T328">
        <f>IFERROR(VLOOKUP(C328,Athletics!$B$2:$AF$22,31,FALSE),0)</f>
        <v>0</v>
      </c>
      <c r="U328">
        <f>IFERROR(VLOOKUP(C328,'Volleyball F'!$B$2:$Q$50,16,FALSE),0)</f>
        <v>0</v>
      </c>
      <c r="V328">
        <f>IFERROR(VLOOKUP(C328,Pool!$B$2:$U$31,20,FALSE),0)</f>
        <v>0</v>
      </c>
      <c r="W328">
        <f>IFERROR(VLOOKUP(C328,'Tug of War'!$B$2:$AC$20,28,FALSE),0)</f>
        <v>0</v>
      </c>
      <c r="X328">
        <f t="shared" si="34"/>
        <v>100</v>
      </c>
      <c r="Y328">
        <f>IFERROR(VLOOKUP(C328,Frisbee!$B$2:$Q$18,16,FALSE),0)</f>
        <v>0</v>
      </c>
      <c r="Z328">
        <f t="shared" si="35"/>
        <v>100</v>
      </c>
    </row>
    <row r="329" spans="1:26" ht="15" thickBot="1" x14ac:dyDescent="0.35">
      <c r="A329" s="13" t="s">
        <v>983</v>
      </c>
      <c r="B329" s="14" t="s">
        <v>984</v>
      </c>
      <c r="C329" s="14" t="s">
        <v>985</v>
      </c>
      <c r="D329">
        <f>IFERROR(VLOOKUP(C329,'throwball F'!$B$2:$N$138,13,FALSE),100)</f>
        <v>100</v>
      </c>
      <c r="E329">
        <f>IFERROR(VLOOKUP(C329,'Cricket SF&amp;F'!$B$2:$AC$103,28,FALSE),0)</f>
        <v>0</v>
      </c>
      <c r="F329">
        <f>IFERROR(VLOOKUP(C329,'Chess F'!$B$2:$H$84,7,FALSE),0)</f>
        <v>0</v>
      </c>
      <c r="G329">
        <f t="shared" si="30"/>
        <v>100</v>
      </c>
      <c r="H329">
        <f>IFERROR(VLOOKUP(C329,'Football SF'!$B$2:$U$61,20,FALSE),0)</f>
        <v>0</v>
      </c>
      <c r="I329">
        <f>IFERROR(VLOOKUP(C329,FIFA!$B$2:$M$36,12,FALSE),0)</f>
        <v>0</v>
      </c>
      <c r="J329">
        <f>IFERROR(VLOOKUP(C329,'TT F'!$B$2:$Q$71,16,FALSE),0)</f>
        <v>0</v>
      </c>
      <c r="K329">
        <f t="shared" si="31"/>
        <v>100</v>
      </c>
      <c r="L329">
        <f>IFERROR(VLOOKUP(C329,'Futsal F'!$B$2:$M$37,12,FALSE),0)</f>
        <v>0</v>
      </c>
      <c r="M329">
        <f>IFERROR(VLOOKUP(C329,'Football F'!$B$2:$M$34,12,FALSE),0)</f>
        <v>0</v>
      </c>
      <c r="N329">
        <f>IFERROR(VLOOKUP(C329,'Basketball F'!$B$2:$M$32,12,FALSE),0)</f>
        <v>0</v>
      </c>
      <c r="O329">
        <f t="shared" si="32"/>
        <v>100</v>
      </c>
      <c r="P329">
        <f>IFERROR(VLOOKUP(C329,'BGMI F'!$B$2:$Q$32,16,FALSE),0)</f>
        <v>0</v>
      </c>
      <c r="Q329">
        <f>IFERROR(VLOOKUP(C329,'Carrom F'!$B$2:$M$41,12,FALSE),0)</f>
        <v>0</v>
      </c>
      <c r="R329">
        <f>IFERROR(VLOOKUP(C329,'Badminton F'!$B$2:$Q$46,16,FALSE),0)</f>
        <v>0</v>
      </c>
      <c r="S329">
        <f t="shared" si="33"/>
        <v>100</v>
      </c>
      <c r="T329">
        <f>IFERROR(VLOOKUP(C329,Athletics!$B$2:$AF$22,31,FALSE),0)</f>
        <v>0</v>
      </c>
      <c r="U329">
        <f>IFERROR(VLOOKUP(C329,'Volleyball F'!$B$2:$Q$50,16,FALSE),0)</f>
        <v>0</v>
      </c>
      <c r="V329">
        <f>IFERROR(VLOOKUP(C329,Pool!$B$2:$U$31,20,FALSE),0)</f>
        <v>0</v>
      </c>
      <c r="W329">
        <f>IFERROR(VLOOKUP(C329,'Tug of War'!$B$2:$AC$20,28,FALSE),0)</f>
        <v>0</v>
      </c>
      <c r="X329">
        <f t="shared" si="34"/>
        <v>100</v>
      </c>
      <c r="Y329">
        <f>IFERROR(VLOOKUP(C329,Frisbee!$B$2:$Q$18,16,FALSE),0)</f>
        <v>0</v>
      </c>
      <c r="Z329">
        <f t="shared" si="35"/>
        <v>100</v>
      </c>
    </row>
    <row r="330" spans="1:26" ht="15" thickBot="1" x14ac:dyDescent="0.35">
      <c r="A330" s="13" t="s">
        <v>986</v>
      </c>
      <c r="B330" s="14" t="s">
        <v>987</v>
      </c>
      <c r="C330" s="14" t="s">
        <v>988</v>
      </c>
      <c r="D330">
        <f>IFERROR(VLOOKUP(C330,'throwball F'!$B$2:$N$138,13,FALSE),100)</f>
        <v>100</v>
      </c>
      <c r="E330">
        <f>IFERROR(VLOOKUP(C330,'Cricket SF&amp;F'!$B$2:$AC$103,28,FALSE),0)</f>
        <v>0</v>
      </c>
      <c r="F330">
        <f>IFERROR(VLOOKUP(C330,'Chess F'!$B$2:$H$84,7,FALSE),0)</f>
        <v>0</v>
      </c>
      <c r="G330">
        <f t="shared" si="30"/>
        <v>100</v>
      </c>
      <c r="H330">
        <f>IFERROR(VLOOKUP(C330,'Football SF'!$B$2:$U$61,20,FALSE),0)</f>
        <v>0</v>
      </c>
      <c r="I330">
        <f>IFERROR(VLOOKUP(C330,FIFA!$B$2:$M$36,12,FALSE),0)</f>
        <v>0</v>
      </c>
      <c r="J330">
        <f>IFERROR(VLOOKUP(C330,'TT F'!$B$2:$Q$71,16,FALSE),0)</f>
        <v>0</v>
      </c>
      <c r="K330">
        <f t="shared" si="31"/>
        <v>100</v>
      </c>
      <c r="L330">
        <f>IFERROR(VLOOKUP(C330,'Futsal F'!$B$2:$M$37,12,FALSE),0)</f>
        <v>0</v>
      </c>
      <c r="M330">
        <f>IFERROR(VLOOKUP(C330,'Football F'!$B$2:$M$34,12,FALSE),0)</f>
        <v>0</v>
      </c>
      <c r="N330">
        <f>IFERROR(VLOOKUP(C330,'Basketball F'!$B$2:$M$32,12,FALSE),0)</f>
        <v>0</v>
      </c>
      <c r="O330">
        <f t="shared" si="32"/>
        <v>100</v>
      </c>
      <c r="P330">
        <f>IFERROR(VLOOKUP(C330,'BGMI F'!$B$2:$Q$32,16,FALSE),0)</f>
        <v>0</v>
      </c>
      <c r="Q330">
        <f>IFERROR(VLOOKUP(C330,'Carrom F'!$B$2:$M$41,12,FALSE),0)</f>
        <v>0</v>
      </c>
      <c r="R330">
        <f>IFERROR(VLOOKUP(C330,'Badminton F'!$B$2:$Q$46,16,FALSE),0)</f>
        <v>0</v>
      </c>
      <c r="S330">
        <f t="shared" si="33"/>
        <v>100</v>
      </c>
      <c r="T330">
        <f>IFERROR(VLOOKUP(C330,Athletics!$B$2:$AF$22,31,FALSE),0)</f>
        <v>0</v>
      </c>
      <c r="U330">
        <f>IFERROR(VLOOKUP(C330,'Volleyball F'!$B$2:$Q$50,16,FALSE),0)</f>
        <v>0</v>
      </c>
      <c r="V330">
        <f>IFERROR(VLOOKUP(C330,Pool!$B$2:$U$31,20,FALSE),0)</f>
        <v>0</v>
      </c>
      <c r="W330">
        <f>IFERROR(VLOOKUP(C330,'Tug of War'!$B$2:$AC$20,28,FALSE),0)</f>
        <v>0</v>
      </c>
      <c r="X330">
        <f t="shared" si="34"/>
        <v>100</v>
      </c>
      <c r="Y330">
        <f>IFERROR(VLOOKUP(C330,Frisbee!$B$2:$Q$18,16,FALSE),0)</f>
        <v>0</v>
      </c>
      <c r="Z330">
        <f t="shared" si="35"/>
        <v>100</v>
      </c>
    </row>
    <row r="331" spans="1:26" ht="15" thickBot="1" x14ac:dyDescent="0.35">
      <c r="A331" s="13" t="s">
        <v>989</v>
      </c>
      <c r="B331" s="14" t="s">
        <v>990</v>
      </c>
      <c r="C331" s="14" t="s">
        <v>991</v>
      </c>
      <c r="D331">
        <f>IFERROR(VLOOKUP(C331,'throwball F'!$B$2:$N$138,13,FALSE),100)</f>
        <v>100</v>
      </c>
      <c r="E331">
        <f>IFERROR(VLOOKUP(C331,'Cricket SF&amp;F'!$B$2:$AC$103,28,FALSE),0)</f>
        <v>0</v>
      </c>
      <c r="F331">
        <f>IFERROR(VLOOKUP(C331,'Chess F'!$B$2:$H$84,7,FALSE),0)</f>
        <v>0</v>
      </c>
      <c r="G331">
        <f t="shared" si="30"/>
        <v>100</v>
      </c>
      <c r="H331">
        <f>IFERROR(VLOOKUP(C331,'Football SF'!$B$2:$U$61,20,FALSE),0)</f>
        <v>0</v>
      </c>
      <c r="I331">
        <f>IFERROR(VLOOKUP(C331,FIFA!$B$2:$M$36,12,FALSE),0)</f>
        <v>0</v>
      </c>
      <c r="J331">
        <f>IFERROR(VLOOKUP(C331,'TT F'!$B$2:$Q$71,16,FALSE),0)</f>
        <v>0</v>
      </c>
      <c r="K331">
        <f t="shared" si="31"/>
        <v>100</v>
      </c>
      <c r="L331">
        <f>IFERROR(VLOOKUP(C331,'Futsal F'!$B$2:$M$37,12,FALSE),0)</f>
        <v>0</v>
      </c>
      <c r="M331">
        <f>IFERROR(VLOOKUP(C331,'Football F'!$B$2:$M$34,12,FALSE),0)</f>
        <v>0</v>
      </c>
      <c r="N331">
        <f>IFERROR(VLOOKUP(C331,'Basketball F'!$B$2:$M$32,12,FALSE),0)</f>
        <v>0</v>
      </c>
      <c r="O331">
        <f t="shared" si="32"/>
        <v>100</v>
      </c>
      <c r="P331">
        <f>IFERROR(VLOOKUP(C331,'BGMI F'!$B$2:$Q$32,16,FALSE),0)</f>
        <v>0</v>
      </c>
      <c r="Q331">
        <f>IFERROR(VLOOKUP(C331,'Carrom F'!$B$2:$M$41,12,FALSE),0)</f>
        <v>0</v>
      </c>
      <c r="R331">
        <f>IFERROR(VLOOKUP(C331,'Badminton F'!$B$2:$Q$46,16,FALSE),0)</f>
        <v>0</v>
      </c>
      <c r="S331">
        <f t="shared" si="33"/>
        <v>100</v>
      </c>
      <c r="T331">
        <f>IFERROR(VLOOKUP(C331,Athletics!$B$2:$AF$22,31,FALSE),0)</f>
        <v>0</v>
      </c>
      <c r="U331">
        <f>IFERROR(VLOOKUP(C331,'Volleyball F'!$B$2:$Q$50,16,FALSE),0)</f>
        <v>0</v>
      </c>
      <c r="V331">
        <f>IFERROR(VLOOKUP(C331,Pool!$B$2:$U$31,20,FALSE),0)</f>
        <v>0</v>
      </c>
      <c r="W331">
        <f>IFERROR(VLOOKUP(C331,'Tug of War'!$B$2:$AC$20,28,FALSE),0)</f>
        <v>0</v>
      </c>
      <c r="X331">
        <f t="shared" si="34"/>
        <v>100</v>
      </c>
      <c r="Y331">
        <f>IFERROR(VLOOKUP(C331,Frisbee!$B$2:$Q$18,16,FALSE),0)</f>
        <v>0</v>
      </c>
      <c r="Z331">
        <f t="shared" si="35"/>
        <v>100</v>
      </c>
    </row>
    <row r="332" spans="1:26" ht="29.4" thickBot="1" x14ac:dyDescent="0.35">
      <c r="A332" s="13" t="s">
        <v>992</v>
      </c>
      <c r="B332" s="14" t="s">
        <v>993</v>
      </c>
      <c r="C332" s="14" t="s">
        <v>994</v>
      </c>
      <c r="D332">
        <f>IFERROR(VLOOKUP(C332,'throwball F'!$B$2:$N$138,13,FALSE),100)</f>
        <v>99</v>
      </c>
      <c r="E332">
        <f>IFERROR(VLOOKUP(C332,'Cricket SF&amp;F'!$B$2:$AC$103,28,FALSE),0)</f>
        <v>32</v>
      </c>
      <c r="F332">
        <f>IFERROR(VLOOKUP(C332,'Chess F'!$B$2:$H$84,7,FALSE),0)</f>
        <v>-5</v>
      </c>
      <c r="G332">
        <f t="shared" si="30"/>
        <v>126</v>
      </c>
      <c r="H332">
        <f>IFERROR(VLOOKUP(C332,'Football SF'!$B$2:$U$61,20,FALSE),0)</f>
        <v>-4</v>
      </c>
      <c r="I332">
        <f>IFERROR(VLOOKUP(C332,FIFA!$B$2:$M$36,12,FALSE),0)</f>
        <v>0</v>
      </c>
      <c r="J332">
        <f>IFERROR(VLOOKUP(C332,'TT F'!$B$2:$Q$71,16,FALSE),0)</f>
        <v>9</v>
      </c>
      <c r="K332">
        <f t="shared" si="31"/>
        <v>131</v>
      </c>
      <c r="L332">
        <f>IFERROR(VLOOKUP(C332,'Futsal F'!$B$2:$M$37,12,FALSE),0)</f>
        <v>-6</v>
      </c>
      <c r="M332">
        <f>IFERROR(VLOOKUP(C332,'Football F'!$B$2:$M$34,12,FALSE),0)</f>
        <v>0</v>
      </c>
      <c r="N332">
        <f>IFERROR(VLOOKUP(C332,'Basketball F'!$B$2:$M$32,12,FALSE),0)</f>
        <v>0</v>
      </c>
      <c r="O332">
        <f t="shared" si="32"/>
        <v>125</v>
      </c>
      <c r="P332">
        <f>IFERROR(VLOOKUP(C332,'BGMI F'!$B$2:$Q$32,16,FALSE),0)</f>
        <v>0</v>
      </c>
      <c r="Q332">
        <f>IFERROR(VLOOKUP(C332,'Carrom F'!$B$2:$M$41,12,FALSE),0)</f>
        <v>5</v>
      </c>
      <c r="R332">
        <f>IFERROR(VLOOKUP(C332,'Badminton F'!$B$2:$Q$46,16,FALSE),0)</f>
        <v>-4</v>
      </c>
      <c r="S332">
        <f t="shared" si="33"/>
        <v>126</v>
      </c>
      <c r="T332">
        <f>IFERROR(VLOOKUP(C332,Athletics!$B$2:$AF$22,31,FALSE),0)</f>
        <v>20</v>
      </c>
      <c r="U332">
        <f>IFERROR(VLOOKUP(C332,'Volleyball F'!$B$2:$Q$50,16,FALSE),0)</f>
        <v>-5</v>
      </c>
      <c r="V332">
        <f>IFERROR(VLOOKUP(C332,Pool!$B$2:$U$31,20,FALSE),0)</f>
        <v>10</v>
      </c>
      <c r="W332">
        <f>IFERROR(VLOOKUP(C332,'Tug of War'!$B$2:$AC$20,28,FALSE),0)</f>
        <v>-17</v>
      </c>
      <c r="X332">
        <f t="shared" si="34"/>
        <v>134</v>
      </c>
      <c r="Y332">
        <f>IFERROR(VLOOKUP(C332,Frisbee!$B$2:$Q$18,16,FALSE),0)</f>
        <v>0</v>
      </c>
      <c r="Z332">
        <f t="shared" si="35"/>
        <v>134</v>
      </c>
    </row>
    <row r="333" spans="1:26" ht="15" thickBot="1" x14ac:dyDescent="0.35">
      <c r="A333" s="13" t="s">
        <v>995</v>
      </c>
      <c r="B333" s="14" t="s">
        <v>996</v>
      </c>
      <c r="C333" s="14" t="s">
        <v>997</v>
      </c>
      <c r="D333">
        <f>IFERROR(VLOOKUP(C333,'throwball F'!$B$2:$N$138,13,FALSE),100)</f>
        <v>100</v>
      </c>
      <c r="E333">
        <f>IFERROR(VLOOKUP(C333,'Cricket SF&amp;F'!$B$2:$AC$103,28,FALSE),0)</f>
        <v>0</v>
      </c>
      <c r="F333">
        <f>IFERROR(VLOOKUP(C333,'Chess F'!$B$2:$H$84,7,FALSE),0)</f>
        <v>0</v>
      </c>
      <c r="G333">
        <f t="shared" si="30"/>
        <v>100</v>
      </c>
      <c r="H333">
        <f>IFERROR(VLOOKUP(C333,'Football SF'!$B$2:$U$61,20,FALSE),0)</f>
        <v>0</v>
      </c>
      <c r="I333">
        <f>IFERROR(VLOOKUP(C333,FIFA!$B$2:$M$36,12,FALSE),0)</f>
        <v>0</v>
      </c>
      <c r="J333">
        <f>IFERROR(VLOOKUP(C333,'TT F'!$B$2:$Q$71,16,FALSE),0)</f>
        <v>0</v>
      </c>
      <c r="K333">
        <f t="shared" si="31"/>
        <v>100</v>
      </c>
      <c r="L333">
        <f>IFERROR(VLOOKUP(C333,'Futsal F'!$B$2:$M$37,12,FALSE),0)</f>
        <v>0</v>
      </c>
      <c r="M333">
        <f>IFERROR(VLOOKUP(C333,'Football F'!$B$2:$M$34,12,FALSE),0)</f>
        <v>0</v>
      </c>
      <c r="N333">
        <f>IFERROR(VLOOKUP(C333,'Basketball F'!$B$2:$M$32,12,FALSE),0)</f>
        <v>0</v>
      </c>
      <c r="O333">
        <f t="shared" si="32"/>
        <v>100</v>
      </c>
      <c r="P333">
        <f>IFERROR(VLOOKUP(C333,'BGMI F'!$B$2:$Q$32,16,FALSE),0)</f>
        <v>0</v>
      </c>
      <c r="Q333">
        <f>IFERROR(VLOOKUP(C333,'Carrom F'!$B$2:$M$41,12,FALSE),0)</f>
        <v>0</v>
      </c>
      <c r="R333">
        <f>IFERROR(VLOOKUP(C333,'Badminton F'!$B$2:$Q$46,16,FALSE),0)</f>
        <v>0</v>
      </c>
      <c r="S333">
        <f t="shared" si="33"/>
        <v>100</v>
      </c>
      <c r="T333">
        <f>IFERROR(VLOOKUP(C333,Athletics!$B$2:$AF$22,31,FALSE),0)</f>
        <v>0</v>
      </c>
      <c r="U333">
        <f>IFERROR(VLOOKUP(C333,'Volleyball F'!$B$2:$Q$50,16,FALSE),0)</f>
        <v>0</v>
      </c>
      <c r="V333">
        <f>IFERROR(VLOOKUP(C333,Pool!$B$2:$U$31,20,FALSE),0)</f>
        <v>0</v>
      </c>
      <c r="W333">
        <f>IFERROR(VLOOKUP(C333,'Tug of War'!$B$2:$AC$20,28,FALSE),0)</f>
        <v>0</v>
      </c>
      <c r="X333">
        <f t="shared" si="34"/>
        <v>100</v>
      </c>
      <c r="Y333">
        <f>IFERROR(VLOOKUP(C333,Frisbee!$B$2:$Q$18,16,FALSE),0)</f>
        <v>0</v>
      </c>
      <c r="Z333">
        <f t="shared" si="35"/>
        <v>100</v>
      </c>
    </row>
    <row r="334" spans="1:26" ht="29.4" thickBot="1" x14ac:dyDescent="0.35">
      <c r="A334" s="13" t="s">
        <v>998</v>
      </c>
      <c r="B334" s="14" t="s">
        <v>999</v>
      </c>
      <c r="C334" s="14" t="s">
        <v>1000</v>
      </c>
      <c r="D334">
        <f>IFERROR(VLOOKUP(C334,'throwball F'!$B$2:$N$138,13,FALSE),100)</f>
        <v>100</v>
      </c>
      <c r="E334">
        <f>IFERROR(VLOOKUP(C334,'Cricket SF&amp;F'!$B$2:$AC$103,28,FALSE),0)</f>
        <v>0</v>
      </c>
      <c r="F334">
        <f>IFERROR(VLOOKUP(C334,'Chess F'!$B$2:$H$84,7,FALSE),0)</f>
        <v>0</v>
      </c>
      <c r="G334">
        <f t="shared" si="30"/>
        <v>100</v>
      </c>
      <c r="H334">
        <f>IFERROR(VLOOKUP(C334,'Football SF'!$B$2:$U$61,20,FALSE),0)</f>
        <v>0</v>
      </c>
      <c r="I334">
        <f>IFERROR(VLOOKUP(C334,FIFA!$B$2:$M$36,12,FALSE),0)</f>
        <v>0</v>
      </c>
      <c r="J334">
        <f>IFERROR(VLOOKUP(C334,'TT F'!$B$2:$Q$71,16,FALSE),0)</f>
        <v>0</v>
      </c>
      <c r="K334">
        <f t="shared" si="31"/>
        <v>100</v>
      </c>
      <c r="L334">
        <f>IFERROR(VLOOKUP(C334,'Futsal F'!$B$2:$M$37,12,FALSE),0)</f>
        <v>0</v>
      </c>
      <c r="M334">
        <f>IFERROR(VLOOKUP(C334,'Football F'!$B$2:$M$34,12,FALSE),0)</f>
        <v>0</v>
      </c>
      <c r="N334">
        <f>IFERROR(VLOOKUP(C334,'Basketball F'!$B$2:$M$32,12,FALSE),0)</f>
        <v>0</v>
      </c>
      <c r="O334">
        <f t="shared" si="32"/>
        <v>100</v>
      </c>
      <c r="P334">
        <f>IFERROR(VLOOKUP(C334,'BGMI F'!$B$2:$Q$32,16,FALSE),0)</f>
        <v>0</v>
      </c>
      <c r="Q334">
        <f>IFERROR(VLOOKUP(C334,'Carrom F'!$B$2:$M$41,12,FALSE),0)</f>
        <v>0</v>
      </c>
      <c r="R334">
        <f>IFERROR(VLOOKUP(C334,'Badminton F'!$B$2:$Q$46,16,FALSE),0)</f>
        <v>0</v>
      </c>
      <c r="S334">
        <f t="shared" si="33"/>
        <v>100</v>
      </c>
      <c r="T334">
        <f>IFERROR(VLOOKUP(C334,Athletics!$B$2:$AF$22,31,FALSE),0)</f>
        <v>0</v>
      </c>
      <c r="U334">
        <f>IFERROR(VLOOKUP(C334,'Volleyball F'!$B$2:$Q$50,16,FALSE),0)</f>
        <v>0</v>
      </c>
      <c r="V334">
        <f>IFERROR(VLOOKUP(C334,Pool!$B$2:$U$31,20,FALSE),0)</f>
        <v>0</v>
      </c>
      <c r="W334">
        <f>IFERROR(VLOOKUP(C334,'Tug of War'!$B$2:$AC$20,28,FALSE),0)</f>
        <v>0</v>
      </c>
      <c r="X334">
        <f t="shared" si="34"/>
        <v>100</v>
      </c>
      <c r="Y334">
        <f>IFERROR(VLOOKUP(C334,Frisbee!$B$2:$Q$18,16,FALSE),0)</f>
        <v>0</v>
      </c>
      <c r="Z334">
        <f t="shared" si="35"/>
        <v>100</v>
      </c>
    </row>
    <row r="335" spans="1:26" ht="15" thickBot="1" x14ac:dyDescent="0.35">
      <c r="A335" s="13" t="s">
        <v>1001</v>
      </c>
      <c r="B335" s="14" t="s">
        <v>1002</v>
      </c>
      <c r="C335" s="14" t="s">
        <v>1003</v>
      </c>
      <c r="D335">
        <f>IFERROR(VLOOKUP(C335,'throwball F'!$B$2:$N$138,13,FALSE),100)</f>
        <v>100</v>
      </c>
      <c r="E335">
        <f>IFERROR(VLOOKUP(C335,'Cricket SF&amp;F'!$B$2:$AC$103,28,FALSE),0)</f>
        <v>0</v>
      </c>
      <c r="F335">
        <f>IFERROR(VLOOKUP(C335,'Chess F'!$B$2:$H$84,7,FALSE),0)</f>
        <v>0</v>
      </c>
      <c r="G335">
        <f t="shared" si="30"/>
        <v>100</v>
      </c>
      <c r="H335">
        <f>IFERROR(VLOOKUP(C335,'Football SF'!$B$2:$U$61,20,FALSE),0)</f>
        <v>0</v>
      </c>
      <c r="I335">
        <f>IFERROR(VLOOKUP(C335,FIFA!$B$2:$M$36,12,FALSE),0)</f>
        <v>0</v>
      </c>
      <c r="J335">
        <f>IFERROR(VLOOKUP(C335,'TT F'!$B$2:$Q$71,16,FALSE),0)</f>
        <v>0</v>
      </c>
      <c r="K335">
        <f t="shared" si="31"/>
        <v>100</v>
      </c>
      <c r="L335">
        <f>IFERROR(VLOOKUP(C335,'Futsal F'!$B$2:$M$37,12,FALSE),0)</f>
        <v>0</v>
      </c>
      <c r="M335">
        <f>IFERROR(VLOOKUP(C335,'Football F'!$B$2:$M$34,12,FALSE),0)</f>
        <v>0</v>
      </c>
      <c r="N335">
        <f>IFERROR(VLOOKUP(C335,'Basketball F'!$B$2:$M$32,12,FALSE),0)</f>
        <v>0</v>
      </c>
      <c r="O335">
        <f t="shared" si="32"/>
        <v>100</v>
      </c>
      <c r="P335">
        <f>IFERROR(VLOOKUP(C335,'BGMI F'!$B$2:$Q$32,16,FALSE),0)</f>
        <v>0</v>
      </c>
      <c r="Q335">
        <f>IFERROR(VLOOKUP(C335,'Carrom F'!$B$2:$M$41,12,FALSE),0)</f>
        <v>0</v>
      </c>
      <c r="R335">
        <f>IFERROR(VLOOKUP(C335,'Badminton F'!$B$2:$Q$46,16,FALSE),0)</f>
        <v>0</v>
      </c>
      <c r="S335">
        <f t="shared" si="33"/>
        <v>100</v>
      </c>
      <c r="T335">
        <f>IFERROR(VLOOKUP(C335,Athletics!$B$2:$AF$22,31,FALSE),0)</f>
        <v>0</v>
      </c>
      <c r="U335">
        <f>IFERROR(VLOOKUP(C335,'Volleyball F'!$B$2:$Q$50,16,FALSE),0)</f>
        <v>0</v>
      </c>
      <c r="V335">
        <f>IFERROR(VLOOKUP(C335,Pool!$B$2:$U$31,20,FALSE),0)</f>
        <v>0</v>
      </c>
      <c r="W335">
        <f>IFERROR(VLOOKUP(C335,'Tug of War'!$B$2:$AC$20,28,FALSE),0)</f>
        <v>0</v>
      </c>
      <c r="X335">
        <f t="shared" si="34"/>
        <v>100</v>
      </c>
      <c r="Y335">
        <f>IFERROR(VLOOKUP(C335,Frisbee!$B$2:$Q$18,16,FALSE),0)</f>
        <v>0</v>
      </c>
      <c r="Z335">
        <f t="shared" si="35"/>
        <v>100</v>
      </c>
    </row>
    <row r="336" spans="1:26" ht="15" thickBot="1" x14ac:dyDescent="0.35">
      <c r="A336" s="13" t="s">
        <v>1004</v>
      </c>
      <c r="B336" s="14" t="s">
        <v>1005</v>
      </c>
      <c r="C336" s="14" t="s">
        <v>1006</v>
      </c>
      <c r="D336">
        <f>IFERROR(VLOOKUP(C336,'throwball F'!$B$2:$N$138,13,FALSE),100)</f>
        <v>90</v>
      </c>
      <c r="E336">
        <f>IFERROR(VLOOKUP(C336,'Cricket SF&amp;F'!$B$2:$AC$103,28,FALSE),0)</f>
        <v>0</v>
      </c>
      <c r="F336">
        <f>IFERROR(VLOOKUP(C336,'Chess F'!$B$2:$H$84,7,FALSE),0)</f>
        <v>0</v>
      </c>
      <c r="G336">
        <f t="shared" si="30"/>
        <v>90</v>
      </c>
      <c r="H336">
        <f>IFERROR(VLOOKUP(C336,'Football SF'!$B$2:$U$61,20,FALSE),0)</f>
        <v>0</v>
      </c>
      <c r="I336">
        <f>IFERROR(VLOOKUP(C336,FIFA!$B$2:$M$36,12,FALSE),0)</f>
        <v>0</v>
      </c>
      <c r="J336">
        <f>IFERROR(VLOOKUP(C336,'TT F'!$B$2:$Q$71,16,FALSE),0)</f>
        <v>0</v>
      </c>
      <c r="K336">
        <f t="shared" si="31"/>
        <v>90</v>
      </c>
      <c r="L336">
        <f>IFERROR(VLOOKUP(C336,'Futsal F'!$B$2:$M$37,12,FALSE),0)</f>
        <v>0</v>
      </c>
      <c r="M336">
        <f>IFERROR(VLOOKUP(C336,'Football F'!$B$2:$M$34,12,FALSE),0)</f>
        <v>0</v>
      </c>
      <c r="N336">
        <f>IFERROR(VLOOKUP(C336,'Basketball F'!$B$2:$M$32,12,FALSE),0)</f>
        <v>0</v>
      </c>
      <c r="O336">
        <f t="shared" si="32"/>
        <v>90</v>
      </c>
      <c r="P336">
        <f>IFERROR(VLOOKUP(C336,'BGMI F'!$B$2:$Q$32,16,FALSE),0)</f>
        <v>0</v>
      </c>
      <c r="Q336">
        <f>IFERROR(VLOOKUP(C336,'Carrom F'!$B$2:$M$41,12,FALSE),0)</f>
        <v>-10</v>
      </c>
      <c r="R336">
        <f>IFERROR(VLOOKUP(C336,'Badminton F'!$B$2:$Q$46,16,FALSE),0)</f>
        <v>0</v>
      </c>
      <c r="S336">
        <f t="shared" si="33"/>
        <v>80</v>
      </c>
      <c r="T336">
        <f>IFERROR(VLOOKUP(C336,Athletics!$B$2:$AF$22,31,FALSE),0)</f>
        <v>0</v>
      </c>
      <c r="U336">
        <f>IFERROR(VLOOKUP(C336,'Volleyball F'!$B$2:$Q$50,16,FALSE),0)</f>
        <v>0</v>
      </c>
      <c r="V336">
        <f>IFERROR(VLOOKUP(C336,Pool!$B$2:$U$31,20,FALSE),0)</f>
        <v>0</v>
      </c>
      <c r="W336">
        <f>IFERROR(VLOOKUP(C336,'Tug of War'!$B$2:$AC$20,28,FALSE),0)</f>
        <v>0</v>
      </c>
      <c r="X336">
        <f t="shared" si="34"/>
        <v>80</v>
      </c>
      <c r="Y336">
        <f>IFERROR(VLOOKUP(C336,Frisbee!$B$2:$Q$18,16,FALSE),0)</f>
        <v>0</v>
      </c>
      <c r="Z336">
        <f t="shared" si="35"/>
        <v>80</v>
      </c>
    </row>
    <row r="337" spans="1:26" ht="15" thickBot="1" x14ac:dyDescent="0.35">
      <c r="A337" s="16" t="s">
        <v>1007</v>
      </c>
      <c r="B337" s="16" t="s">
        <v>469</v>
      </c>
      <c r="C337" s="16" t="s">
        <v>1008</v>
      </c>
      <c r="D337">
        <f>IFERROR(VLOOKUP(C337,'throwball F'!$B$2:$N$138,13,FALSE),100)</f>
        <v>100</v>
      </c>
      <c r="E337">
        <f>IFERROR(VLOOKUP(C337,'Cricket SF&amp;F'!$B$2:$AC$103,28,FALSE),0)</f>
        <v>0</v>
      </c>
      <c r="F337">
        <f>IFERROR(VLOOKUP(C337,'Chess F'!$B$2:$H$84,7,FALSE),0)</f>
        <v>0</v>
      </c>
      <c r="G337">
        <f t="shared" si="30"/>
        <v>100</v>
      </c>
      <c r="H337">
        <f>IFERROR(VLOOKUP(C337,'Football SF'!$B$2:$U$61,20,FALSE),0)</f>
        <v>0</v>
      </c>
      <c r="I337">
        <f>IFERROR(VLOOKUP(C337,FIFA!$B$2:$M$36,12,FALSE),0)</f>
        <v>0</v>
      </c>
      <c r="J337">
        <f>IFERROR(VLOOKUP(C337,'TT F'!$B$2:$Q$71,16,FALSE),0)</f>
        <v>0</v>
      </c>
      <c r="K337">
        <f t="shared" si="31"/>
        <v>100</v>
      </c>
      <c r="L337">
        <f>IFERROR(VLOOKUP(C337,'Futsal F'!$B$2:$M$37,12,FALSE),0)</f>
        <v>0</v>
      </c>
      <c r="M337">
        <f>IFERROR(VLOOKUP(C337,'Football F'!$B$2:$M$34,12,FALSE),0)</f>
        <v>0</v>
      </c>
      <c r="N337">
        <f>IFERROR(VLOOKUP(C337,'Basketball F'!$B$2:$M$32,12,FALSE),0)</f>
        <v>0</v>
      </c>
      <c r="O337">
        <f t="shared" si="32"/>
        <v>100</v>
      </c>
      <c r="P337">
        <f>IFERROR(VLOOKUP(C337,'BGMI F'!$B$2:$Q$32,16,FALSE),0)</f>
        <v>0</v>
      </c>
      <c r="Q337">
        <f>IFERROR(VLOOKUP(C337,'Carrom F'!$B$2:$M$41,12,FALSE),0)</f>
        <v>0</v>
      </c>
      <c r="R337">
        <f>IFERROR(VLOOKUP(C337,'Badminton F'!$B$2:$Q$46,16,FALSE),0)</f>
        <v>0</v>
      </c>
      <c r="S337">
        <f t="shared" si="33"/>
        <v>100</v>
      </c>
      <c r="T337">
        <f>IFERROR(VLOOKUP(C337,Athletics!$B$2:$AF$22,31,FALSE),0)</f>
        <v>0</v>
      </c>
      <c r="U337">
        <f>IFERROR(VLOOKUP(C337,'Volleyball F'!$B$2:$Q$50,16,FALSE),0)</f>
        <v>0</v>
      </c>
      <c r="V337">
        <f>IFERROR(VLOOKUP(C337,Pool!$B$2:$U$31,20,FALSE),0)</f>
        <v>0</v>
      </c>
      <c r="W337">
        <f>IFERROR(VLOOKUP(C337,'Tug of War'!$B$2:$AC$20,28,FALSE),0)</f>
        <v>0</v>
      </c>
      <c r="X337">
        <f t="shared" si="34"/>
        <v>100</v>
      </c>
      <c r="Y337">
        <f>IFERROR(VLOOKUP(C337,Frisbee!$B$2:$Q$18,16,FALSE),0)</f>
        <v>0</v>
      </c>
      <c r="Z337">
        <f t="shared" si="35"/>
        <v>100</v>
      </c>
    </row>
    <row r="338" spans="1:26" ht="15" thickBot="1" x14ac:dyDescent="0.35">
      <c r="A338" s="16" t="s">
        <v>1009</v>
      </c>
      <c r="B338" s="16" t="s">
        <v>1010</v>
      </c>
      <c r="C338" s="16" t="s">
        <v>1011</v>
      </c>
      <c r="D338">
        <f>IFERROR(VLOOKUP(C338,'throwball F'!$B$2:$N$138,13,FALSE),100)</f>
        <v>115</v>
      </c>
      <c r="E338">
        <f>IFERROR(VLOOKUP(C338,'Cricket SF&amp;F'!$B$2:$AC$103,28,FALSE),0)</f>
        <v>-2</v>
      </c>
      <c r="F338">
        <f>IFERROR(VLOOKUP(C338,'Chess F'!$B$2:$H$84,7,FALSE),0)</f>
        <v>-5</v>
      </c>
      <c r="G338">
        <f t="shared" si="30"/>
        <v>108</v>
      </c>
      <c r="H338">
        <f>IFERROR(VLOOKUP(C338,'Football SF'!$B$2:$U$61,20,FALSE),0)</f>
        <v>-4</v>
      </c>
      <c r="I338">
        <f>IFERROR(VLOOKUP(C338,FIFA!$B$2:$M$36,12,FALSE),0)</f>
        <v>8</v>
      </c>
      <c r="J338">
        <f>IFERROR(VLOOKUP(C338,'TT F'!$B$2:$Q$71,16,FALSE),0)</f>
        <v>0</v>
      </c>
      <c r="K338">
        <f t="shared" si="31"/>
        <v>112</v>
      </c>
      <c r="L338">
        <f>IFERROR(VLOOKUP(C338,'Futsal F'!$B$2:$M$37,12,FALSE),0)</f>
        <v>3</v>
      </c>
      <c r="M338">
        <f>IFERROR(VLOOKUP(C338,'Football F'!$B$2:$M$34,12,FALSE),0)</f>
        <v>-9</v>
      </c>
      <c r="N338">
        <f>IFERROR(VLOOKUP(C338,'Basketball F'!$B$2:$M$32,12,FALSE),0)</f>
        <v>0</v>
      </c>
      <c r="O338">
        <f t="shared" si="32"/>
        <v>106</v>
      </c>
      <c r="P338">
        <f>IFERROR(VLOOKUP(C338,'BGMI F'!$B$2:$Q$32,16,FALSE),0)</f>
        <v>-15</v>
      </c>
      <c r="Q338">
        <f>IFERROR(VLOOKUP(C338,'Carrom F'!$B$2:$M$41,12,FALSE),0)</f>
        <v>5</v>
      </c>
      <c r="R338">
        <f>IFERROR(VLOOKUP(C338,'Badminton F'!$B$2:$Q$46,16,FALSE),0)</f>
        <v>-5</v>
      </c>
      <c r="S338">
        <f t="shared" si="33"/>
        <v>91</v>
      </c>
      <c r="T338">
        <f>IFERROR(VLOOKUP(C338,Athletics!$B$2:$AF$22,31,FALSE),0)</f>
        <v>0</v>
      </c>
      <c r="U338">
        <f>IFERROR(VLOOKUP(C338,'Volleyball F'!$B$2:$Q$50,16,FALSE),0)</f>
        <v>-4</v>
      </c>
      <c r="V338">
        <f>IFERROR(VLOOKUP(C338,Pool!$B$2:$U$31,20,FALSE),0)</f>
        <v>-10</v>
      </c>
      <c r="W338">
        <f>IFERROR(VLOOKUP(C338,'Tug of War'!$B$2:$AC$20,28,FALSE),0)</f>
        <v>-20</v>
      </c>
      <c r="X338">
        <f t="shared" si="34"/>
        <v>57</v>
      </c>
      <c r="Y338">
        <f>IFERROR(VLOOKUP(C338,Frisbee!$B$2:$Q$18,16,FALSE),0)</f>
        <v>0</v>
      </c>
      <c r="Z338">
        <f t="shared" si="35"/>
        <v>57</v>
      </c>
    </row>
    <row r="339" spans="1:26" ht="15" thickBot="1" x14ac:dyDescent="0.35">
      <c r="A339" s="16" t="s">
        <v>1012</v>
      </c>
      <c r="B339" s="16" t="s">
        <v>1013</v>
      </c>
      <c r="C339" s="16" t="s">
        <v>1014</v>
      </c>
      <c r="D339">
        <f>IFERROR(VLOOKUP(C339,'throwball F'!$B$2:$N$138,13,FALSE),100)</f>
        <v>100</v>
      </c>
      <c r="E339">
        <f>IFERROR(VLOOKUP(C339,'Cricket SF&amp;F'!$B$2:$AC$103,28,FALSE),0)</f>
        <v>0</v>
      </c>
      <c r="F339">
        <f>IFERROR(VLOOKUP(C339,'Chess F'!$B$2:$H$84,7,FALSE),0)</f>
        <v>0</v>
      </c>
      <c r="G339">
        <f t="shared" si="30"/>
        <v>100</v>
      </c>
      <c r="H339">
        <f>IFERROR(VLOOKUP(C339,'Football SF'!$B$2:$U$61,20,FALSE),0)</f>
        <v>0</v>
      </c>
      <c r="I339">
        <f>IFERROR(VLOOKUP(C339,FIFA!$B$2:$M$36,12,FALSE),0)</f>
        <v>0</v>
      </c>
      <c r="J339">
        <f>IFERROR(VLOOKUP(C339,'TT F'!$B$2:$Q$71,16,FALSE),0)</f>
        <v>0</v>
      </c>
      <c r="K339">
        <f t="shared" si="31"/>
        <v>100</v>
      </c>
      <c r="L339">
        <f>IFERROR(VLOOKUP(C339,'Futsal F'!$B$2:$M$37,12,FALSE),0)</f>
        <v>0</v>
      </c>
      <c r="M339">
        <f>IFERROR(VLOOKUP(C339,'Football F'!$B$2:$M$34,12,FALSE),0)</f>
        <v>0</v>
      </c>
      <c r="N339">
        <f>IFERROR(VLOOKUP(C339,'Basketball F'!$B$2:$M$32,12,FALSE),0)</f>
        <v>0</v>
      </c>
      <c r="O339">
        <f t="shared" si="32"/>
        <v>100</v>
      </c>
      <c r="P339">
        <f>IFERROR(VLOOKUP(C339,'BGMI F'!$B$2:$Q$32,16,FALSE),0)</f>
        <v>0</v>
      </c>
      <c r="Q339">
        <f>IFERROR(VLOOKUP(C339,'Carrom F'!$B$2:$M$41,12,FALSE),0)</f>
        <v>0</v>
      </c>
      <c r="R339">
        <f>IFERROR(VLOOKUP(C339,'Badminton F'!$B$2:$Q$46,16,FALSE),0)</f>
        <v>0</v>
      </c>
      <c r="S339">
        <f t="shared" si="33"/>
        <v>100</v>
      </c>
      <c r="T339">
        <f>IFERROR(VLOOKUP(C339,Athletics!$B$2:$AF$22,31,FALSE),0)</f>
        <v>0</v>
      </c>
      <c r="U339">
        <f>IFERROR(VLOOKUP(C339,'Volleyball F'!$B$2:$Q$50,16,FALSE),0)</f>
        <v>0</v>
      </c>
      <c r="V339">
        <f>IFERROR(VLOOKUP(C339,Pool!$B$2:$U$31,20,FALSE),0)</f>
        <v>0</v>
      </c>
      <c r="W339">
        <f>IFERROR(VLOOKUP(C339,'Tug of War'!$B$2:$AC$20,28,FALSE),0)</f>
        <v>0</v>
      </c>
      <c r="X339">
        <f t="shared" si="34"/>
        <v>100</v>
      </c>
      <c r="Y339">
        <f>IFERROR(VLOOKUP(C339,Frisbee!$B$2:$Q$18,16,FALSE),0)</f>
        <v>0</v>
      </c>
      <c r="Z339">
        <f t="shared" si="35"/>
        <v>100</v>
      </c>
    </row>
    <row r="340" spans="1:26" ht="29.4" thickBot="1" x14ac:dyDescent="0.35">
      <c r="A340" s="16" t="s">
        <v>1015</v>
      </c>
      <c r="B340" s="16" t="s">
        <v>1016</v>
      </c>
      <c r="C340" s="16" t="s">
        <v>1017</v>
      </c>
      <c r="D340">
        <f>IFERROR(VLOOKUP(C340,'throwball F'!$B$2:$N$138,13,FALSE),100)</f>
        <v>100</v>
      </c>
      <c r="E340">
        <f>IFERROR(VLOOKUP(C340,'Cricket SF&amp;F'!$B$2:$AC$103,28,FALSE),0)</f>
        <v>0</v>
      </c>
      <c r="F340">
        <f>IFERROR(VLOOKUP(C340,'Chess F'!$B$2:$H$84,7,FALSE),0)</f>
        <v>0</v>
      </c>
      <c r="G340">
        <f t="shared" si="30"/>
        <v>100</v>
      </c>
      <c r="H340">
        <f>IFERROR(VLOOKUP(C340,'Football SF'!$B$2:$U$61,20,FALSE),0)</f>
        <v>0</v>
      </c>
      <c r="I340">
        <f>IFERROR(VLOOKUP(C340,FIFA!$B$2:$M$36,12,FALSE),0)</f>
        <v>0</v>
      </c>
      <c r="J340">
        <f>IFERROR(VLOOKUP(C340,'TT F'!$B$2:$Q$71,16,FALSE),0)</f>
        <v>0</v>
      </c>
      <c r="K340">
        <f t="shared" si="31"/>
        <v>100</v>
      </c>
      <c r="L340">
        <f>IFERROR(VLOOKUP(C340,'Futsal F'!$B$2:$M$37,12,FALSE),0)</f>
        <v>0</v>
      </c>
      <c r="M340">
        <f>IFERROR(VLOOKUP(C340,'Football F'!$B$2:$M$34,12,FALSE),0)</f>
        <v>0</v>
      </c>
      <c r="N340">
        <f>IFERROR(VLOOKUP(C340,'Basketball F'!$B$2:$M$32,12,FALSE),0)</f>
        <v>0</v>
      </c>
      <c r="O340">
        <f t="shared" si="32"/>
        <v>100</v>
      </c>
      <c r="P340">
        <f>IFERROR(VLOOKUP(C340,'BGMI F'!$B$2:$Q$32,16,FALSE),0)</f>
        <v>0</v>
      </c>
      <c r="Q340">
        <f>IFERROR(VLOOKUP(C340,'Carrom F'!$B$2:$M$41,12,FALSE),0)</f>
        <v>0</v>
      </c>
      <c r="R340">
        <f>IFERROR(VLOOKUP(C340,'Badminton F'!$B$2:$Q$46,16,FALSE),0)</f>
        <v>0</v>
      </c>
      <c r="S340">
        <f t="shared" si="33"/>
        <v>100</v>
      </c>
      <c r="T340">
        <f>IFERROR(VLOOKUP(C340,Athletics!$B$2:$AF$22,31,FALSE),0)</f>
        <v>0</v>
      </c>
      <c r="U340">
        <f>IFERROR(VLOOKUP(C340,'Volleyball F'!$B$2:$Q$50,16,FALSE),0)</f>
        <v>0</v>
      </c>
      <c r="V340">
        <f>IFERROR(VLOOKUP(C340,Pool!$B$2:$U$31,20,FALSE),0)</f>
        <v>0</v>
      </c>
      <c r="W340">
        <f>IFERROR(VLOOKUP(C340,'Tug of War'!$B$2:$AC$20,28,FALSE),0)</f>
        <v>0</v>
      </c>
      <c r="X340">
        <f t="shared" si="34"/>
        <v>100</v>
      </c>
      <c r="Y340">
        <f>IFERROR(VLOOKUP(C340,Frisbee!$B$2:$Q$18,16,FALSE),0)</f>
        <v>0</v>
      </c>
      <c r="Z340">
        <f t="shared" si="35"/>
        <v>100</v>
      </c>
    </row>
    <row r="341" spans="1:26" ht="15" thickBot="1" x14ac:dyDescent="0.35">
      <c r="A341" s="16" t="s">
        <v>1018</v>
      </c>
      <c r="B341" s="16" t="s">
        <v>634</v>
      </c>
      <c r="C341" s="16" t="s">
        <v>1019</v>
      </c>
      <c r="D341">
        <f>IFERROR(VLOOKUP(C341,'throwball F'!$B$2:$N$138,13,FALSE),100)</f>
        <v>100</v>
      </c>
      <c r="E341">
        <f>IFERROR(VLOOKUP(C341,'Cricket SF&amp;F'!$B$2:$AC$103,28,FALSE),0)</f>
        <v>0</v>
      </c>
      <c r="F341">
        <f>IFERROR(VLOOKUP(C341,'Chess F'!$B$2:$H$84,7,FALSE),0)</f>
        <v>0</v>
      </c>
      <c r="G341">
        <f t="shared" si="30"/>
        <v>100</v>
      </c>
      <c r="H341">
        <f>IFERROR(VLOOKUP(C341,'Football SF'!$B$2:$U$61,20,FALSE),0)</f>
        <v>0</v>
      </c>
      <c r="I341">
        <f>IFERROR(VLOOKUP(C341,FIFA!$B$2:$M$36,12,FALSE),0)</f>
        <v>0</v>
      </c>
      <c r="J341">
        <f>IFERROR(VLOOKUP(C341,'TT F'!$B$2:$Q$71,16,FALSE),0)</f>
        <v>0</v>
      </c>
      <c r="K341">
        <f t="shared" si="31"/>
        <v>100</v>
      </c>
      <c r="L341">
        <f>IFERROR(VLOOKUP(C341,'Futsal F'!$B$2:$M$37,12,FALSE),0)</f>
        <v>0</v>
      </c>
      <c r="M341">
        <f>IFERROR(VLOOKUP(C341,'Football F'!$B$2:$M$34,12,FALSE),0)</f>
        <v>0</v>
      </c>
      <c r="N341">
        <f>IFERROR(VLOOKUP(C341,'Basketball F'!$B$2:$M$32,12,FALSE),0)</f>
        <v>0</v>
      </c>
      <c r="O341">
        <f t="shared" si="32"/>
        <v>100</v>
      </c>
      <c r="P341">
        <f>IFERROR(VLOOKUP(C341,'BGMI F'!$B$2:$Q$32,16,FALSE),0)</f>
        <v>0</v>
      </c>
      <c r="Q341">
        <f>IFERROR(VLOOKUP(C341,'Carrom F'!$B$2:$M$41,12,FALSE),0)</f>
        <v>0</v>
      </c>
      <c r="R341">
        <f>IFERROR(VLOOKUP(C341,'Badminton F'!$B$2:$Q$46,16,FALSE),0)</f>
        <v>0</v>
      </c>
      <c r="S341">
        <f t="shared" si="33"/>
        <v>100</v>
      </c>
      <c r="T341">
        <f>IFERROR(VLOOKUP(C341,Athletics!$B$2:$AF$22,31,FALSE),0)</f>
        <v>0</v>
      </c>
      <c r="U341">
        <f>IFERROR(VLOOKUP(C341,'Volleyball F'!$B$2:$Q$50,16,FALSE),0)</f>
        <v>0</v>
      </c>
      <c r="V341">
        <f>IFERROR(VLOOKUP(C341,Pool!$B$2:$U$31,20,FALSE),0)</f>
        <v>0</v>
      </c>
      <c r="W341">
        <f>IFERROR(VLOOKUP(C341,'Tug of War'!$B$2:$AC$20,28,FALSE),0)</f>
        <v>0</v>
      </c>
      <c r="X341">
        <f t="shared" si="34"/>
        <v>100</v>
      </c>
      <c r="Y341">
        <f>IFERROR(VLOOKUP(C341,Frisbee!$B$2:$Q$18,16,FALSE),0)</f>
        <v>0</v>
      </c>
      <c r="Z341">
        <f t="shared" si="35"/>
        <v>100</v>
      </c>
    </row>
    <row r="342" spans="1:26" ht="15" thickBot="1" x14ac:dyDescent="0.35">
      <c r="A342" s="16" t="s">
        <v>1020</v>
      </c>
      <c r="B342" s="16" t="s">
        <v>1021</v>
      </c>
      <c r="C342" s="16" t="s">
        <v>1022</v>
      </c>
      <c r="D342">
        <f>IFERROR(VLOOKUP(C342,'throwball F'!$B$2:$N$138,13,FALSE),100)</f>
        <v>90</v>
      </c>
      <c r="E342">
        <f>IFERROR(VLOOKUP(C342,'Cricket SF&amp;F'!$B$2:$AC$103,28,FALSE),0)</f>
        <v>0</v>
      </c>
      <c r="F342">
        <f>IFERROR(VLOOKUP(C342,'Chess F'!$B$2:$H$84,7,FALSE),0)</f>
        <v>0</v>
      </c>
      <c r="G342">
        <f t="shared" si="30"/>
        <v>90</v>
      </c>
      <c r="H342">
        <f>IFERROR(VLOOKUP(C342,'Football SF'!$B$2:$U$61,20,FALSE),0)</f>
        <v>0</v>
      </c>
      <c r="I342">
        <f>IFERROR(VLOOKUP(C342,FIFA!$B$2:$M$36,12,FALSE),0)</f>
        <v>0</v>
      </c>
      <c r="J342">
        <f>IFERROR(VLOOKUP(C342,'TT F'!$B$2:$Q$71,16,FALSE),0)</f>
        <v>0</v>
      </c>
      <c r="K342">
        <f t="shared" si="31"/>
        <v>90</v>
      </c>
      <c r="L342">
        <f>IFERROR(VLOOKUP(C342,'Futsal F'!$B$2:$M$37,12,FALSE),0)</f>
        <v>0</v>
      </c>
      <c r="M342">
        <f>IFERROR(VLOOKUP(C342,'Football F'!$B$2:$M$34,12,FALSE),0)</f>
        <v>0</v>
      </c>
      <c r="N342">
        <f>IFERROR(VLOOKUP(C342,'Basketball F'!$B$2:$M$32,12,FALSE),0)</f>
        <v>0</v>
      </c>
      <c r="O342">
        <f t="shared" si="32"/>
        <v>90</v>
      </c>
      <c r="P342">
        <f>IFERROR(VLOOKUP(C342,'BGMI F'!$B$2:$Q$32,16,FALSE),0)</f>
        <v>0</v>
      </c>
      <c r="Q342">
        <f>IFERROR(VLOOKUP(C342,'Carrom F'!$B$2:$M$41,12,FALSE),0)</f>
        <v>0</v>
      </c>
      <c r="R342">
        <f>IFERROR(VLOOKUP(C342,'Badminton F'!$B$2:$Q$46,16,FALSE),0)</f>
        <v>0</v>
      </c>
      <c r="S342">
        <f t="shared" si="33"/>
        <v>90</v>
      </c>
      <c r="T342">
        <f>IFERROR(VLOOKUP(C342,Athletics!$B$2:$AF$22,31,FALSE),0)</f>
        <v>0</v>
      </c>
      <c r="U342">
        <f>IFERROR(VLOOKUP(C342,'Volleyball F'!$B$2:$Q$50,16,FALSE),0)</f>
        <v>0</v>
      </c>
      <c r="V342">
        <f>IFERROR(VLOOKUP(C342,Pool!$B$2:$U$31,20,FALSE),0)</f>
        <v>0</v>
      </c>
      <c r="W342">
        <f>IFERROR(VLOOKUP(C342,'Tug of War'!$B$2:$AC$20,28,FALSE),0)</f>
        <v>0</v>
      </c>
      <c r="X342">
        <f t="shared" si="34"/>
        <v>90</v>
      </c>
      <c r="Y342">
        <f>IFERROR(VLOOKUP(C342,Frisbee!$B$2:$Q$18,16,FALSE),0)</f>
        <v>0</v>
      </c>
      <c r="Z342">
        <f t="shared" si="35"/>
        <v>90</v>
      </c>
    </row>
    <row r="343" spans="1:26" ht="29.4" thickBot="1" x14ac:dyDescent="0.35">
      <c r="A343" s="16" t="s">
        <v>1023</v>
      </c>
      <c r="B343" s="16" t="s">
        <v>1024</v>
      </c>
      <c r="C343" s="16" t="s">
        <v>1025</v>
      </c>
      <c r="D343">
        <f>IFERROR(VLOOKUP(C343,'throwball F'!$B$2:$N$138,13,FALSE),100)</f>
        <v>100</v>
      </c>
      <c r="E343">
        <f>IFERROR(VLOOKUP(C343,'Cricket SF&amp;F'!$B$2:$AC$103,28,FALSE),0)</f>
        <v>0</v>
      </c>
      <c r="F343">
        <f>IFERROR(VLOOKUP(C343,'Chess F'!$B$2:$H$84,7,FALSE),0)</f>
        <v>0</v>
      </c>
      <c r="G343">
        <f t="shared" si="30"/>
        <v>100</v>
      </c>
      <c r="H343">
        <f>IFERROR(VLOOKUP(C343,'Football SF'!$B$2:$U$61,20,FALSE),0)</f>
        <v>0</v>
      </c>
      <c r="I343">
        <f>IFERROR(VLOOKUP(C343,FIFA!$B$2:$M$36,12,FALSE),0)</f>
        <v>0</v>
      </c>
      <c r="J343">
        <f>IFERROR(VLOOKUP(C343,'TT F'!$B$2:$Q$71,16,FALSE),0)</f>
        <v>0</v>
      </c>
      <c r="K343">
        <f t="shared" si="31"/>
        <v>100</v>
      </c>
      <c r="L343">
        <f>IFERROR(VLOOKUP(C343,'Futsal F'!$B$2:$M$37,12,FALSE),0)</f>
        <v>0</v>
      </c>
      <c r="M343">
        <f>IFERROR(VLOOKUP(C343,'Football F'!$B$2:$M$34,12,FALSE),0)</f>
        <v>0</v>
      </c>
      <c r="N343">
        <f>IFERROR(VLOOKUP(C343,'Basketball F'!$B$2:$M$32,12,FALSE),0)</f>
        <v>0</v>
      </c>
      <c r="O343">
        <f t="shared" si="32"/>
        <v>100</v>
      </c>
      <c r="P343">
        <f>IFERROR(VLOOKUP(C343,'BGMI F'!$B$2:$Q$32,16,FALSE),0)</f>
        <v>0</v>
      </c>
      <c r="Q343">
        <f>IFERROR(VLOOKUP(C343,'Carrom F'!$B$2:$M$41,12,FALSE),0)</f>
        <v>0</v>
      </c>
      <c r="R343">
        <f>IFERROR(VLOOKUP(C343,'Badminton F'!$B$2:$Q$46,16,FALSE),0)</f>
        <v>0</v>
      </c>
      <c r="S343">
        <f t="shared" si="33"/>
        <v>100</v>
      </c>
      <c r="T343">
        <f>IFERROR(VLOOKUP(C343,Athletics!$B$2:$AF$22,31,FALSE),0)</f>
        <v>0</v>
      </c>
      <c r="U343">
        <f>IFERROR(VLOOKUP(C343,'Volleyball F'!$B$2:$Q$50,16,FALSE),0)</f>
        <v>0</v>
      </c>
      <c r="V343">
        <f>IFERROR(VLOOKUP(C343,Pool!$B$2:$U$31,20,FALSE),0)</f>
        <v>0</v>
      </c>
      <c r="W343">
        <f>IFERROR(VLOOKUP(C343,'Tug of War'!$B$2:$AC$20,28,FALSE),0)</f>
        <v>0</v>
      </c>
      <c r="X343">
        <f t="shared" si="34"/>
        <v>100</v>
      </c>
      <c r="Y343">
        <f>IFERROR(VLOOKUP(C343,Frisbee!$B$2:$Q$18,16,FALSE),0)</f>
        <v>0</v>
      </c>
      <c r="Z343">
        <f t="shared" si="35"/>
        <v>100</v>
      </c>
    </row>
    <row r="344" spans="1:26" ht="29.4" thickBot="1" x14ac:dyDescent="0.35">
      <c r="A344" s="16" t="s">
        <v>1026</v>
      </c>
      <c r="B344" s="16" t="s">
        <v>1027</v>
      </c>
      <c r="C344" s="16" t="s">
        <v>1028</v>
      </c>
      <c r="D344">
        <f>IFERROR(VLOOKUP(C344,'throwball F'!$B$2:$N$138,13,FALSE),100)</f>
        <v>100</v>
      </c>
      <c r="E344">
        <f>IFERROR(VLOOKUP(C344,'Cricket SF&amp;F'!$B$2:$AC$103,28,FALSE),0)</f>
        <v>0</v>
      </c>
      <c r="F344">
        <f>IFERROR(VLOOKUP(C344,'Chess F'!$B$2:$H$84,7,FALSE),0)</f>
        <v>0</v>
      </c>
      <c r="G344">
        <f t="shared" si="30"/>
        <v>100</v>
      </c>
      <c r="H344">
        <f>IFERROR(VLOOKUP(C344,'Football SF'!$B$2:$U$61,20,FALSE),0)</f>
        <v>0</v>
      </c>
      <c r="I344">
        <f>IFERROR(VLOOKUP(C344,FIFA!$B$2:$M$36,12,FALSE),0)</f>
        <v>0</v>
      </c>
      <c r="J344">
        <f>IFERROR(VLOOKUP(C344,'TT F'!$B$2:$Q$71,16,FALSE),0)</f>
        <v>0</v>
      </c>
      <c r="K344">
        <f t="shared" si="31"/>
        <v>100</v>
      </c>
      <c r="L344">
        <f>IFERROR(VLOOKUP(C344,'Futsal F'!$B$2:$M$37,12,FALSE),0)</f>
        <v>0</v>
      </c>
      <c r="M344">
        <f>IFERROR(VLOOKUP(C344,'Football F'!$B$2:$M$34,12,FALSE),0)</f>
        <v>0</v>
      </c>
      <c r="N344">
        <f>IFERROR(VLOOKUP(C344,'Basketball F'!$B$2:$M$32,12,FALSE),0)</f>
        <v>0</v>
      </c>
      <c r="O344">
        <f t="shared" si="32"/>
        <v>100</v>
      </c>
      <c r="P344">
        <f>IFERROR(VLOOKUP(C344,'BGMI F'!$B$2:$Q$32,16,FALSE),0)</f>
        <v>0</v>
      </c>
      <c r="Q344">
        <f>IFERROR(VLOOKUP(C344,'Carrom F'!$B$2:$M$41,12,FALSE),0)</f>
        <v>0</v>
      </c>
      <c r="R344">
        <f>IFERROR(VLOOKUP(C344,'Badminton F'!$B$2:$Q$46,16,FALSE),0)</f>
        <v>0</v>
      </c>
      <c r="S344">
        <f t="shared" si="33"/>
        <v>100</v>
      </c>
      <c r="T344">
        <f>IFERROR(VLOOKUP(C344,Athletics!$B$2:$AF$22,31,FALSE),0)</f>
        <v>0</v>
      </c>
      <c r="U344">
        <f>IFERROR(VLOOKUP(C344,'Volleyball F'!$B$2:$Q$50,16,FALSE),0)</f>
        <v>0</v>
      </c>
      <c r="V344">
        <f>IFERROR(VLOOKUP(C344,Pool!$B$2:$U$31,20,FALSE),0)</f>
        <v>0</v>
      </c>
      <c r="W344">
        <f>IFERROR(VLOOKUP(C344,'Tug of War'!$B$2:$AC$20,28,FALSE),0)</f>
        <v>0</v>
      </c>
      <c r="X344">
        <f t="shared" si="34"/>
        <v>100</v>
      </c>
      <c r="Y344">
        <f>IFERROR(VLOOKUP(C344,Frisbee!$B$2:$Q$18,16,FALSE),0)</f>
        <v>0</v>
      </c>
      <c r="Z344">
        <f t="shared" si="35"/>
        <v>100</v>
      </c>
    </row>
    <row r="345" spans="1:26" ht="15" thickBot="1" x14ac:dyDescent="0.35">
      <c r="A345" s="16" t="s">
        <v>1029</v>
      </c>
      <c r="B345" s="16" t="s">
        <v>1030</v>
      </c>
      <c r="C345" s="16" t="s">
        <v>1031</v>
      </c>
      <c r="D345">
        <f>IFERROR(VLOOKUP(C345,'throwball F'!$B$2:$N$138,13,FALSE),100)</f>
        <v>100</v>
      </c>
      <c r="E345">
        <f>IFERROR(VLOOKUP(C345,'Cricket SF&amp;F'!$B$2:$AC$103,28,FALSE),0)</f>
        <v>0</v>
      </c>
      <c r="F345">
        <f>IFERROR(VLOOKUP(C345,'Chess F'!$B$2:$H$84,7,FALSE),0)</f>
        <v>0</v>
      </c>
      <c r="G345">
        <f t="shared" si="30"/>
        <v>100</v>
      </c>
      <c r="H345">
        <f>IFERROR(VLOOKUP(C345,'Football SF'!$B$2:$U$61,20,FALSE),0)</f>
        <v>0</v>
      </c>
      <c r="I345">
        <f>IFERROR(VLOOKUP(C345,FIFA!$B$2:$M$36,12,FALSE),0)</f>
        <v>0</v>
      </c>
      <c r="J345">
        <f>IFERROR(VLOOKUP(C345,'TT F'!$B$2:$Q$71,16,FALSE),0)</f>
        <v>0</v>
      </c>
      <c r="K345">
        <f t="shared" si="31"/>
        <v>100</v>
      </c>
      <c r="L345">
        <f>IFERROR(VLOOKUP(C345,'Futsal F'!$B$2:$M$37,12,FALSE),0)</f>
        <v>0</v>
      </c>
      <c r="M345">
        <f>IFERROR(VLOOKUP(C345,'Football F'!$B$2:$M$34,12,FALSE),0)</f>
        <v>0</v>
      </c>
      <c r="N345">
        <f>IFERROR(VLOOKUP(C345,'Basketball F'!$B$2:$M$32,12,FALSE),0)</f>
        <v>0</v>
      </c>
      <c r="O345">
        <f t="shared" si="32"/>
        <v>100</v>
      </c>
      <c r="P345">
        <f>IFERROR(VLOOKUP(C345,'BGMI F'!$B$2:$Q$32,16,FALSE),0)</f>
        <v>0</v>
      </c>
      <c r="Q345">
        <f>IFERROR(VLOOKUP(C345,'Carrom F'!$B$2:$M$41,12,FALSE),0)</f>
        <v>0</v>
      </c>
      <c r="R345">
        <f>IFERROR(VLOOKUP(C345,'Badminton F'!$B$2:$Q$46,16,FALSE),0)</f>
        <v>0</v>
      </c>
      <c r="S345">
        <f t="shared" si="33"/>
        <v>100</v>
      </c>
      <c r="T345">
        <f>IFERROR(VLOOKUP(C345,Athletics!$B$2:$AF$22,31,FALSE),0)</f>
        <v>0</v>
      </c>
      <c r="U345">
        <f>IFERROR(VLOOKUP(C345,'Volleyball F'!$B$2:$Q$50,16,FALSE),0)</f>
        <v>0</v>
      </c>
      <c r="V345">
        <f>IFERROR(VLOOKUP(C345,Pool!$B$2:$U$31,20,FALSE),0)</f>
        <v>0</v>
      </c>
      <c r="W345">
        <f>IFERROR(VLOOKUP(C345,'Tug of War'!$B$2:$AC$20,28,FALSE),0)</f>
        <v>0</v>
      </c>
      <c r="X345">
        <f t="shared" si="34"/>
        <v>100</v>
      </c>
      <c r="Y345">
        <f>IFERROR(VLOOKUP(C345,Frisbee!$B$2:$Q$18,16,FALSE),0)</f>
        <v>0</v>
      </c>
      <c r="Z345">
        <f t="shared" si="35"/>
        <v>100</v>
      </c>
    </row>
    <row r="346" spans="1:26" ht="15" thickBot="1" x14ac:dyDescent="0.35">
      <c r="A346" s="16" t="s">
        <v>1032</v>
      </c>
      <c r="B346" s="16" t="s">
        <v>1033</v>
      </c>
      <c r="C346" s="16" t="s">
        <v>1034</v>
      </c>
      <c r="D346">
        <f>IFERROR(VLOOKUP(C346,'throwball F'!$B$2:$N$138,13,FALSE),100)</f>
        <v>100</v>
      </c>
      <c r="E346">
        <f>IFERROR(VLOOKUP(C346,'Cricket SF&amp;F'!$B$2:$AC$103,28,FALSE),0)</f>
        <v>0</v>
      </c>
      <c r="F346">
        <f>IFERROR(VLOOKUP(C346,'Chess F'!$B$2:$H$84,7,FALSE),0)</f>
        <v>0</v>
      </c>
      <c r="G346">
        <f t="shared" si="30"/>
        <v>100</v>
      </c>
      <c r="H346">
        <f>IFERROR(VLOOKUP(C346,'Football SF'!$B$2:$U$61,20,FALSE),0)</f>
        <v>0</v>
      </c>
      <c r="I346">
        <f>IFERROR(VLOOKUP(C346,FIFA!$B$2:$M$36,12,FALSE),0)</f>
        <v>0</v>
      </c>
      <c r="J346">
        <f>IFERROR(VLOOKUP(C346,'TT F'!$B$2:$Q$71,16,FALSE),0)</f>
        <v>0</v>
      </c>
      <c r="K346">
        <f t="shared" si="31"/>
        <v>100</v>
      </c>
      <c r="L346">
        <f>IFERROR(VLOOKUP(C346,'Futsal F'!$B$2:$M$37,12,FALSE),0)</f>
        <v>0</v>
      </c>
      <c r="M346">
        <f>IFERROR(VLOOKUP(C346,'Football F'!$B$2:$M$34,12,FALSE),0)</f>
        <v>0</v>
      </c>
      <c r="N346">
        <f>IFERROR(VLOOKUP(C346,'Basketball F'!$B$2:$M$32,12,FALSE),0)</f>
        <v>0</v>
      </c>
      <c r="O346">
        <f t="shared" si="32"/>
        <v>100</v>
      </c>
      <c r="P346">
        <f>IFERROR(VLOOKUP(C346,'BGMI F'!$B$2:$Q$32,16,FALSE),0)</f>
        <v>0</v>
      </c>
      <c r="Q346">
        <f>IFERROR(VLOOKUP(C346,'Carrom F'!$B$2:$M$41,12,FALSE),0)</f>
        <v>0</v>
      </c>
      <c r="R346">
        <f>IFERROR(VLOOKUP(C346,'Badminton F'!$B$2:$Q$46,16,FALSE),0)</f>
        <v>-13</v>
      </c>
      <c r="S346">
        <f t="shared" si="33"/>
        <v>87</v>
      </c>
      <c r="T346">
        <f>IFERROR(VLOOKUP(C346,Athletics!$B$2:$AF$22,31,FALSE),0)</f>
        <v>0</v>
      </c>
      <c r="U346">
        <f>IFERROR(VLOOKUP(C346,'Volleyball F'!$B$2:$Q$50,16,FALSE),0)</f>
        <v>0</v>
      </c>
      <c r="V346">
        <f>IFERROR(VLOOKUP(C346,Pool!$B$2:$U$31,20,FALSE),0)</f>
        <v>0</v>
      </c>
      <c r="W346">
        <f>IFERROR(VLOOKUP(C346,'Tug of War'!$B$2:$AC$20,28,FALSE),0)</f>
        <v>0</v>
      </c>
      <c r="X346">
        <f t="shared" si="34"/>
        <v>87</v>
      </c>
      <c r="Y346">
        <f>IFERROR(VLOOKUP(C346,Frisbee!$B$2:$Q$18,16,FALSE),0)</f>
        <v>0</v>
      </c>
      <c r="Z346">
        <f t="shared" si="35"/>
        <v>87</v>
      </c>
    </row>
    <row r="347" spans="1:26" ht="15" thickBot="1" x14ac:dyDescent="0.35">
      <c r="A347" s="16" t="s">
        <v>1035</v>
      </c>
      <c r="B347" s="16" t="s">
        <v>1036</v>
      </c>
      <c r="C347" s="16" t="s">
        <v>1037</v>
      </c>
      <c r="D347">
        <f>IFERROR(VLOOKUP(C347,'throwball F'!$B$2:$N$138,13,FALSE),100)</f>
        <v>100</v>
      </c>
      <c r="E347">
        <f>IFERROR(VLOOKUP(C347,'Cricket SF&amp;F'!$B$2:$AC$103,28,FALSE),0)</f>
        <v>0</v>
      </c>
      <c r="F347">
        <f>IFERROR(VLOOKUP(C347,'Chess F'!$B$2:$H$84,7,FALSE),0)</f>
        <v>0</v>
      </c>
      <c r="G347">
        <f t="shared" si="30"/>
        <v>100</v>
      </c>
      <c r="H347">
        <f>IFERROR(VLOOKUP(C347,'Football SF'!$B$2:$U$61,20,FALSE),0)</f>
        <v>0</v>
      </c>
      <c r="I347">
        <f>IFERROR(VLOOKUP(C347,FIFA!$B$2:$M$36,12,FALSE),0)</f>
        <v>0</v>
      </c>
      <c r="J347">
        <f>IFERROR(VLOOKUP(C347,'TT F'!$B$2:$Q$71,16,FALSE),0)</f>
        <v>0</v>
      </c>
      <c r="K347">
        <f t="shared" si="31"/>
        <v>100</v>
      </c>
      <c r="L347">
        <f>IFERROR(VLOOKUP(C347,'Futsal F'!$B$2:$M$37,12,FALSE),0)</f>
        <v>0</v>
      </c>
      <c r="M347">
        <f>IFERROR(VLOOKUP(C347,'Football F'!$B$2:$M$34,12,FALSE),0)</f>
        <v>0</v>
      </c>
      <c r="N347">
        <f>IFERROR(VLOOKUP(C347,'Basketball F'!$B$2:$M$32,12,FALSE),0)</f>
        <v>0</v>
      </c>
      <c r="O347">
        <f t="shared" si="32"/>
        <v>100</v>
      </c>
      <c r="P347">
        <f>IFERROR(VLOOKUP(C347,'BGMI F'!$B$2:$Q$32,16,FALSE),0)</f>
        <v>0</v>
      </c>
      <c r="Q347">
        <f>IFERROR(VLOOKUP(C347,'Carrom F'!$B$2:$M$41,12,FALSE),0)</f>
        <v>0</v>
      </c>
      <c r="R347">
        <f>IFERROR(VLOOKUP(C347,'Badminton F'!$B$2:$Q$46,16,FALSE),0)</f>
        <v>0</v>
      </c>
      <c r="S347">
        <f t="shared" si="33"/>
        <v>100</v>
      </c>
      <c r="T347">
        <f>IFERROR(VLOOKUP(C347,Athletics!$B$2:$AF$22,31,FALSE),0)</f>
        <v>0</v>
      </c>
      <c r="U347">
        <f>IFERROR(VLOOKUP(C347,'Volleyball F'!$B$2:$Q$50,16,FALSE),0)</f>
        <v>0</v>
      </c>
      <c r="V347">
        <f>IFERROR(VLOOKUP(C347,Pool!$B$2:$U$31,20,FALSE),0)</f>
        <v>0</v>
      </c>
      <c r="W347">
        <f>IFERROR(VLOOKUP(C347,'Tug of War'!$B$2:$AC$20,28,FALSE),0)</f>
        <v>0</v>
      </c>
      <c r="X347">
        <f t="shared" si="34"/>
        <v>100</v>
      </c>
      <c r="Y347">
        <f>IFERROR(VLOOKUP(C347,Frisbee!$B$2:$Q$18,16,FALSE),0)</f>
        <v>0</v>
      </c>
      <c r="Z347">
        <f t="shared" si="35"/>
        <v>100</v>
      </c>
    </row>
    <row r="348" spans="1:26" ht="15" thickBot="1" x14ac:dyDescent="0.35">
      <c r="A348" s="16" t="s">
        <v>1038</v>
      </c>
      <c r="B348" s="16" t="s">
        <v>1039</v>
      </c>
      <c r="C348" s="16" t="s">
        <v>1040</v>
      </c>
      <c r="D348">
        <f>IFERROR(VLOOKUP(C348,'throwball F'!$B$2:$N$138,13,FALSE),100)</f>
        <v>92</v>
      </c>
      <c r="E348">
        <f>IFERROR(VLOOKUP(C348,'Cricket SF&amp;F'!$B$2:$AC$103,28,FALSE),0)</f>
        <v>-11</v>
      </c>
      <c r="F348">
        <f>IFERROR(VLOOKUP(C348,'Chess F'!$B$2:$H$84,7,FALSE),0)</f>
        <v>-5</v>
      </c>
      <c r="G348">
        <f t="shared" si="30"/>
        <v>76</v>
      </c>
      <c r="H348">
        <f>IFERROR(VLOOKUP(C348,'Football SF'!$B$2:$U$61,20,FALSE),0)</f>
        <v>-16</v>
      </c>
      <c r="I348">
        <f>IFERROR(VLOOKUP(C348,FIFA!$B$2:$M$36,12,FALSE),0)</f>
        <v>2</v>
      </c>
      <c r="J348">
        <f>IFERROR(VLOOKUP(C348,'TT F'!$B$2:$Q$71,16,FALSE),0)</f>
        <v>2</v>
      </c>
      <c r="K348">
        <f t="shared" si="31"/>
        <v>64</v>
      </c>
      <c r="L348">
        <f>IFERROR(VLOOKUP(C348,'Futsal F'!$B$2:$M$37,12,FALSE),0)</f>
        <v>-8</v>
      </c>
      <c r="M348">
        <f>IFERROR(VLOOKUP(C348,'Football F'!$B$2:$M$34,12,FALSE),0)</f>
        <v>-10</v>
      </c>
      <c r="N348">
        <f>IFERROR(VLOOKUP(C348,'Basketball F'!$B$2:$M$32,12,FALSE),0)</f>
        <v>-2</v>
      </c>
      <c r="O348">
        <f t="shared" si="32"/>
        <v>44</v>
      </c>
      <c r="P348">
        <f>IFERROR(VLOOKUP(C348,'BGMI F'!$B$2:$Q$32,16,FALSE),0)</f>
        <v>-7</v>
      </c>
      <c r="Q348">
        <f>IFERROR(VLOOKUP(C348,'Carrom F'!$B$2:$M$41,12,FALSE),0)</f>
        <v>-10</v>
      </c>
      <c r="R348">
        <f>IFERROR(VLOOKUP(C348,'Badminton F'!$B$2:$Q$46,16,FALSE),0)</f>
        <v>0</v>
      </c>
      <c r="S348">
        <f t="shared" si="33"/>
        <v>27</v>
      </c>
      <c r="T348">
        <f>IFERROR(VLOOKUP(C348,Athletics!$B$2:$AF$22,31,FALSE),0)</f>
        <v>40</v>
      </c>
      <c r="U348">
        <f>IFERROR(VLOOKUP(C348,'Volleyball F'!$B$2:$Q$50,16,FALSE),0)</f>
        <v>-5</v>
      </c>
      <c r="V348">
        <f>IFERROR(VLOOKUP(C348,Pool!$B$2:$U$31,20,FALSE),0)</f>
        <v>8</v>
      </c>
      <c r="W348">
        <f>IFERROR(VLOOKUP(C348,'Tug of War'!$B$2:$AC$20,28,FALSE),0)</f>
        <v>-20</v>
      </c>
      <c r="X348">
        <f t="shared" si="34"/>
        <v>50</v>
      </c>
      <c r="Y348">
        <f>IFERROR(VLOOKUP(C348,Frisbee!$B$2:$Q$18,16,FALSE),0)</f>
        <v>-5</v>
      </c>
      <c r="Z348">
        <f t="shared" si="35"/>
        <v>45</v>
      </c>
    </row>
    <row r="349" spans="1:26" ht="15" thickBot="1" x14ac:dyDescent="0.35">
      <c r="A349" s="16" t="s">
        <v>1041</v>
      </c>
      <c r="B349" s="16" t="s">
        <v>1042</v>
      </c>
      <c r="C349" s="16" t="s">
        <v>1043</v>
      </c>
      <c r="D349">
        <f>IFERROR(VLOOKUP(C349,'throwball F'!$B$2:$N$138,13,FALSE),100)</f>
        <v>100</v>
      </c>
      <c r="E349">
        <f>IFERROR(VLOOKUP(C349,'Cricket SF&amp;F'!$B$2:$AC$103,28,FALSE),0)</f>
        <v>0</v>
      </c>
      <c r="F349">
        <f>IFERROR(VLOOKUP(C349,'Chess F'!$B$2:$H$84,7,FALSE),0)</f>
        <v>0</v>
      </c>
      <c r="G349">
        <f t="shared" si="30"/>
        <v>100</v>
      </c>
      <c r="H349">
        <f>IFERROR(VLOOKUP(C349,'Football SF'!$B$2:$U$61,20,FALSE),0)</f>
        <v>0</v>
      </c>
      <c r="I349">
        <f>IFERROR(VLOOKUP(C349,FIFA!$B$2:$M$36,12,FALSE),0)</f>
        <v>0</v>
      </c>
      <c r="J349">
        <f>IFERROR(VLOOKUP(C349,'TT F'!$B$2:$Q$71,16,FALSE),0)</f>
        <v>0</v>
      </c>
      <c r="K349">
        <f t="shared" si="31"/>
        <v>100</v>
      </c>
      <c r="L349">
        <f>IFERROR(VLOOKUP(C349,'Futsal F'!$B$2:$M$37,12,FALSE),0)</f>
        <v>0</v>
      </c>
      <c r="M349">
        <f>IFERROR(VLOOKUP(C349,'Football F'!$B$2:$M$34,12,FALSE),0)</f>
        <v>0</v>
      </c>
      <c r="N349">
        <f>IFERROR(VLOOKUP(C349,'Basketball F'!$B$2:$M$32,12,FALSE),0)</f>
        <v>0</v>
      </c>
      <c r="O349">
        <f t="shared" si="32"/>
        <v>100</v>
      </c>
      <c r="P349">
        <f>IFERROR(VLOOKUP(C349,'BGMI F'!$B$2:$Q$32,16,FALSE),0)</f>
        <v>0</v>
      </c>
      <c r="Q349">
        <f>IFERROR(VLOOKUP(C349,'Carrom F'!$B$2:$M$41,12,FALSE),0)</f>
        <v>0</v>
      </c>
      <c r="R349">
        <f>IFERROR(VLOOKUP(C349,'Badminton F'!$B$2:$Q$46,16,FALSE),0)</f>
        <v>0</v>
      </c>
      <c r="S349">
        <f t="shared" si="33"/>
        <v>100</v>
      </c>
      <c r="T349">
        <f>IFERROR(VLOOKUP(C349,Athletics!$B$2:$AF$22,31,FALSE),0)</f>
        <v>0</v>
      </c>
      <c r="U349">
        <f>IFERROR(VLOOKUP(C349,'Volleyball F'!$B$2:$Q$50,16,FALSE),0)</f>
        <v>0</v>
      </c>
      <c r="V349">
        <f>IFERROR(VLOOKUP(C349,Pool!$B$2:$U$31,20,FALSE),0)</f>
        <v>0</v>
      </c>
      <c r="W349">
        <f>IFERROR(VLOOKUP(C349,'Tug of War'!$B$2:$AC$20,28,FALSE),0)</f>
        <v>0</v>
      </c>
      <c r="X349">
        <f t="shared" si="34"/>
        <v>100</v>
      </c>
      <c r="Y349">
        <f>IFERROR(VLOOKUP(C349,Frisbee!$B$2:$Q$18,16,FALSE),0)</f>
        <v>0</v>
      </c>
      <c r="Z349">
        <f t="shared" si="35"/>
        <v>100</v>
      </c>
    </row>
    <row r="350" spans="1:26" ht="15" thickBot="1" x14ac:dyDescent="0.35">
      <c r="A350" s="16" t="s">
        <v>1044</v>
      </c>
      <c r="B350" s="16" t="s">
        <v>1045</v>
      </c>
      <c r="C350" s="16" t="s">
        <v>1046</v>
      </c>
      <c r="D350">
        <f>IFERROR(VLOOKUP(C350,'throwball F'!$B$2:$N$138,13,FALSE),100)</f>
        <v>100</v>
      </c>
      <c r="E350">
        <f>IFERROR(VLOOKUP(C350,'Cricket SF&amp;F'!$B$2:$AC$103,28,FALSE),0)</f>
        <v>0</v>
      </c>
      <c r="F350">
        <f>IFERROR(VLOOKUP(C350,'Chess F'!$B$2:$H$84,7,FALSE),0)</f>
        <v>0</v>
      </c>
      <c r="G350">
        <f t="shared" si="30"/>
        <v>100</v>
      </c>
      <c r="H350">
        <f>IFERROR(VLOOKUP(C350,'Football SF'!$B$2:$U$61,20,FALSE),0)</f>
        <v>0</v>
      </c>
      <c r="I350">
        <f>IFERROR(VLOOKUP(C350,FIFA!$B$2:$M$36,12,FALSE),0)</f>
        <v>0</v>
      </c>
      <c r="J350">
        <f>IFERROR(VLOOKUP(C350,'TT F'!$B$2:$Q$71,16,FALSE),0)</f>
        <v>0</v>
      </c>
      <c r="K350">
        <f t="shared" si="31"/>
        <v>100</v>
      </c>
      <c r="L350">
        <f>IFERROR(VLOOKUP(C350,'Futsal F'!$B$2:$M$37,12,FALSE),0)</f>
        <v>0</v>
      </c>
      <c r="M350">
        <f>IFERROR(VLOOKUP(C350,'Football F'!$B$2:$M$34,12,FALSE),0)</f>
        <v>0</v>
      </c>
      <c r="N350">
        <f>IFERROR(VLOOKUP(C350,'Basketball F'!$B$2:$M$32,12,FALSE),0)</f>
        <v>0</v>
      </c>
      <c r="O350">
        <f t="shared" si="32"/>
        <v>100</v>
      </c>
      <c r="P350">
        <f>IFERROR(VLOOKUP(C350,'BGMI F'!$B$2:$Q$32,16,FALSE),0)</f>
        <v>0</v>
      </c>
      <c r="Q350">
        <f>IFERROR(VLOOKUP(C350,'Carrom F'!$B$2:$M$41,12,FALSE),0)</f>
        <v>0</v>
      </c>
      <c r="R350">
        <f>IFERROR(VLOOKUP(C350,'Badminton F'!$B$2:$Q$46,16,FALSE),0)</f>
        <v>0</v>
      </c>
      <c r="S350">
        <f t="shared" si="33"/>
        <v>100</v>
      </c>
      <c r="T350">
        <f>IFERROR(VLOOKUP(C350,Athletics!$B$2:$AF$22,31,FALSE),0)</f>
        <v>0</v>
      </c>
      <c r="U350">
        <f>IFERROR(VLOOKUP(C350,'Volleyball F'!$B$2:$Q$50,16,FALSE),0)</f>
        <v>0</v>
      </c>
      <c r="V350">
        <f>IFERROR(VLOOKUP(C350,Pool!$B$2:$U$31,20,FALSE),0)</f>
        <v>0</v>
      </c>
      <c r="W350">
        <f>IFERROR(VLOOKUP(C350,'Tug of War'!$B$2:$AC$20,28,FALSE),0)</f>
        <v>0</v>
      </c>
      <c r="X350">
        <f t="shared" si="34"/>
        <v>100</v>
      </c>
      <c r="Y350">
        <f>IFERROR(VLOOKUP(C350,Frisbee!$B$2:$Q$18,16,FALSE),0)</f>
        <v>0</v>
      </c>
      <c r="Z350">
        <f t="shared" si="35"/>
        <v>100</v>
      </c>
    </row>
    <row r="351" spans="1:26" ht="29.4" thickBot="1" x14ac:dyDescent="0.35">
      <c r="A351" s="16" t="s">
        <v>1047</v>
      </c>
      <c r="B351" s="16" t="s">
        <v>1048</v>
      </c>
      <c r="C351" s="16" t="s">
        <v>1049</v>
      </c>
      <c r="D351">
        <f>IFERROR(VLOOKUP(C351,'throwball F'!$B$2:$N$138,13,FALSE),100)</f>
        <v>100</v>
      </c>
      <c r="E351">
        <f>IFERROR(VLOOKUP(C351,'Cricket SF&amp;F'!$B$2:$AC$103,28,FALSE),0)</f>
        <v>0</v>
      </c>
      <c r="F351">
        <f>IFERROR(VLOOKUP(C351,'Chess F'!$B$2:$H$84,7,FALSE),0)</f>
        <v>0</v>
      </c>
      <c r="G351">
        <f t="shared" si="30"/>
        <v>100</v>
      </c>
      <c r="H351">
        <f>IFERROR(VLOOKUP(C351,'Football SF'!$B$2:$U$61,20,FALSE),0)</f>
        <v>0</v>
      </c>
      <c r="I351">
        <f>IFERROR(VLOOKUP(C351,FIFA!$B$2:$M$36,12,FALSE),0)</f>
        <v>10</v>
      </c>
      <c r="J351">
        <f>IFERROR(VLOOKUP(C351,'TT F'!$B$2:$Q$71,16,FALSE),0)</f>
        <v>10</v>
      </c>
      <c r="K351">
        <f t="shared" si="31"/>
        <v>120</v>
      </c>
      <c r="L351">
        <f>IFERROR(VLOOKUP(C351,'Futsal F'!$B$2:$M$37,12,FALSE),0)</f>
        <v>0</v>
      </c>
      <c r="M351">
        <f>IFERROR(VLOOKUP(C351,'Football F'!$B$2:$M$34,12,FALSE),0)</f>
        <v>0</v>
      </c>
      <c r="N351">
        <f>IFERROR(VLOOKUP(C351,'Basketball F'!$B$2:$M$32,12,FALSE),0)</f>
        <v>0</v>
      </c>
      <c r="O351">
        <f t="shared" si="32"/>
        <v>120</v>
      </c>
      <c r="P351">
        <f>IFERROR(VLOOKUP(C351,'BGMI F'!$B$2:$Q$32,16,FALSE),0)</f>
        <v>10</v>
      </c>
      <c r="Q351">
        <f>IFERROR(VLOOKUP(C351,'Carrom F'!$B$2:$M$41,12,FALSE),0)</f>
        <v>0</v>
      </c>
      <c r="R351">
        <f>IFERROR(VLOOKUP(C351,'Badminton F'!$B$2:$Q$46,16,FALSE),0)</f>
        <v>16</v>
      </c>
      <c r="S351">
        <f t="shared" si="33"/>
        <v>146</v>
      </c>
      <c r="T351">
        <f>IFERROR(VLOOKUP(C351,Athletics!$B$2:$AF$22,31,FALSE),0)</f>
        <v>0</v>
      </c>
      <c r="U351">
        <f>IFERROR(VLOOKUP(C351,'Volleyball F'!$B$2:$Q$50,16,FALSE),0)</f>
        <v>0</v>
      </c>
      <c r="V351">
        <f>IFERROR(VLOOKUP(C351,Pool!$B$2:$U$31,20,FALSE),0)</f>
        <v>0</v>
      </c>
      <c r="W351">
        <f>IFERROR(VLOOKUP(C351,'Tug of War'!$B$2:$AC$20,28,FALSE),0)</f>
        <v>0</v>
      </c>
      <c r="X351">
        <f t="shared" si="34"/>
        <v>146</v>
      </c>
      <c r="Y351">
        <f>IFERROR(VLOOKUP(C351,Frisbee!$B$2:$Q$18,16,FALSE),0)</f>
        <v>0</v>
      </c>
      <c r="Z351">
        <f t="shared" si="35"/>
        <v>146</v>
      </c>
    </row>
    <row r="352" spans="1:26" ht="29.4" thickBot="1" x14ac:dyDescent="0.35">
      <c r="A352" s="16" t="s">
        <v>1050</v>
      </c>
      <c r="B352" s="16" t="s">
        <v>1051</v>
      </c>
      <c r="C352" s="16" t="s">
        <v>1052</v>
      </c>
      <c r="D352">
        <f>IFERROR(VLOOKUP(C352,'throwball F'!$B$2:$N$138,13,FALSE),100)</f>
        <v>101</v>
      </c>
      <c r="E352">
        <f>IFERROR(VLOOKUP(C352,'Cricket SF&amp;F'!$B$2:$AC$103,28,FALSE),0)</f>
        <v>0</v>
      </c>
      <c r="F352">
        <f>IFERROR(VLOOKUP(C352,'Chess F'!$B$2:$H$84,7,FALSE),0)</f>
        <v>-1</v>
      </c>
      <c r="G352">
        <f t="shared" si="30"/>
        <v>100</v>
      </c>
      <c r="H352">
        <f>IFERROR(VLOOKUP(C352,'Football SF'!$B$2:$U$61,20,FALSE),0)</f>
        <v>6</v>
      </c>
      <c r="I352">
        <f>IFERROR(VLOOKUP(C352,FIFA!$B$2:$M$36,12,FALSE),0)</f>
        <v>0</v>
      </c>
      <c r="J352">
        <f>IFERROR(VLOOKUP(C352,'TT F'!$B$2:$Q$71,16,FALSE),0)</f>
        <v>0</v>
      </c>
      <c r="K352">
        <f t="shared" si="31"/>
        <v>106</v>
      </c>
      <c r="L352">
        <f>IFERROR(VLOOKUP(C352,'Futsal F'!$B$2:$M$37,12,FALSE),0)</f>
        <v>-1</v>
      </c>
      <c r="M352">
        <f>IFERROR(VLOOKUP(C352,'Football F'!$B$2:$M$34,12,FALSE),0)</f>
        <v>1</v>
      </c>
      <c r="N352">
        <f>IFERROR(VLOOKUP(C352,'Basketball F'!$B$2:$M$32,12,FALSE),0)</f>
        <v>3</v>
      </c>
      <c r="O352">
        <f t="shared" si="32"/>
        <v>109</v>
      </c>
      <c r="P352">
        <f>IFERROR(VLOOKUP(C352,'BGMI F'!$B$2:$Q$32,16,FALSE),0)</f>
        <v>0</v>
      </c>
      <c r="Q352">
        <f>IFERROR(VLOOKUP(C352,'Carrom F'!$B$2:$M$41,12,FALSE),0)</f>
        <v>3</v>
      </c>
      <c r="R352">
        <f>IFERROR(VLOOKUP(C352,'Badminton F'!$B$2:$Q$46,16,FALSE),0)</f>
        <v>0</v>
      </c>
      <c r="S352">
        <f t="shared" si="33"/>
        <v>112</v>
      </c>
      <c r="T352">
        <f>IFERROR(VLOOKUP(C352,Athletics!$B$2:$AF$22,31,FALSE),0)</f>
        <v>0</v>
      </c>
      <c r="U352">
        <f>IFERROR(VLOOKUP(C352,'Volleyball F'!$B$2:$Q$50,16,FALSE),0)</f>
        <v>-1</v>
      </c>
      <c r="V352">
        <f>IFERROR(VLOOKUP(C352,Pool!$B$2:$U$31,20,FALSE),0)</f>
        <v>0</v>
      </c>
      <c r="W352">
        <f>IFERROR(VLOOKUP(C352,'Tug of War'!$B$2:$AC$20,28,FALSE),0)</f>
        <v>0</v>
      </c>
      <c r="X352">
        <f t="shared" si="34"/>
        <v>111</v>
      </c>
      <c r="Y352">
        <f>IFERROR(VLOOKUP(C352,Frisbee!$B$2:$Q$18,16,FALSE),0)</f>
        <v>0</v>
      </c>
      <c r="Z352">
        <f t="shared" si="35"/>
        <v>111</v>
      </c>
    </row>
    <row r="353" spans="1:26" ht="15" thickBot="1" x14ac:dyDescent="0.35">
      <c r="A353" s="16" t="s">
        <v>1053</v>
      </c>
      <c r="B353" s="16" t="s">
        <v>1054</v>
      </c>
      <c r="C353" s="16" t="s">
        <v>1055</v>
      </c>
      <c r="D353">
        <f>IFERROR(VLOOKUP(C353,'throwball F'!$B$2:$N$138,13,FALSE),100)</f>
        <v>90</v>
      </c>
      <c r="E353">
        <f>IFERROR(VLOOKUP(C353,'Cricket SF&amp;F'!$B$2:$AC$103,28,FALSE),0)</f>
        <v>3</v>
      </c>
      <c r="F353">
        <f>IFERROR(VLOOKUP(C353,'Chess F'!$B$2:$H$84,7,FALSE),0)</f>
        <v>-3</v>
      </c>
      <c r="G353">
        <f t="shared" si="30"/>
        <v>90</v>
      </c>
      <c r="H353">
        <f>IFERROR(VLOOKUP(C353,'Football SF'!$B$2:$U$61,20,FALSE),0)</f>
        <v>0</v>
      </c>
      <c r="I353">
        <f>IFERROR(VLOOKUP(C353,FIFA!$B$2:$M$36,12,FALSE),0)</f>
        <v>1</v>
      </c>
      <c r="J353">
        <f>IFERROR(VLOOKUP(C353,'TT F'!$B$2:$Q$71,16,FALSE),0)</f>
        <v>0</v>
      </c>
      <c r="K353">
        <f t="shared" si="31"/>
        <v>91</v>
      </c>
      <c r="L353">
        <f>IFERROR(VLOOKUP(C353,'Futsal F'!$B$2:$M$37,12,FALSE),0)</f>
        <v>-8</v>
      </c>
      <c r="M353">
        <f>IFERROR(VLOOKUP(C353,'Football F'!$B$2:$M$34,12,FALSE),0)</f>
        <v>7</v>
      </c>
      <c r="N353">
        <f>IFERROR(VLOOKUP(C353,'Basketball F'!$B$2:$M$32,12,FALSE),0)</f>
        <v>-1</v>
      </c>
      <c r="O353">
        <f t="shared" si="32"/>
        <v>89</v>
      </c>
      <c r="P353">
        <f>IFERROR(VLOOKUP(C353,'BGMI F'!$B$2:$Q$32,16,FALSE),0)</f>
        <v>0</v>
      </c>
      <c r="Q353">
        <f>IFERROR(VLOOKUP(C353,'Carrom F'!$B$2:$M$41,12,FALSE),0)</f>
        <v>7</v>
      </c>
      <c r="R353">
        <f>IFERROR(VLOOKUP(C353,'Badminton F'!$B$2:$Q$46,16,FALSE),0)</f>
        <v>-12</v>
      </c>
      <c r="S353">
        <f t="shared" si="33"/>
        <v>84</v>
      </c>
      <c r="T353">
        <f>IFERROR(VLOOKUP(C353,Athletics!$B$2:$AF$22,31,FALSE),0)</f>
        <v>0</v>
      </c>
      <c r="U353">
        <f>IFERROR(VLOOKUP(C353,'Volleyball F'!$B$2:$Q$50,16,FALSE),0)</f>
        <v>0</v>
      </c>
      <c r="V353">
        <f>IFERROR(VLOOKUP(C353,Pool!$B$2:$U$31,20,FALSE),0)</f>
        <v>0</v>
      </c>
      <c r="W353">
        <f>IFERROR(VLOOKUP(C353,'Tug of War'!$B$2:$AC$20,28,FALSE),0)</f>
        <v>0</v>
      </c>
      <c r="X353">
        <f t="shared" si="34"/>
        <v>84</v>
      </c>
      <c r="Y353">
        <f>IFERROR(VLOOKUP(C353,Frisbee!$B$2:$Q$18,16,FALSE),0)</f>
        <v>0</v>
      </c>
      <c r="Z353">
        <f t="shared" si="35"/>
        <v>84</v>
      </c>
    </row>
    <row r="354" spans="1:26" ht="15" thickBot="1" x14ac:dyDescent="0.35">
      <c r="A354" s="16" t="s">
        <v>1056</v>
      </c>
      <c r="B354" s="16" t="s">
        <v>1057</v>
      </c>
      <c r="C354" s="16" t="s">
        <v>1058</v>
      </c>
      <c r="D354">
        <f>IFERROR(VLOOKUP(C354,'throwball F'!$B$2:$N$138,13,FALSE),100)</f>
        <v>100</v>
      </c>
      <c r="E354">
        <f>IFERROR(VLOOKUP(C354,'Cricket SF&amp;F'!$B$2:$AC$103,28,FALSE),0)</f>
        <v>0</v>
      </c>
      <c r="F354">
        <f>IFERROR(VLOOKUP(C354,'Chess F'!$B$2:$H$84,7,FALSE),0)</f>
        <v>0</v>
      </c>
      <c r="G354">
        <f t="shared" si="30"/>
        <v>100</v>
      </c>
      <c r="H354">
        <f>IFERROR(VLOOKUP(C354,'Football SF'!$B$2:$U$61,20,FALSE),0)</f>
        <v>0</v>
      </c>
      <c r="I354">
        <f>IFERROR(VLOOKUP(C354,FIFA!$B$2:$M$36,12,FALSE),0)</f>
        <v>0</v>
      </c>
      <c r="J354">
        <f>IFERROR(VLOOKUP(C354,'TT F'!$B$2:$Q$71,16,FALSE),0)</f>
        <v>0</v>
      </c>
      <c r="K354">
        <f t="shared" si="31"/>
        <v>100</v>
      </c>
      <c r="L354">
        <f>IFERROR(VLOOKUP(C354,'Futsal F'!$B$2:$M$37,12,FALSE),0)</f>
        <v>0</v>
      </c>
      <c r="M354">
        <f>IFERROR(VLOOKUP(C354,'Football F'!$B$2:$M$34,12,FALSE),0)</f>
        <v>0</v>
      </c>
      <c r="N354">
        <f>IFERROR(VLOOKUP(C354,'Basketball F'!$B$2:$M$32,12,FALSE),0)</f>
        <v>0</v>
      </c>
      <c r="O354">
        <f t="shared" si="32"/>
        <v>100</v>
      </c>
      <c r="P354">
        <f>IFERROR(VLOOKUP(C354,'BGMI F'!$B$2:$Q$32,16,FALSE),0)</f>
        <v>0</v>
      </c>
      <c r="Q354">
        <f>IFERROR(VLOOKUP(C354,'Carrom F'!$B$2:$M$41,12,FALSE),0)</f>
        <v>0</v>
      </c>
      <c r="R354">
        <f>IFERROR(VLOOKUP(C354,'Badminton F'!$B$2:$Q$46,16,FALSE),0)</f>
        <v>0</v>
      </c>
      <c r="S354">
        <f t="shared" si="33"/>
        <v>100</v>
      </c>
      <c r="T354">
        <f>IFERROR(VLOOKUP(C354,Athletics!$B$2:$AF$22,31,FALSE),0)</f>
        <v>0</v>
      </c>
      <c r="U354">
        <f>IFERROR(VLOOKUP(C354,'Volleyball F'!$B$2:$Q$50,16,FALSE),0)</f>
        <v>0</v>
      </c>
      <c r="V354">
        <f>IFERROR(VLOOKUP(C354,Pool!$B$2:$U$31,20,FALSE),0)</f>
        <v>0</v>
      </c>
      <c r="W354">
        <f>IFERROR(VLOOKUP(C354,'Tug of War'!$B$2:$AC$20,28,FALSE),0)</f>
        <v>0</v>
      </c>
      <c r="X354">
        <f t="shared" si="34"/>
        <v>100</v>
      </c>
      <c r="Y354">
        <f>IFERROR(VLOOKUP(C354,Frisbee!$B$2:$Q$18,16,FALSE),0)</f>
        <v>0</v>
      </c>
      <c r="Z354">
        <f t="shared" si="35"/>
        <v>100</v>
      </c>
    </row>
    <row r="355" spans="1:26" ht="15" thickBot="1" x14ac:dyDescent="0.35">
      <c r="A355" s="16" t="s">
        <v>1059</v>
      </c>
      <c r="B355" s="16" t="s">
        <v>1060</v>
      </c>
      <c r="C355" s="16" t="s">
        <v>1061</v>
      </c>
      <c r="D355">
        <f>IFERROR(VLOOKUP(C355,'throwball F'!$B$2:$N$138,13,FALSE),100)</f>
        <v>92</v>
      </c>
      <c r="E355">
        <f>IFERROR(VLOOKUP(C355,'Cricket SF&amp;F'!$B$2:$AC$103,28,FALSE),0)</f>
        <v>-10</v>
      </c>
      <c r="F355">
        <f>IFERROR(VLOOKUP(C355,'Chess F'!$B$2:$H$84,7,FALSE),0)</f>
        <v>0</v>
      </c>
      <c r="G355">
        <f t="shared" si="30"/>
        <v>82</v>
      </c>
      <c r="H355">
        <f>IFERROR(VLOOKUP(C355,'Football SF'!$B$2:$U$61,20,FALSE),0)</f>
        <v>0</v>
      </c>
      <c r="I355">
        <f>IFERROR(VLOOKUP(C355,FIFA!$B$2:$M$36,12,FALSE),0)</f>
        <v>0</v>
      </c>
      <c r="J355">
        <f>IFERROR(VLOOKUP(C355,'TT F'!$B$2:$Q$71,16,FALSE),0)</f>
        <v>-15</v>
      </c>
      <c r="K355">
        <f t="shared" si="31"/>
        <v>67</v>
      </c>
      <c r="L355">
        <f>IFERROR(VLOOKUP(C355,'Futsal F'!$B$2:$M$37,12,FALSE),0)</f>
        <v>0</v>
      </c>
      <c r="M355">
        <f>IFERROR(VLOOKUP(C355,'Football F'!$B$2:$M$34,12,FALSE),0)</f>
        <v>5</v>
      </c>
      <c r="N355">
        <f>IFERROR(VLOOKUP(C355,'Basketball F'!$B$2:$M$32,12,FALSE),0)</f>
        <v>15</v>
      </c>
      <c r="O355">
        <f t="shared" si="32"/>
        <v>87</v>
      </c>
      <c r="P355">
        <f>IFERROR(VLOOKUP(C355,'BGMI F'!$B$2:$Q$32,16,FALSE),0)</f>
        <v>-5</v>
      </c>
      <c r="Q355">
        <f>IFERROR(VLOOKUP(C355,'Carrom F'!$B$2:$M$41,12,FALSE),0)</f>
        <v>0</v>
      </c>
      <c r="R355">
        <f>IFERROR(VLOOKUP(C355,'Badminton F'!$B$2:$Q$46,16,FALSE),0)</f>
        <v>10</v>
      </c>
      <c r="S355">
        <f t="shared" si="33"/>
        <v>92</v>
      </c>
      <c r="T355">
        <f>IFERROR(VLOOKUP(C355,Athletics!$B$2:$AF$22,31,FALSE),0)</f>
        <v>0</v>
      </c>
      <c r="U355">
        <f>IFERROR(VLOOKUP(C355,'Volleyball F'!$B$2:$Q$50,16,FALSE),0)</f>
        <v>0</v>
      </c>
      <c r="V355">
        <f>IFERROR(VLOOKUP(C355,Pool!$B$2:$U$31,20,FALSE),0)</f>
        <v>0</v>
      </c>
      <c r="W355">
        <f>IFERROR(VLOOKUP(C355,'Tug of War'!$B$2:$AC$20,28,FALSE),0)</f>
        <v>0</v>
      </c>
      <c r="X355">
        <f t="shared" si="34"/>
        <v>92</v>
      </c>
      <c r="Y355">
        <f>IFERROR(VLOOKUP(C355,Frisbee!$B$2:$Q$18,16,FALSE),0)</f>
        <v>0</v>
      </c>
      <c r="Z355">
        <f t="shared" si="35"/>
        <v>92</v>
      </c>
    </row>
    <row r="356" spans="1:26" ht="29.4" thickBot="1" x14ac:dyDescent="0.35">
      <c r="A356" s="16" t="s">
        <v>1062</v>
      </c>
      <c r="B356" s="16" t="s">
        <v>1063</v>
      </c>
      <c r="C356" s="16" t="s">
        <v>1064</v>
      </c>
      <c r="D356">
        <f>IFERROR(VLOOKUP(C356,'throwball F'!$B$2:$N$138,13,FALSE),100)</f>
        <v>100</v>
      </c>
      <c r="E356">
        <f>IFERROR(VLOOKUP(C356,'Cricket SF&amp;F'!$B$2:$AC$103,28,FALSE),0)</f>
        <v>0</v>
      </c>
      <c r="F356">
        <f>IFERROR(VLOOKUP(C356,'Chess F'!$B$2:$H$84,7,FALSE),0)</f>
        <v>0</v>
      </c>
      <c r="G356">
        <f t="shared" si="30"/>
        <v>100</v>
      </c>
      <c r="H356">
        <f>IFERROR(VLOOKUP(C356,'Football SF'!$B$2:$U$61,20,FALSE),0)</f>
        <v>0</v>
      </c>
      <c r="I356">
        <f>IFERROR(VLOOKUP(C356,FIFA!$B$2:$M$36,12,FALSE),0)</f>
        <v>0</v>
      </c>
      <c r="J356">
        <f>IFERROR(VLOOKUP(C356,'TT F'!$B$2:$Q$71,16,FALSE),0)</f>
        <v>0</v>
      </c>
      <c r="K356">
        <f t="shared" si="31"/>
        <v>100</v>
      </c>
      <c r="L356">
        <f>IFERROR(VLOOKUP(C356,'Futsal F'!$B$2:$M$37,12,FALSE),0)</f>
        <v>0</v>
      </c>
      <c r="M356">
        <f>IFERROR(VLOOKUP(C356,'Football F'!$B$2:$M$34,12,FALSE),0)</f>
        <v>0</v>
      </c>
      <c r="N356">
        <f>IFERROR(VLOOKUP(C356,'Basketball F'!$B$2:$M$32,12,FALSE),0)</f>
        <v>0</v>
      </c>
      <c r="O356">
        <f t="shared" si="32"/>
        <v>100</v>
      </c>
      <c r="P356">
        <f>IFERROR(VLOOKUP(C356,'BGMI F'!$B$2:$Q$32,16,FALSE),0)</f>
        <v>0</v>
      </c>
      <c r="Q356">
        <f>IFERROR(VLOOKUP(C356,'Carrom F'!$B$2:$M$41,12,FALSE),0)</f>
        <v>0</v>
      </c>
      <c r="R356">
        <f>IFERROR(VLOOKUP(C356,'Badminton F'!$B$2:$Q$46,16,FALSE),0)</f>
        <v>0</v>
      </c>
      <c r="S356">
        <f t="shared" si="33"/>
        <v>100</v>
      </c>
      <c r="T356">
        <f>IFERROR(VLOOKUP(C356,Athletics!$B$2:$AF$22,31,FALSE),0)</f>
        <v>0</v>
      </c>
      <c r="U356">
        <f>IFERROR(VLOOKUP(C356,'Volleyball F'!$B$2:$Q$50,16,FALSE),0)</f>
        <v>0</v>
      </c>
      <c r="V356">
        <f>IFERROR(VLOOKUP(C356,Pool!$B$2:$U$31,20,FALSE),0)</f>
        <v>0</v>
      </c>
      <c r="W356">
        <f>IFERROR(VLOOKUP(C356,'Tug of War'!$B$2:$AC$20,28,FALSE),0)</f>
        <v>0</v>
      </c>
      <c r="X356">
        <f t="shared" si="34"/>
        <v>100</v>
      </c>
      <c r="Y356">
        <f>IFERROR(VLOOKUP(C356,Frisbee!$B$2:$Q$18,16,FALSE),0)</f>
        <v>0</v>
      </c>
      <c r="Z356">
        <f t="shared" si="35"/>
        <v>100</v>
      </c>
    </row>
    <row r="357" spans="1:26" ht="29.4" thickBot="1" x14ac:dyDescent="0.35">
      <c r="A357" s="16" t="s">
        <v>1065</v>
      </c>
      <c r="B357" s="16" t="s">
        <v>1066</v>
      </c>
      <c r="C357" s="16" t="s">
        <v>1067</v>
      </c>
      <c r="D357">
        <f>IFERROR(VLOOKUP(C357,'throwball F'!$B$2:$N$138,13,FALSE),100)</f>
        <v>100</v>
      </c>
      <c r="E357">
        <f>IFERROR(VLOOKUP(C357,'Cricket SF&amp;F'!$B$2:$AC$103,28,FALSE),0)</f>
        <v>15</v>
      </c>
      <c r="F357">
        <f>IFERROR(VLOOKUP(C357,'Chess F'!$B$2:$H$84,7,FALSE),0)</f>
        <v>-5</v>
      </c>
      <c r="G357">
        <f t="shared" si="30"/>
        <v>110</v>
      </c>
      <c r="H357">
        <f>IFERROR(VLOOKUP(C357,'Football SF'!$B$2:$U$61,20,FALSE),0)</f>
        <v>-5</v>
      </c>
      <c r="I357">
        <f>IFERROR(VLOOKUP(C357,FIFA!$B$2:$M$36,12,FALSE),0)</f>
        <v>0</v>
      </c>
      <c r="J357">
        <f>IFERROR(VLOOKUP(C357,'TT F'!$B$2:$Q$71,16,FALSE),0)</f>
        <v>0</v>
      </c>
      <c r="K357">
        <f t="shared" si="31"/>
        <v>105</v>
      </c>
      <c r="L357">
        <f>IFERROR(VLOOKUP(C357,'Futsal F'!$B$2:$M$37,12,FALSE),0)</f>
        <v>0</v>
      </c>
      <c r="M357">
        <f>IFERROR(VLOOKUP(C357,'Football F'!$B$2:$M$34,12,FALSE),0)</f>
        <v>0</v>
      </c>
      <c r="N357">
        <f>IFERROR(VLOOKUP(C357,'Basketball F'!$B$2:$M$32,12,FALSE),0)</f>
        <v>0</v>
      </c>
      <c r="O357">
        <f t="shared" si="32"/>
        <v>105</v>
      </c>
      <c r="P357">
        <f>IFERROR(VLOOKUP(C357,'BGMI F'!$B$2:$Q$32,16,FALSE),0)</f>
        <v>0</v>
      </c>
      <c r="Q357">
        <f>IFERROR(VLOOKUP(C357,'Carrom F'!$B$2:$M$41,12,FALSE),0)</f>
        <v>0</v>
      </c>
      <c r="R357">
        <f>IFERROR(VLOOKUP(C357,'Badminton F'!$B$2:$Q$46,16,FALSE),0)</f>
        <v>0</v>
      </c>
      <c r="S357">
        <f t="shared" si="33"/>
        <v>105</v>
      </c>
      <c r="T357">
        <f>IFERROR(VLOOKUP(C357,Athletics!$B$2:$AF$22,31,FALSE),0)</f>
        <v>0</v>
      </c>
      <c r="U357">
        <f>IFERROR(VLOOKUP(C357,'Volleyball F'!$B$2:$Q$50,16,FALSE),0)</f>
        <v>0</v>
      </c>
      <c r="V357">
        <f>IFERROR(VLOOKUP(C357,Pool!$B$2:$U$31,20,FALSE),0)</f>
        <v>0</v>
      </c>
      <c r="W357">
        <f>IFERROR(VLOOKUP(C357,'Tug of War'!$B$2:$AC$20,28,FALSE),0)</f>
        <v>0</v>
      </c>
      <c r="X357">
        <f t="shared" si="34"/>
        <v>105</v>
      </c>
      <c r="Y357">
        <f>IFERROR(VLOOKUP(C357,Frisbee!$B$2:$Q$18,16,FALSE),0)</f>
        <v>0</v>
      </c>
      <c r="Z357">
        <f t="shared" si="35"/>
        <v>105</v>
      </c>
    </row>
    <row r="358" spans="1:26" ht="29.4" thickBot="1" x14ac:dyDescent="0.35">
      <c r="A358" s="16" t="s">
        <v>1068</v>
      </c>
      <c r="B358" s="16" t="s">
        <v>1069</v>
      </c>
      <c r="C358" s="16" t="s">
        <v>1070</v>
      </c>
      <c r="D358">
        <f>IFERROR(VLOOKUP(C358,'throwball F'!$B$2:$N$138,13,FALSE),100)</f>
        <v>100</v>
      </c>
      <c r="E358">
        <f>IFERROR(VLOOKUP(C358,'Cricket SF&amp;F'!$B$2:$AC$103,28,FALSE),0)</f>
        <v>0</v>
      </c>
      <c r="F358">
        <f>IFERROR(VLOOKUP(C358,'Chess F'!$B$2:$H$84,7,FALSE),0)</f>
        <v>0</v>
      </c>
      <c r="G358">
        <f t="shared" si="30"/>
        <v>100</v>
      </c>
      <c r="H358">
        <f>IFERROR(VLOOKUP(C358,'Football SF'!$B$2:$U$61,20,FALSE),0)</f>
        <v>0</v>
      </c>
      <c r="I358">
        <f>IFERROR(VLOOKUP(C358,FIFA!$B$2:$M$36,12,FALSE),0)</f>
        <v>0</v>
      </c>
      <c r="J358">
        <f>IFERROR(VLOOKUP(C358,'TT F'!$B$2:$Q$71,16,FALSE),0)</f>
        <v>0</v>
      </c>
      <c r="K358">
        <f t="shared" si="31"/>
        <v>100</v>
      </c>
      <c r="L358">
        <f>IFERROR(VLOOKUP(C358,'Futsal F'!$B$2:$M$37,12,FALSE),0)</f>
        <v>0</v>
      </c>
      <c r="M358">
        <f>IFERROR(VLOOKUP(C358,'Football F'!$B$2:$M$34,12,FALSE),0)</f>
        <v>0</v>
      </c>
      <c r="N358">
        <f>IFERROR(VLOOKUP(C358,'Basketball F'!$B$2:$M$32,12,FALSE),0)</f>
        <v>0</v>
      </c>
      <c r="O358">
        <f t="shared" si="32"/>
        <v>100</v>
      </c>
      <c r="P358">
        <f>IFERROR(VLOOKUP(C358,'BGMI F'!$B$2:$Q$32,16,FALSE),0)</f>
        <v>0</v>
      </c>
      <c r="Q358">
        <f>IFERROR(VLOOKUP(C358,'Carrom F'!$B$2:$M$41,12,FALSE),0)</f>
        <v>0</v>
      </c>
      <c r="R358">
        <f>IFERROR(VLOOKUP(C358,'Badminton F'!$B$2:$Q$46,16,FALSE),0)</f>
        <v>0</v>
      </c>
      <c r="S358">
        <f t="shared" si="33"/>
        <v>100</v>
      </c>
      <c r="T358">
        <f>IFERROR(VLOOKUP(C358,Athletics!$B$2:$AF$22,31,FALSE),0)</f>
        <v>0</v>
      </c>
      <c r="U358">
        <f>IFERROR(VLOOKUP(C358,'Volleyball F'!$B$2:$Q$50,16,FALSE),0)</f>
        <v>0</v>
      </c>
      <c r="V358">
        <f>IFERROR(VLOOKUP(C358,Pool!$B$2:$U$31,20,FALSE),0)</f>
        <v>0</v>
      </c>
      <c r="W358">
        <f>IFERROR(VLOOKUP(C358,'Tug of War'!$B$2:$AC$20,28,FALSE),0)</f>
        <v>0</v>
      </c>
      <c r="X358">
        <f t="shared" si="34"/>
        <v>100</v>
      </c>
      <c r="Y358">
        <f>IFERROR(VLOOKUP(C358,Frisbee!$B$2:$Q$18,16,FALSE),0)</f>
        <v>0</v>
      </c>
      <c r="Z358">
        <f t="shared" si="35"/>
        <v>100</v>
      </c>
    </row>
    <row r="359" spans="1:26" ht="29.4" thickBot="1" x14ac:dyDescent="0.35">
      <c r="A359" s="16" t="s">
        <v>1071</v>
      </c>
      <c r="B359" s="16" t="s">
        <v>1072</v>
      </c>
      <c r="C359" s="16" t="s">
        <v>1073</v>
      </c>
      <c r="D359">
        <f>IFERROR(VLOOKUP(C359,'throwball F'!$B$2:$N$138,13,FALSE),100)</f>
        <v>100</v>
      </c>
      <c r="E359">
        <f>IFERROR(VLOOKUP(C359,'Cricket SF&amp;F'!$B$2:$AC$103,28,FALSE),0)</f>
        <v>0</v>
      </c>
      <c r="F359">
        <f>IFERROR(VLOOKUP(C359,'Chess F'!$B$2:$H$84,7,FALSE),0)</f>
        <v>0</v>
      </c>
      <c r="G359">
        <f t="shared" si="30"/>
        <v>100</v>
      </c>
      <c r="H359">
        <f>IFERROR(VLOOKUP(C359,'Football SF'!$B$2:$U$61,20,FALSE),0)</f>
        <v>0</v>
      </c>
      <c r="I359">
        <f>IFERROR(VLOOKUP(C359,FIFA!$B$2:$M$36,12,FALSE),0)</f>
        <v>0</v>
      </c>
      <c r="J359">
        <f>IFERROR(VLOOKUP(C359,'TT F'!$B$2:$Q$71,16,FALSE),0)</f>
        <v>0</v>
      </c>
      <c r="K359">
        <f t="shared" si="31"/>
        <v>100</v>
      </c>
      <c r="L359">
        <f>IFERROR(VLOOKUP(C359,'Futsal F'!$B$2:$M$37,12,FALSE),0)</f>
        <v>0</v>
      </c>
      <c r="M359">
        <f>IFERROR(VLOOKUP(C359,'Football F'!$B$2:$M$34,12,FALSE),0)</f>
        <v>0</v>
      </c>
      <c r="N359">
        <f>IFERROR(VLOOKUP(C359,'Basketball F'!$B$2:$M$32,12,FALSE),0)</f>
        <v>0</v>
      </c>
      <c r="O359">
        <f t="shared" si="32"/>
        <v>100</v>
      </c>
      <c r="P359">
        <f>IFERROR(VLOOKUP(C359,'BGMI F'!$B$2:$Q$32,16,FALSE),0)</f>
        <v>0</v>
      </c>
      <c r="Q359">
        <f>IFERROR(VLOOKUP(C359,'Carrom F'!$B$2:$M$41,12,FALSE),0)</f>
        <v>0</v>
      </c>
      <c r="R359">
        <f>IFERROR(VLOOKUP(C359,'Badminton F'!$B$2:$Q$46,16,FALSE),0)</f>
        <v>0</v>
      </c>
      <c r="S359">
        <f t="shared" si="33"/>
        <v>100</v>
      </c>
      <c r="T359">
        <f>IFERROR(VLOOKUP(C359,Athletics!$B$2:$AF$22,31,FALSE),0)</f>
        <v>0</v>
      </c>
      <c r="U359">
        <f>IFERROR(VLOOKUP(C359,'Volleyball F'!$B$2:$Q$50,16,FALSE),0)</f>
        <v>0</v>
      </c>
      <c r="V359">
        <f>IFERROR(VLOOKUP(C359,Pool!$B$2:$U$31,20,FALSE),0)</f>
        <v>0</v>
      </c>
      <c r="W359">
        <f>IFERROR(VLOOKUP(C359,'Tug of War'!$B$2:$AC$20,28,FALSE),0)</f>
        <v>0</v>
      </c>
      <c r="X359">
        <f t="shared" si="34"/>
        <v>100</v>
      </c>
      <c r="Y359">
        <f>IFERROR(VLOOKUP(C359,Frisbee!$B$2:$Q$18,16,FALSE),0)</f>
        <v>0</v>
      </c>
      <c r="Z359">
        <f t="shared" si="35"/>
        <v>100</v>
      </c>
    </row>
    <row r="360" spans="1:26" ht="15" thickBot="1" x14ac:dyDescent="0.35">
      <c r="A360" s="16" t="s">
        <v>1074</v>
      </c>
      <c r="B360" s="16" t="s">
        <v>1075</v>
      </c>
      <c r="C360" s="16" t="s">
        <v>1076</v>
      </c>
      <c r="D360">
        <f>IFERROR(VLOOKUP(C360,'throwball F'!$B$2:$N$138,13,FALSE),100)</f>
        <v>100</v>
      </c>
      <c r="E360">
        <f>IFERROR(VLOOKUP(C360,'Cricket SF&amp;F'!$B$2:$AC$103,28,FALSE),0)</f>
        <v>0</v>
      </c>
      <c r="F360">
        <f>IFERROR(VLOOKUP(C360,'Chess F'!$B$2:$H$84,7,FALSE),0)</f>
        <v>0</v>
      </c>
      <c r="G360">
        <f t="shared" si="30"/>
        <v>100</v>
      </c>
      <c r="H360">
        <f>IFERROR(VLOOKUP(C360,'Football SF'!$B$2:$U$61,20,FALSE),0)</f>
        <v>0</v>
      </c>
      <c r="I360">
        <f>IFERROR(VLOOKUP(C360,FIFA!$B$2:$M$36,12,FALSE),0)</f>
        <v>0</v>
      </c>
      <c r="J360">
        <f>IFERROR(VLOOKUP(C360,'TT F'!$B$2:$Q$71,16,FALSE),0)</f>
        <v>0</v>
      </c>
      <c r="K360">
        <f t="shared" si="31"/>
        <v>100</v>
      </c>
      <c r="L360">
        <f>IFERROR(VLOOKUP(C360,'Futsal F'!$B$2:$M$37,12,FALSE),0)</f>
        <v>0</v>
      </c>
      <c r="M360">
        <f>IFERROR(VLOOKUP(C360,'Football F'!$B$2:$M$34,12,FALSE),0)</f>
        <v>0</v>
      </c>
      <c r="N360">
        <f>IFERROR(VLOOKUP(C360,'Basketball F'!$B$2:$M$32,12,FALSE),0)</f>
        <v>0</v>
      </c>
      <c r="O360">
        <f t="shared" si="32"/>
        <v>100</v>
      </c>
      <c r="P360">
        <f>IFERROR(VLOOKUP(C360,'BGMI F'!$B$2:$Q$32,16,FALSE),0)</f>
        <v>0</v>
      </c>
      <c r="Q360">
        <f>IFERROR(VLOOKUP(C360,'Carrom F'!$B$2:$M$41,12,FALSE),0)</f>
        <v>0</v>
      </c>
      <c r="R360">
        <f>IFERROR(VLOOKUP(C360,'Badminton F'!$B$2:$Q$46,16,FALSE),0)</f>
        <v>0</v>
      </c>
      <c r="S360">
        <f t="shared" si="33"/>
        <v>100</v>
      </c>
      <c r="T360">
        <f>IFERROR(VLOOKUP(C360,Athletics!$B$2:$AF$22,31,FALSE),0)</f>
        <v>0</v>
      </c>
      <c r="U360">
        <f>IFERROR(VLOOKUP(C360,'Volleyball F'!$B$2:$Q$50,16,FALSE),0)</f>
        <v>0</v>
      </c>
      <c r="V360">
        <f>IFERROR(VLOOKUP(C360,Pool!$B$2:$U$31,20,FALSE),0)</f>
        <v>0</v>
      </c>
      <c r="W360">
        <f>IFERROR(VLOOKUP(C360,'Tug of War'!$B$2:$AC$20,28,FALSE),0)</f>
        <v>0</v>
      </c>
      <c r="X360">
        <f t="shared" si="34"/>
        <v>100</v>
      </c>
      <c r="Y360">
        <f>IFERROR(VLOOKUP(C360,Frisbee!$B$2:$Q$18,16,FALSE),0)</f>
        <v>0</v>
      </c>
      <c r="Z360">
        <f t="shared" si="35"/>
        <v>100</v>
      </c>
    </row>
    <row r="361" spans="1:26" ht="15" thickBot="1" x14ac:dyDescent="0.35">
      <c r="A361" s="16" t="s">
        <v>1077</v>
      </c>
      <c r="B361" s="16" t="s">
        <v>1078</v>
      </c>
      <c r="C361" s="16" t="s">
        <v>1079</v>
      </c>
      <c r="D361">
        <f>IFERROR(VLOOKUP(C361,'throwball F'!$B$2:$N$138,13,FALSE),100)</f>
        <v>100</v>
      </c>
      <c r="E361">
        <f>IFERROR(VLOOKUP(C361,'Cricket SF&amp;F'!$B$2:$AC$103,28,FALSE),0)</f>
        <v>0</v>
      </c>
      <c r="F361">
        <f>IFERROR(VLOOKUP(C361,'Chess F'!$B$2:$H$84,7,FALSE),0)</f>
        <v>0</v>
      </c>
      <c r="G361">
        <f t="shared" si="30"/>
        <v>100</v>
      </c>
      <c r="H361">
        <f>IFERROR(VLOOKUP(C361,'Football SF'!$B$2:$U$61,20,FALSE),0)</f>
        <v>0</v>
      </c>
      <c r="I361">
        <f>IFERROR(VLOOKUP(C361,FIFA!$B$2:$M$36,12,FALSE),0)</f>
        <v>0</v>
      </c>
      <c r="J361">
        <f>IFERROR(VLOOKUP(C361,'TT F'!$B$2:$Q$71,16,FALSE),0)</f>
        <v>0</v>
      </c>
      <c r="K361">
        <f t="shared" si="31"/>
        <v>100</v>
      </c>
      <c r="L361">
        <f>IFERROR(VLOOKUP(C361,'Futsal F'!$B$2:$M$37,12,FALSE),0)</f>
        <v>0</v>
      </c>
      <c r="M361">
        <f>IFERROR(VLOOKUP(C361,'Football F'!$B$2:$M$34,12,FALSE),0)</f>
        <v>0</v>
      </c>
      <c r="N361">
        <f>IFERROR(VLOOKUP(C361,'Basketball F'!$B$2:$M$32,12,FALSE),0)</f>
        <v>0</v>
      </c>
      <c r="O361">
        <f t="shared" si="32"/>
        <v>100</v>
      </c>
      <c r="P361">
        <f>IFERROR(VLOOKUP(C361,'BGMI F'!$B$2:$Q$32,16,FALSE),0)</f>
        <v>0</v>
      </c>
      <c r="Q361">
        <f>IFERROR(VLOOKUP(C361,'Carrom F'!$B$2:$M$41,12,FALSE),0)</f>
        <v>0</v>
      </c>
      <c r="R361">
        <f>IFERROR(VLOOKUP(C361,'Badminton F'!$B$2:$Q$46,16,FALSE),0)</f>
        <v>0</v>
      </c>
      <c r="S361">
        <f t="shared" si="33"/>
        <v>100</v>
      </c>
      <c r="T361">
        <f>IFERROR(VLOOKUP(C361,Athletics!$B$2:$AF$22,31,FALSE),0)</f>
        <v>0</v>
      </c>
      <c r="U361">
        <f>IFERROR(VLOOKUP(C361,'Volleyball F'!$B$2:$Q$50,16,FALSE),0)</f>
        <v>0</v>
      </c>
      <c r="V361">
        <f>IFERROR(VLOOKUP(C361,Pool!$B$2:$U$31,20,FALSE),0)</f>
        <v>0</v>
      </c>
      <c r="W361">
        <f>IFERROR(VLOOKUP(C361,'Tug of War'!$B$2:$AC$20,28,FALSE),0)</f>
        <v>0</v>
      </c>
      <c r="X361">
        <f t="shared" si="34"/>
        <v>100</v>
      </c>
      <c r="Y361">
        <f>IFERROR(VLOOKUP(C361,Frisbee!$B$2:$Q$18,16,FALSE),0)</f>
        <v>0</v>
      </c>
      <c r="Z361">
        <f t="shared" si="35"/>
        <v>100</v>
      </c>
    </row>
    <row r="362" spans="1:26" ht="15" thickBot="1" x14ac:dyDescent="0.35">
      <c r="A362" s="16" t="s">
        <v>1080</v>
      </c>
      <c r="B362" s="16" t="s">
        <v>1081</v>
      </c>
      <c r="C362" s="16" t="s">
        <v>1082</v>
      </c>
      <c r="D362">
        <f>IFERROR(VLOOKUP(C362,'throwball F'!$B$2:$N$138,13,FALSE),100)</f>
        <v>100</v>
      </c>
      <c r="E362">
        <f>IFERROR(VLOOKUP(C362,'Cricket SF&amp;F'!$B$2:$AC$103,28,FALSE),0)</f>
        <v>0</v>
      </c>
      <c r="F362">
        <f>IFERROR(VLOOKUP(C362,'Chess F'!$B$2:$H$84,7,FALSE),0)</f>
        <v>0</v>
      </c>
      <c r="G362">
        <f t="shared" si="30"/>
        <v>100</v>
      </c>
      <c r="H362">
        <f>IFERROR(VLOOKUP(C362,'Football SF'!$B$2:$U$61,20,FALSE),0)</f>
        <v>0</v>
      </c>
      <c r="I362">
        <f>IFERROR(VLOOKUP(C362,FIFA!$B$2:$M$36,12,FALSE),0)</f>
        <v>0</v>
      </c>
      <c r="J362">
        <f>IFERROR(VLOOKUP(C362,'TT F'!$B$2:$Q$71,16,FALSE),0)</f>
        <v>0</v>
      </c>
      <c r="K362">
        <f t="shared" si="31"/>
        <v>100</v>
      </c>
      <c r="L362">
        <f>IFERROR(VLOOKUP(C362,'Futsal F'!$B$2:$M$37,12,FALSE),0)</f>
        <v>0</v>
      </c>
      <c r="M362">
        <f>IFERROR(VLOOKUP(C362,'Football F'!$B$2:$M$34,12,FALSE),0)</f>
        <v>0</v>
      </c>
      <c r="N362">
        <f>IFERROR(VLOOKUP(C362,'Basketball F'!$B$2:$M$32,12,FALSE),0)</f>
        <v>0</v>
      </c>
      <c r="O362">
        <f t="shared" si="32"/>
        <v>100</v>
      </c>
      <c r="P362">
        <f>IFERROR(VLOOKUP(C362,'BGMI F'!$B$2:$Q$32,16,FALSE),0)</f>
        <v>0</v>
      </c>
      <c r="Q362">
        <f>IFERROR(VLOOKUP(C362,'Carrom F'!$B$2:$M$41,12,FALSE),0)</f>
        <v>0</v>
      </c>
      <c r="R362">
        <f>IFERROR(VLOOKUP(C362,'Badminton F'!$B$2:$Q$46,16,FALSE),0)</f>
        <v>0</v>
      </c>
      <c r="S362">
        <f t="shared" si="33"/>
        <v>100</v>
      </c>
      <c r="T362">
        <f>IFERROR(VLOOKUP(C362,Athletics!$B$2:$AF$22,31,FALSE),0)</f>
        <v>0</v>
      </c>
      <c r="U362">
        <f>IFERROR(VLOOKUP(C362,'Volleyball F'!$B$2:$Q$50,16,FALSE),0)</f>
        <v>0</v>
      </c>
      <c r="V362">
        <f>IFERROR(VLOOKUP(C362,Pool!$B$2:$U$31,20,FALSE),0)</f>
        <v>0</v>
      </c>
      <c r="W362">
        <f>IFERROR(VLOOKUP(C362,'Tug of War'!$B$2:$AC$20,28,FALSE),0)</f>
        <v>0</v>
      </c>
      <c r="X362">
        <f t="shared" si="34"/>
        <v>100</v>
      </c>
      <c r="Y362">
        <f>IFERROR(VLOOKUP(C362,Frisbee!$B$2:$Q$18,16,FALSE),0)</f>
        <v>0</v>
      </c>
      <c r="Z362">
        <f t="shared" si="35"/>
        <v>100</v>
      </c>
    </row>
    <row r="363" spans="1:26" ht="15" thickBot="1" x14ac:dyDescent="0.35">
      <c r="A363" s="16" t="s">
        <v>1083</v>
      </c>
      <c r="B363" s="16" t="s">
        <v>1084</v>
      </c>
      <c r="C363" s="16" t="s">
        <v>1085</v>
      </c>
      <c r="D363">
        <f>IFERROR(VLOOKUP(C363,'throwball F'!$B$2:$N$138,13,FALSE),100)</f>
        <v>100</v>
      </c>
      <c r="E363">
        <f>IFERROR(VLOOKUP(C363,'Cricket SF&amp;F'!$B$2:$AC$103,28,FALSE),0)</f>
        <v>0</v>
      </c>
      <c r="F363">
        <f>IFERROR(VLOOKUP(C363,'Chess F'!$B$2:$H$84,7,FALSE),0)</f>
        <v>0</v>
      </c>
      <c r="G363">
        <f t="shared" si="30"/>
        <v>100</v>
      </c>
      <c r="H363">
        <f>IFERROR(VLOOKUP(C363,'Football SF'!$B$2:$U$61,20,FALSE),0)</f>
        <v>0</v>
      </c>
      <c r="I363">
        <f>IFERROR(VLOOKUP(C363,FIFA!$B$2:$M$36,12,FALSE),0)</f>
        <v>0</v>
      </c>
      <c r="J363">
        <f>IFERROR(VLOOKUP(C363,'TT F'!$B$2:$Q$71,16,FALSE),0)</f>
        <v>0</v>
      </c>
      <c r="K363">
        <f t="shared" si="31"/>
        <v>100</v>
      </c>
      <c r="L363">
        <f>IFERROR(VLOOKUP(C363,'Futsal F'!$B$2:$M$37,12,FALSE),0)</f>
        <v>0</v>
      </c>
      <c r="M363">
        <f>IFERROR(VLOOKUP(C363,'Football F'!$B$2:$M$34,12,FALSE),0)</f>
        <v>0</v>
      </c>
      <c r="N363">
        <f>IFERROR(VLOOKUP(C363,'Basketball F'!$B$2:$M$32,12,FALSE),0)</f>
        <v>0</v>
      </c>
      <c r="O363">
        <f t="shared" si="32"/>
        <v>100</v>
      </c>
      <c r="P363">
        <f>IFERROR(VLOOKUP(C363,'BGMI F'!$B$2:$Q$32,16,FALSE),0)</f>
        <v>0</v>
      </c>
      <c r="Q363">
        <f>IFERROR(VLOOKUP(C363,'Carrom F'!$B$2:$M$41,12,FALSE),0)</f>
        <v>0</v>
      </c>
      <c r="R363">
        <f>IFERROR(VLOOKUP(C363,'Badminton F'!$B$2:$Q$46,16,FALSE),0)</f>
        <v>0</v>
      </c>
      <c r="S363">
        <f t="shared" si="33"/>
        <v>100</v>
      </c>
      <c r="T363">
        <f>IFERROR(VLOOKUP(C363,Athletics!$B$2:$AF$22,31,FALSE),0)</f>
        <v>0</v>
      </c>
      <c r="U363">
        <f>IFERROR(VLOOKUP(C363,'Volleyball F'!$B$2:$Q$50,16,FALSE),0)</f>
        <v>0</v>
      </c>
      <c r="V363">
        <f>IFERROR(VLOOKUP(C363,Pool!$B$2:$U$31,20,FALSE),0)</f>
        <v>0</v>
      </c>
      <c r="W363">
        <f>IFERROR(VLOOKUP(C363,'Tug of War'!$B$2:$AC$20,28,FALSE),0)</f>
        <v>0</v>
      </c>
      <c r="X363">
        <f t="shared" si="34"/>
        <v>100</v>
      </c>
      <c r="Y363">
        <f>IFERROR(VLOOKUP(C363,Frisbee!$B$2:$Q$18,16,FALSE),0)</f>
        <v>0</v>
      </c>
      <c r="Z363">
        <f t="shared" si="35"/>
        <v>100</v>
      </c>
    </row>
    <row r="364" spans="1:26" ht="15" thickBot="1" x14ac:dyDescent="0.35">
      <c r="A364" s="16" t="s">
        <v>1086</v>
      </c>
      <c r="B364" s="16" t="s">
        <v>1087</v>
      </c>
      <c r="C364" s="16" t="s">
        <v>1088</v>
      </c>
      <c r="D364">
        <f>IFERROR(VLOOKUP(C364,'throwball F'!$B$2:$N$138,13,FALSE),100)</f>
        <v>100</v>
      </c>
      <c r="E364">
        <f>IFERROR(VLOOKUP(C364,'Cricket SF&amp;F'!$B$2:$AC$103,28,FALSE),0)</f>
        <v>0</v>
      </c>
      <c r="F364">
        <f>IFERROR(VLOOKUP(C364,'Chess F'!$B$2:$H$84,7,FALSE),0)</f>
        <v>0</v>
      </c>
      <c r="G364">
        <f t="shared" si="30"/>
        <v>100</v>
      </c>
      <c r="H364">
        <f>IFERROR(VLOOKUP(C364,'Football SF'!$B$2:$U$61,20,FALSE),0)</f>
        <v>0</v>
      </c>
      <c r="I364">
        <f>IFERROR(VLOOKUP(C364,FIFA!$B$2:$M$36,12,FALSE),0)</f>
        <v>0</v>
      </c>
      <c r="J364">
        <f>IFERROR(VLOOKUP(C364,'TT F'!$B$2:$Q$71,16,FALSE),0)</f>
        <v>0</v>
      </c>
      <c r="K364">
        <f t="shared" si="31"/>
        <v>100</v>
      </c>
      <c r="L364">
        <f>IFERROR(VLOOKUP(C364,'Futsal F'!$B$2:$M$37,12,FALSE),0)</f>
        <v>0</v>
      </c>
      <c r="M364">
        <f>IFERROR(VLOOKUP(C364,'Football F'!$B$2:$M$34,12,FALSE),0)</f>
        <v>0</v>
      </c>
      <c r="N364">
        <f>IFERROR(VLOOKUP(C364,'Basketball F'!$B$2:$M$32,12,FALSE),0)</f>
        <v>0</v>
      </c>
      <c r="O364">
        <f t="shared" si="32"/>
        <v>100</v>
      </c>
      <c r="P364">
        <f>IFERROR(VLOOKUP(C364,'BGMI F'!$B$2:$Q$32,16,FALSE),0)</f>
        <v>0</v>
      </c>
      <c r="Q364">
        <f>IFERROR(VLOOKUP(C364,'Carrom F'!$B$2:$M$41,12,FALSE),0)</f>
        <v>0</v>
      </c>
      <c r="R364">
        <f>IFERROR(VLOOKUP(C364,'Badminton F'!$B$2:$Q$46,16,FALSE),0)</f>
        <v>0</v>
      </c>
      <c r="S364">
        <f t="shared" si="33"/>
        <v>100</v>
      </c>
      <c r="T364">
        <f>IFERROR(VLOOKUP(C364,Athletics!$B$2:$AF$22,31,FALSE),0)</f>
        <v>0</v>
      </c>
      <c r="U364">
        <f>IFERROR(VLOOKUP(C364,'Volleyball F'!$B$2:$Q$50,16,FALSE),0)</f>
        <v>0</v>
      </c>
      <c r="V364">
        <f>IFERROR(VLOOKUP(C364,Pool!$B$2:$U$31,20,FALSE),0)</f>
        <v>0</v>
      </c>
      <c r="W364">
        <f>IFERROR(VLOOKUP(C364,'Tug of War'!$B$2:$AC$20,28,FALSE),0)</f>
        <v>0</v>
      </c>
      <c r="X364">
        <f t="shared" si="34"/>
        <v>100</v>
      </c>
      <c r="Y364">
        <f>IFERROR(VLOOKUP(C364,Frisbee!$B$2:$Q$18,16,FALSE),0)</f>
        <v>0</v>
      </c>
      <c r="Z364">
        <f t="shared" si="35"/>
        <v>100</v>
      </c>
    </row>
    <row r="365" spans="1:26" ht="29.4" thickBot="1" x14ac:dyDescent="0.35">
      <c r="A365" s="16" t="s">
        <v>1089</v>
      </c>
      <c r="B365" s="16" t="s">
        <v>1090</v>
      </c>
      <c r="C365" s="16" t="s">
        <v>1091</v>
      </c>
      <c r="D365">
        <f>IFERROR(VLOOKUP(C365,'throwball F'!$B$2:$N$138,13,FALSE),100)</f>
        <v>100</v>
      </c>
      <c r="E365">
        <f>IFERROR(VLOOKUP(C365,'Cricket SF&amp;F'!$B$2:$AC$103,28,FALSE),0)</f>
        <v>0</v>
      </c>
      <c r="F365">
        <f>IFERROR(VLOOKUP(C365,'Chess F'!$B$2:$H$84,7,FALSE),0)</f>
        <v>0</v>
      </c>
      <c r="G365">
        <f t="shared" si="30"/>
        <v>100</v>
      </c>
      <c r="H365">
        <f>IFERROR(VLOOKUP(C365,'Football SF'!$B$2:$U$61,20,FALSE),0)</f>
        <v>0</v>
      </c>
      <c r="I365">
        <f>IFERROR(VLOOKUP(C365,FIFA!$B$2:$M$36,12,FALSE),0)</f>
        <v>0</v>
      </c>
      <c r="J365">
        <f>IFERROR(VLOOKUP(C365,'TT F'!$B$2:$Q$71,16,FALSE),0)</f>
        <v>0</v>
      </c>
      <c r="K365">
        <f t="shared" si="31"/>
        <v>100</v>
      </c>
      <c r="L365">
        <f>IFERROR(VLOOKUP(C365,'Futsal F'!$B$2:$M$37,12,FALSE),0)</f>
        <v>0</v>
      </c>
      <c r="M365">
        <f>IFERROR(VLOOKUP(C365,'Football F'!$B$2:$M$34,12,FALSE),0)</f>
        <v>0</v>
      </c>
      <c r="N365">
        <f>IFERROR(VLOOKUP(C365,'Basketball F'!$B$2:$M$32,12,FALSE),0)</f>
        <v>0</v>
      </c>
      <c r="O365">
        <f t="shared" si="32"/>
        <v>100</v>
      </c>
      <c r="P365">
        <f>IFERROR(VLOOKUP(C365,'BGMI F'!$B$2:$Q$32,16,FALSE),0)</f>
        <v>0</v>
      </c>
      <c r="Q365">
        <f>IFERROR(VLOOKUP(C365,'Carrom F'!$B$2:$M$41,12,FALSE),0)</f>
        <v>0</v>
      </c>
      <c r="R365">
        <f>IFERROR(VLOOKUP(C365,'Badminton F'!$B$2:$Q$46,16,FALSE),0)</f>
        <v>0</v>
      </c>
      <c r="S365">
        <f t="shared" si="33"/>
        <v>100</v>
      </c>
      <c r="T365">
        <f>IFERROR(VLOOKUP(C365,Athletics!$B$2:$AF$22,31,FALSE),0)</f>
        <v>0</v>
      </c>
      <c r="U365">
        <f>IFERROR(VLOOKUP(C365,'Volleyball F'!$B$2:$Q$50,16,FALSE),0)</f>
        <v>0</v>
      </c>
      <c r="V365">
        <f>IFERROR(VLOOKUP(C365,Pool!$B$2:$U$31,20,FALSE),0)</f>
        <v>0</v>
      </c>
      <c r="W365">
        <f>IFERROR(VLOOKUP(C365,'Tug of War'!$B$2:$AC$20,28,FALSE),0)</f>
        <v>0</v>
      </c>
      <c r="X365">
        <f t="shared" si="34"/>
        <v>100</v>
      </c>
      <c r="Y365">
        <f>IFERROR(VLOOKUP(C365,Frisbee!$B$2:$Q$18,16,FALSE),0)</f>
        <v>0</v>
      </c>
      <c r="Z365">
        <f t="shared" si="35"/>
        <v>100</v>
      </c>
    </row>
    <row r="366" spans="1:26" ht="15" thickBot="1" x14ac:dyDescent="0.35">
      <c r="A366" s="16" t="s">
        <v>1092</v>
      </c>
      <c r="B366" s="16" t="s">
        <v>1093</v>
      </c>
      <c r="C366" s="16" t="s">
        <v>1094</v>
      </c>
      <c r="D366">
        <f>IFERROR(VLOOKUP(C366,'throwball F'!$B$2:$N$138,13,FALSE),100)</f>
        <v>100</v>
      </c>
      <c r="E366">
        <f>IFERROR(VLOOKUP(C366,'Cricket SF&amp;F'!$B$2:$AC$103,28,FALSE),0)</f>
        <v>0</v>
      </c>
      <c r="F366">
        <f>IFERROR(VLOOKUP(C366,'Chess F'!$B$2:$H$84,7,FALSE),0)</f>
        <v>0</v>
      </c>
      <c r="G366">
        <f t="shared" si="30"/>
        <v>100</v>
      </c>
      <c r="H366">
        <f>IFERROR(VLOOKUP(C366,'Football SF'!$B$2:$U$61,20,FALSE),0)</f>
        <v>0</v>
      </c>
      <c r="I366">
        <f>IFERROR(VLOOKUP(C366,FIFA!$B$2:$M$36,12,FALSE),0)</f>
        <v>0</v>
      </c>
      <c r="J366">
        <f>IFERROR(VLOOKUP(C366,'TT F'!$B$2:$Q$71,16,FALSE),0)</f>
        <v>0</v>
      </c>
      <c r="K366">
        <f t="shared" si="31"/>
        <v>100</v>
      </c>
      <c r="L366">
        <f>IFERROR(VLOOKUP(C366,'Futsal F'!$B$2:$M$37,12,FALSE),0)</f>
        <v>0</v>
      </c>
      <c r="M366">
        <f>IFERROR(VLOOKUP(C366,'Football F'!$B$2:$M$34,12,FALSE),0)</f>
        <v>0</v>
      </c>
      <c r="N366">
        <f>IFERROR(VLOOKUP(C366,'Basketball F'!$B$2:$M$32,12,FALSE),0)</f>
        <v>0</v>
      </c>
      <c r="O366">
        <f t="shared" si="32"/>
        <v>100</v>
      </c>
      <c r="P366">
        <f>IFERROR(VLOOKUP(C366,'BGMI F'!$B$2:$Q$32,16,FALSE),0)</f>
        <v>0</v>
      </c>
      <c r="Q366">
        <f>IFERROR(VLOOKUP(C366,'Carrom F'!$B$2:$M$41,12,FALSE),0)</f>
        <v>0</v>
      </c>
      <c r="R366">
        <f>IFERROR(VLOOKUP(C366,'Badminton F'!$B$2:$Q$46,16,FALSE),0)</f>
        <v>0</v>
      </c>
      <c r="S366">
        <f t="shared" si="33"/>
        <v>100</v>
      </c>
      <c r="T366">
        <f>IFERROR(VLOOKUP(C366,Athletics!$B$2:$AF$22,31,FALSE),0)</f>
        <v>0</v>
      </c>
      <c r="U366">
        <f>IFERROR(VLOOKUP(C366,'Volleyball F'!$B$2:$Q$50,16,FALSE),0)</f>
        <v>0</v>
      </c>
      <c r="V366">
        <f>IFERROR(VLOOKUP(C366,Pool!$B$2:$U$31,20,FALSE),0)</f>
        <v>0</v>
      </c>
      <c r="W366">
        <f>IFERROR(VLOOKUP(C366,'Tug of War'!$B$2:$AC$20,28,FALSE),0)</f>
        <v>0</v>
      </c>
      <c r="X366">
        <f t="shared" si="34"/>
        <v>100</v>
      </c>
      <c r="Y366">
        <f>IFERROR(VLOOKUP(C366,Frisbee!$B$2:$Q$18,16,FALSE),0)</f>
        <v>0</v>
      </c>
      <c r="Z366">
        <f t="shared" si="35"/>
        <v>100</v>
      </c>
    </row>
    <row r="367" spans="1:26" ht="15" thickBot="1" x14ac:dyDescent="0.35">
      <c r="A367" s="16" t="s">
        <v>1095</v>
      </c>
      <c r="B367" s="16" t="s">
        <v>1096</v>
      </c>
      <c r="C367" s="16" t="s">
        <v>1097</v>
      </c>
      <c r="D367">
        <f>IFERROR(VLOOKUP(C367,'throwball F'!$B$2:$N$138,13,FALSE),100)</f>
        <v>100</v>
      </c>
      <c r="E367">
        <f>IFERROR(VLOOKUP(C367,'Cricket SF&amp;F'!$B$2:$AC$103,28,FALSE),0)</f>
        <v>0</v>
      </c>
      <c r="F367">
        <f>IFERROR(VLOOKUP(C367,'Chess F'!$B$2:$H$84,7,FALSE),0)</f>
        <v>0</v>
      </c>
      <c r="G367">
        <f t="shared" si="30"/>
        <v>100</v>
      </c>
      <c r="H367">
        <f>IFERROR(VLOOKUP(C367,'Football SF'!$B$2:$U$61,20,FALSE),0)</f>
        <v>0</v>
      </c>
      <c r="I367">
        <f>IFERROR(VLOOKUP(C367,FIFA!$B$2:$M$36,12,FALSE),0)</f>
        <v>0</v>
      </c>
      <c r="J367">
        <f>IFERROR(VLOOKUP(C367,'TT F'!$B$2:$Q$71,16,FALSE),0)</f>
        <v>0</v>
      </c>
      <c r="K367">
        <f t="shared" si="31"/>
        <v>100</v>
      </c>
      <c r="L367">
        <f>IFERROR(VLOOKUP(C367,'Futsal F'!$B$2:$M$37,12,FALSE),0)</f>
        <v>0</v>
      </c>
      <c r="M367">
        <f>IFERROR(VLOOKUP(C367,'Football F'!$B$2:$M$34,12,FALSE),0)</f>
        <v>0</v>
      </c>
      <c r="N367">
        <f>IFERROR(VLOOKUP(C367,'Basketball F'!$B$2:$M$32,12,FALSE),0)</f>
        <v>0</v>
      </c>
      <c r="O367">
        <f t="shared" si="32"/>
        <v>100</v>
      </c>
      <c r="P367">
        <f>IFERROR(VLOOKUP(C367,'BGMI F'!$B$2:$Q$32,16,FALSE),0)</f>
        <v>0</v>
      </c>
      <c r="Q367">
        <f>IFERROR(VLOOKUP(C367,'Carrom F'!$B$2:$M$41,12,FALSE),0)</f>
        <v>0</v>
      </c>
      <c r="R367">
        <f>IFERROR(VLOOKUP(C367,'Badminton F'!$B$2:$Q$46,16,FALSE),0)</f>
        <v>0</v>
      </c>
      <c r="S367">
        <f t="shared" si="33"/>
        <v>100</v>
      </c>
      <c r="T367">
        <f>IFERROR(VLOOKUP(C367,Athletics!$B$2:$AF$22,31,FALSE),0)</f>
        <v>0</v>
      </c>
      <c r="U367">
        <f>IFERROR(VLOOKUP(C367,'Volleyball F'!$B$2:$Q$50,16,FALSE),0)</f>
        <v>0</v>
      </c>
      <c r="V367">
        <f>IFERROR(VLOOKUP(C367,Pool!$B$2:$U$31,20,FALSE),0)</f>
        <v>0</v>
      </c>
      <c r="W367">
        <f>IFERROR(VLOOKUP(C367,'Tug of War'!$B$2:$AC$20,28,FALSE),0)</f>
        <v>0</v>
      </c>
      <c r="X367">
        <f t="shared" si="34"/>
        <v>100</v>
      </c>
      <c r="Y367">
        <f>IFERROR(VLOOKUP(C367,Frisbee!$B$2:$Q$18,16,FALSE),0)</f>
        <v>0</v>
      </c>
      <c r="Z367">
        <f t="shared" si="35"/>
        <v>100</v>
      </c>
    </row>
    <row r="368" spans="1:26" ht="15" thickBot="1" x14ac:dyDescent="0.35">
      <c r="A368" s="16" t="s">
        <v>1098</v>
      </c>
      <c r="B368" s="16" t="s">
        <v>1099</v>
      </c>
      <c r="C368" s="16" t="s">
        <v>1100</v>
      </c>
      <c r="D368">
        <f>IFERROR(VLOOKUP(C368,'throwball F'!$B$2:$N$138,13,FALSE),100)</f>
        <v>100</v>
      </c>
      <c r="E368">
        <f>IFERROR(VLOOKUP(C368,'Cricket SF&amp;F'!$B$2:$AC$103,28,FALSE),0)</f>
        <v>0</v>
      </c>
      <c r="F368">
        <f>IFERROR(VLOOKUP(C368,'Chess F'!$B$2:$H$84,7,FALSE),0)</f>
        <v>0</v>
      </c>
      <c r="G368">
        <f t="shared" si="30"/>
        <v>100</v>
      </c>
      <c r="H368">
        <f>IFERROR(VLOOKUP(C368,'Football SF'!$B$2:$U$61,20,FALSE),0)</f>
        <v>0</v>
      </c>
      <c r="I368">
        <f>IFERROR(VLOOKUP(C368,FIFA!$B$2:$M$36,12,FALSE),0)</f>
        <v>0</v>
      </c>
      <c r="J368">
        <f>IFERROR(VLOOKUP(C368,'TT F'!$B$2:$Q$71,16,FALSE),0)</f>
        <v>0</v>
      </c>
      <c r="K368">
        <f t="shared" si="31"/>
        <v>100</v>
      </c>
      <c r="L368">
        <f>IFERROR(VLOOKUP(C368,'Futsal F'!$B$2:$M$37,12,FALSE),0)</f>
        <v>0</v>
      </c>
      <c r="M368">
        <f>IFERROR(VLOOKUP(C368,'Football F'!$B$2:$M$34,12,FALSE),0)</f>
        <v>0</v>
      </c>
      <c r="N368">
        <f>IFERROR(VLOOKUP(C368,'Basketball F'!$B$2:$M$32,12,FALSE),0)</f>
        <v>0</v>
      </c>
      <c r="O368">
        <f t="shared" si="32"/>
        <v>100</v>
      </c>
      <c r="P368">
        <f>IFERROR(VLOOKUP(C368,'BGMI F'!$B$2:$Q$32,16,FALSE),0)</f>
        <v>0</v>
      </c>
      <c r="Q368">
        <f>IFERROR(VLOOKUP(C368,'Carrom F'!$B$2:$M$41,12,FALSE),0)</f>
        <v>0</v>
      </c>
      <c r="R368">
        <f>IFERROR(VLOOKUP(C368,'Badminton F'!$B$2:$Q$46,16,FALSE),0)</f>
        <v>0</v>
      </c>
      <c r="S368">
        <f t="shared" si="33"/>
        <v>100</v>
      </c>
      <c r="T368">
        <f>IFERROR(VLOOKUP(C368,Athletics!$B$2:$AF$22,31,FALSE),0)</f>
        <v>0</v>
      </c>
      <c r="U368">
        <f>IFERROR(VLOOKUP(C368,'Volleyball F'!$B$2:$Q$50,16,FALSE),0)</f>
        <v>0</v>
      </c>
      <c r="V368">
        <f>IFERROR(VLOOKUP(C368,Pool!$B$2:$U$31,20,FALSE),0)</f>
        <v>0</v>
      </c>
      <c r="W368">
        <f>IFERROR(VLOOKUP(C368,'Tug of War'!$B$2:$AC$20,28,FALSE),0)</f>
        <v>0</v>
      </c>
      <c r="X368">
        <f t="shared" si="34"/>
        <v>100</v>
      </c>
      <c r="Y368">
        <f>IFERROR(VLOOKUP(C368,Frisbee!$B$2:$Q$18,16,FALSE),0)</f>
        <v>0</v>
      </c>
      <c r="Z368">
        <f t="shared" si="35"/>
        <v>100</v>
      </c>
    </row>
    <row r="369" spans="1:26" ht="15" thickBot="1" x14ac:dyDescent="0.35">
      <c r="A369" s="16" t="s">
        <v>1101</v>
      </c>
      <c r="B369" s="16" t="s">
        <v>1102</v>
      </c>
      <c r="C369" s="16" t="s">
        <v>1103</v>
      </c>
      <c r="D369">
        <f>IFERROR(VLOOKUP(C369,'throwball F'!$B$2:$N$138,13,FALSE),100)</f>
        <v>100</v>
      </c>
      <c r="E369">
        <f>IFERROR(VLOOKUP(C369,'Cricket SF&amp;F'!$B$2:$AC$103,28,FALSE),0)</f>
        <v>0</v>
      </c>
      <c r="F369">
        <f>IFERROR(VLOOKUP(C369,'Chess F'!$B$2:$H$84,7,FALSE),0)</f>
        <v>0</v>
      </c>
      <c r="G369">
        <f t="shared" si="30"/>
        <v>100</v>
      </c>
      <c r="H369">
        <f>IFERROR(VLOOKUP(C369,'Football SF'!$B$2:$U$61,20,FALSE),0)</f>
        <v>0</v>
      </c>
      <c r="I369">
        <f>IFERROR(VLOOKUP(C369,FIFA!$B$2:$M$36,12,FALSE),0)</f>
        <v>0</v>
      </c>
      <c r="J369">
        <f>IFERROR(VLOOKUP(C369,'TT F'!$B$2:$Q$71,16,FALSE),0)</f>
        <v>0</v>
      </c>
      <c r="K369">
        <f t="shared" si="31"/>
        <v>100</v>
      </c>
      <c r="L369">
        <f>IFERROR(VLOOKUP(C369,'Futsal F'!$B$2:$M$37,12,FALSE),0)</f>
        <v>0</v>
      </c>
      <c r="M369">
        <f>IFERROR(VLOOKUP(C369,'Football F'!$B$2:$M$34,12,FALSE),0)</f>
        <v>0</v>
      </c>
      <c r="N369">
        <f>IFERROR(VLOOKUP(C369,'Basketball F'!$B$2:$M$32,12,FALSE),0)</f>
        <v>0</v>
      </c>
      <c r="O369">
        <f t="shared" si="32"/>
        <v>100</v>
      </c>
      <c r="P369">
        <f>IFERROR(VLOOKUP(C369,'BGMI F'!$B$2:$Q$32,16,FALSE),0)</f>
        <v>0</v>
      </c>
      <c r="Q369">
        <f>IFERROR(VLOOKUP(C369,'Carrom F'!$B$2:$M$41,12,FALSE),0)</f>
        <v>0</v>
      </c>
      <c r="R369">
        <f>IFERROR(VLOOKUP(C369,'Badminton F'!$B$2:$Q$46,16,FALSE),0)</f>
        <v>0</v>
      </c>
      <c r="S369">
        <f t="shared" si="33"/>
        <v>100</v>
      </c>
      <c r="T369">
        <f>IFERROR(VLOOKUP(C369,Athletics!$B$2:$AF$22,31,FALSE),0)</f>
        <v>0</v>
      </c>
      <c r="U369">
        <f>IFERROR(VLOOKUP(C369,'Volleyball F'!$B$2:$Q$50,16,FALSE),0)</f>
        <v>0</v>
      </c>
      <c r="V369">
        <f>IFERROR(VLOOKUP(C369,Pool!$B$2:$U$31,20,FALSE),0)</f>
        <v>0</v>
      </c>
      <c r="W369">
        <f>IFERROR(VLOOKUP(C369,'Tug of War'!$B$2:$AC$20,28,FALSE),0)</f>
        <v>0</v>
      </c>
      <c r="X369">
        <f t="shared" si="34"/>
        <v>100</v>
      </c>
      <c r="Y369">
        <f>IFERROR(VLOOKUP(C369,Frisbee!$B$2:$Q$18,16,FALSE),0)</f>
        <v>0</v>
      </c>
      <c r="Z369">
        <f t="shared" si="35"/>
        <v>100</v>
      </c>
    </row>
    <row r="370" spans="1:26" ht="15" thickBot="1" x14ac:dyDescent="0.35">
      <c r="A370" s="16" t="s">
        <v>1104</v>
      </c>
      <c r="B370" s="16" t="s">
        <v>1105</v>
      </c>
      <c r="C370" s="16" t="s">
        <v>1106</v>
      </c>
      <c r="D370">
        <f>IFERROR(VLOOKUP(C370,'throwball F'!$B$2:$N$138,13,FALSE),100)</f>
        <v>100</v>
      </c>
      <c r="E370">
        <f>IFERROR(VLOOKUP(C370,'Cricket SF&amp;F'!$B$2:$AC$103,28,FALSE),0)</f>
        <v>0</v>
      </c>
      <c r="F370">
        <f>IFERROR(VLOOKUP(C370,'Chess F'!$B$2:$H$84,7,FALSE),0)</f>
        <v>0</v>
      </c>
      <c r="G370">
        <f t="shared" si="30"/>
        <v>100</v>
      </c>
      <c r="H370">
        <f>IFERROR(VLOOKUP(C370,'Football SF'!$B$2:$U$61,20,FALSE),0)</f>
        <v>0</v>
      </c>
      <c r="I370">
        <f>IFERROR(VLOOKUP(C370,FIFA!$B$2:$M$36,12,FALSE),0)</f>
        <v>0</v>
      </c>
      <c r="J370">
        <f>IFERROR(VLOOKUP(C370,'TT F'!$B$2:$Q$71,16,FALSE),0)</f>
        <v>0</v>
      </c>
      <c r="K370">
        <f t="shared" si="31"/>
        <v>100</v>
      </c>
      <c r="L370">
        <f>IFERROR(VLOOKUP(C370,'Futsal F'!$B$2:$M$37,12,FALSE),0)</f>
        <v>0</v>
      </c>
      <c r="M370">
        <f>IFERROR(VLOOKUP(C370,'Football F'!$B$2:$M$34,12,FALSE),0)</f>
        <v>0</v>
      </c>
      <c r="N370">
        <f>IFERROR(VLOOKUP(C370,'Basketball F'!$B$2:$M$32,12,FALSE),0)</f>
        <v>0</v>
      </c>
      <c r="O370">
        <f t="shared" si="32"/>
        <v>100</v>
      </c>
      <c r="P370">
        <f>IFERROR(VLOOKUP(C370,'BGMI F'!$B$2:$Q$32,16,FALSE),0)</f>
        <v>0</v>
      </c>
      <c r="Q370">
        <f>IFERROR(VLOOKUP(C370,'Carrom F'!$B$2:$M$41,12,FALSE),0)</f>
        <v>0</v>
      </c>
      <c r="R370">
        <f>IFERROR(VLOOKUP(C370,'Badminton F'!$B$2:$Q$46,16,FALSE),0)</f>
        <v>0</v>
      </c>
      <c r="S370">
        <f t="shared" si="33"/>
        <v>100</v>
      </c>
      <c r="T370">
        <f>IFERROR(VLOOKUP(C370,Athletics!$B$2:$AF$22,31,FALSE),0)</f>
        <v>0</v>
      </c>
      <c r="U370">
        <f>IFERROR(VLOOKUP(C370,'Volleyball F'!$B$2:$Q$50,16,FALSE),0)</f>
        <v>0</v>
      </c>
      <c r="V370">
        <f>IFERROR(VLOOKUP(C370,Pool!$B$2:$U$31,20,FALSE),0)</f>
        <v>0</v>
      </c>
      <c r="W370">
        <f>IFERROR(VLOOKUP(C370,'Tug of War'!$B$2:$AC$20,28,FALSE),0)</f>
        <v>0</v>
      </c>
      <c r="X370">
        <f t="shared" si="34"/>
        <v>100</v>
      </c>
      <c r="Y370">
        <f>IFERROR(VLOOKUP(C370,Frisbee!$B$2:$Q$18,16,FALSE),0)</f>
        <v>0</v>
      </c>
      <c r="Z370">
        <f t="shared" si="35"/>
        <v>100</v>
      </c>
    </row>
    <row r="371" spans="1:26" ht="15" thickBot="1" x14ac:dyDescent="0.35">
      <c r="A371" s="16" t="s">
        <v>1107</v>
      </c>
      <c r="B371" s="16" t="s">
        <v>1108</v>
      </c>
      <c r="C371" s="16" t="s">
        <v>1109</v>
      </c>
      <c r="D371">
        <f>IFERROR(VLOOKUP(C371,'throwball F'!$B$2:$N$138,13,FALSE),100)</f>
        <v>100</v>
      </c>
      <c r="E371">
        <f>IFERROR(VLOOKUP(C371,'Cricket SF&amp;F'!$B$2:$AC$103,28,FALSE),0)</f>
        <v>0</v>
      </c>
      <c r="F371">
        <f>IFERROR(VLOOKUP(C371,'Chess F'!$B$2:$H$84,7,FALSE),0)</f>
        <v>0</v>
      </c>
      <c r="G371">
        <f t="shared" si="30"/>
        <v>100</v>
      </c>
      <c r="H371">
        <f>IFERROR(VLOOKUP(C371,'Football SF'!$B$2:$U$61,20,FALSE),0)</f>
        <v>0</v>
      </c>
      <c r="I371">
        <f>IFERROR(VLOOKUP(C371,FIFA!$B$2:$M$36,12,FALSE),0)</f>
        <v>0</v>
      </c>
      <c r="J371">
        <f>IFERROR(VLOOKUP(C371,'TT F'!$B$2:$Q$71,16,FALSE),0)</f>
        <v>0</v>
      </c>
      <c r="K371">
        <f t="shared" si="31"/>
        <v>100</v>
      </c>
      <c r="L371">
        <f>IFERROR(VLOOKUP(C371,'Futsal F'!$B$2:$M$37,12,FALSE),0)</f>
        <v>0</v>
      </c>
      <c r="M371">
        <f>IFERROR(VLOOKUP(C371,'Football F'!$B$2:$M$34,12,FALSE),0)</f>
        <v>0</v>
      </c>
      <c r="N371">
        <f>IFERROR(VLOOKUP(C371,'Basketball F'!$B$2:$M$32,12,FALSE),0)</f>
        <v>0</v>
      </c>
      <c r="O371">
        <f t="shared" si="32"/>
        <v>100</v>
      </c>
      <c r="P371">
        <f>IFERROR(VLOOKUP(C371,'BGMI F'!$B$2:$Q$32,16,FALSE),0)</f>
        <v>0</v>
      </c>
      <c r="Q371">
        <f>IFERROR(VLOOKUP(C371,'Carrom F'!$B$2:$M$41,12,FALSE),0)</f>
        <v>0</v>
      </c>
      <c r="R371">
        <f>IFERROR(VLOOKUP(C371,'Badminton F'!$B$2:$Q$46,16,FALSE),0)</f>
        <v>0</v>
      </c>
      <c r="S371">
        <f t="shared" si="33"/>
        <v>100</v>
      </c>
      <c r="T371">
        <f>IFERROR(VLOOKUP(C371,Athletics!$B$2:$AF$22,31,FALSE),0)</f>
        <v>0</v>
      </c>
      <c r="U371">
        <f>IFERROR(VLOOKUP(C371,'Volleyball F'!$B$2:$Q$50,16,FALSE),0)</f>
        <v>0</v>
      </c>
      <c r="V371">
        <f>IFERROR(VLOOKUP(C371,Pool!$B$2:$U$31,20,FALSE),0)</f>
        <v>0</v>
      </c>
      <c r="W371">
        <f>IFERROR(VLOOKUP(C371,'Tug of War'!$B$2:$AC$20,28,FALSE),0)</f>
        <v>0</v>
      </c>
      <c r="X371">
        <f t="shared" si="34"/>
        <v>100</v>
      </c>
      <c r="Y371">
        <f>IFERROR(VLOOKUP(C371,Frisbee!$B$2:$Q$18,16,FALSE),0)</f>
        <v>0</v>
      </c>
      <c r="Z371">
        <f t="shared" si="35"/>
        <v>100</v>
      </c>
    </row>
    <row r="372" spans="1:26" ht="15" thickBot="1" x14ac:dyDescent="0.35">
      <c r="A372" s="16" t="s">
        <v>1110</v>
      </c>
      <c r="B372" s="16" t="s">
        <v>1111</v>
      </c>
      <c r="C372" s="16" t="s">
        <v>1112</v>
      </c>
      <c r="D372">
        <f>IFERROR(VLOOKUP(C372,'throwball F'!$B$2:$N$138,13,FALSE),100)</f>
        <v>100</v>
      </c>
      <c r="E372">
        <f>IFERROR(VLOOKUP(C372,'Cricket SF&amp;F'!$B$2:$AC$103,28,FALSE),0)</f>
        <v>0</v>
      </c>
      <c r="F372">
        <f>IFERROR(VLOOKUP(C372,'Chess F'!$B$2:$H$84,7,FALSE),0)</f>
        <v>0</v>
      </c>
      <c r="G372">
        <f t="shared" si="30"/>
        <v>100</v>
      </c>
      <c r="H372">
        <f>IFERROR(VLOOKUP(C372,'Football SF'!$B$2:$U$61,20,FALSE),0)</f>
        <v>0</v>
      </c>
      <c r="I372">
        <f>IFERROR(VLOOKUP(C372,FIFA!$B$2:$M$36,12,FALSE),0)</f>
        <v>0</v>
      </c>
      <c r="J372">
        <f>IFERROR(VLOOKUP(C372,'TT F'!$B$2:$Q$71,16,FALSE),0)</f>
        <v>0</v>
      </c>
      <c r="K372">
        <f t="shared" si="31"/>
        <v>100</v>
      </c>
      <c r="L372">
        <f>IFERROR(VLOOKUP(C372,'Futsal F'!$B$2:$M$37,12,FALSE),0)</f>
        <v>0</v>
      </c>
      <c r="M372">
        <f>IFERROR(VLOOKUP(C372,'Football F'!$B$2:$M$34,12,FALSE),0)</f>
        <v>0</v>
      </c>
      <c r="N372">
        <f>IFERROR(VLOOKUP(C372,'Basketball F'!$B$2:$M$32,12,FALSE),0)</f>
        <v>0</v>
      </c>
      <c r="O372">
        <f t="shared" si="32"/>
        <v>100</v>
      </c>
      <c r="P372">
        <f>IFERROR(VLOOKUP(C372,'BGMI F'!$B$2:$Q$32,16,FALSE),0)</f>
        <v>0</v>
      </c>
      <c r="Q372">
        <f>IFERROR(VLOOKUP(C372,'Carrom F'!$B$2:$M$41,12,FALSE),0)</f>
        <v>0</v>
      </c>
      <c r="R372">
        <f>IFERROR(VLOOKUP(C372,'Badminton F'!$B$2:$Q$46,16,FALSE),0)</f>
        <v>0</v>
      </c>
      <c r="S372">
        <f t="shared" si="33"/>
        <v>100</v>
      </c>
      <c r="T372">
        <f>IFERROR(VLOOKUP(C372,Athletics!$B$2:$AF$22,31,FALSE),0)</f>
        <v>0</v>
      </c>
      <c r="U372">
        <f>IFERROR(VLOOKUP(C372,'Volleyball F'!$B$2:$Q$50,16,FALSE),0)</f>
        <v>0</v>
      </c>
      <c r="V372">
        <f>IFERROR(VLOOKUP(C372,Pool!$B$2:$U$31,20,FALSE),0)</f>
        <v>0</v>
      </c>
      <c r="W372">
        <f>IFERROR(VLOOKUP(C372,'Tug of War'!$B$2:$AC$20,28,FALSE),0)</f>
        <v>0</v>
      </c>
      <c r="X372">
        <f t="shared" si="34"/>
        <v>100</v>
      </c>
      <c r="Y372">
        <f>IFERROR(VLOOKUP(C372,Frisbee!$B$2:$Q$18,16,FALSE),0)</f>
        <v>0</v>
      </c>
      <c r="Z372">
        <f t="shared" si="35"/>
        <v>100</v>
      </c>
    </row>
    <row r="373" spans="1:26" ht="29.4" thickBot="1" x14ac:dyDescent="0.35">
      <c r="A373" s="16" t="s">
        <v>1113</v>
      </c>
      <c r="B373" s="16" t="s">
        <v>1114</v>
      </c>
      <c r="C373" s="16" t="s">
        <v>1115</v>
      </c>
      <c r="D373">
        <f>IFERROR(VLOOKUP(C373,'throwball F'!$B$2:$N$138,13,FALSE),100)</f>
        <v>100</v>
      </c>
      <c r="E373">
        <f>IFERROR(VLOOKUP(C373,'Cricket SF&amp;F'!$B$2:$AC$103,28,FALSE),0)</f>
        <v>-30</v>
      </c>
      <c r="F373">
        <f>IFERROR(VLOOKUP(C373,'Chess F'!$B$2:$H$84,7,FALSE),0)</f>
        <v>15</v>
      </c>
      <c r="G373">
        <f t="shared" si="30"/>
        <v>85</v>
      </c>
      <c r="H373">
        <f>IFERROR(VLOOKUP(C373,'Football SF'!$B$2:$U$61,20,FALSE),0)</f>
        <v>0</v>
      </c>
      <c r="I373">
        <f>IFERROR(VLOOKUP(C373,FIFA!$B$2:$M$36,12,FALSE),0)</f>
        <v>0</v>
      </c>
      <c r="J373">
        <f>IFERROR(VLOOKUP(C373,'TT F'!$B$2:$Q$71,16,FALSE),0)</f>
        <v>0</v>
      </c>
      <c r="K373">
        <f t="shared" si="31"/>
        <v>85</v>
      </c>
      <c r="L373">
        <f>IFERROR(VLOOKUP(C373,'Futsal F'!$B$2:$M$37,12,FALSE),0)</f>
        <v>0</v>
      </c>
      <c r="M373">
        <f>IFERROR(VLOOKUP(C373,'Football F'!$B$2:$M$34,12,FALSE),0)</f>
        <v>0</v>
      </c>
      <c r="N373">
        <f>IFERROR(VLOOKUP(C373,'Basketball F'!$B$2:$M$32,12,FALSE),0)</f>
        <v>0</v>
      </c>
      <c r="O373">
        <f t="shared" si="32"/>
        <v>85</v>
      </c>
      <c r="P373">
        <f>IFERROR(VLOOKUP(C373,'BGMI F'!$B$2:$Q$32,16,FALSE),0)</f>
        <v>0</v>
      </c>
      <c r="Q373">
        <f>IFERROR(VLOOKUP(C373,'Carrom F'!$B$2:$M$41,12,FALSE),0)</f>
        <v>0</v>
      </c>
      <c r="R373">
        <f>IFERROR(VLOOKUP(C373,'Badminton F'!$B$2:$Q$46,16,FALSE),0)</f>
        <v>-15</v>
      </c>
      <c r="S373">
        <f t="shared" si="33"/>
        <v>70</v>
      </c>
      <c r="T373">
        <f>IFERROR(VLOOKUP(C373,Athletics!$B$2:$AF$22,31,FALSE),0)</f>
        <v>0</v>
      </c>
      <c r="U373">
        <f>IFERROR(VLOOKUP(C373,'Volleyball F'!$B$2:$Q$50,16,FALSE),0)</f>
        <v>-5</v>
      </c>
      <c r="V373">
        <f>IFERROR(VLOOKUP(C373,Pool!$B$2:$U$31,20,FALSE),0)</f>
        <v>0</v>
      </c>
      <c r="W373">
        <f>IFERROR(VLOOKUP(C373,'Tug of War'!$B$2:$AC$20,28,FALSE),0)</f>
        <v>0</v>
      </c>
      <c r="X373">
        <f t="shared" si="34"/>
        <v>65</v>
      </c>
      <c r="Y373">
        <f>IFERROR(VLOOKUP(C373,Frisbee!$B$2:$Q$18,16,FALSE),0)</f>
        <v>0</v>
      </c>
      <c r="Z373">
        <f t="shared" si="35"/>
        <v>65</v>
      </c>
    </row>
    <row r="374" spans="1:26" ht="15" thickBot="1" x14ac:dyDescent="0.35">
      <c r="A374" s="16" t="s">
        <v>1116</v>
      </c>
      <c r="B374" s="16" t="s">
        <v>1117</v>
      </c>
      <c r="C374" s="16" t="s">
        <v>1118</v>
      </c>
      <c r="D374">
        <f>IFERROR(VLOOKUP(C374,'throwball F'!$B$2:$N$138,13,FALSE),100)</f>
        <v>100</v>
      </c>
      <c r="E374">
        <f>IFERROR(VLOOKUP(C374,'Cricket SF&amp;F'!$B$2:$AC$103,28,FALSE),0)</f>
        <v>0</v>
      </c>
      <c r="F374">
        <f>IFERROR(VLOOKUP(C374,'Chess F'!$B$2:$H$84,7,FALSE),0)</f>
        <v>0</v>
      </c>
      <c r="G374">
        <f t="shared" si="30"/>
        <v>100</v>
      </c>
      <c r="H374">
        <f>IFERROR(VLOOKUP(C374,'Football SF'!$B$2:$U$61,20,FALSE),0)</f>
        <v>0</v>
      </c>
      <c r="I374">
        <f>IFERROR(VLOOKUP(C374,FIFA!$B$2:$M$36,12,FALSE),0)</f>
        <v>0</v>
      </c>
      <c r="J374">
        <f>IFERROR(VLOOKUP(C374,'TT F'!$B$2:$Q$71,16,FALSE),0)</f>
        <v>0</v>
      </c>
      <c r="K374">
        <f t="shared" si="31"/>
        <v>100</v>
      </c>
      <c r="L374">
        <f>IFERROR(VLOOKUP(C374,'Futsal F'!$B$2:$M$37,12,FALSE),0)</f>
        <v>0</v>
      </c>
      <c r="M374">
        <f>IFERROR(VLOOKUP(C374,'Football F'!$B$2:$M$34,12,FALSE),0)</f>
        <v>0</v>
      </c>
      <c r="N374">
        <f>IFERROR(VLOOKUP(C374,'Basketball F'!$B$2:$M$32,12,FALSE),0)</f>
        <v>0</v>
      </c>
      <c r="O374">
        <f t="shared" si="32"/>
        <v>100</v>
      </c>
      <c r="P374">
        <f>IFERROR(VLOOKUP(C374,'BGMI F'!$B$2:$Q$32,16,FALSE),0)</f>
        <v>0</v>
      </c>
      <c r="Q374">
        <f>IFERROR(VLOOKUP(C374,'Carrom F'!$B$2:$M$41,12,FALSE),0)</f>
        <v>0</v>
      </c>
      <c r="R374">
        <f>IFERROR(VLOOKUP(C374,'Badminton F'!$B$2:$Q$46,16,FALSE),0)</f>
        <v>0</v>
      </c>
      <c r="S374">
        <f t="shared" si="33"/>
        <v>100</v>
      </c>
      <c r="T374">
        <f>IFERROR(VLOOKUP(C374,Athletics!$B$2:$AF$22,31,FALSE),0)</f>
        <v>0</v>
      </c>
      <c r="U374">
        <f>IFERROR(VLOOKUP(C374,'Volleyball F'!$B$2:$Q$50,16,FALSE),0)</f>
        <v>0</v>
      </c>
      <c r="V374">
        <f>IFERROR(VLOOKUP(C374,Pool!$B$2:$U$31,20,FALSE),0)</f>
        <v>0</v>
      </c>
      <c r="W374">
        <f>IFERROR(VLOOKUP(C374,'Tug of War'!$B$2:$AC$20,28,FALSE),0)</f>
        <v>0</v>
      </c>
      <c r="X374">
        <f t="shared" si="34"/>
        <v>100</v>
      </c>
      <c r="Y374">
        <f>IFERROR(VLOOKUP(C374,Frisbee!$B$2:$Q$18,16,FALSE),0)</f>
        <v>0</v>
      </c>
      <c r="Z374">
        <f t="shared" si="35"/>
        <v>100</v>
      </c>
    </row>
    <row r="375" spans="1:26" ht="15" thickBot="1" x14ac:dyDescent="0.35">
      <c r="A375" s="16" t="s">
        <v>1119</v>
      </c>
      <c r="B375" s="16" t="s">
        <v>436</v>
      </c>
      <c r="C375" s="16" t="s">
        <v>1120</v>
      </c>
      <c r="D375">
        <f>IFERROR(VLOOKUP(C375,'throwball F'!$B$2:$N$138,13,FALSE),100)</f>
        <v>100</v>
      </c>
      <c r="E375">
        <f>IFERROR(VLOOKUP(C375,'Cricket SF&amp;F'!$B$2:$AC$103,28,FALSE),0)</f>
        <v>0</v>
      </c>
      <c r="F375">
        <f>IFERROR(VLOOKUP(C375,'Chess F'!$B$2:$H$84,7,FALSE),0)</f>
        <v>0</v>
      </c>
      <c r="G375">
        <f t="shared" si="30"/>
        <v>100</v>
      </c>
      <c r="H375">
        <f>IFERROR(VLOOKUP(C375,'Football SF'!$B$2:$U$61,20,FALSE),0)</f>
        <v>-8</v>
      </c>
      <c r="I375">
        <f>IFERROR(VLOOKUP(C375,FIFA!$B$2:$M$36,12,FALSE),0)</f>
        <v>0</v>
      </c>
      <c r="J375">
        <f>IFERROR(VLOOKUP(C375,'TT F'!$B$2:$Q$71,16,FALSE),0)</f>
        <v>0</v>
      </c>
      <c r="K375">
        <f t="shared" si="31"/>
        <v>92</v>
      </c>
      <c r="L375">
        <f>IFERROR(VLOOKUP(C375,'Futsal F'!$B$2:$M$37,12,FALSE),0)</f>
        <v>0</v>
      </c>
      <c r="M375">
        <f>IFERROR(VLOOKUP(C375,'Football F'!$B$2:$M$34,12,FALSE),0)</f>
        <v>0</v>
      </c>
      <c r="N375">
        <f>IFERROR(VLOOKUP(C375,'Basketball F'!$B$2:$M$32,12,FALSE),0)</f>
        <v>0</v>
      </c>
      <c r="O375">
        <f t="shared" si="32"/>
        <v>92</v>
      </c>
      <c r="P375">
        <f>IFERROR(VLOOKUP(C375,'BGMI F'!$B$2:$Q$32,16,FALSE),0)</f>
        <v>0</v>
      </c>
      <c r="Q375">
        <f>IFERROR(VLOOKUP(C375,'Carrom F'!$B$2:$M$41,12,FALSE),0)</f>
        <v>0</v>
      </c>
      <c r="R375">
        <f>IFERROR(VLOOKUP(C375,'Badminton F'!$B$2:$Q$46,16,FALSE),0)</f>
        <v>0</v>
      </c>
      <c r="S375">
        <f t="shared" si="33"/>
        <v>92</v>
      </c>
      <c r="T375">
        <f>IFERROR(VLOOKUP(C375,Athletics!$B$2:$AF$22,31,FALSE),0)</f>
        <v>0</v>
      </c>
      <c r="U375">
        <f>IFERROR(VLOOKUP(C375,'Volleyball F'!$B$2:$Q$50,16,FALSE),0)</f>
        <v>12</v>
      </c>
      <c r="V375">
        <f>IFERROR(VLOOKUP(C375,Pool!$B$2:$U$31,20,FALSE),0)</f>
        <v>0</v>
      </c>
      <c r="W375">
        <f>IFERROR(VLOOKUP(C375,'Tug of War'!$B$2:$AC$20,28,FALSE),0)</f>
        <v>0</v>
      </c>
      <c r="X375">
        <f t="shared" si="34"/>
        <v>104</v>
      </c>
      <c r="Y375">
        <f>IFERROR(VLOOKUP(C375,Frisbee!$B$2:$Q$18,16,FALSE),0)</f>
        <v>0</v>
      </c>
      <c r="Z375">
        <f t="shared" si="35"/>
        <v>104</v>
      </c>
    </row>
    <row r="376" spans="1:26" ht="15" thickBot="1" x14ac:dyDescent="0.35">
      <c r="A376" s="16" t="s">
        <v>1121</v>
      </c>
      <c r="B376" s="16" t="s">
        <v>1122</v>
      </c>
      <c r="C376" s="16" t="s">
        <v>1123</v>
      </c>
      <c r="D376">
        <f>IFERROR(VLOOKUP(C376,'throwball F'!$B$2:$N$138,13,FALSE),100)</f>
        <v>100</v>
      </c>
      <c r="E376">
        <f>IFERROR(VLOOKUP(C376,'Cricket SF&amp;F'!$B$2:$AC$103,28,FALSE),0)</f>
        <v>0</v>
      </c>
      <c r="F376">
        <f>IFERROR(VLOOKUP(C376,'Chess F'!$B$2:$H$84,7,FALSE),0)</f>
        <v>0</v>
      </c>
      <c r="G376">
        <f t="shared" si="30"/>
        <v>100</v>
      </c>
      <c r="H376">
        <f>IFERROR(VLOOKUP(C376,'Football SF'!$B$2:$U$61,20,FALSE),0)</f>
        <v>0</v>
      </c>
      <c r="I376">
        <f>IFERROR(VLOOKUP(C376,FIFA!$B$2:$M$36,12,FALSE),0)</f>
        <v>0</v>
      </c>
      <c r="J376">
        <f>IFERROR(VLOOKUP(C376,'TT F'!$B$2:$Q$71,16,FALSE),0)</f>
        <v>0</v>
      </c>
      <c r="K376">
        <f t="shared" si="31"/>
        <v>100</v>
      </c>
      <c r="L376">
        <f>IFERROR(VLOOKUP(C376,'Futsal F'!$B$2:$M$37,12,FALSE),0)</f>
        <v>0</v>
      </c>
      <c r="M376">
        <f>IFERROR(VLOOKUP(C376,'Football F'!$B$2:$M$34,12,FALSE),0)</f>
        <v>0</v>
      </c>
      <c r="N376">
        <f>IFERROR(VLOOKUP(C376,'Basketball F'!$B$2:$M$32,12,FALSE),0)</f>
        <v>0</v>
      </c>
      <c r="O376">
        <f t="shared" si="32"/>
        <v>100</v>
      </c>
      <c r="P376">
        <f>IFERROR(VLOOKUP(C376,'BGMI F'!$B$2:$Q$32,16,FALSE),0)</f>
        <v>0</v>
      </c>
      <c r="Q376">
        <f>IFERROR(VLOOKUP(C376,'Carrom F'!$B$2:$M$41,12,FALSE),0)</f>
        <v>0</v>
      </c>
      <c r="R376">
        <f>IFERROR(VLOOKUP(C376,'Badminton F'!$B$2:$Q$46,16,FALSE),0)</f>
        <v>0</v>
      </c>
      <c r="S376">
        <f t="shared" si="33"/>
        <v>100</v>
      </c>
      <c r="T376">
        <f>IFERROR(VLOOKUP(C376,Athletics!$B$2:$AF$22,31,FALSE),0)</f>
        <v>0</v>
      </c>
      <c r="U376">
        <f>IFERROR(VLOOKUP(C376,'Volleyball F'!$B$2:$Q$50,16,FALSE),0)</f>
        <v>0</v>
      </c>
      <c r="V376">
        <f>IFERROR(VLOOKUP(C376,Pool!$B$2:$U$31,20,FALSE),0)</f>
        <v>0</v>
      </c>
      <c r="W376">
        <f>IFERROR(VLOOKUP(C376,'Tug of War'!$B$2:$AC$20,28,FALSE),0)</f>
        <v>0</v>
      </c>
      <c r="X376">
        <f t="shared" si="34"/>
        <v>100</v>
      </c>
      <c r="Y376">
        <f>IFERROR(VLOOKUP(C376,Frisbee!$B$2:$Q$18,16,FALSE),0)</f>
        <v>0</v>
      </c>
      <c r="Z376">
        <f t="shared" si="35"/>
        <v>100</v>
      </c>
    </row>
    <row r="377" spans="1:26" ht="15" thickBot="1" x14ac:dyDescent="0.35">
      <c r="A377" s="16" t="s">
        <v>1124</v>
      </c>
      <c r="B377" s="16" t="s">
        <v>1125</v>
      </c>
      <c r="C377" s="16" t="s">
        <v>1126</v>
      </c>
      <c r="D377">
        <f>IFERROR(VLOOKUP(C377,'throwball F'!$B$2:$N$138,13,FALSE),100)</f>
        <v>100</v>
      </c>
      <c r="E377">
        <f>IFERROR(VLOOKUP(C377,'Cricket SF&amp;F'!$B$2:$AC$103,28,FALSE),0)</f>
        <v>0</v>
      </c>
      <c r="F377">
        <f>IFERROR(VLOOKUP(C377,'Chess F'!$B$2:$H$84,7,FALSE),0)</f>
        <v>0</v>
      </c>
      <c r="G377">
        <f t="shared" si="30"/>
        <v>100</v>
      </c>
      <c r="H377">
        <f>IFERROR(VLOOKUP(C377,'Football SF'!$B$2:$U$61,20,FALSE),0)</f>
        <v>0</v>
      </c>
      <c r="I377">
        <f>IFERROR(VLOOKUP(C377,FIFA!$B$2:$M$36,12,FALSE),0)</f>
        <v>0</v>
      </c>
      <c r="J377">
        <f>IFERROR(VLOOKUP(C377,'TT F'!$B$2:$Q$71,16,FALSE),0)</f>
        <v>0</v>
      </c>
      <c r="K377">
        <f t="shared" si="31"/>
        <v>100</v>
      </c>
      <c r="L377">
        <f>IFERROR(VLOOKUP(C377,'Futsal F'!$B$2:$M$37,12,FALSE),0)</f>
        <v>0</v>
      </c>
      <c r="M377">
        <f>IFERROR(VLOOKUP(C377,'Football F'!$B$2:$M$34,12,FALSE),0)</f>
        <v>0</v>
      </c>
      <c r="N377">
        <f>IFERROR(VLOOKUP(C377,'Basketball F'!$B$2:$M$32,12,FALSE),0)</f>
        <v>0</v>
      </c>
      <c r="O377">
        <f t="shared" si="32"/>
        <v>100</v>
      </c>
      <c r="P377">
        <f>IFERROR(VLOOKUP(C377,'BGMI F'!$B$2:$Q$32,16,FALSE),0)</f>
        <v>0</v>
      </c>
      <c r="Q377">
        <f>IFERROR(VLOOKUP(C377,'Carrom F'!$B$2:$M$41,12,FALSE),0)</f>
        <v>0</v>
      </c>
      <c r="R377">
        <f>IFERROR(VLOOKUP(C377,'Badminton F'!$B$2:$Q$46,16,FALSE),0)</f>
        <v>0</v>
      </c>
      <c r="S377">
        <f t="shared" si="33"/>
        <v>100</v>
      </c>
      <c r="T377">
        <f>IFERROR(VLOOKUP(C377,Athletics!$B$2:$AF$22,31,FALSE),0)</f>
        <v>0</v>
      </c>
      <c r="U377">
        <f>IFERROR(VLOOKUP(C377,'Volleyball F'!$B$2:$Q$50,16,FALSE),0)</f>
        <v>0</v>
      </c>
      <c r="V377">
        <f>IFERROR(VLOOKUP(C377,Pool!$B$2:$U$31,20,FALSE),0)</f>
        <v>0</v>
      </c>
      <c r="W377">
        <f>IFERROR(VLOOKUP(C377,'Tug of War'!$B$2:$AC$20,28,FALSE),0)</f>
        <v>0</v>
      </c>
      <c r="X377">
        <f t="shared" si="34"/>
        <v>100</v>
      </c>
      <c r="Y377">
        <f>IFERROR(VLOOKUP(C377,Frisbee!$B$2:$Q$18,16,FALSE),0)</f>
        <v>0</v>
      </c>
      <c r="Z377">
        <f t="shared" si="35"/>
        <v>100</v>
      </c>
    </row>
    <row r="378" spans="1:26" ht="15" thickBot="1" x14ac:dyDescent="0.35">
      <c r="A378" s="16" t="s">
        <v>1127</v>
      </c>
      <c r="B378" s="16" t="s">
        <v>1128</v>
      </c>
      <c r="C378" s="16" t="s">
        <v>1129</v>
      </c>
      <c r="D378">
        <f>IFERROR(VLOOKUP(C378,'throwball F'!$B$2:$N$138,13,FALSE),100)</f>
        <v>100</v>
      </c>
      <c r="E378">
        <f>IFERROR(VLOOKUP(C378,'Cricket SF&amp;F'!$B$2:$AC$103,28,FALSE),0)</f>
        <v>0</v>
      </c>
      <c r="F378">
        <f>IFERROR(VLOOKUP(C378,'Chess F'!$B$2:$H$84,7,FALSE),0)</f>
        <v>0</v>
      </c>
      <c r="G378">
        <f t="shared" si="30"/>
        <v>100</v>
      </c>
      <c r="H378">
        <f>IFERROR(VLOOKUP(C378,'Football SF'!$B$2:$U$61,20,FALSE),0)</f>
        <v>0</v>
      </c>
      <c r="I378">
        <f>IFERROR(VLOOKUP(C378,FIFA!$B$2:$M$36,12,FALSE),0)</f>
        <v>0</v>
      </c>
      <c r="J378">
        <f>IFERROR(VLOOKUP(C378,'TT F'!$B$2:$Q$71,16,FALSE),0)</f>
        <v>0</v>
      </c>
      <c r="K378">
        <f t="shared" si="31"/>
        <v>100</v>
      </c>
      <c r="L378">
        <f>IFERROR(VLOOKUP(C378,'Futsal F'!$B$2:$M$37,12,FALSE),0)</f>
        <v>0</v>
      </c>
      <c r="M378">
        <f>IFERROR(VLOOKUP(C378,'Football F'!$B$2:$M$34,12,FALSE),0)</f>
        <v>0</v>
      </c>
      <c r="N378">
        <f>IFERROR(VLOOKUP(C378,'Basketball F'!$B$2:$M$32,12,FALSE),0)</f>
        <v>0</v>
      </c>
      <c r="O378">
        <f t="shared" si="32"/>
        <v>100</v>
      </c>
      <c r="P378">
        <f>IFERROR(VLOOKUP(C378,'BGMI F'!$B$2:$Q$32,16,FALSE),0)</f>
        <v>0</v>
      </c>
      <c r="Q378">
        <f>IFERROR(VLOOKUP(C378,'Carrom F'!$B$2:$M$41,12,FALSE),0)</f>
        <v>0</v>
      </c>
      <c r="R378">
        <f>IFERROR(VLOOKUP(C378,'Badminton F'!$B$2:$Q$46,16,FALSE),0)</f>
        <v>0</v>
      </c>
      <c r="S378">
        <f t="shared" si="33"/>
        <v>100</v>
      </c>
      <c r="T378">
        <f>IFERROR(VLOOKUP(C378,Athletics!$B$2:$AF$22,31,FALSE),0)</f>
        <v>0</v>
      </c>
      <c r="U378">
        <f>IFERROR(VLOOKUP(C378,'Volleyball F'!$B$2:$Q$50,16,FALSE),0)</f>
        <v>0</v>
      </c>
      <c r="V378">
        <f>IFERROR(VLOOKUP(C378,Pool!$B$2:$U$31,20,FALSE),0)</f>
        <v>0</v>
      </c>
      <c r="W378">
        <f>IFERROR(VLOOKUP(C378,'Tug of War'!$B$2:$AC$20,28,FALSE),0)</f>
        <v>0</v>
      </c>
      <c r="X378">
        <f t="shared" si="34"/>
        <v>100</v>
      </c>
      <c r="Y378">
        <f>IFERROR(VLOOKUP(C378,Frisbee!$B$2:$Q$18,16,FALSE),0)</f>
        <v>0</v>
      </c>
      <c r="Z378">
        <f t="shared" si="35"/>
        <v>100</v>
      </c>
    </row>
    <row r="379" spans="1:26" ht="15" thickBot="1" x14ac:dyDescent="0.35">
      <c r="A379" s="16" t="s">
        <v>1130</v>
      </c>
      <c r="B379" s="16" t="s">
        <v>1131</v>
      </c>
      <c r="C379" s="16" t="s">
        <v>1132</v>
      </c>
      <c r="D379">
        <f>IFERROR(VLOOKUP(C379,'throwball F'!$B$2:$N$138,13,FALSE),100)</f>
        <v>100</v>
      </c>
      <c r="E379">
        <f>IFERROR(VLOOKUP(C379,'Cricket SF&amp;F'!$B$2:$AC$103,28,FALSE),0)</f>
        <v>0</v>
      </c>
      <c r="F379">
        <f>IFERROR(VLOOKUP(C379,'Chess F'!$B$2:$H$84,7,FALSE),0)</f>
        <v>0</v>
      </c>
      <c r="G379">
        <f t="shared" si="30"/>
        <v>100</v>
      </c>
      <c r="H379">
        <f>IFERROR(VLOOKUP(C379,'Football SF'!$B$2:$U$61,20,FALSE),0)</f>
        <v>0</v>
      </c>
      <c r="I379">
        <f>IFERROR(VLOOKUP(C379,FIFA!$B$2:$M$36,12,FALSE),0)</f>
        <v>0</v>
      </c>
      <c r="J379">
        <f>IFERROR(VLOOKUP(C379,'TT F'!$B$2:$Q$71,16,FALSE),0)</f>
        <v>0</v>
      </c>
      <c r="K379">
        <f t="shared" si="31"/>
        <v>100</v>
      </c>
      <c r="L379">
        <f>IFERROR(VLOOKUP(C379,'Futsal F'!$B$2:$M$37,12,FALSE),0)</f>
        <v>0</v>
      </c>
      <c r="M379">
        <f>IFERROR(VLOOKUP(C379,'Football F'!$B$2:$M$34,12,FALSE),0)</f>
        <v>0</v>
      </c>
      <c r="N379">
        <f>IFERROR(VLOOKUP(C379,'Basketball F'!$B$2:$M$32,12,FALSE),0)</f>
        <v>0</v>
      </c>
      <c r="O379">
        <f t="shared" si="32"/>
        <v>100</v>
      </c>
      <c r="P379">
        <f>IFERROR(VLOOKUP(C379,'BGMI F'!$B$2:$Q$32,16,FALSE),0)</f>
        <v>0</v>
      </c>
      <c r="Q379">
        <f>IFERROR(VLOOKUP(C379,'Carrom F'!$B$2:$M$41,12,FALSE),0)</f>
        <v>0</v>
      </c>
      <c r="R379">
        <f>IFERROR(VLOOKUP(C379,'Badminton F'!$B$2:$Q$46,16,FALSE),0)</f>
        <v>0</v>
      </c>
      <c r="S379">
        <f t="shared" si="33"/>
        <v>100</v>
      </c>
      <c r="T379">
        <f>IFERROR(VLOOKUP(C379,Athletics!$B$2:$AF$22,31,FALSE),0)</f>
        <v>0</v>
      </c>
      <c r="U379">
        <f>IFERROR(VLOOKUP(C379,'Volleyball F'!$B$2:$Q$50,16,FALSE),0)</f>
        <v>0</v>
      </c>
      <c r="V379">
        <f>IFERROR(VLOOKUP(C379,Pool!$B$2:$U$31,20,FALSE),0)</f>
        <v>0</v>
      </c>
      <c r="W379">
        <f>IFERROR(VLOOKUP(C379,'Tug of War'!$B$2:$AC$20,28,FALSE),0)</f>
        <v>0</v>
      </c>
      <c r="X379">
        <f t="shared" si="34"/>
        <v>100</v>
      </c>
      <c r="Y379">
        <f>IFERROR(VLOOKUP(C379,Frisbee!$B$2:$Q$18,16,FALSE),0)</f>
        <v>0</v>
      </c>
      <c r="Z379">
        <f t="shared" si="35"/>
        <v>100</v>
      </c>
    </row>
    <row r="380" spans="1:26" ht="15" thickBot="1" x14ac:dyDescent="0.35">
      <c r="A380" s="16" t="s">
        <v>1133</v>
      </c>
      <c r="B380" s="16" t="s">
        <v>1134</v>
      </c>
      <c r="C380" s="16" t="s">
        <v>1135</v>
      </c>
      <c r="D380">
        <f>IFERROR(VLOOKUP(C380,'throwball F'!$B$2:$N$138,13,FALSE),100)</f>
        <v>100</v>
      </c>
      <c r="E380">
        <f>IFERROR(VLOOKUP(C380,'Cricket SF&amp;F'!$B$2:$AC$103,28,FALSE),0)</f>
        <v>0</v>
      </c>
      <c r="F380">
        <f>IFERROR(VLOOKUP(C380,'Chess F'!$B$2:$H$84,7,FALSE),0)</f>
        <v>0</v>
      </c>
      <c r="G380">
        <f t="shared" si="30"/>
        <v>100</v>
      </c>
      <c r="H380">
        <f>IFERROR(VLOOKUP(C380,'Football SF'!$B$2:$U$61,20,FALSE),0)</f>
        <v>0</v>
      </c>
      <c r="I380">
        <f>IFERROR(VLOOKUP(C380,FIFA!$B$2:$M$36,12,FALSE),0)</f>
        <v>0</v>
      </c>
      <c r="J380">
        <f>IFERROR(VLOOKUP(C380,'TT F'!$B$2:$Q$71,16,FALSE),0)</f>
        <v>0</v>
      </c>
      <c r="K380">
        <f t="shared" si="31"/>
        <v>100</v>
      </c>
      <c r="L380">
        <f>IFERROR(VLOOKUP(C380,'Futsal F'!$B$2:$M$37,12,FALSE),0)</f>
        <v>0</v>
      </c>
      <c r="M380">
        <f>IFERROR(VLOOKUP(C380,'Football F'!$B$2:$M$34,12,FALSE),0)</f>
        <v>0</v>
      </c>
      <c r="N380">
        <f>IFERROR(VLOOKUP(C380,'Basketball F'!$B$2:$M$32,12,FALSE),0)</f>
        <v>0</v>
      </c>
      <c r="O380">
        <f t="shared" si="32"/>
        <v>100</v>
      </c>
      <c r="P380">
        <f>IFERROR(VLOOKUP(C380,'BGMI F'!$B$2:$Q$32,16,FALSE),0)</f>
        <v>0</v>
      </c>
      <c r="Q380">
        <f>IFERROR(VLOOKUP(C380,'Carrom F'!$B$2:$M$41,12,FALSE),0)</f>
        <v>0</v>
      </c>
      <c r="R380">
        <f>IFERROR(VLOOKUP(C380,'Badminton F'!$B$2:$Q$46,16,FALSE),0)</f>
        <v>0</v>
      </c>
      <c r="S380">
        <f t="shared" si="33"/>
        <v>100</v>
      </c>
      <c r="T380">
        <f>IFERROR(VLOOKUP(C380,Athletics!$B$2:$AF$22,31,FALSE),0)</f>
        <v>0</v>
      </c>
      <c r="U380">
        <f>IFERROR(VLOOKUP(C380,'Volleyball F'!$B$2:$Q$50,16,FALSE),0)</f>
        <v>0</v>
      </c>
      <c r="V380">
        <f>IFERROR(VLOOKUP(C380,Pool!$B$2:$U$31,20,FALSE),0)</f>
        <v>0</v>
      </c>
      <c r="W380">
        <f>IFERROR(VLOOKUP(C380,'Tug of War'!$B$2:$AC$20,28,FALSE),0)</f>
        <v>0</v>
      </c>
      <c r="X380">
        <f t="shared" si="34"/>
        <v>100</v>
      </c>
      <c r="Y380">
        <f>IFERROR(VLOOKUP(C380,Frisbee!$B$2:$Q$18,16,FALSE),0)</f>
        <v>0</v>
      </c>
      <c r="Z380">
        <f t="shared" si="35"/>
        <v>100</v>
      </c>
    </row>
    <row r="381" spans="1:26" ht="29.4" thickBot="1" x14ac:dyDescent="0.35">
      <c r="A381" s="16" t="s">
        <v>1136</v>
      </c>
      <c r="B381" s="16" t="s">
        <v>1137</v>
      </c>
      <c r="C381" s="16" t="s">
        <v>1138</v>
      </c>
      <c r="D381">
        <f>IFERROR(VLOOKUP(C381,'throwball F'!$B$2:$N$138,13,FALSE),100)</f>
        <v>100</v>
      </c>
      <c r="E381">
        <f>IFERROR(VLOOKUP(C381,'Cricket SF&amp;F'!$B$2:$AC$103,28,FALSE),0)</f>
        <v>0</v>
      </c>
      <c r="F381">
        <f>IFERROR(VLOOKUP(C381,'Chess F'!$B$2:$H$84,7,FALSE),0)</f>
        <v>0</v>
      </c>
      <c r="G381">
        <f t="shared" si="30"/>
        <v>100</v>
      </c>
      <c r="H381">
        <f>IFERROR(VLOOKUP(C381,'Football SF'!$B$2:$U$61,20,FALSE),0)</f>
        <v>0</v>
      </c>
      <c r="I381">
        <f>IFERROR(VLOOKUP(C381,FIFA!$B$2:$M$36,12,FALSE),0)</f>
        <v>0</v>
      </c>
      <c r="J381">
        <f>IFERROR(VLOOKUP(C381,'TT F'!$B$2:$Q$71,16,FALSE),0)</f>
        <v>0</v>
      </c>
      <c r="K381">
        <f t="shared" si="31"/>
        <v>100</v>
      </c>
      <c r="L381">
        <f>IFERROR(VLOOKUP(C381,'Futsal F'!$B$2:$M$37,12,FALSE),0)</f>
        <v>0</v>
      </c>
      <c r="M381">
        <f>IFERROR(VLOOKUP(C381,'Football F'!$B$2:$M$34,12,FALSE),0)</f>
        <v>0</v>
      </c>
      <c r="N381">
        <f>IFERROR(VLOOKUP(C381,'Basketball F'!$B$2:$M$32,12,FALSE),0)</f>
        <v>0</v>
      </c>
      <c r="O381">
        <f t="shared" si="32"/>
        <v>100</v>
      </c>
      <c r="P381">
        <f>IFERROR(VLOOKUP(C381,'BGMI F'!$B$2:$Q$32,16,FALSE),0)</f>
        <v>0</v>
      </c>
      <c r="Q381">
        <f>IFERROR(VLOOKUP(C381,'Carrom F'!$B$2:$M$41,12,FALSE),0)</f>
        <v>0</v>
      </c>
      <c r="R381">
        <f>IFERROR(VLOOKUP(C381,'Badminton F'!$B$2:$Q$46,16,FALSE),0)</f>
        <v>0</v>
      </c>
      <c r="S381">
        <f t="shared" si="33"/>
        <v>100</v>
      </c>
      <c r="T381">
        <f>IFERROR(VLOOKUP(C381,Athletics!$B$2:$AF$22,31,FALSE),0)</f>
        <v>0</v>
      </c>
      <c r="U381">
        <f>IFERROR(VLOOKUP(C381,'Volleyball F'!$B$2:$Q$50,16,FALSE),0)</f>
        <v>0</v>
      </c>
      <c r="V381">
        <f>IFERROR(VLOOKUP(C381,Pool!$B$2:$U$31,20,FALSE),0)</f>
        <v>0</v>
      </c>
      <c r="W381">
        <f>IFERROR(VLOOKUP(C381,'Tug of War'!$B$2:$AC$20,28,FALSE),0)</f>
        <v>0</v>
      </c>
      <c r="X381">
        <f t="shared" si="34"/>
        <v>100</v>
      </c>
      <c r="Y381">
        <f>IFERROR(VLOOKUP(C381,Frisbee!$B$2:$Q$18,16,FALSE),0)</f>
        <v>0</v>
      </c>
      <c r="Z381">
        <f t="shared" si="35"/>
        <v>100</v>
      </c>
    </row>
    <row r="382" spans="1:26" ht="15" thickBot="1" x14ac:dyDescent="0.35">
      <c r="A382" s="16" t="s">
        <v>1139</v>
      </c>
      <c r="B382" s="16" t="s">
        <v>1140</v>
      </c>
      <c r="C382" s="16" t="s">
        <v>1141</v>
      </c>
      <c r="D382">
        <f>IFERROR(VLOOKUP(C382,'throwball F'!$B$2:$N$138,13,FALSE),100)</f>
        <v>100</v>
      </c>
      <c r="E382">
        <f>IFERROR(VLOOKUP(C382,'Cricket SF&amp;F'!$B$2:$AC$103,28,FALSE),0)</f>
        <v>0</v>
      </c>
      <c r="F382">
        <f>IFERROR(VLOOKUP(C382,'Chess F'!$B$2:$H$84,7,FALSE),0)</f>
        <v>0</v>
      </c>
      <c r="G382">
        <f t="shared" si="30"/>
        <v>100</v>
      </c>
      <c r="H382">
        <f>IFERROR(VLOOKUP(C382,'Football SF'!$B$2:$U$61,20,FALSE),0)</f>
        <v>0</v>
      </c>
      <c r="I382">
        <f>IFERROR(VLOOKUP(C382,FIFA!$B$2:$M$36,12,FALSE),0)</f>
        <v>0</v>
      </c>
      <c r="J382">
        <f>IFERROR(VLOOKUP(C382,'TT F'!$B$2:$Q$71,16,FALSE),0)</f>
        <v>0</v>
      </c>
      <c r="K382">
        <f t="shared" si="31"/>
        <v>100</v>
      </c>
      <c r="L382">
        <f>IFERROR(VLOOKUP(C382,'Futsal F'!$B$2:$M$37,12,FALSE),0)</f>
        <v>0</v>
      </c>
      <c r="M382">
        <f>IFERROR(VLOOKUP(C382,'Football F'!$B$2:$M$34,12,FALSE),0)</f>
        <v>0</v>
      </c>
      <c r="N382">
        <f>IFERROR(VLOOKUP(C382,'Basketball F'!$B$2:$M$32,12,FALSE),0)</f>
        <v>0</v>
      </c>
      <c r="O382">
        <f t="shared" si="32"/>
        <v>100</v>
      </c>
      <c r="P382">
        <f>IFERROR(VLOOKUP(C382,'BGMI F'!$B$2:$Q$32,16,FALSE),0)</f>
        <v>0</v>
      </c>
      <c r="Q382">
        <f>IFERROR(VLOOKUP(C382,'Carrom F'!$B$2:$M$41,12,FALSE),0)</f>
        <v>0</v>
      </c>
      <c r="R382">
        <f>IFERROR(VLOOKUP(C382,'Badminton F'!$B$2:$Q$46,16,FALSE),0)</f>
        <v>0</v>
      </c>
      <c r="S382">
        <f t="shared" si="33"/>
        <v>100</v>
      </c>
      <c r="T382">
        <f>IFERROR(VLOOKUP(C382,Athletics!$B$2:$AF$22,31,FALSE),0)</f>
        <v>0</v>
      </c>
      <c r="U382">
        <f>IFERROR(VLOOKUP(C382,'Volleyball F'!$B$2:$Q$50,16,FALSE),0)</f>
        <v>0</v>
      </c>
      <c r="V382">
        <f>IFERROR(VLOOKUP(C382,Pool!$B$2:$U$31,20,FALSE),0)</f>
        <v>0</v>
      </c>
      <c r="W382">
        <f>IFERROR(VLOOKUP(C382,'Tug of War'!$B$2:$AC$20,28,FALSE),0)</f>
        <v>0</v>
      </c>
      <c r="X382">
        <f t="shared" si="34"/>
        <v>100</v>
      </c>
      <c r="Y382">
        <f>IFERROR(VLOOKUP(C382,Frisbee!$B$2:$Q$18,16,FALSE),0)</f>
        <v>0</v>
      </c>
      <c r="Z382">
        <f t="shared" si="35"/>
        <v>100</v>
      </c>
    </row>
    <row r="383" spans="1:26" ht="15" thickBot="1" x14ac:dyDescent="0.35">
      <c r="A383" s="16" t="s">
        <v>1142</v>
      </c>
      <c r="B383" s="16" t="s">
        <v>1143</v>
      </c>
      <c r="C383" s="16" t="s">
        <v>1144</v>
      </c>
      <c r="D383">
        <f>IFERROR(VLOOKUP(C383,'throwball F'!$B$2:$N$138,13,FALSE),100)</f>
        <v>100</v>
      </c>
      <c r="E383">
        <f>IFERROR(VLOOKUP(C383,'Cricket SF&amp;F'!$B$2:$AC$103,28,FALSE),0)</f>
        <v>0</v>
      </c>
      <c r="F383">
        <f>IFERROR(VLOOKUP(C383,'Chess F'!$B$2:$H$84,7,FALSE),0)</f>
        <v>0</v>
      </c>
      <c r="G383">
        <f t="shared" si="30"/>
        <v>100</v>
      </c>
      <c r="H383">
        <f>IFERROR(VLOOKUP(C383,'Football SF'!$B$2:$U$61,20,FALSE),0)</f>
        <v>0</v>
      </c>
      <c r="I383">
        <f>IFERROR(VLOOKUP(C383,FIFA!$B$2:$M$36,12,FALSE),0)</f>
        <v>0</v>
      </c>
      <c r="J383">
        <f>IFERROR(VLOOKUP(C383,'TT F'!$B$2:$Q$71,16,FALSE),0)</f>
        <v>0</v>
      </c>
      <c r="K383">
        <f t="shared" si="31"/>
        <v>100</v>
      </c>
      <c r="L383">
        <f>IFERROR(VLOOKUP(C383,'Futsal F'!$B$2:$M$37,12,FALSE),0)</f>
        <v>0</v>
      </c>
      <c r="M383">
        <f>IFERROR(VLOOKUP(C383,'Football F'!$B$2:$M$34,12,FALSE),0)</f>
        <v>0</v>
      </c>
      <c r="N383">
        <f>IFERROR(VLOOKUP(C383,'Basketball F'!$B$2:$M$32,12,FALSE),0)</f>
        <v>0</v>
      </c>
      <c r="O383">
        <f t="shared" si="32"/>
        <v>100</v>
      </c>
      <c r="P383">
        <f>IFERROR(VLOOKUP(C383,'BGMI F'!$B$2:$Q$32,16,FALSE),0)</f>
        <v>0</v>
      </c>
      <c r="Q383">
        <f>IFERROR(VLOOKUP(C383,'Carrom F'!$B$2:$M$41,12,FALSE),0)</f>
        <v>0</v>
      </c>
      <c r="R383">
        <f>IFERROR(VLOOKUP(C383,'Badminton F'!$B$2:$Q$46,16,FALSE),0)</f>
        <v>0</v>
      </c>
      <c r="S383">
        <f t="shared" si="33"/>
        <v>100</v>
      </c>
      <c r="T383">
        <f>IFERROR(VLOOKUP(C383,Athletics!$B$2:$AF$22,31,FALSE),0)</f>
        <v>0</v>
      </c>
      <c r="U383">
        <f>IFERROR(VLOOKUP(C383,'Volleyball F'!$B$2:$Q$50,16,FALSE),0)</f>
        <v>0</v>
      </c>
      <c r="V383">
        <f>IFERROR(VLOOKUP(C383,Pool!$B$2:$U$31,20,FALSE),0)</f>
        <v>0</v>
      </c>
      <c r="W383">
        <f>IFERROR(VLOOKUP(C383,'Tug of War'!$B$2:$AC$20,28,FALSE),0)</f>
        <v>0</v>
      </c>
      <c r="X383">
        <f t="shared" si="34"/>
        <v>100</v>
      </c>
      <c r="Y383">
        <f>IFERROR(VLOOKUP(C383,Frisbee!$B$2:$Q$18,16,FALSE),0)</f>
        <v>0</v>
      </c>
      <c r="Z383">
        <f t="shared" si="35"/>
        <v>100</v>
      </c>
    </row>
    <row r="384" spans="1:26" ht="15" thickBot="1" x14ac:dyDescent="0.35">
      <c r="A384" s="16" t="s">
        <v>1145</v>
      </c>
      <c r="B384" s="16" t="s">
        <v>1146</v>
      </c>
      <c r="C384" s="16" t="s">
        <v>1147</v>
      </c>
      <c r="D384">
        <f>IFERROR(VLOOKUP(C384,'throwball F'!$B$2:$N$138,13,FALSE),100)</f>
        <v>91</v>
      </c>
      <c r="E384">
        <f>IFERROR(VLOOKUP(C384,'Cricket SF&amp;F'!$B$2:$AC$103,28,FALSE),0)</f>
        <v>0</v>
      </c>
      <c r="F384">
        <f>IFERROR(VLOOKUP(C384,'Chess F'!$B$2:$H$84,7,FALSE),0)</f>
        <v>0</v>
      </c>
      <c r="G384">
        <f t="shared" si="30"/>
        <v>91</v>
      </c>
      <c r="H384">
        <f>IFERROR(VLOOKUP(C384,'Football SF'!$B$2:$U$61,20,FALSE),0)</f>
        <v>0</v>
      </c>
      <c r="I384">
        <f>IFERROR(VLOOKUP(C384,FIFA!$B$2:$M$36,12,FALSE),0)</f>
        <v>0</v>
      </c>
      <c r="J384">
        <f>IFERROR(VLOOKUP(C384,'TT F'!$B$2:$Q$71,16,FALSE),0)</f>
        <v>0</v>
      </c>
      <c r="K384">
        <f t="shared" si="31"/>
        <v>91</v>
      </c>
      <c r="L384">
        <f>IFERROR(VLOOKUP(C384,'Futsal F'!$B$2:$M$37,12,FALSE),0)</f>
        <v>0</v>
      </c>
      <c r="M384">
        <f>IFERROR(VLOOKUP(C384,'Football F'!$B$2:$M$34,12,FALSE),0)</f>
        <v>0</v>
      </c>
      <c r="N384">
        <f>IFERROR(VLOOKUP(C384,'Basketball F'!$B$2:$M$32,12,FALSE),0)</f>
        <v>0</v>
      </c>
      <c r="O384">
        <f t="shared" si="32"/>
        <v>91</v>
      </c>
      <c r="P384">
        <f>IFERROR(VLOOKUP(C384,'BGMI F'!$B$2:$Q$32,16,FALSE),0)</f>
        <v>0</v>
      </c>
      <c r="Q384">
        <f>IFERROR(VLOOKUP(C384,'Carrom F'!$B$2:$M$41,12,FALSE),0)</f>
        <v>0</v>
      </c>
      <c r="R384">
        <f>IFERROR(VLOOKUP(C384,'Badminton F'!$B$2:$Q$46,16,FALSE),0)</f>
        <v>0</v>
      </c>
      <c r="S384">
        <f t="shared" si="33"/>
        <v>91</v>
      </c>
      <c r="T384">
        <f>IFERROR(VLOOKUP(C384,Athletics!$B$2:$AF$22,31,FALSE),0)</f>
        <v>0</v>
      </c>
      <c r="U384">
        <f>IFERROR(VLOOKUP(C384,'Volleyball F'!$B$2:$Q$50,16,FALSE),0)</f>
        <v>0</v>
      </c>
      <c r="V384">
        <f>IFERROR(VLOOKUP(C384,Pool!$B$2:$U$31,20,FALSE),0)</f>
        <v>0</v>
      </c>
      <c r="W384">
        <f>IFERROR(VLOOKUP(C384,'Tug of War'!$B$2:$AC$20,28,FALSE),0)</f>
        <v>0</v>
      </c>
      <c r="X384">
        <f t="shared" si="34"/>
        <v>91</v>
      </c>
      <c r="Y384">
        <f>IFERROR(VLOOKUP(C384,Frisbee!$B$2:$Q$18,16,FALSE),0)</f>
        <v>0</v>
      </c>
      <c r="Z384">
        <f t="shared" si="35"/>
        <v>91</v>
      </c>
    </row>
    <row r="385" spans="1:26" ht="15" thickBot="1" x14ac:dyDescent="0.35">
      <c r="A385" s="16" t="s">
        <v>1148</v>
      </c>
      <c r="B385" s="16" t="s">
        <v>1149</v>
      </c>
      <c r="C385" s="16" t="s">
        <v>1150</v>
      </c>
      <c r="D385">
        <f>IFERROR(VLOOKUP(C385,'throwball F'!$B$2:$N$138,13,FALSE),100)</f>
        <v>100</v>
      </c>
      <c r="E385">
        <f>IFERROR(VLOOKUP(C385,'Cricket SF&amp;F'!$B$2:$AC$103,28,FALSE),0)</f>
        <v>0</v>
      </c>
      <c r="F385">
        <f>IFERROR(VLOOKUP(C385,'Chess F'!$B$2:$H$84,7,FALSE),0)</f>
        <v>0</v>
      </c>
      <c r="G385">
        <f t="shared" si="30"/>
        <v>100</v>
      </c>
      <c r="H385">
        <f>IFERROR(VLOOKUP(C385,'Football SF'!$B$2:$U$61,20,FALSE),0)</f>
        <v>0</v>
      </c>
      <c r="I385">
        <f>IFERROR(VLOOKUP(C385,FIFA!$B$2:$M$36,12,FALSE),0)</f>
        <v>0</v>
      </c>
      <c r="J385">
        <f>IFERROR(VLOOKUP(C385,'TT F'!$B$2:$Q$71,16,FALSE),0)</f>
        <v>0</v>
      </c>
      <c r="K385">
        <f t="shared" si="31"/>
        <v>100</v>
      </c>
      <c r="L385">
        <f>IFERROR(VLOOKUP(C385,'Futsal F'!$B$2:$M$37,12,FALSE),0)</f>
        <v>0</v>
      </c>
      <c r="M385">
        <f>IFERROR(VLOOKUP(C385,'Football F'!$B$2:$M$34,12,FALSE),0)</f>
        <v>0</v>
      </c>
      <c r="N385">
        <f>IFERROR(VLOOKUP(C385,'Basketball F'!$B$2:$M$32,12,FALSE),0)</f>
        <v>0</v>
      </c>
      <c r="O385">
        <f t="shared" si="32"/>
        <v>100</v>
      </c>
      <c r="P385">
        <f>IFERROR(VLOOKUP(C385,'BGMI F'!$B$2:$Q$32,16,FALSE),0)</f>
        <v>0</v>
      </c>
      <c r="Q385">
        <f>IFERROR(VLOOKUP(C385,'Carrom F'!$B$2:$M$41,12,FALSE),0)</f>
        <v>0</v>
      </c>
      <c r="R385">
        <f>IFERROR(VLOOKUP(C385,'Badminton F'!$B$2:$Q$46,16,FALSE),0)</f>
        <v>0</v>
      </c>
      <c r="S385">
        <f t="shared" si="33"/>
        <v>100</v>
      </c>
      <c r="T385">
        <f>IFERROR(VLOOKUP(C385,Athletics!$B$2:$AF$22,31,FALSE),0)</f>
        <v>0</v>
      </c>
      <c r="U385">
        <f>IFERROR(VLOOKUP(C385,'Volleyball F'!$B$2:$Q$50,16,FALSE),0)</f>
        <v>0</v>
      </c>
      <c r="V385">
        <f>IFERROR(VLOOKUP(C385,Pool!$B$2:$U$31,20,FALSE),0)</f>
        <v>0</v>
      </c>
      <c r="W385">
        <f>IFERROR(VLOOKUP(C385,'Tug of War'!$B$2:$AC$20,28,FALSE),0)</f>
        <v>0</v>
      </c>
      <c r="X385">
        <f t="shared" si="34"/>
        <v>100</v>
      </c>
      <c r="Y385">
        <f>IFERROR(VLOOKUP(C385,Frisbee!$B$2:$Q$18,16,FALSE),0)</f>
        <v>0</v>
      </c>
      <c r="Z385">
        <f t="shared" si="35"/>
        <v>100</v>
      </c>
    </row>
    <row r="386" spans="1:26" ht="15" thickBot="1" x14ac:dyDescent="0.35">
      <c r="A386" s="16" t="s">
        <v>1151</v>
      </c>
      <c r="B386" s="16" t="s">
        <v>1152</v>
      </c>
      <c r="C386" s="16" t="s">
        <v>1153</v>
      </c>
      <c r="D386">
        <f>IFERROR(VLOOKUP(C386,'throwball F'!$B$2:$N$138,13,FALSE),100)</f>
        <v>100</v>
      </c>
      <c r="E386">
        <f>IFERROR(VLOOKUP(C386,'Cricket SF&amp;F'!$B$2:$AC$103,28,FALSE),0)</f>
        <v>0</v>
      </c>
      <c r="F386">
        <f>IFERROR(VLOOKUP(C386,'Chess F'!$B$2:$H$84,7,FALSE),0)</f>
        <v>0</v>
      </c>
      <c r="G386">
        <f t="shared" si="30"/>
        <v>100</v>
      </c>
      <c r="H386">
        <f>IFERROR(VLOOKUP(C386,'Football SF'!$B$2:$U$61,20,FALSE),0)</f>
        <v>0</v>
      </c>
      <c r="I386">
        <f>IFERROR(VLOOKUP(C386,FIFA!$B$2:$M$36,12,FALSE),0)</f>
        <v>0</v>
      </c>
      <c r="J386">
        <f>IFERROR(VLOOKUP(C386,'TT F'!$B$2:$Q$71,16,FALSE),0)</f>
        <v>0</v>
      </c>
      <c r="K386">
        <f t="shared" si="31"/>
        <v>100</v>
      </c>
      <c r="L386">
        <f>IFERROR(VLOOKUP(C386,'Futsal F'!$B$2:$M$37,12,FALSE),0)</f>
        <v>0</v>
      </c>
      <c r="M386">
        <f>IFERROR(VLOOKUP(C386,'Football F'!$B$2:$M$34,12,FALSE),0)</f>
        <v>0</v>
      </c>
      <c r="N386">
        <f>IFERROR(VLOOKUP(C386,'Basketball F'!$B$2:$M$32,12,FALSE),0)</f>
        <v>0</v>
      </c>
      <c r="O386">
        <f t="shared" si="32"/>
        <v>100</v>
      </c>
      <c r="P386">
        <f>IFERROR(VLOOKUP(C386,'BGMI F'!$B$2:$Q$32,16,FALSE),0)</f>
        <v>0</v>
      </c>
      <c r="Q386">
        <f>IFERROR(VLOOKUP(C386,'Carrom F'!$B$2:$M$41,12,FALSE),0)</f>
        <v>0</v>
      </c>
      <c r="R386">
        <f>IFERROR(VLOOKUP(C386,'Badminton F'!$B$2:$Q$46,16,FALSE),0)</f>
        <v>0</v>
      </c>
      <c r="S386">
        <f t="shared" si="33"/>
        <v>100</v>
      </c>
      <c r="T386">
        <f>IFERROR(VLOOKUP(C386,Athletics!$B$2:$AF$22,31,FALSE),0)</f>
        <v>0</v>
      </c>
      <c r="U386">
        <f>IFERROR(VLOOKUP(C386,'Volleyball F'!$B$2:$Q$50,16,FALSE),0)</f>
        <v>0</v>
      </c>
      <c r="V386">
        <f>IFERROR(VLOOKUP(C386,Pool!$B$2:$U$31,20,FALSE),0)</f>
        <v>0</v>
      </c>
      <c r="W386">
        <f>IFERROR(VLOOKUP(C386,'Tug of War'!$B$2:$AC$20,28,FALSE),0)</f>
        <v>0</v>
      </c>
      <c r="X386">
        <f t="shared" si="34"/>
        <v>100</v>
      </c>
      <c r="Y386">
        <f>IFERROR(VLOOKUP(C386,Frisbee!$B$2:$Q$18,16,FALSE),0)</f>
        <v>0</v>
      </c>
      <c r="Z386">
        <f t="shared" si="35"/>
        <v>100</v>
      </c>
    </row>
    <row r="387" spans="1:26" ht="15" thickBot="1" x14ac:dyDescent="0.35">
      <c r="A387" s="16" t="s">
        <v>1154</v>
      </c>
      <c r="B387" s="16" t="s">
        <v>1155</v>
      </c>
      <c r="C387" s="16" t="s">
        <v>1156</v>
      </c>
      <c r="D387">
        <f>IFERROR(VLOOKUP(C387,'throwball F'!$B$2:$N$138,13,FALSE),100)</f>
        <v>100</v>
      </c>
      <c r="E387">
        <f>IFERROR(VLOOKUP(C387,'Cricket SF&amp;F'!$B$2:$AC$103,28,FALSE),0)</f>
        <v>0</v>
      </c>
      <c r="F387">
        <f>IFERROR(VLOOKUP(C387,'Chess F'!$B$2:$H$84,7,FALSE),0)</f>
        <v>0</v>
      </c>
      <c r="G387">
        <f t="shared" ref="G387:G450" si="36">SUM(D387:F387)</f>
        <v>100</v>
      </c>
      <c r="H387">
        <f>IFERROR(VLOOKUP(C387,'Football SF'!$B$2:$U$61,20,FALSE),0)</f>
        <v>0</v>
      </c>
      <c r="I387">
        <f>IFERROR(VLOOKUP(C387,FIFA!$B$2:$M$36,12,FALSE),0)</f>
        <v>0</v>
      </c>
      <c r="J387">
        <f>IFERROR(VLOOKUP(C387,'TT F'!$B$2:$Q$71,16,FALSE),0)</f>
        <v>0</v>
      </c>
      <c r="K387">
        <f t="shared" ref="K387:K450" si="37">SUM(G387:J387)</f>
        <v>100</v>
      </c>
      <c r="L387">
        <f>IFERROR(VLOOKUP(C387,'Futsal F'!$B$2:$M$37,12,FALSE),0)</f>
        <v>0</v>
      </c>
      <c r="M387">
        <f>IFERROR(VLOOKUP(C387,'Football F'!$B$2:$M$34,12,FALSE),0)</f>
        <v>0</v>
      </c>
      <c r="N387">
        <f>IFERROR(VLOOKUP(C387,'Basketball F'!$B$2:$M$32,12,FALSE),0)</f>
        <v>0</v>
      </c>
      <c r="O387">
        <f t="shared" ref="O387:O450" si="38">SUM(K387:N387)</f>
        <v>100</v>
      </c>
      <c r="P387">
        <f>IFERROR(VLOOKUP(C387,'BGMI F'!$B$2:$Q$32,16,FALSE),0)</f>
        <v>0</v>
      </c>
      <c r="Q387">
        <f>IFERROR(VLOOKUP(C387,'Carrom F'!$B$2:$M$41,12,FALSE),0)</f>
        <v>0</v>
      </c>
      <c r="R387">
        <f>IFERROR(VLOOKUP(C387,'Badminton F'!$B$2:$Q$46,16,FALSE),0)</f>
        <v>0</v>
      </c>
      <c r="S387">
        <f t="shared" ref="S387:S450" si="39">SUM(O387:R387)</f>
        <v>100</v>
      </c>
      <c r="T387">
        <f>IFERROR(VLOOKUP(C387,Athletics!$B$2:$AF$22,31,FALSE),0)</f>
        <v>0</v>
      </c>
      <c r="U387">
        <f>IFERROR(VLOOKUP(C387,'Volleyball F'!$B$2:$Q$50,16,FALSE),0)</f>
        <v>0</v>
      </c>
      <c r="V387">
        <f>IFERROR(VLOOKUP(C387,Pool!$B$2:$U$31,20,FALSE),0)</f>
        <v>0</v>
      </c>
      <c r="W387">
        <f>IFERROR(VLOOKUP(C387,'Tug of War'!$B$2:$AC$20,28,FALSE),0)</f>
        <v>0</v>
      </c>
      <c r="X387">
        <f t="shared" ref="X387:X450" si="40">SUM(S387:W387)</f>
        <v>100</v>
      </c>
      <c r="Y387">
        <f>IFERROR(VLOOKUP(C387,Frisbee!$B$2:$Q$18,16,FALSE),0)</f>
        <v>0</v>
      </c>
      <c r="Z387">
        <f t="shared" ref="Z387:Z450" si="41">SUM(X387:Y387)</f>
        <v>100</v>
      </c>
    </row>
    <row r="388" spans="1:26" ht="15" thickBot="1" x14ac:dyDescent="0.35">
      <c r="A388" s="16" t="s">
        <v>1157</v>
      </c>
      <c r="B388" s="16" t="s">
        <v>1158</v>
      </c>
      <c r="C388" s="16" t="s">
        <v>1159</v>
      </c>
      <c r="D388">
        <f>IFERROR(VLOOKUP(C388,'throwball F'!$B$2:$N$138,13,FALSE),100)</f>
        <v>100</v>
      </c>
      <c r="E388">
        <f>IFERROR(VLOOKUP(C388,'Cricket SF&amp;F'!$B$2:$AC$103,28,FALSE),0)</f>
        <v>0</v>
      </c>
      <c r="F388">
        <f>IFERROR(VLOOKUP(C388,'Chess F'!$B$2:$H$84,7,FALSE),0)</f>
        <v>0</v>
      </c>
      <c r="G388">
        <f t="shared" si="36"/>
        <v>100</v>
      </c>
      <c r="H388">
        <f>IFERROR(VLOOKUP(C388,'Football SF'!$B$2:$U$61,20,FALSE),0)</f>
        <v>0</v>
      </c>
      <c r="I388">
        <f>IFERROR(VLOOKUP(C388,FIFA!$B$2:$M$36,12,FALSE),0)</f>
        <v>0</v>
      </c>
      <c r="J388">
        <f>IFERROR(VLOOKUP(C388,'TT F'!$B$2:$Q$71,16,FALSE),0)</f>
        <v>0</v>
      </c>
      <c r="K388">
        <f t="shared" si="37"/>
        <v>100</v>
      </c>
      <c r="L388">
        <f>IFERROR(VLOOKUP(C388,'Futsal F'!$B$2:$M$37,12,FALSE),0)</f>
        <v>0</v>
      </c>
      <c r="M388">
        <f>IFERROR(VLOOKUP(C388,'Football F'!$B$2:$M$34,12,FALSE),0)</f>
        <v>0</v>
      </c>
      <c r="N388">
        <f>IFERROR(VLOOKUP(C388,'Basketball F'!$B$2:$M$32,12,FALSE),0)</f>
        <v>0</v>
      </c>
      <c r="O388">
        <f t="shared" si="38"/>
        <v>100</v>
      </c>
      <c r="P388">
        <f>IFERROR(VLOOKUP(C388,'BGMI F'!$B$2:$Q$32,16,FALSE),0)</f>
        <v>0</v>
      </c>
      <c r="Q388">
        <f>IFERROR(VLOOKUP(C388,'Carrom F'!$B$2:$M$41,12,FALSE),0)</f>
        <v>0</v>
      </c>
      <c r="R388">
        <f>IFERROR(VLOOKUP(C388,'Badminton F'!$B$2:$Q$46,16,FALSE),0)</f>
        <v>0</v>
      </c>
      <c r="S388">
        <f t="shared" si="39"/>
        <v>100</v>
      </c>
      <c r="T388">
        <f>IFERROR(VLOOKUP(C388,Athletics!$B$2:$AF$22,31,FALSE),0)</f>
        <v>0</v>
      </c>
      <c r="U388">
        <f>IFERROR(VLOOKUP(C388,'Volleyball F'!$B$2:$Q$50,16,FALSE),0)</f>
        <v>0</v>
      </c>
      <c r="V388">
        <f>IFERROR(VLOOKUP(C388,Pool!$B$2:$U$31,20,FALSE),0)</f>
        <v>0</v>
      </c>
      <c r="W388">
        <f>IFERROR(VLOOKUP(C388,'Tug of War'!$B$2:$AC$20,28,FALSE),0)</f>
        <v>0</v>
      </c>
      <c r="X388">
        <f t="shared" si="40"/>
        <v>100</v>
      </c>
      <c r="Y388">
        <f>IFERROR(VLOOKUP(C388,Frisbee!$B$2:$Q$18,16,FALSE),0)</f>
        <v>0</v>
      </c>
      <c r="Z388">
        <f t="shared" si="41"/>
        <v>100</v>
      </c>
    </row>
    <row r="389" spans="1:26" ht="15" thickBot="1" x14ac:dyDescent="0.35">
      <c r="A389" s="16" t="s">
        <v>1160</v>
      </c>
      <c r="B389" s="16" t="s">
        <v>754</v>
      </c>
      <c r="C389" s="16" t="s">
        <v>1161</v>
      </c>
      <c r="D389">
        <f>IFERROR(VLOOKUP(C389,'throwball F'!$B$2:$N$138,13,FALSE),100)</f>
        <v>100</v>
      </c>
      <c r="E389">
        <f>IFERROR(VLOOKUP(C389,'Cricket SF&amp;F'!$B$2:$AC$103,28,FALSE),0)</f>
        <v>0</v>
      </c>
      <c r="F389">
        <f>IFERROR(VLOOKUP(C389,'Chess F'!$B$2:$H$84,7,FALSE),0)</f>
        <v>0</v>
      </c>
      <c r="G389">
        <f t="shared" si="36"/>
        <v>100</v>
      </c>
      <c r="H389">
        <f>IFERROR(VLOOKUP(C389,'Football SF'!$B$2:$U$61,20,FALSE),0)</f>
        <v>0</v>
      </c>
      <c r="I389">
        <f>IFERROR(VLOOKUP(C389,FIFA!$B$2:$M$36,12,FALSE),0)</f>
        <v>0</v>
      </c>
      <c r="J389">
        <f>IFERROR(VLOOKUP(C389,'TT F'!$B$2:$Q$71,16,FALSE),0)</f>
        <v>0</v>
      </c>
      <c r="K389">
        <f t="shared" si="37"/>
        <v>100</v>
      </c>
      <c r="L389">
        <f>IFERROR(VLOOKUP(C389,'Futsal F'!$B$2:$M$37,12,FALSE),0)</f>
        <v>0</v>
      </c>
      <c r="M389">
        <f>IFERROR(VLOOKUP(C389,'Football F'!$B$2:$M$34,12,FALSE),0)</f>
        <v>0</v>
      </c>
      <c r="N389">
        <f>IFERROR(VLOOKUP(C389,'Basketball F'!$B$2:$M$32,12,FALSE),0)</f>
        <v>0</v>
      </c>
      <c r="O389">
        <f t="shared" si="38"/>
        <v>100</v>
      </c>
      <c r="P389">
        <f>IFERROR(VLOOKUP(C389,'BGMI F'!$B$2:$Q$32,16,FALSE),0)</f>
        <v>0</v>
      </c>
      <c r="Q389">
        <f>IFERROR(VLOOKUP(C389,'Carrom F'!$B$2:$M$41,12,FALSE),0)</f>
        <v>0</v>
      </c>
      <c r="R389">
        <f>IFERROR(VLOOKUP(C389,'Badminton F'!$B$2:$Q$46,16,FALSE),0)</f>
        <v>0</v>
      </c>
      <c r="S389">
        <f t="shared" si="39"/>
        <v>100</v>
      </c>
      <c r="T389">
        <f>IFERROR(VLOOKUP(C389,Athletics!$B$2:$AF$22,31,FALSE),0)</f>
        <v>0</v>
      </c>
      <c r="U389">
        <f>IFERROR(VLOOKUP(C389,'Volleyball F'!$B$2:$Q$50,16,FALSE),0)</f>
        <v>0</v>
      </c>
      <c r="V389">
        <f>IFERROR(VLOOKUP(C389,Pool!$B$2:$U$31,20,FALSE),0)</f>
        <v>0</v>
      </c>
      <c r="W389">
        <f>IFERROR(VLOOKUP(C389,'Tug of War'!$B$2:$AC$20,28,FALSE),0)</f>
        <v>0</v>
      </c>
      <c r="X389">
        <f t="shared" si="40"/>
        <v>100</v>
      </c>
      <c r="Y389">
        <f>IFERROR(VLOOKUP(C389,Frisbee!$B$2:$Q$18,16,FALSE),0)</f>
        <v>0</v>
      </c>
      <c r="Z389">
        <f t="shared" si="41"/>
        <v>100</v>
      </c>
    </row>
    <row r="390" spans="1:26" ht="15" thickBot="1" x14ac:dyDescent="0.35">
      <c r="A390" s="16" t="s">
        <v>1162</v>
      </c>
      <c r="B390" s="16" t="s">
        <v>1163</v>
      </c>
      <c r="C390" s="16" t="s">
        <v>1164</v>
      </c>
      <c r="D390">
        <f>IFERROR(VLOOKUP(C390,'throwball F'!$B$2:$N$138,13,FALSE),100)</f>
        <v>110</v>
      </c>
      <c r="E390">
        <f>IFERROR(VLOOKUP(C390,'Cricket SF&amp;F'!$B$2:$AC$103,28,FALSE),0)</f>
        <v>0</v>
      </c>
      <c r="F390">
        <f>IFERROR(VLOOKUP(C390,'Chess F'!$B$2:$H$84,7,FALSE),0)</f>
        <v>0</v>
      </c>
      <c r="G390">
        <f t="shared" si="36"/>
        <v>110</v>
      </c>
      <c r="H390">
        <f>IFERROR(VLOOKUP(C390,'Football SF'!$B$2:$U$61,20,FALSE),0)</f>
        <v>0</v>
      </c>
      <c r="I390">
        <f>IFERROR(VLOOKUP(C390,FIFA!$B$2:$M$36,12,FALSE),0)</f>
        <v>0</v>
      </c>
      <c r="J390">
        <f>IFERROR(VLOOKUP(C390,'TT F'!$B$2:$Q$71,16,FALSE),0)</f>
        <v>0</v>
      </c>
      <c r="K390">
        <f t="shared" si="37"/>
        <v>110</v>
      </c>
      <c r="L390">
        <f>IFERROR(VLOOKUP(C390,'Futsal F'!$B$2:$M$37,12,FALSE),0)</f>
        <v>0</v>
      </c>
      <c r="M390">
        <f>IFERROR(VLOOKUP(C390,'Football F'!$B$2:$M$34,12,FALSE),0)</f>
        <v>0</v>
      </c>
      <c r="N390">
        <f>IFERROR(VLOOKUP(C390,'Basketball F'!$B$2:$M$32,12,FALSE),0)</f>
        <v>0</v>
      </c>
      <c r="O390">
        <f t="shared" si="38"/>
        <v>110</v>
      </c>
      <c r="P390">
        <f>IFERROR(VLOOKUP(C390,'BGMI F'!$B$2:$Q$32,16,FALSE),0)</f>
        <v>0</v>
      </c>
      <c r="Q390">
        <f>IFERROR(VLOOKUP(C390,'Carrom F'!$B$2:$M$41,12,FALSE),0)</f>
        <v>0</v>
      </c>
      <c r="R390">
        <f>IFERROR(VLOOKUP(C390,'Badminton F'!$B$2:$Q$46,16,FALSE),0)</f>
        <v>0</v>
      </c>
      <c r="S390">
        <f t="shared" si="39"/>
        <v>110</v>
      </c>
      <c r="T390">
        <f>IFERROR(VLOOKUP(C390,Athletics!$B$2:$AF$22,31,FALSE),0)</f>
        <v>0</v>
      </c>
      <c r="U390">
        <f>IFERROR(VLOOKUP(C390,'Volleyball F'!$B$2:$Q$50,16,FALSE),0)</f>
        <v>0</v>
      </c>
      <c r="V390">
        <f>IFERROR(VLOOKUP(C390,Pool!$B$2:$U$31,20,FALSE),0)</f>
        <v>0</v>
      </c>
      <c r="W390">
        <f>IFERROR(VLOOKUP(C390,'Tug of War'!$B$2:$AC$20,28,FALSE),0)</f>
        <v>0</v>
      </c>
      <c r="X390">
        <f t="shared" si="40"/>
        <v>110</v>
      </c>
      <c r="Y390">
        <f>IFERROR(VLOOKUP(C390,Frisbee!$B$2:$Q$18,16,FALSE),0)</f>
        <v>0</v>
      </c>
      <c r="Z390">
        <f t="shared" si="41"/>
        <v>110</v>
      </c>
    </row>
    <row r="391" spans="1:26" ht="29.4" thickBot="1" x14ac:dyDescent="0.35">
      <c r="A391" s="16" t="s">
        <v>1165</v>
      </c>
      <c r="B391" s="16" t="s">
        <v>1166</v>
      </c>
      <c r="C391" s="16" t="s">
        <v>1167</v>
      </c>
      <c r="D391">
        <f>IFERROR(VLOOKUP(C391,'throwball F'!$B$2:$N$138,13,FALSE),100)</f>
        <v>94</v>
      </c>
      <c r="E391">
        <f>IFERROR(VLOOKUP(C391,'Cricket SF&amp;F'!$B$2:$AC$103,28,FALSE),0)</f>
        <v>0</v>
      </c>
      <c r="F391">
        <f>IFERROR(VLOOKUP(C391,'Chess F'!$B$2:$H$84,7,FALSE),0)</f>
        <v>0</v>
      </c>
      <c r="G391">
        <f t="shared" si="36"/>
        <v>94</v>
      </c>
      <c r="H391">
        <f>IFERROR(VLOOKUP(C391,'Football SF'!$B$2:$U$61,20,FALSE),0)</f>
        <v>0</v>
      </c>
      <c r="I391">
        <f>IFERROR(VLOOKUP(C391,FIFA!$B$2:$M$36,12,FALSE),0)</f>
        <v>0</v>
      </c>
      <c r="J391">
        <f>IFERROR(VLOOKUP(C391,'TT F'!$B$2:$Q$71,16,FALSE),0)</f>
        <v>0</v>
      </c>
      <c r="K391">
        <f t="shared" si="37"/>
        <v>94</v>
      </c>
      <c r="L391">
        <f>IFERROR(VLOOKUP(C391,'Futsal F'!$B$2:$M$37,12,FALSE),0)</f>
        <v>0</v>
      </c>
      <c r="M391">
        <f>IFERROR(VLOOKUP(C391,'Football F'!$B$2:$M$34,12,FALSE),0)</f>
        <v>0</v>
      </c>
      <c r="N391">
        <f>IFERROR(VLOOKUP(C391,'Basketball F'!$B$2:$M$32,12,FALSE),0)</f>
        <v>0</v>
      </c>
      <c r="O391">
        <f t="shared" si="38"/>
        <v>94</v>
      </c>
      <c r="P391">
        <f>IFERROR(VLOOKUP(C391,'BGMI F'!$B$2:$Q$32,16,FALSE),0)</f>
        <v>0</v>
      </c>
      <c r="Q391">
        <f>IFERROR(VLOOKUP(C391,'Carrom F'!$B$2:$M$41,12,FALSE),0)</f>
        <v>0</v>
      </c>
      <c r="R391">
        <f>IFERROR(VLOOKUP(C391,'Badminton F'!$B$2:$Q$46,16,FALSE),0)</f>
        <v>0</v>
      </c>
      <c r="S391">
        <f t="shared" si="39"/>
        <v>94</v>
      </c>
      <c r="T391">
        <f>IFERROR(VLOOKUP(C391,Athletics!$B$2:$AF$22,31,FALSE),0)</f>
        <v>0</v>
      </c>
      <c r="U391">
        <f>IFERROR(VLOOKUP(C391,'Volleyball F'!$B$2:$Q$50,16,FALSE),0)</f>
        <v>0</v>
      </c>
      <c r="V391">
        <f>IFERROR(VLOOKUP(C391,Pool!$B$2:$U$31,20,FALSE),0)</f>
        <v>0</v>
      </c>
      <c r="W391">
        <f>IFERROR(VLOOKUP(C391,'Tug of War'!$B$2:$AC$20,28,FALSE),0)</f>
        <v>0</v>
      </c>
      <c r="X391">
        <f t="shared" si="40"/>
        <v>94</v>
      </c>
      <c r="Y391">
        <f>IFERROR(VLOOKUP(C391,Frisbee!$B$2:$Q$18,16,FALSE),0)</f>
        <v>0</v>
      </c>
      <c r="Z391">
        <f t="shared" si="41"/>
        <v>94</v>
      </c>
    </row>
    <row r="392" spans="1:26" ht="15" thickBot="1" x14ac:dyDescent="0.35">
      <c r="A392" s="16" t="s">
        <v>1168</v>
      </c>
      <c r="B392" s="16" t="s">
        <v>1169</v>
      </c>
      <c r="C392" s="16" t="s">
        <v>1170</v>
      </c>
      <c r="D392">
        <f>IFERROR(VLOOKUP(C392,'throwball F'!$B$2:$N$138,13,FALSE),100)</f>
        <v>91</v>
      </c>
      <c r="E392">
        <f>IFERROR(VLOOKUP(C392,'Cricket SF&amp;F'!$B$2:$AC$103,28,FALSE),0)</f>
        <v>-15</v>
      </c>
      <c r="F392">
        <f>IFERROR(VLOOKUP(C392,'Chess F'!$B$2:$H$84,7,FALSE),0)</f>
        <v>-3</v>
      </c>
      <c r="G392">
        <f t="shared" si="36"/>
        <v>73</v>
      </c>
      <c r="H392">
        <f>IFERROR(VLOOKUP(C392,'Football SF'!$B$2:$U$61,20,FALSE),0)</f>
        <v>0</v>
      </c>
      <c r="I392">
        <f>IFERROR(VLOOKUP(C392,FIFA!$B$2:$M$36,12,FALSE),0)</f>
        <v>0</v>
      </c>
      <c r="J392">
        <f>IFERROR(VLOOKUP(C392,'TT F'!$B$2:$Q$71,16,FALSE),0)</f>
        <v>0</v>
      </c>
      <c r="K392">
        <f t="shared" si="37"/>
        <v>73</v>
      </c>
      <c r="L392">
        <f>IFERROR(VLOOKUP(C392,'Futsal F'!$B$2:$M$37,12,FALSE),0)</f>
        <v>0</v>
      </c>
      <c r="M392">
        <f>IFERROR(VLOOKUP(C392,'Football F'!$B$2:$M$34,12,FALSE),0)</f>
        <v>0</v>
      </c>
      <c r="N392">
        <f>IFERROR(VLOOKUP(C392,'Basketball F'!$B$2:$M$32,12,FALSE),0)</f>
        <v>0</v>
      </c>
      <c r="O392">
        <f t="shared" si="38"/>
        <v>73</v>
      </c>
      <c r="P392">
        <f>IFERROR(VLOOKUP(C392,'BGMI F'!$B$2:$Q$32,16,FALSE),0)</f>
        <v>0</v>
      </c>
      <c r="Q392">
        <f>IFERROR(VLOOKUP(C392,'Carrom F'!$B$2:$M$41,12,FALSE),0)</f>
        <v>0</v>
      </c>
      <c r="R392">
        <f>IFERROR(VLOOKUP(C392,'Badminton F'!$B$2:$Q$46,16,FALSE),0)</f>
        <v>0</v>
      </c>
      <c r="S392">
        <f t="shared" si="39"/>
        <v>73</v>
      </c>
      <c r="T392">
        <f>IFERROR(VLOOKUP(C392,Athletics!$B$2:$AF$22,31,FALSE),0)</f>
        <v>0</v>
      </c>
      <c r="U392">
        <f>IFERROR(VLOOKUP(C392,'Volleyball F'!$B$2:$Q$50,16,FALSE),0)</f>
        <v>0</v>
      </c>
      <c r="V392">
        <f>IFERROR(VLOOKUP(C392,Pool!$B$2:$U$31,20,FALSE),0)</f>
        <v>0</v>
      </c>
      <c r="W392">
        <f>IFERROR(VLOOKUP(C392,'Tug of War'!$B$2:$AC$20,28,FALSE),0)</f>
        <v>0</v>
      </c>
      <c r="X392">
        <f t="shared" si="40"/>
        <v>73</v>
      </c>
      <c r="Y392">
        <f>IFERROR(VLOOKUP(C392,Frisbee!$B$2:$Q$18,16,FALSE),0)</f>
        <v>0</v>
      </c>
      <c r="Z392">
        <f t="shared" si="41"/>
        <v>73</v>
      </c>
    </row>
    <row r="393" spans="1:26" ht="15" thickBot="1" x14ac:dyDescent="0.35">
      <c r="A393" s="16" t="s">
        <v>1171</v>
      </c>
      <c r="B393" s="16" t="s">
        <v>1172</v>
      </c>
      <c r="C393" s="16" t="s">
        <v>1173</v>
      </c>
      <c r="D393">
        <f>IFERROR(VLOOKUP(C393,'throwball F'!$B$2:$N$138,13,FALSE),100)</f>
        <v>100</v>
      </c>
      <c r="E393">
        <f>IFERROR(VLOOKUP(C393,'Cricket SF&amp;F'!$B$2:$AC$103,28,FALSE),0)</f>
        <v>0</v>
      </c>
      <c r="F393">
        <f>IFERROR(VLOOKUP(C393,'Chess F'!$B$2:$H$84,7,FALSE),0)</f>
        <v>0</v>
      </c>
      <c r="G393">
        <f t="shared" si="36"/>
        <v>100</v>
      </c>
      <c r="H393">
        <f>IFERROR(VLOOKUP(C393,'Football SF'!$B$2:$U$61,20,FALSE),0)</f>
        <v>0</v>
      </c>
      <c r="I393">
        <f>IFERROR(VLOOKUP(C393,FIFA!$B$2:$M$36,12,FALSE),0)</f>
        <v>0</v>
      </c>
      <c r="J393">
        <f>IFERROR(VLOOKUP(C393,'TT F'!$B$2:$Q$71,16,FALSE),0)</f>
        <v>0</v>
      </c>
      <c r="K393">
        <f t="shared" si="37"/>
        <v>100</v>
      </c>
      <c r="L393">
        <f>IFERROR(VLOOKUP(C393,'Futsal F'!$B$2:$M$37,12,FALSE),0)</f>
        <v>0</v>
      </c>
      <c r="M393">
        <f>IFERROR(VLOOKUP(C393,'Football F'!$B$2:$M$34,12,FALSE),0)</f>
        <v>0</v>
      </c>
      <c r="N393">
        <f>IFERROR(VLOOKUP(C393,'Basketball F'!$B$2:$M$32,12,FALSE),0)</f>
        <v>0</v>
      </c>
      <c r="O393">
        <f t="shared" si="38"/>
        <v>100</v>
      </c>
      <c r="P393">
        <f>IFERROR(VLOOKUP(C393,'BGMI F'!$B$2:$Q$32,16,FALSE),0)</f>
        <v>0</v>
      </c>
      <c r="Q393">
        <f>IFERROR(VLOOKUP(C393,'Carrom F'!$B$2:$M$41,12,FALSE),0)</f>
        <v>0</v>
      </c>
      <c r="R393">
        <f>IFERROR(VLOOKUP(C393,'Badminton F'!$B$2:$Q$46,16,FALSE),0)</f>
        <v>0</v>
      </c>
      <c r="S393">
        <f t="shared" si="39"/>
        <v>100</v>
      </c>
      <c r="T393">
        <f>IFERROR(VLOOKUP(C393,Athletics!$B$2:$AF$22,31,FALSE),0)</f>
        <v>0</v>
      </c>
      <c r="U393">
        <f>IFERROR(VLOOKUP(C393,'Volleyball F'!$B$2:$Q$50,16,FALSE),0)</f>
        <v>0</v>
      </c>
      <c r="V393">
        <f>IFERROR(VLOOKUP(C393,Pool!$B$2:$U$31,20,FALSE),0)</f>
        <v>0</v>
      </c>
      <c r="W393">
        <f>IFERROR(VLOOKUP(C393,'Tug of War'!$B$2:$AC$20,28,FALSE),0)</f>
        <v>0</v>
      </c>
      <c r="X393">
        <f t="shared" si="40"/>
        <v>100</v>
      </c>
      <c r="Y393">
        <f>IFERROR(VLOOKUP(C393,Frisbee!$B$2:$Q$18,16,FALSE),0)</f>
        <v>0</v>
      </c>
      <c r="Z393">
        <f t="shared" si="41"/>
        <v>100</v>
      </c>
    </row>
    <row r="394" spans="1:26" ht="15" thickBot="1" x14ac:dyDescent="0.35">
      <c r="A394" s="16" t="s">
        <v>1174</v>
      </c>
      <c r="B394" s="16" t="s">
        <v>1175</v>
      </c>
      <c r="C394" s="16" t="s">
        <v>1176</v>
      </c>
      <c r="D394">
        <f>IFERROR(VLOOKUP(C394,'throwball F'!$B$2:$N$138,13,FALSE),100)</f>
        <v>100</v>
      </c>
      <c r="E394">
        <f>IFERROR(VLOOKUP(C394,'Cricket SF&amp;F'!$B$2:$AC$103,28,FALSE),0)</f>
        <v>0</v>
      </c>
      <c r="F394">
        <f>IFERROR(VLOOKUP(C394,'Chess F'!$B$2:$H$84,7,FALSE),0)</f>
        <v>0</v>
      </c>
      <c r="G394">
        <f t="shared" si="36"/>
        <v>100</v>
      </c>
      <c r="H394">
        <f>IFERROR(VLOOKUP(C394,'Football SF'!$B$2:$U$61,20,FALSE),0)</f>
        <v>0</v>
      </c>
      <c r="I394">
        <f>IFERROR(VLOOKUP(C394,FIFA!$B$2:$M$36,12,FALSE),0)</f>
        <v>0</v>
      </c>
      <c r="J394">
        <f>IFERROR(VLOOKUP(C394,'TT F'!$B$2:$Q$71,16,FALSE),0)</f>
        <v>0</v>
      </c>
      <c r="K394">
        <f t="shared" si="37"/>
        <v>100</v>
      </c>
      <c r="L394">
        <f>IFERROR(VLOOKUP(C394,'Futsal F'!$B$2:$M$37,12,FALSE),0)</f>
        <v>0</v>
      </c>
      <c r="M394">
        <f>IFERROR(VLOOKUP(C394,'Football F'!$B$2:$M$34,12,FALSE),0)</f>
        <v>0</v>
      </c>
      <c r="N394">
        <f>IFERROR(VLOOKUP(C394,'Basketball F'!$B$2:$M$32,12,FALSE),0)</f>
        <v>0</v>
      </c>
      <c r="O394">
        <f t="shared" si="38"/>
        <v>100</v>
      </c>
      <c r="P394">
        <f>IFERROR(VLOOKUP(C394,'BGMI F'!$B$2:$Q$32,16,FALSE),0)</f>
        <v>0</v>
      </c>
      <c r="Q394">
        <f>IFERROR(VLOOKUP(C394,'Carrom F'!$B$2:$M$41,12,FALSE),0)</f>
        <v>0</v>
      </c>
      <c r="R394">
        <f>IFERROR(VLOOKUP(C394,'Badminton F'!$B$2:$Q$46,16,FALSE),0)</f>
        <v>0</v>
      </c>
      <c r="S394">
        <f t="shared" si="39"/>
        <v>100</v>
      </c>
      <c r="T394">
        <f>IFERROR(VLOOKUP(C394,Athletics!$B$2:$AF$22,31,FALSE),0)</f>
        <v>0</v>
      </c>
      <c r="U394">
        <f>IFERROR(VLOOKUP(C394,'Volleyball F'!$B$2:$Q$50,16,FALSE),0)</f>
        <v>0</v>
      </c>
      <c r="V394">
        <f>IFERROR(VLOOKUP(C394,Pool!$B$2:$U$31,20,FALSE),0)</f>
        <v>0</v>
      </c>
      <c r="W394">
        <f>IFERROR(VLOOKUP(C394,'Tug of War'!$B$2:$AC$20,28,FALSE),0)</f>
        <v>0</v>
      </c>
      <c r="X394">
        <f t="shared" si="40"/>
        <v>100</v>
      </c>
      <c r="Y394">
        <f>IFERROR(VLOOKUP(C394,Frisbee!$B$2:$Q$18,16,FALSE),0)</f>
        <v>0</v>
      </c>
      <c r="Z394">
        <f t="shared" si="41"/>
        <v>100</v>
      </c>
    </row>
    <row r="395" spans="1:26" ht="29.4" thickBot="1" x14ac:dyDescent="0.35">
      <c r="A395" s="16" t="s">
        <v>1177</v>
      </c>
      <c r="B395" s="16" t="s">
        <v>1178</v>
      </c>
      <c r="C395" s="16" t="s">
        <v>1179</v>
      </c>
      <c r="D395">
        <f>IFERROR(VLOOKUP(C395,'throwball F'!$B$2:$N$138,13,FALSE),100)</f>
        <v>100</v>
      </c>
      <c r="E395">
        <f>IFERROR(VLOOKUP(C395,'Cricket SF&amp;F'!$B$2:$AC$103,28,FALSE),0)</f>
        <v>0</v>
      </c>
      <c r="F395">
        <f>IFERROR(VLOOKUP(C395,'Chess F'!$B$2:$H$84,7,FALSE),0)</f>
        <v>0</v>
      </c>
      <c r="G395">
        <f t="shared" si="36"/>
        <v>100</v>
      </c>
      <c r="H395">
        <f>IFERROR(VLOOKUP(C395,'Football SF'!$B$2:$U$61,20,FALSE),0)</f>
        <v>0</v>
      </c>
      <c r="I395">
        <f>IFERROR(VLOOKUP(C395,FIFA!$B$2:$M$36,12,FALSE),0)</f>
        <v>0</v>
      </c>
      <c r="J395">
        <f>IFERROR(VLOOKUP(C395,'TT F'!$B$2:$Q$71,16,FALSE),0)</f>
        <v>0</v>
      </c>
      <c r="K395">
        <f t="shared" si="37"/>
        <v>100</v>
      </c>
      <c r="L395">
        <f>IFERROR(VLOOKUP(C395,'Futsal F'!$B$2:$M$37,12,FALSE),0)</f>
        <v>0</v>
      </c>
      <c r="M395">
        <f>IFERROR(VLOOKUP(C395,'Football F'!$B$2:$M$34,12,FALSE),0)</f>
        <v>0</v>
      </c>
      <c r="N395">
        <f>IFERROR(VLOOKUP(C395,'Basketball F'!$B$2:$M$32,12,FALSE),0)</f>
        <v>0</v>
      </c>
      <c r="O395">
        <f t="shared" si="38"/>
        <v>100</v>
      </c>
      <c r="P395">
        <f>IFERROR(VLOOKUP(C395,'BGMI F'!$B$2:$Q$32,16,FALSE),0)</f>
        <v>0</v>
      </c>
      <c r="Q395">
        <f>IFERROR(VLOOKUP(C395,'Carrom F'!$B$2:$M$41,12,FALSE),0)</f>
        <v>0</v>
      </c>
      <c r="R395">
        <f>IFERROR(VLOOKUP(C395,'Badminton F'!$B$2:$Q$46,16,FALSE),0)</f>
        <v>0</v>
      </c>
      <c r="S395">
        <f t="shared" si="39"/>
        <v>100</v>
      </c>
      <c r="T395">
        <f>IFERROR(VLOOKUP(C395,Athletics!$B$2:$AF$22,31,FALSE),0)</f>
        <v>0</v>
      </c>
      <c r="U395">
        <f>IFERROR(VLOOKUP(C395,'Volleyball F'!$B$2:$Q$50,16,FALSE),0)</f>
        <v>0</v>
      </c>
      <c r="V395">
        <f>IFERROR(VLOOKUP(C395,Pool!$B$2:$U$31,20,FALSE),0)</f>
        <v>0</v>
      </c>
      <c r="W395">
        <f>IFERROR(VLOOKUP(C395,'Tug of War'!$B$2:$AC$20,28,FALSE),0)</f>
        <v>0</v>
      </c>
      <c r="X395">
        <f t="shared" si="40"/>
        <v>100</v>
      </c>
      <c r="Y395">
        <f>IFERROR(VLOOKUP(C395,Frisbee!$B$2:$Q$18,16,FALSE),0)</f>
        <v>0</v>
      </c>
      <c r="Z395">
        <f t="shared" si="41"/>
        <v>100</v>
      </c>
    </row>
    <row r="396" spans="1:26" ht="15" thickBot="1" x14ac:dyDescent="0.35">
      <c r="A396" s="16" t="s">
        <v>1180</v>
      </c>
      <c r="B396" s="16" t="s">
        <v>1181</v>
      </c>
      <c r="C396" s="16" t="s">
        <v>1182</v>
      </c>
      <c r="D396">
        <f>IFERROR(VLOOKUP(C396,'throwball F'!$B$2:$N$138,13,FALSE),100)</f>
        <v>100</v>
      </c>
      <c r="E396">
        <f>IFERROR(VLOOKUP(C396,'Cricket SF&amp;F'!$B$2:$AC$103,28,FALSE),0)</f>
        <v>0</v>
      </c>
      <c r="F396">
        <f>IFERROR(VLOOKUP(C396,'Chess F'!$B$2:$H$84,7,FALSE),0)</f>
        <v>0</v>
      </c>
      <c r="G396">
        <f t="shared" si="36"/>
        <v>100</v>
      </c>
      <c r="H396">
        <f>IFERROR(VLOOKUP(C396,'Football SF'!$B$2:$U$61,20,FALSE),0)</f>
        <v>0</v>
      </c>
      <c r="I396">
        <f>IFERROR(VLOOKUP(C396,FIFA!$B$2:$M$36,12,FALSE),0)</f>
        <v>0</v>
      </c>
      <c r="J396">
        <f>IFERROR(VLOOKUP(C396,'TT F'!$B$2:$Q$71,16,FALSE),0)</f>
        <v>0</v>
      </c>
      <c r="K396">
        <f t="shared" si="37"/>
        <v>100</v>
      </c>
      <c r="L396">
        <f>IFERROR(VLOOKUP(C396,'Futsal F'!$B$2:$M$37,12,FALSE),0)</f>
        <v>0</v>
      </c>
      <c r="M396">
        <f>IFERROR(VLOOKUP(C396,'Football F'!$B$2:$M$34,12,FALSE),0)</f>
        <v>0</v>
      </c>
      <c r="N396">
        <f>IFERROR(VLOOKUP(C396,'Basketball F'!$B$2:$M$32,12,FALSE),0)</f>
        <v>0</v>
      </c>
      <c r="O396">
        <f t="shared" si="38"/>
        <v>100</v>
      </c>
      <c r="P396">
        <f>IFERROR(VLOOKUP(C396,'BGMI F'!$B$2:$Q$32,16,FALSE),0)</f>
        <v>0</v>
      </c>
      <c r="Q396">
        <f>IFERROR(VLOOKUP(C396,'Carrom F'!$B$2:$M$41,12,FALSE),0)</f>
        <v>0</v>
      </c>
      <c r="R396">
        <f>IFERROR(VLOOKUP(C396,'Badminton F'!$B$2:$Q$46,16,FALSE),0)</f>
        <v>0</v>
      </c>
      <c r="S396">
        <f t="shared" si="39"/>
        <v>100</v>
      </c>
      <c r="T396">
        <f>IFERROR(VLOOKUP(C396,Athletics!$B$2:$AF$22,31,FALSE),0)</f>
        <v>0</v>
      </c>
      <c r="U396">
        <f>IFERROR(VLOOKUP(C396,'Volleyball F'!$B$2:$Q$50,16,FALSE),0)</f>
        <v>0</v>
      </c>
      <c r="V396">
        <f>IFERROR(VLOOKUP(C396,Pool!$B$2:$U$31,20,FALSE),0)</f>
        <v>0</v>
      </c>
      <c r="W396">
        <f>IFERROR(VLOOKUP(C396,'Tug of War'!$B$2:$AC$20,28,FALSE),0)</f>
        <v>0</v>
      </c>
      <c r="X396">
        <f t="shared" si="40"/>
        <v>100</v>
      </c>
      <c r="Y396">
        <f>IFERROR(VLOOKUP(C396,Frisbee!$B$2:$Q$18,16,FALSE),0)</f>
        <v>0</v>
      </c>
      <c r="Z396">
        <f t="shared" si="41"/>
        <v>100</v>
      </c>
    </row>
    <row r="397" spans="1:26" ht="15" thickBot="1" x14ac:dyDescent="0.35">
      <c r="A397" s="16" t="s">
        <v>1183</v>
      </c>
      <c r="B397" s="16" t="s">
        <v>1184</v>
      </c>
      <c r="C397" s="16" t="s">
        <v>1185</v>
      </c>
      <c r="D397">
        <f>IFERROR(VLOOKUP(C397,'throwball F'!$B$2:$N$138,13,FALSE),100)</f>
        <v>100</v>
      </c>
      <c r="E397">
        <f>IFERROR(VLOOKUP(C397,'Cricket SF&amp;F'!$B$2:$AC$103,28,FALSE),0)</f>
        <v>0</v>
      </c>
      <c r="F397">
        <f>IFERROR(VLOOKUP(C397,'Chess F'!$B$2:$H$84,7,FALSE),0)</f>
        <v>0</v>
      </c>
      <c r="G397">
        <f t="shared" si="36"/>
        <v>100</v>
      </c>
      <c r="H397">
        <f>IFERROR(VLOOKUP(C397,'Football SF'!$B$2:$U$61,20,FALSE),0)</f>
        <v>0</v>
      </c>
      <c r="I397">
        <f>IFERROR(VLOOKUP(C397,FIFA!$B$2:$M$36,12,FALSE),0)</f>
        <v>0</v>
      </c>
      <c r="J397">
        <f>IFERROR(VLOOKUP(C397,'TT F'!$B$2:$Q$71,16,FALSE),0)</f>
        <v>0</v>
      </c>
      <c r="K397">
        <f t="shared" si="37"/>
        <v>100</v>
      </c>
      <c r="L397">
        <f>IFERROR(VLOOKUP(C397,'Futsal F'!$B$2:$M$37,12,FALSE),0)</f>
        <v>0</v>
      </c>
      <c r="M397">
        <f>IFERROR(VLOOKUP(C397,'Football F'!$B$2:$M$34,12,FALSE),0)</f>
        <v>0</v>
      </c>
      <c r="N397">
        <f>IFERROR(VLOOKUP(C397,'Basketball F'!$B$2:$M$32,12,FALSE),0)</f>
        <v>0</v>
      </c>
      <c r="O397">
        <f t="shared" si="38"/>
        <v>100</v>
      </c>
      <c r="P397">
        <f>IFERROR(VLOOKUP(C397,'BGMI F'!$B$2:$Q$32,16,FALSE),0)</f>
        <v>0</v>
      </c>
      <c r="Q397">
        <f>IFERROR(VLOOKUP(C397,'Carrom F'!$B$2:$M$41,12,FALSE),0)</f>
        <v>0</v>
      </c>
      <c r="R397">
        <f>IFERROR(VLOOKUP(C397,'Badminton F'!$B$2:$Q$46,16,FALSE),0)</f>
        <v>0</v>
      </c>
      <c r="S397">
        <f t="shared" si="39"/>
        <v>100</v>
      </c>
      <c r="T397">
        <f>IFERROR(VLOOKUP(C397,Athletics!$B$2:$AF$22,31,FALSE),0)</f>
        <v>0</v>
      </c>
      <c r="U397">
        <f>IFERROR(VLOOKUP(C397,'Volleyball F'!$B$2:$Q$50,16,FALSE),0)</f>
        <v>0</v>
      </c>
      <c r="V397">
        <f>IFERROR(VLOOKUP(C397,Pool!$B$2:$U$31,20,FALSE),0)</f>
        <v>0</v>
      </c>
      <c r="W397">
        <f>IFERROR(VLOOKUP(C397,'Tug of War'!$B$2:$AC$20,28,FALSE),0)</f>
        <v>0</v>
      </c>
      <c r="X397">
        <f t="shared" si="40"/>
        <v>100</v>
      </c>
      <c r="Y397">
        <f>IFERROR(VLOOKUP(C397,Frisbee!$B$2:$Q$18,16,FALSE),0)</f>
        <v>0</v>
      </c>
      <c r="Z397">
        <f t="shared" si="41"/>
        <v>100</v>
      </c>
    </row>
    <row r="398" spans="1:26" ht="29.4" thickBot="1" x14ac:dyDescent="0.35">
      <c r="A398" s="16" t="s">
        <v>1186</v>
      </c>
      <c r="B398" s="16" t="s">
        <v>1187</v>
      </c>
      <c r="C398" s="16" t="s">
        <v>1188</v>
      </c>
      <c r="D398">
        <f>IFERROR(VLOOKUP(C398,'throwball F'!$B$2:$N$138,13,FALSE),100)</f>
        <v>100</v>
      </c>
      <c r="E398">
        <f>IFERROR(VLOOKUP(C398,'Cricket SF&amp;F'!$B$2:$AC$103,28,FALSE),0)</f>
        <v>0</v>
      </c>
      <c r="F398">
        <f>IFERROR(VLOOKUP(C398,'Chess F'!$B$2:$H$84,7,FALSE),0)</f>
        <v>0</v>
      </c>
      <c r="G398">
        <f t="shared" si="36"/>
        <v>100</v>
      </c>
      <c r="H398">
        <f>IFERROR(VLOOKUP(C398,'Football SF'!$B$2:$U$61,20,FALSE),0)</f>
        <v>0</v>
      </c>
      <c r="I398">
        <f>IFERROR(VLOOKUP(C398,FIFA!$B$2:$M$36,12,FALSE),0)</f>
        <v>0</v>
      </c>
      <c r="J398">
        <f>IFERROR(VLOOKUP(C398,'TT F'!$B$2:$Q$71,16,FALSE),0)</f>
        <v>0</v>
      </c>
      <c r="K398">
        <f t="shared" si="37"/>
        <v>100</v>
      </c>
      <c r="L398">
        <f>IFERROR(VLOOKUP(C398,'Futsal F'!$B$2:$M$37,12,FALSE),0)</f>
        <v>0</v>
      </c>
      <c r="M398">
        <f>IFERROR(VLOOKUP(C398,'Football F'!$B$2:$M$34,12,FALSE),0)</f>
        <v>0</v>
      </c>
      <c r="N398">
        <f>IFERROR(VLOOKUP(C398,'Basketball F'!$B$2:$M$32,12,FALSE),0)</f>
        <v>0</v>
      </c>
      <c r="O398">
        <f t="shared" si="38"/>
        <v>100</v>
      </c>
      <c r="P398">
        <f>IFERROR(VLOOKUP(C398,'BGMI F'!$B$2:$Q$32,16,FALSE),0)</f>
        <v>0</v>
      </c>
      <c r="Q398">
        <f>IFERROR(VLOOKUP(C398,'Carrom F'!$B$2:$M$41,12,FALSE),0)</f>
        <v>0</v>
      </c>
      <c r="R398">
        <f>IFERROR(VLOOKUP(C398,'Badminton F'!$B$2:$Q$46,16,FALSE),0)</f>
        <v>0</v>
      </c>
      <c r="S398">
        <f t="shared" si="39"/>
        <v>100</v>
      </c>
      <c r="T398">
        <f>IFERROR(VLOOKUP(C398,Athletics!$B$2:$AF$22,31,FALSE),0)</f>
        <v>0</v>
      </c>
      <c r="U398">
        <f>IFERROR(VLOOKUP(C398,'Volleyball F'!$B$2:$Q$50,16,FALSE),0)</f>
        <v>0</v>
      </c>
      <c r="V398">
        <f>IFERROR(VLOOKUP(C398,Pool!$B$2:$U$31,20,FALSE),0)</f>
        <v>0</v>
      </c>
      <c r="W398">
        <f>IFERROR(VLOOKUP(C398,'Tug of War'!$B$2:$AC$20,28,FALSE),0)</f>
        <v>0</v>
      </c>
      <c r="X398">
        <f t="shared" si="40"/>
        <v>100</v>
      </c>
      <c r="Y398">
        <f>IFERROR(VLOOKUP(C398,Frisbee!$B$2:$Q$18,16,FALSE),0)</f>
        <v>0</v>
      </c>
      <c r="Z398">
        <f t="shared" si="41"/>
        <v>100</v>
      </c>
    </row>
    <row r="399" spans="1:26" ht="15" thickBot="1" x14ac:dyDescent="0.35">
      <c r="A399" s="16" t="s">
        <v>1189</v>
      </c>
      <c r="B399" s="16" t="s">
        <v>1190</v>
      </c>
      <c r="C399" s="16" t="s">
        <v>1191</v>
      </c>
      <c r="D399">
        <f>IFERROR(VLOOKUP(C399,'throwball F'!$B$2:$N$138,13,FALSE),100)</f>
        <v>100</v>
      </c>
      <c r="E399">
        <f>IFERROR(VLOOKUP(C399,'Cricket SF&amp;F'!$B$2:$AC$103,28,FALSE),0)</f>
        <v>0</v>
      </c>
      <c r="F399">
        <f>IFERROR(VLOOKUP(C399,'Chess F'!$B$2:$H$84,7,FALSE),0)</f>
        <v>0</v>
      </c>
      <c r="G399">
        <f t="shared" si="36"/>
        <v>100</v>
      </c>
      <c r="H399">
        <f>IFERROR(VLOOKUP(C399,'Football SF'!$B$2:$U$61,20,FALSE),0)</f>
        <v>0</v>
      </c>
      <c r="I399">
        <f>IFERROR(VLOOKUP(C399,FIFA!$B$2:$M$36,12,FALSE),0)</f>
        <v>0</v>
      </c>
      <c r="J399">
        <f>IFERROR(VLOOKUP(C399,'TT F'!$B$2:$Q$71,16,FALSE),0)</f>
        <v>0</v>
      </c>
      <c r="K399">
        <f t="shared" si="37"/>
        <v>100</v>
      </c>
      <c r="L399">
        <f>IFERROR(VLOOKUP(C399,'Futsal F'!$B$2:$M$37,12,FALSE),0)</f>
        <v>0</v>
      </c>
      <c r="M399">
        <f>IFERROR(VLOOKUP(C399,'Football F'!$B$2:$M$34,12,FALSE),0)</f>
        <v>0</v>
      </c>
      <c r="N399">
        <f>IFERROR(VLOOKUP(C399,'Basketball F'!$B$2:$M$32,12,FALSE),0)</f>
        <v>0</v>
      </c>
      <c r="O399">
        <f t="shared" si="38"/>
        <v>100</v>
      </c>
      <c r="P399">
        <f>IFERROR(VLOOKUP(C399,'BGMI F'!$B$2:$Q$32,16,FALSE),0)</f>
        <v>0</v>
      </c>
      <c r="Q399">
        <f>IFERROR(VLOOKUP(C399,'Carrom F'!$B$2:$M$41,12,FALSE),0)</f>
        <v>0</v>
      </c>
      <c r="R399">
        <f>IFERROR(VLOOKUP(C399,'Badminton F'!$B$2:$Q$46,16,FALSE),0)</f>
        <v>0</v>
      </c>
      <c r="S399">
        <f t="shared" si="39"/>
        <v>100</v>
      </c>
      <c r="T399">
        <f>IFERROR(VLOOKUP(C399,Athletics!$B$2:$AF$22,31,FALSE),0)</f>
        <v>0</v>
      </c>
      <c r="U399">
        <f>IFERROR(VLOOKUP(C399,'Volleyball F'!$B$2:$Q$50,16,FALSE),0)</f>
        <v>0</v>
      </c>
      <c r="V399">
        <f>IFERROR(VLOOKUP(C399,Pool!$B$2:$U$31,20,FALSE),0)</f>
        <v>0</v>
      </c>
      <c r="W399">
        <f>IFERROR(VLOOKUP(C399,'Tug of War'!$B$2:$AC$20,28,FALSE),0)</f>
        <v>0</v>
      </c>
      <c r="X399">
        <f t="shared" si="40"/>
        <v>100</v>
      </c>
      <c r="Y399">
        <f>IFERROR(VLOOKUP(C399,Frisbee!$B$2:$Q$18,16,FALSE),0)</f>
        <v>0</v>
      </c>
      <c r="Z399">
        <f t="shared" si="41"/>
        <v>100</v>
      </c>
    </row>
    <row r="400" spans="1:26" ht="15" thickBot="1" x14ac:dyDescent="0.35">
      <c r="A400" s="16" t="s">
        <v>1192</v>
      </c>
      <c r="B400" s="16" t="s">
        <v>1193</v>
      </c>
      <c r="C400" s="16" t="s">
        <v>1194</v>
      </c>
      <c r="D400">
        <f>IFERROR(VLOOKUP(C400,'throwball F'!$B$2:$N$138,13,FALSE),100)</f>
        <v>100</v>
      </c>
      <c r="E400">
        <f>IFERROR(VLOOKUP(C400,'Cricket SF&amp;F'!$B$2:$AC$103,28,FALSE),0)</f>
        <v>0</v>
      </c>
      <c r="F400">
        <f>IFERROR(VLOOKUP(C400,'Chess F'!$B$2:$H$84,7,FALSE),0)</f>
        <v>0</v>
      </c>
      <c r="G400">
        <f t="shared" si="36"/>
        <v>100</v>
      </c>
      <c r="H400">
        <f>IFERROR(VLOOKUP(C400,'Football SF'!$B$2:$U$61,20,FALSE),0)</f>
        <v>0</v>
      </c>
      <c r="I400">
        <f>IFERROR(VLOOKUP(C400,FIFA!$B$2:$M$36,12,FALSE),0)</f>
        <v>0</v>
      </c>
      <c r="J400">
        <f>IFERROR(VLOOKUP(C400,'TT F'!$B$2:$Q$71,16,FALSE),0)</f>
        <v>0</v>
      </c>
      <c r="K400">
        <f t="shared" si="37"/>
        <v>100</v>
      </c>
      <c r="L400">
        <f>IFERROR(VLOOKUP(C400,'Futsal F'!$B$2:$M$37,12,FALSE),0)</f>
        <v>0</v>
      </c>
      <c r="M400">
        <f>IFERROR(VLOOKUP(C400,'Football F'!$B$2:$M$34,12,FALSE),0)</f>
        <v>0</v>
      </c>
      <c r="N400">
        <f>IFERROR(VLOOKUP(C400,'Basketball F'!$B$2:$M$32,12,FALSE),0)</f>
        <v>0</v>
      </c>
      <c r="O400">
        <f t="shared" si="38"/>
        <v>100</v>
      </c>
      <c r="P400">
        <f>IFERROR(VLOOKUP(C400,'BGMI F'!$B$2:$Q$32,16,FALSE),0)</f>
        <v>0</v>
      </c>
      <c r="Q400">
        <f>IFERROR(VLOOKUP(C400,'Carrom F'!$B$2:$M$41,12,FALSE),0)</f>
        <v>0</v>
      </c>
      <c r="R400">
        <f>IFERROR(VLOOKUP(C400,'Badminton F'!$B$2:$Q$46,16,FALSE),0)</f>
        <v>0</v>
      </c>
      <c r="S400">
        <f t="shared" si="39"/>
        <v>100</v>
      </c>
      <c r="T400">
        <f>IFERROR(VLOOKUP(C400,Athletics!$B$2:$AF$22,31,FALSE),0)</f>
        <v>0</v>
      </c>
      <c r="U400">
        <f>IFERROR(VLOOKUP(C400,'Volleyball F'!$B$2:$Q$50,16,FALSE),0)</f>
        <v>0</v>
      </c>
      <c r="V400">
        <f>IFERROR(VLOOKUP(C400,Pool!$B$2:$U$31,20,FALSE),0)</f>
        <v>0</v>
      </c>
      <c r="W400">
        <f>IFERROR(VLOOKUP(C400,'Tug of War'!$B$2:$AC$20,28,FALSE),0)</f>
        <v>0</v>
      </c>
      <c r="X400">
        <f t="shared" si="40"/>
        <v>100</v>
      </c>
      <c r="Y400">
        <f>IFERROR(VLOOKUP(C400,Frisbee!$B$2:$Q$18,16,FALSE),0)</f>
        <v>0</v>
      </c>
      <c r="Z400">
        <f t="shared" si="41"/>
        <v>100</v>
      </c>
    </row>
    <row r="401" spans="1:26" ht="15" thickBot="1" x14ac:dyDescent="0.35">
      <c r="A401" s="16" t="s">
        <v>1195</v>
      </c>
      <c r="B401" s="16" t="s">
        <v>1196</v>
      </c>
      <c r="C401" s="16" t="s">
        <v>1197</v>
      </c>
      <c r="D401">
        <f>IFERROR(VLOOKUP(C401,'throwball F'!$B$2:$N$138,13,FALSE),100)</f>
        <v>100</v>
      </c>
      <c r="E401">
        <f>IFERROR(VLOOKUP(C401,'Cricket SF&amp;F'!$B$2:$AC$103,28,FALSE),0)</f>
        <v>0</v>
      </c>
      <c r="F401">
        <f>IFERROR(VLOOKUP(C401,'Chess F'!$B$2:$H$84,7,FALSE),0)</f>
        <v>0</v>
      </c>
      <c r="G401">
        <f t="shared" si="36"/>
        <v>100</v>
      </c>
      <c r="H401">
        <f>IFERROR(VLOOKUP(C401,'Football SF'!$B$2:$U$61,20,FALSE),0)</f>
        <v>0</v>
      </c>
      <c r="I401">
        <f>IFERROR(VLOOKUP(C401,FIFA!$B$2:$M$36,12,FALSE),0)</f>
        <v>0</v>
      </c>
      <c r="J401">
        <f>IFERROR(VLOOKUP(C401,'TT F'!$B$2:$Q$71,16,FALSE),0)</f>
        <v>0</v>
      </c>
      <c r="K401">
        <f t="shared" si="37"/>
        <v>100</v>
      </c>
      <c r="L401">
        <f>IFERROR(VLOOKUP(C401,'Futsal F'!$B$2:$M$37,12,FALSE),0)</f>
        <v>0</v>
      </c>
      <c r="M401">
        <f>IFERROR(VLOOKUP(C401,'Football F'!$B$2:$M$34,12,FALSE),0)</f>
        <v>0</v>
      </c>
      <c r="N401">
        <f>IFERROR(VLOOKUP(C401,'Basketball F'!$B$2:$M$32,12,FALSE),0)</f>
        <v>0</v>
      </c>
      <c r="O401">
        <f t="shared" si="38"/>
        <v>100</v>
      </c>
      <c r="P401">
        <f>IFERROR(VLOOKUP(C401,'BGMI F'!$B$2:$Q$32,16,FALSE),0)</f>
        <v>0</v>
      </c>
      <c r="Q401">
        <f>IFERROR(VLOOKUP(C401,'Carrom F'!$B$2:$M$41,12,FALSE),0)</f>
        <v>0</v>
      </c>
      <c r="R401">
        <f>IFERROR(VLOOKUP(C401,'Badminton F'!$B$2:$Q$46,16,FALSE),0)</f>
        <v>0</v>
      </c>
      <c r="S401">
        <f t="shared" si="39"/>
        <v>100</v>
      </c>
      <c r="T401">
        <f>IFERROR(VLOOKUP(C401,Athletics!$B$2:$AF$22,31,FALSE),0)</f>
        <v>0</v>
      </c>
      <c r="U401">
        <f>IFERROR(VLOOKUP(C401,'Volleyball F'!$B$2:$Q$50,16,FALSE),0)</f>
        <v>0</v>
      </c>
      <c r="V401">
        <f>IFERROR(VLOOKUP(C401,Pool!$B$2:$U$31,20,FALSE),0)</f>
        <v>0</v>
      </c>
      <c r="W401">
        <f>IFERROR(VLOOKUP(C401,'Tug of War'!$B$2:$AC$20,28,FALSE),0)</f>
        <v>0</v>
      </c>
      <c r="X401">
        <f t="shared" si="40"/>
        <v>100</v>
      </c>
      <c r="Y401">
        <f>IFERROR(VLOOKUP(C401,Frisbee!$B$2:$Q$18,16,FALSE),0)</f>
        <v>0</v>
      </c>
      <c r="Z401">
        <f t="shared" si="41"/>
        <v>100</v>
      </c>
    </row>
    <row r="402" spans="1:26" ht="43.8" thickBot="1" x14ac:dyDescent="0.35">
      <c r="A402" s="16" t="s">
        <v>1198</v>
      </c>
      <c r="B402" s="16" t="s">
        <v>1199</v>
      </c>
      <c r="C402" s="16" t="s">
        <v>1200</v>
      </c>
      <c r="D402">
        <f>IFERROR(VLOOKUP(C402,'throwball F'!$B$2:$N$138,13,FALSE),100)</f>
        <v>100</v>
      </c>
      <c r="E402">
        <f>IFERROR(VLOOKUP(C402,'Cricket SF&amp;F'!$B$2:$AC$103,28,FALSE),0)</f>
        <v>0</v>
      </c>
      <c r="F402">
        <f>IFERROR(VLOOKUP(C402,'Chess F'!$B$2:$H$84,7,FALSE),0)</f>
        <v>0</v>
      </c>
      <c r="G402">
        <f t="shared" si="36"/>
        <v>100</v>
      </c>
      <c r="H402">
        <f>IFERROR(VLOOKUP(C402,'Football SF'!$B$2:$U$61,20,FALSE),0)</f>
        <v>0</v>
      </c>
      <c r="I402">
        <f>IFERROR(VLOOKUP(C402,FIFA!$B$2:$M$36,12,FALSE),0)</f>
        <v>0</v>
      </c>
      <c r="J402">
        <f>IFERROR(VLOOKUP(C402,'TT F'!$B$2:$Q$71,16,FALSE),0)</f>
        <v>0</v>
      </c>
      <c r="K402">
        <f t="shared" si="37"/>
        <v>100</v>
      </c>
      <c r="L402">
        <f>IFERROR(VLOOKUP(C402,'Futsal F'!$B$2:$M$37,12,FALSE),0)</f>
        <v>0</v>
      </c>
      <c r="M402">
        <f>IFERROR(VLOOKUP(C402,'Football F'!$B$2:$M$34,12,FALSE),0)</f>
        <v>0</v>
      </c>
      <c r="N402">
        <f>IFERROR(VLOOKUP(C402,'Basketball F'!$B$2:$M$32,12,FALSE),0)</f>
        <v>0</v>
      </c>
      <c r="O402">
        <f t="shared" si="38"/>
        <v>100</v>
      </c>
      <c r="P402">
        <f>IFERROR(VLOOKUP(C402,'BGMI F'!$B$2:$Q$32,16,FALSE),0)</f>
        <v>0</v>
      </c>
      <c r="Q402">
        <f>IFERROR(VLOOKUP(C402,'Carrom F'!$B$2:$M$41,12,FALSE),0)</f>
        <v>0</v>
      </c>
      <c r="R402">
        <f>IFERROR(VLOOKUP(C402,'Badminton F'!$B$2:$Q$46,16,FALSE),0)</f>
        <v>0</v>
      </c>
      <c r="S402">
        <f t="shared" si="39"/>
        <v>100</v>
      </c>
      <c r="T402">
        <f>IFERROR(VLOOKUP(C402,Athletics!$B$2:$AF$22,31,FALSE),0)</f>
        <v>0</v>
      </c>
      <c r="U402">
        <f>IFERROR(VLOOKUP(C402,'Volleyball F'!$B$2:$Q$50,16,FALSE),0)</f>
        <v>0</v>
      </c>
      <c r="V402">
        <f>IFERROR(VLOOKUP(C402,Pool!$B$2:$U$31,20,FALSE),0)</f>
        <v>0</v>
      </c>
      <c r="W402">
        <f>IFERROR(VLOOKUP(C402,'Tug of War'!$B$2:$AC$20,28,FALSE),0)</f>
        <v>0</v>
      </c>
      <c r="X402">
        <f t="shared" si="40"/>
        <v>100</v>
      </c>
      <c r="Y402">
        <f>IFERROR(VLOOKUP(C402,Frisbee!$B$2:$Q$18,16,FALSE),0)</f>
        <v>0</v>
      </c>
      <c r="Z402">
        <f t="shared" si="41"/>
        <v>100</v>
      </c>
    </row>
    <row r="403" spans="1:26" ht="15" thickBot="1" x14ac:dyDescent="0.35">
      <c r="A403" s="16" t="s">
        <v>1201</v>
      </c>
      <c r="B403" s="16" t="s">
        <v>1202</v>
      </c>
      <c r="C403" s="16" t="s">
        <v>1203</v>
      </c>
      <c r="D403">
        <f>IFERROR(VLOOKUP(C403,'throwball F'!$B$2:$N$138,13,FALSE),100)</f>
        <v>90</v>
      </c>
      <c r="E403">
        <f>IFERROR(VLOOKUP(C403,'Cricket SF&amp;F'!$B$2:$AC$103,28,FALSE),0)</f>
        <v>5</v>
      </c>
      <c r="F403">
        <f>IFERROR(VLOOKUP(C403,'Chess F'!$B$2:$H$84,7,FALSE),0)</f>
        <v>0</v>
      </c>
      <c r="G403">
        <f t="shared" si="36"/>
        <v>95</v>
      </c>
      <c r="H403">
        <f>IFERROR(VLOOKUP(C403,'Football SF'!$B$2:$U$61,20,FALSE),0)</f>
        <v>0</v>
      </c>
      <c r="I403">
        <f>IFERROR(VLOOKUP(C403,FIFA!$B$2:$M$36,12,FALSE),0)</f>
        <v>0</v>
      </c>
      <c r="J403">
        <f>IFERROR(VLOOKUP(C403,'TT F'!$B$2:$Q$71,16,FALSE),0)</f>
        <v>10</v>
      </c>
      <c r="K403">
        <f t="shared" si="37"/>
        <v>105</v>
      </c>
      <c r="L403">
        <f>IFERROR(VLOOKUP(C403,'Futsal F'!$B$2:$M$37,12,FALSE),0)</f>
        <v>0</v>
      </c>
      <c r="M403">
        <f>IFERROR(VLOOKUP(C403,'Football F'!$B$2:$M$34,12,FALSE),0)</f>
        <v>0</v>
      </c>
      <c r="N403">
        <f>IFERROR(VLOOKUP(C403,'Basketball F'!$B$2:$M$32,12,FALSE),0)</f>
        <v>0</v>
      </c>
      <c r="O403">
        <f t="shared" si="38"/>
        <v>105</v>
      </c>
      <c r="P403">
        <f>IFERROR(VLOOKUP(C403,'BGMI F'!$B$2:$Q$32,16,FALSE),0)</f>
        <v>0</v>
      </c>
      <c r="Q403">
        <f>IFERROR(VLOOKUP(C403,'Carrom F'!$B$2:$M$41,12,FALSE),0)</f>
        <v>5</v>
      </c>
      <c r="R403">
        <f>IFERROR(VLOOKUP(C403,'Badminton F'!$B$2:$Q$46,16,FALSE),0)</f>
        <v>0</v>
      </c>
      <c r="S403">
        <f t="shared" si="39"/>
        <v>110</v>
      </c>
      <c r="T403">
        <f>IFERROR(VLOOKUP(C403,Athletics!$B$2:$AF$22,31,FALSE),0)</f>
        <v>0</v>
      </c>
      <c r="U403">
        <f>IFERROR(VLOOKUP(C403,'Volleyball F'!$B$2:$Q$50,16,FALSE),0)</f>
        <v>0</v>
      </c>
      <c r="V403">
        <f>IFERROR(VLOOKUP(C403,Pool!$B$2:$U$31,20,FALSE),0)</f>
        <v>0</v>
      </c>
      <c r="W403">
        <f>IFERROR(VLOOKUP(C403,'Tug of War'!$B$2:$AC$20,28,FALSE),0)</f>
        <v>0</v>
      </c>
      <c r="X403">
        <f t="shared" si="40"/>
        <v>110</v>
      </c>
      <c r="Y403">
        <f>IFERROR(VLOOKUP(C403,Frisbee!$B$2:$Q$18,16,FALSE),0)</f>
        <v>0</v>
      </c>
      <c r="Z403">
        <f t="shared" si="41"/>
        <v>110</v>
      </c>
    </row>
    <row r="404" spans="1:26" ht="15" thickBot="1" x14ac:dyDescent="0.35">
      <c r="A404" s="16" t="s">
        <v>1204</v>
      </c>
      <c r="B404" s="16" t="s">
        <v>1205</v>
      </c>
      <c r="C404" s="16" t="s">
        <v>1206</v>
      </c>
      <c r="D404">
        <f>IFERROR(VLOOKUP(C404,'throwball F'!$B$2:$N$138,13,FALSE),100)</f>
        <v>100</v>
      </c>
      <c r="E404">
        <f>IFERROR(VLOOKUP(C404,'Cricket SF&amp;F'!$B$2:$AC$103,28,FALSE),0)</f>
        <v>0</v>
      </c>
      <c r="F404">
        <f>IFERROR(VLOOKUP(C404,'Chess F'!$B$2:$H$84,7,FALSE),0)</f>
        <v>0</v>
      </c>
      <c r="G404">
        <f t="shared" si="36"/>
        <v>100</v>
      </c>
      <c r="H404">
        <f>IFERROR(VLOOKUP(C404,'Football SF'!$B$2:$U$61,20,FALSE),0)</f>
        <v>0</v>
      </c>
      <c r="I404">
        <f>IFERROR(VLOOKUP(C404,FIFA!$B$2:$M$36,12,FALSE),0)</f>
        <v>0</v>
      </c>
      <c r="J404">
        <f>IFERROR(VLOOKUP(C404,'TT F'!$B$2:$Q$71,16,FALSE),0)</f>
        <v>0</v>
      </c>
      <c r="K404">
        <f t="shared" si="37"/>
        <v>100</v>
      </c>
      <c r="L404">
        <f>IFERROR(VLOOKUP(C404,'Futsal F'!$B$2:$M$37,12,FALSE),0)</f>
        <v>0</v>
      </c>
      <c r="M404">
        <f>IFERROR(VLOOKUP(C404,'Football F'!$B$2:$M$34,12,FALSE),0)</f>
        <v>0</v>
      </c>
      <c r="N404">
        <f>IFERROR(VLOOKUP(C404,'Basketball F'!$B$2:$M$32,12,FALSE),0)</f>
        <v>0</v>
      </c>
      <c r="O404">
        <f t="shared" si="38"/>
        <v>100</v>
      </c>
      <c r="P404">
        <f>IFERROR(VLOOKUP(C404,'BGMI F'!$B$2:$Q$32,16,FALSE),0)</f>
        <v>0</v>
      </c>
      <c r="Q404">
        <f>IFERROR(VLOOKUP(C404,'Carrom F'!$B$2:$M$41,12,FALSE),0)</f>
        <v>0</v>
      </c>
      <c r="R404">
        <f>IFERROR(VLOOKUP(C404,'Badminton F'!$B$2:$Q$46,16,FALSE),0)</f>
        <v>0</v>
      </c>
      <c r="S404">
        <f t="shared" si="39"/>
        <v>100</v>
      </c>
      <c r="T404">
        <f>IFERROR(VLOOKUP(C404,Athletics!$B$2:$AF$22,31,FALSE),0)</f>
        <v>0</v>
      </c>
      <c r="U404">
        <f>IFERROR(VLOOKUP(C404,'Volleyball F'!$B$2:$Q$50,16,FALSE),0)</f>
        <v>0</v>
      </c>
      <c r="V404">
        <f>IFERROR(VLOOKUP(C404,Pool!$B$2:$U$31,20,FALSE),0)</f>
        <v>0</v>
      </c>
      <c r="W404">
        <f>IFERROR(VLOOKUP(C404,'Tug of War'!$B$2:$AC$20,28,FALSE),0)</f>
        <v>0</v>
      </c>
      <c r="X404">
        <f t="shared" si="40"/>
        <v>100</v>
      </c>
      <c r="Y404">
        <f>IFERROR(VLOOKUP(C404,Frisbee!$B$2:$Q$18,16,FALSE),0)</f>
        <v>0</v>
      </c>
      <c r="Z404">
        <f t="shared" si="41"/>
        <v>100</v>
      </c>
    </row>
    <row r="405" spans="1:26" ht="15" thickBot="1" x14ac:dyDescent="0.35">
      <c r="A405" s="16" t="s">
        <v>1207</v>
      </c>
      <c r="B405" s="16" t="s">
        <v>1208</v>
      </c>
      <c r="C405" s="16" t="s">
        <v>1209</v>
      </c>
      <c r="D405">
        <f>IFERROR(VLOOKUP(C405,'throwball F'!$B$2:$N$138,13,FALSE),100)</f>
        <v>100</v>
      </c>
      <c r="E405">
        <f>IFERROR(VLOOKUP(C405,'Cricket SF&amp;F'!$B$2:$AC$103,28,FALSE),0)</f>
        <v>0</v>
      </c>
      <c r="F405">
        <f>IFERROR(VLOOKUP(C405,'Chess F'!$B$2:$H$84,7,FALSE),0)</f>
        <v>0</v>
      </c>
      <c r="G405">
        <f t="shared" si="36"/>
        <v>100</v>
      </c>
      <c r="H405">
        <f>IFERROR(VLOOKUP(C405,'Football SF'!$B$2:$U$61,20,FALSE),0)</f>
        <v>0</v>
      </c>
      <c r="I405">
        <f>IFERROR(VLOOKUP(C405,FIFA!$B$2:$M$36,12,FALSE),0)</f>
        <v>0</v>
      </c>
      <c r="J405">
        <f>IFERROR(VLOOKUP(C405,'TT F'!$B$2:$Q$71,16,FALSE),0)</f>
        <v>0</v>
      </c>
      <c r="K405">
        <f t="shared" si="37"/>
        <v>100</v>
      </c>
      <c r="L405">
        <f>IFERROR(VLOOKUP(C405,'Futsal F'!$B$2:$M$37,12,FALSE),0)</f>
        <v>0</v>
      </c>
      <c r="M405">
        <f>IFERROR(VLOOKUP(C405,'Football F'!$B$2:$M$34,12,FALSE),0)</f>
        <v>0</v>
      </c>
      <c r="N405">
        <f>IFERROR(VLOOKUP(C405,'Basketball F'!$B$2:$M$32,12,FALSE),0)</f>
        <v>0</v>
      </c>
      <c r="O405">
        <f t="shared" si="38"/>
        <v>100</v>
      </c>
      <c r="P405">
        <f>IFERROR(VLOOKUP(C405,'BGMI F'!$B$2:$Q$32,16,FALSE),0)</f>
        <v>0</v>
      </c>
      <c r="Q405">
        <f>IFERROR(VLOOKUP(C405,'Carrom F'!$B$2:$M$41,12,FALSE),0)</f>
        <v>0</v>
      </c>
      <c r="R405">
        <f>IFERROR(VLOOKUP(C405,'Badminton F'!$B$2:$Q$46,16,FALSE),0)</f>
        <v>0</v>
      </c>
      <c r="S405">
        <f t="shared" si="39"/>
        <v>100</v>
      </c>
      <c r="T405">
        <f>IFERROR(VLOOKUP(C405,Athletics!$B$2:$AF$22,31,FALSE),0)</f>
        <v>0</v>
      </c>
      <c r="U405">
        <f>IFERROR(VLOOKUP(C405,'Volleyball F'!$B$2:$Q$50,16,FALSE),0)</f>
        <v>0</v>
      </c>
      <c r="V405">
        <f>IFERROR(VLOOKUP(C405,Pool!$B$2:$U$31,20,FALSE),0)</f>
        <v>0</v>
      </c>
      <c r="W405">
        <f>IFERROR(VLOOKUP(C405,'Tug of War'!$B$2:$AC$20,28,FALSE),0)</f>
        <v>0</v>
      </c>
      <c r="X405">
        <f t="shared" si="40"/>
        <v>100</v>
      </c>
      <c r="Y405">
        <f>IFERROR(VLOOKUP(C405,Frisbee!$B$2:$Q$18,16,FALSE),0)</f>
        <v>0</v>
      </c>
      <c r="Z405">
        <f t="shared" si="41"/>
        <v>100</v>
      </c>
    </row>
    <row r="406" spans="1:26" ht="15" thickBot="1" x14ac:dyDescent="0.35">
      <c r="A406" s="16" t="s">
        <v>1210</v>
      </c>
      <c r="B406" s="16" t="s">
        <v>1211</v>
      </c>
      <c r="C406" s="16" t="s">
        <v>1212</v>
      </c>
      <c r="D406">
        <f>IFERROR(VLOOKUP(C406,'throwball F'!$B$2:$N$138,13,FALSE),100)</f>
        <v>100</v>
      </c>
      <c r="E406">
        <f>IFERROR(VLOOKUP(C406,'Cricket SF&amp;F'!$B$2:$AC$103,28,FALSE),0)</f>
        <v>0</v>
      </c>
      <c r="F406">
        <f>IFERROR(VLOOKUP(C406,'Chess F'!$B$2:$H$84,7,FALSE),0)</f>
        <v>0</v>
      </c>
      <c r="G406">
        <f t="shared" si="36"/>
        <v>100</v>
      </c>
      <c r="H406">
        <f>IFERROR(VLOOKUP(C406,'Football SF'!$B$2:$U$61,20,FALSE),0)</f>
        <v>0</v>
      </c>
      <c r="I406">
        <f>IFERROR(VLOOKUP(C406,FIFA!$B$2:$M$36,12,FALSE),0)</f>
        <v>0</v>
      </c>
      <c r="J406">
        <f>IFERROR(VLOOKUP(C406,'TT F'!$B$2:$Q$71,16,FALSE),0)</f>
        <v>0</v>
      </c>
      <c r="K406">
        <f t="shared" si="37"/>
        <v>100</v>
      </c>
      <c r="L406">
        <f>IFERROR(VLOOKUP(C406,'Futsal F'!$B$2:$M$37,12,FALSE),0)</f>
        <v>0</v>
      </c>
      <c r="M406">
        <f>IFERROR(VLOOKUP(C406,'Football F'!$B$2:$M$34,12,FALSE),0)</f>
        <v>0</v>
      </c>
      <c r="N406">
        <f>IFERROR(VLOOKUP(C406,'Basketball F'!$B$2:$M$32,12,FALSE),0)</f>
        <v>0</v>
      </c>
      <c r="O406">
        <f t="shared" si="38"/>
        <v>100</v>
      </c>
      <c r="P406">
        <f>IFERROR(VLOOKUP(C406,'BGMI F'!$B$2:$Q$32,16,FALSE),0)</f>
        <v>0</v>
      </c>
      <c r="Q406">
        <f>IFERROR(VLOOKUP(C406,'Carrom F'!$B$2:$M$41,12,FALSE),0)</f>
        <v>0</v>
      </c>
      <c r="R406">
        <f>IFERROR(VLOOKUP(C406,'Badminton F'!$B$2:$Q$46,16,FALSE),0)</f>
        <v>0</v>
      </c>
      <c r="S406">
        <f t="shared" si="39"/>
        <v>100</v>
      </c>
      <c r="T406">
        <f>IFERROR(VLOOKUP(C406,Athletics!$B$2:$AF$22,31,FALSE),0)</f>
        <v>0</v>
      </c>
      <c r="U406">
        <f>IFERROR(VLOOKUP(C406,'Volleyball F'!$B$2:$Q$50,16,FALSE),0)</f>
        <v>0</v>
      </c>
      <c r="V406">
        <f>IFERROR(VLOOKUP(C406,Pool!$B$2:$U$31,20,FALSE),0)</f>
        <v>0</v>
      </c>
      <c r="W406">
        <f>IFERROR(VLOOKUP(C406,'Tug of War'!$B$2:$AC$20,28,FALSE),0)</f>
        <v>0</v>
      </c>
      <c r="X406">
        <f t="shared" si="40"/>
        <v>100</v>
      </c>
      <c r="Y406">
        <f>IFERROR(VLOOKUP(C406,Frisbee!$B$2:$Q$18,16,FALSE),0)</f>
        <v>0</v>
      </c>
      <c r="Z406">
        <f t="shared" si="41"/>
        <v>100</v>
      </c>
    </row>
    <row r="407" spans="1:26" ht="29.4" thickBot="1" x14ac:dyDescent="0.35">
      <c r="A407" s="16" t="s">
        <v>1213</v>
      </c>
      <c r="B407" s="16" t="s">
        <v>1214</v>
      </c>
      <c r="C407" s="16" t="s">
        <v>1215</v>
      </c>
      <c r="D407">
        <f>IFERROR(VLOOKUP(C407,'throwball F'!$B$2:$N$138,13,FALSE),100)</f>
        <v>100</v>
      </c>
      <c r="E407">
        <f>IFERROR(VLOOKUP(C407,'Cricket SF&amp;F'!$B$2:$AC$103,28,FALSE),0)</f>
        <v>0</v>
      </c>
      <c r="F407">
        <f>IFERROR(VLOOKUP(C407,'Chess F'!$B$2:$H$84,7,FALSE),0)</f>
        <v>-4</v>
      </c>
      <c r="G407">
        <f t="shared" si="36"/>
        <v>96</v>
      </c>
      <c r="H407">
        <f>IFERROR(VLOOKUP(C407,'Football SF'!$B$2:$U$61,20,FALSE),0)</f>
        <v>0</v>
      </c>
      <c r="I407">
        <f>IFERROR(VLOOKUP(C407,FIFA!$B$2:$M$36,12,FALSE),0)</f>
        <v>0</v>
      </c>
      <c r="J407">
        <f>IFERROR(VLOOKUP(C407,'TT F'!$B$2:$Q$71,16,FALSE),0)</f>
        <v>0</v>
      </c>
      <c r="K407">
        <f t="shared" si="37"/>
        <v>96</v>
      </c>
      <c r="L407">
        <f>IFERROR(VLOOKUP(C407,'Futsal F'!$B$2:$M$37,12,FALSE),0)</f>
        <v>0</v>
      </c>
      <c r="M407">
        <f>IFERROR(VLOOKUP(C407,'Football F'!$B$2:$M$34,12,FALSE),0)</f>
        <v>0</v>
      </c>
      <c r="N407">
        <f>IFERROR(VLOOKUP(C407,'Basketball F'!$B$2:$M$32,12,FALSE),0)</f>
        <v>0</v>
      </c>
      <c r="O407">
        <f t="shared" si="38"/>
        <v>96</v>
      </c>
      <c r="P407">
        <f>IFERROR(VLOOKUP(C407,'BGMI F'!$B$2:$Q$32,16,FALSE),0)</f>
        <v>0</v>
      </c>
      <c r="Q407">
        <f>IFERROR(VLOOKUP(C407,'Carrom F'!$B$2:$M$41,12,FALSE),0)</f>
        <v>0</v>
      </c>
      <c r="R407">
        <f>IFERROR(VLOOKUP(C407,'Badminton F'!$B$2:$Q$46,16,FALSE),0)</f>
        <v>0</v>
      </c>
      <c r="S407">
        <f t="shared" si="39"/>
        <v>96</v>
      </c>
      <c r="T407">
        <f>IFERROR(VLOOKUP(C407,Athletics!$B$2:$AF$22,31,FALSE),0)</f>
        <v>0</v>
      </c>
      <c r="U407">
        <f>IFERROR(VLOOKUP(C407,'Volleyball F'!$B$2:$Q$50,16,FALSE),0)</f>
        <v>0</v>
      </c>
      <c r="V407">
        <f>IFERROR(VLOOKUP(C407,Pool!$B$2:$U$31,20,FALSE),0)</f>
        <v>0</v>
      </c>
      <c r="W407">
        <f>IFERROR(VLOOKUP(C407,'Tug of War'!$B$2:$AC$20,28,FALSE),0)</f>
        <v>0</v>
      </c>
      <c r="X407">
        <f t="shared" si="40"/>
        <v>96</v>
      </c>
      <c r="Y407">
        <f>IFERROR(VLOOKUP(C407,Frisbee!$B$2:$Q$18,16,FALSE),0)</f>
        <v>0</v>
      </c>
      <c r="Z407">
        <f t="shared" si="41"/>
        <v>96</v>
      </c>
    </row>
    <row r="408" spans="1:26" ht="29.4" thickBot="1" x14ac:dyDescent="0.35">
      <c r="A408" s="16" t="s">
        <v>1216</v>
      </c>
      <c r="B408" s="16" t="s">
        <v>1217</v>
      </c>
      <c r="C408" s="16" t="s">
        <v>1218</v>
      </c>
      <c r="D408">
        <f>IFERROR(VLOOKUP(C408,'throwball F'!$B$2:$N$138,13,FALSE),100)</f>
        <v>100</v>
      </c>
      <c r="E408">
        <f>IFERROR(VLOOKUP(C408,'Cricket SF&amp;F'!$B$2:$AC$103,28,FALSE),0)</f>
        <v>0</v>
      </c>
      <c r="F408">
        <f>IFERROR(VLOOKUP(C408,'Chess F'!$B$2:$H$84,7,FALSE),0)</f>
        <v>0</v>
      </c>
      <c r="G408">
        <f t="shared" si="36"/>
        <v>100</v>
      </c>
      <c r="H408">
        <f>IFERROR(VLOOKUP(C408,'Football SF'!$B$2:$U$61,20,FALSE),0)</f>
        <v>0</v>
      </c>
      <c r="I408">
        <f>IFERROR(VLOOKUP(C408,FIFA!$B$2:$M$36,12,FALSE),0)</f>
        <v>0</v>
      </c>
      <c r="J408">
        <f>IFERROR(VLOOKUP(C408,'TT F'!$B$2:$Q$71,16,FALSE),0)</f>
        <v>0</v>
      </c>
      <c r="K408">
        <f t="shared" si="37"/>
        <v>100</v>
      </c>
      <c r="L408">
        <f>IFERROR(VLOOKUP(C408,'Futsal F'!$B$2:$M$37,12,FALSE),0)</f>
        <v>0</v>
      </c>
      <c r="M408">
        <f>IFERROR(VLOOKUP(C408,'Football F'!$B$2:$M$34,12,FALSE),0)</f>
        <v>0</v>
      </c>
      <c r="N408">
        <f>IFERROR(VLOOKUP(C408,'Basketball F'!$B$2:$M$32,12,FALSE),0)</f>
        <v>0</v>
      </c>
      <c r="O408">
        <f t="shared" si="38"/>
        <v>100</v>
      </c>
      <c r="P408">
        <f>IFERROR(VLOOKUP(C408,'BGMI F'!$B$2:$Q$32,16,FALSE),0)</f>
        <v>0</v>
      </c>
      <c r="Q408">
        <f>IFERROR(VLOOKUP(C408,'Carrom F'!$B$2:$M$41,12,FALSE),0)</f>
        <v>0</v>
      </c>
      <c r="R408">
        <f>IFERROR(VLOOKUP(C408,'Badminton F'!$B$2:$Q$46,16,FALSE),0)</f>
        <v>0</v>
      </c>
      <c r="S408">
        <f t="shared" si="39"/>
        <v>100</v>
      </c>
      <c r="T408">
        <f>IFERROR(VLOOKUP(C408,Athletics!$B$2:$AF$22,31,FALSE),0)</f>
        <v>0</v>
      </c>
      <c r="U408">
        <f>IFERROR(VLOOKUP(C408,'Volleyball F'!$B$2:$Q$50,16,FALSE),0)</f>
        <v>0</v>
      </c>
      <c r="V408">
        <f>IFERROR(VLOOKUP(C408,Pool!$B$2:$U$31,20,FALSE),0)</f>
        <v>0</v>
      </c>
      <c r="W408">
        <f>IFERROR(VLOOKUP(C408,'Tug of War'!$B$2:$AC$20,28,FALSE),0)</f>
        <v>0</v>
      </c>
      <c r="X408">
        <f t="shared" si="40"/>
        <v>100</v>
      </c>
      <c r="Y408">
        <f>IFERROR(VLOOKUP(C408,Frisbee!$B$2:$Q$18,16,FALSE),0)</f>
        <v>0</v>
      </c>
      <c r="Z408">
        <f t="shared" si="41"/>
        <v>100</v>
      </c>
    </row>
    <row r="409" spans="1:26" ht="15" thickBot="1" x14ac:dyDescent="0.35">
      <c r="A409" s="16" t="s">
        <v>1219</v>
      </c>
      <c r="B409" s="16" t="s">
        <v>1220</v>
      </c>
      <c r="C409" s="16" t="s">
        <v>1221</v>
      </c>
      <c r="D409">
        <f>IFERROR(VLOOKUP(C409,'throwball F'!$B$2:$N$138,13,FALSE),100)</f>
        <v>100</v>
      </c>
      <c r="E409">
        <f>IFERROR(VLOOKUP(C409,'Cricket SF&amp;F'!$B$2:$AC$103,28,FALSE),0)</f>
        <v>0</v>
      </c>
      <c r="F409">
        <f>IFERROR(VLOOKUP(C409,'Chess F'!$B$2:$H$84,7,FALSE),0)</f>
        <v>0</v>
      </c>
      <c r="G409">
        <f t="shared" si="36"/>
        <v>100</v>
      </c>
      <c r="H409">
        <f>IFERROR(VLOOKUP(C409,'Football SF'!$B$2:$U$61,20,FALSE),0)</f>
        <v>0</v>
      </c>
      <c r="I409">
        <f>IFERROR(VLOOKUP(C409,FIFA!$B$2:$M$36,12,FALSE),0)</f>
        <v>10</v>
      </c>
      <c r="J409">
        <f>IFERROR(VLOOKUP(C409,'TT F'!$B$2:$Q$71,16,FALSE),0)</f>
        <v>0</v>
      </c>
      <c r="K409">
        <f t="shared" si="37"/>
        <v>110</v>
      </c>
      <c r="L409">
        <f>IFERROR(VLOOKUP(C409,'Futsal F'!$B$2:$M$37,12,FALSE),0)</f>
        <v>0</v>
      </c>
      <c r="M409">
        <f>IFERROR(VLOOKUP(C409,'Football F'!$B$2:$M$34,12,FALSE),0)</f>
        <v>0</v>
      </c>
      <c r="N409">
        <f>IFERROR(VLOOKUP(C409,'Basketball F'!$B$2:$M$32,12,FALSE),0)</f>
        <v>0</v>
      </c>
      <c r="O409">
        <f t="shared" si="38"/>
        <v>110</v>
      </c>
      <c r="P409">
        <f>IFERROR(VLOOKUP(C409,'BGMI F'!$B$2:$Q$32,16,FALSE),0)</f>
        <v>0</v>
      </c>
      <c r="Q409">
        <f>IFERROR(VLOOKUP(C409,'Carrom F'!$B$2:$M$41,12,FALSE),0)</f>
        <v>0</v>
      </c>
      <c r="R409">
        <f>IFERROR(VLOOKUP(C409,'Badminton F'!$B$2:$Q$46,16,FALSE),0)</f>
        <v>0</v>
      </c>
      <c r="S409">
        <f t="shared" si="39"/>
        <v>110</v>
      </c>
      <c r="T409">
        <f>IFERROR(VLOOKUP(C409,Athletics!$B$2:$AF$22,31,FALSE),0)</f>
        <v>0</v>
      </c>
      <c r="U409">
        <f>IFERROR(VLOOKUP(C409,'Volleyball F'!$B$2:$Q$50,16,FALSE),0)</f>
        <v>0</v>
      </c>
      <c r="V409">
        <f>IFERROR(VLOOKUP(C409,Pool!$B$2:$U$31,20,FALSE),0)</f>
        <v>0</v>
      </c>
      <c r="W409">
        <f>IFERROR(VLOOKUP(C409,'Tug of War'!$B$2:$AC$20,28,FALSE),0)</f>
        <v>0</v>
      </c>
      <c r="X409">
        <f t="shared" si="40"/>
        <v>110</v>
      </c>
      <c r="Y409">
        <f>IFERROR(VLOOKUP(C409,Frisbee!$B$2:$Q$18,16,FALSE),0)</f>
        <v>0</v>
      </c>
      <c r="Z409">
        <f t="shared" si="41"/>
        <v>110</v>
      </c>
    </row>
    <row r="410" spans="1:26" ht="29.4" thickBot="1" x14ac:dyDescent="0.35">
      <c r="A410" s="16" t="s">
        <v>1222</v>
      </c>
      <c r="B410" s="16" t="s">
        <v>1223</v>
      </c>
      <c r="C410" s="16" t="s">
        <v>1224</v>
      </c>
      <c r="D410">
        <f>IFERROR(VLOOKUP(C410,'throwball F'!$B$2:$N$138,13,FALSE),100)</f>
        <v>100</v>
      </c>
      <c r="E410">
        <f>IFERROR(VLOOKUP(C410,'Cricket SF&amp;F'!$B$2:$AC$103,28,FALSE),0)</f>
        <v>0</v>
      </c>
      <c r="F410">
        <f>IFERROR(VLOOKUP(C410,'Chess F'!$B$2:$H$84,7,FALSE),0)</f>
        <v>0</v>
      </c>
      <c r="G410">
        <f t="shared" si="36"/>
        <v>100</v>
      </c>
      <c r="H410">
        <f>IFERROR(VLOOKUP(C410,'Football SF'!$B$2:$U$61,20,FALSE),0)</f>
        <v>0</v>
      </c>
      <c r="I410">
        <f>IFERROR(VLOOKUP(C410,FIFA!$B$2:$M$36,12,FALSE),0)</f>
        <v>0</v>
      </c>
      <c r="J410">
        <f>IFERROR(VLOOKUP(C410,'TT F'!$B$2:$Q$71,16,FALSE),0)</f>
        <v>0</v>
      </c>
      <c r="K410">
        <f t="shared" si="37"/>
        <v>100</v>
      </c>
      <c r="L410">
        <f>IFERROR(VLOOKUP(C410,'Futsal F'!$B$2:$M$37,12,FALSE),0)</f>
        <v>0</v>
      </c>
      <c r="M410">
        <f>IFERROR(VLOOKUP(C410,'Football F'!$B$2:$M$34,12,FALSE),0)</f>
        <v>0</v>
      </c>
      <c r="N410">
        <f>IFERROR(VLOOKUP(C410,'Basketball F'!$B$2:$M$32,12,FALSE),0)</f>
        <v>0</v>
      </c>
      <c r="O410">
        <f t="shared" si="38"/>
        <v>100</v>
      </c>
      <c r="P410">
        <f>IFERROR(VLOOKUP(C410,'BGMI F'!$B$2:$Q$32,16,FALSE),0)</f>
        <v>0</v>
      </c>
      <c r="Q410">
        <f>IFERROR(VLOOKUP(C410,'Carrom F'!$B$2:$M$41,12,FALSE),0)</f>
        <v>0</v>
      </c>
      <c r="R410">
        <f>IFERROR(VLOOKUP(C410,'Badminton F'!$B$2:$Q$46,16,FALSE),0)</f>
        <v>0</v>
      </c>
      <c r="S410">
        <f t="shared" si="39"/>
        <v>100</v>
      </c>
      <c r="T410">
        <f>IFERROR(VLOOKUP(C410,Athletics!$B$2:$AF$22,31,FALSE),0)</f>
        <v>0</v>
      </c>
      <c r="U410">
        <f>IFERROR(VLOOKUP(C410,'Volleyball F'!$B$2:$Q$50,16,FALSE),0)</f>
        <v>0</v>
      </c>
      <c r="V410">
        <f>IFERROR(VLOOKUP(C410,Pool!$B$2:$U$31,20,FALSE),0)</f>
        <v>0</v>
      </c>
      <c r="W410">
        <f>IFERROR(VLOOKUP(C410,'Tug of War'!$B$2:$AC$20,28,FALSE),0)</f>
        <v>0</v>
      </c>
      <c r="X410">
        <f t="shared" si="40"/>
        <v>100</v>
      </c>
      <c r="Y410">
        <f>IFERROR(VLOOKUP(C410,Frisbee!$B$2:$Q$18,16,FALSE),0)</f>
        <v>0</v>
      </c>
      <c r="Z410">
        <f t="shared" si="41"/>
        <v>100</v>
      </c>
    </row>
    <row r="411" spans="1:26" ht="15" thickBot="1" x14ac:dyDescent="0.35">
      <c r="A411" s="16" t="s">
        <v>1225</v>
      </c>
      <c r="B411" s="16" t="s">
        <v>1226</v>
      </c>
      <c r="C411" s="16" t="s">
        <v>1227</v>
      </c>
      <c r="D411">
        <f>IFERROR(VLOOKUP(C411,'throwball F'!$B$2:$N$138,13,FALSE),100)</f>
        <v>100</v>
      </c>
      <c r="E411">
        <f>IFERROR(VLOOKUP(C411,'Cricket SF&amp;F'!$B$2:$AC$103,28,FALSE),0)</f>
        <v>0</v>
      </c>
      <c r="F411">
        <f>IFERROR(VLOOKUP(C411,'Chess F'!$B$2:$H$84,7,FALSE),0)</f>
        <v>0</v>
      </c>
      <c r="G411">
        <f t="shared" si="36"/>
        <v>100</v>
      </c>
      <c r="H411">
        <f>IFERROR(VLOOKUP(C411,'Football SF'!$B$2:$U$61,20,FALSE),0)</f>
        <v>0</v>
      </c>
      <c r="I411">
        <f>IFERROR(VLOOKUP(C411,FIFA!$B$2:$M$36,12,FALSE),0)</f>
        <v>0</v>
      </c>
      <c r="J411">
        <f>IFERROR(VLOOKUP(C411,'TT F'!$B$2:$Q$71,16,FALSE),0)</f>
        <v>0</v>
      </c>
      <c r="K411">
        <f t="shared" si="37"/>
        <v>100</v>
      </c>
      <c r="L411">
        <f>IFERROR(VLOOKUP(C411,'Futsal F'!$B$2:$M$37,12,FALSE),0)</f>
        <v>0</v>
      </c>
      <c r="M411">
        <f>IFERROR(VLOOKUP(C411,'Football F'!$B$2:$M$34,12,FALSE),0)</f>
        <v>0</v>
      </c>
      <c r="N411">
        <f>IFERROR(VLOOKUP(C411,'Basketball F'!$B$2:$M$32,12,FALSE),0)</f>
        <v>0</v>
      </c>
      <c r="O411">
        <f t="shared" si="38"/>
        <v>100</v>
      </c>
      <c r="P411">
        <f>IFERROR(VLOOKUP(C411,'BGMI F'!$B$2:$Q$32,16,FALSE),0)</f>
        <v>0</v>
      </c>
      <c r="Q411">
        <f>IFERROR(VLOOKUP(C411,'Carrom F'!$B$2:$M$41,12,FALSE),0)</f>
        <v>0</v>
      </c>
      <c r="R411">
        <f>IFERROR(VLOOKUP(C411,'Badminton F'!$B$2:$Q$46,16,FALSE),0)</f>
        <v>0</v>
      </c>
      <c r="S411">
        <f t="shared" si="39"/>
        <v>100</v>
      </c>
      <c r="T411">
        <f>IFERROR(VLOOKUP(C411,Athletics!$B$2:$AF$22,31,FALSE),0)</f>
        <v>0</v>
      </c>
      <c r="U411">
        <f>IFERROR(VLOOKUP(C411,'Volleyball F'!$B$2:$Q$50,16,FALSE),0)</f>
        <v>0</v>
      </c>
      <c r="V411">
        <f>IFERROR(VLOOKUP(C411,Pool!$B$2:$U$31,20,FALSE),0)</f>
        <v>0</v>
      </c>
      <c r="W411">
        <f>IFERROR(VLOOKUP(C411,'Tug of War'!$B$2:$AC$20,28,FALSE),0)</f>
        <v>0</v>
      </c>
      <c r="X411">
        <f t="shared" si="40"/>
        <v>100</v>
      </c>
      <c r="Y411">
        <f>IFERROR(VLOOKUP(C411,Frisbee!$B$2:$Q$18,16,FALSE),0)</f>
        <v>0</v>
      </c>
      <c r="Z411">
        <f t="shared" si="41"/>
        <v>100</v>
      </c>
    </row>
    <row r="412" spans="1:26" ht="29.4" thickBot="1" x14ac:dyDescent="0.35">
      <c r="A412" s="16" t="s">
        <v>1228</v>
      </c>
      <c r="B412" s="16" t="s">
        <v>1229</v>
      </c>
      <c r="C412" s="16" t="s">
        <v>1230</v>
      </c>
      <c r="D412">
        <f>IFERROR(VLOOKUP(C412,'throwball F'!$B$2:$N$138,13,FALSE),100)</f>
        <v>98</v>
      </c>
      <c r="E412">
        <f>IFERROR(VLOOKUP(C412,'Cricket SF&amp;F'!$B$2:$AC$103,28,FALSE),0)</f>
        <v>3</v>
      </c>
      <c r="F412">
        <f>IFERROR(VLOOKUP(C412,'Chess F'!$B$2:$H$84,7,FALSE),0)</f>
        <v>-2</v>
      </c>
      <c r="G412">
        <f t="shared" si="36"/>
        <v>99</v>
      </c>
      <c r="H412">
        <f>IFERROR(VLOOKUP(C412,'Football SF'!$B$2:$U$61,20,FALSE),0)</f>
        <v>-11</v>
      </c>
      <c r="I412">
        <f>IFERROR(VLOOKUP(C412,FIFA!$B$2:$M$36,12,FALSE),0)</f>
        <v>6</v>
      </c>
      <c r="J412">
        <f>IFERROR(VLOOKUP(C412,'TT F'!$B$2:$Q$71,16,FALSE),0)</f>
        <v>10</v>
      </c>
      <c r="K412">
        <f t="shared" si="37"/>
        <v>104</v>
      </c>
      <c r="L412">
        <f>IFERROR(VLOOKUP(C412,'Futsal F'!$B$2:$M$37,12,FALSE),0)</f>
        <v>-6</v>
      </c>
      <c r="M412">
        <f>IFERROR(VLOOKUP(C412,'Football F'!$B$2:$M$34,12,FALSE),0)</f>
        <v>-6</v>
      </c>
      <c r="N412">
        <f>IFERROR(VLOOKUP(C412,'Basketball F'!$B$2:$M$32,12,FALSE),0)</f>
        <v>13</v>
      </c>
      <c r="O412">
        <f t="shared" si="38"/>
        <v>105</v>
      </c>
      <c r="P412">
        <f>IFERROR(VLOOKUP(C412,'BGMI F'!$B$2:$Q$32,16,FALSE),0)</f>
        <v>-9</v>
      </c>
      <c r="Q412">
        <f>IFERROR(VLOOKUP(C412,'Carrom F'!$B$2:$M$41,12,FALSE),0)</f>
        <v>3</v>
      </c>
      <c r="R412">
        <f>IFERROR(VLOOKUP(C412,'Badminton F'!$B$2:$Q$46,16,FALSE),0)</f>
        <v>0</v>
      </c>
      <c r="S412">
        <f t="shared" si="39"/>
        <v>99</v>
      </c>
      <c r="T412">
        <f>IFERROR(VLOOKUP(C412,Athletics!$B$2:$AF$22,31,FALSE),0)</f>
        <v>40</v>
      </c>
      <c r="U412">
        <f>IFERROR(VLOOKUP(C412,'Volleyball F'!$B$2:$Q$50,16,FALSE),0)</f>
        <v>-1</v>
      </c>
      <c r="V412">
        <f>IFERROR(VLOOKUP(C412,Pool!$B$2:$U$31,20,FALSE),0)</f>
        <v>8</v>
      </c>
      <c r="W412">
        <f>IFERROR(VLOOKUP(C412,'Tug of War'!$B$2:$AC$20,28,FALSE),0)</f>
        <v>-10</v>
      </c>
      <c r="X412">
        <f t="shared" si="40"/>
        <v>136</v>
      </c>
      <c r="Y412">
        <f>IFERROR(VLOOKUP(C412,Frisbee!$B$2:$Q$18,16,FALSE),0)</f>
        <v>9</v>
      </c>
      <c r="Z412">
        <f t="shared" si="41"/>
        <v>145</v>
      </c>
    </row>
    <row r="413" spans="1:26" ht="15" thickBot="1" x14ac:dyDescent="0.35">
      <c r="A413" s="16" t="s">
        <v>1231</v>
      </c>
      <c r="B413" s="16" t="s">
        <v>1232</v>
      </c>
      <c r="C413" s="16" t="s">
        <v>1233</v>
      </c>
      <c r="D413">
        <f>IFERROR(VLOOKUP(C413,'throwball F'!$B$2:$N$138,13,FALSE),100)</f>
        <v>100</v>
      </c>
      <c r="E413">
        <f>IFERROR(VLOOKUP(C413,'Cricket SF&amp;F'!$B$2:$AC$103,28,FALSE),0)</f>
        <v>0</v>
      </c>
      <c r="F413">
        <f>IFERROR(VLOOKUP(C413,'Chess F'!$B$2:$H$84,7,FALSE),0)</f>
        <v>0</v>
      </c>
      <c r="G413">
        <f t="shared" si="36"/>
        <v>100</v>
      </c>
      <c r="H413">
        <f>IFERROR(VLOOKUP(C413,'Football SF'!$B$2:$U$61,20,FALSE),0)</f>
        <v>0</v>
      </c>
      <c r="I413">
        <f>IFERROR(VLOOKUP(C413,FIFA!$B$2:$M$36,12,FALSE),0)</f>
        <v>8</v>
      </c>
      <c r="J413">
        <f>IFERROR(VLOOKUP(C413,'TT F'!$B$2:$Q$71,16,FALSE),0)</f>
        <v>0</v>
      </c>
      <c r="K413">
        <f t="shared" si="37"/>
        <v>108</v>
      </c>
      <c r="L413">
        <f>IFERROR(VLOOKUP(C413,'Futsal F'!$B$2:$M$37,12,FALSE),0)</f>
        <v>0</v>
      </c>
      <c r="M413">
        <f>IFERROR(VLOOKUP(C413,'Football F'!$B$2:$M$34,12,FALSE),0)</f>
        <v>0</v>
      </c>
      <c r="N413">
        <f>IFERROR(VLOOKUP(C413,'Basketball F'!$B$2:$M$32,12,FALSE),0)</f>
        <v>0</v>
      </c>
      <c r="O413">
        <f t="shared" si="38"/>
        <v>108</v>
      </c>
      <c r="P413">
        <f>IFERROR(VLOOKUP(C413,'BGMI F'!$B$2:$Q$32,16,FALSE),0)</f>
        <v>0</v>
      </c>
      <c r="Q413">
        <f>IFERROR(VLOOKUP(C413,'Carrom F'!$B$2:$M$41,12,FALSE),0)</f>
        <v>0</v>
      </c>
      <c r="R413">
        <f>IFERROR(VLOOKUP(C413,'Badminton F'!$B$2:$Q$46,16,FALSE),0)</f>
        <v>5</v>
      </c>
      <c r="S413">
        <f t="shared" si="39"/>
        <v>113</v>
      </c>
      <c r="T413">
        <f>IFERROR(VLOOKUP(C413,Athletics!$B$2:$AF$22,31,FALSE),0)</f>
        <v>0</v>
      </c>
      <c r="U413">
        <f>IFERROR(VLOOKUP(C413,'Volleyball F'!$B$2:$Q$50,16,FALSE),0)</f>
        <v>0</v>
      </c>
      <c r="V413">
        <f>IFERROR(VLOOKUP(C413,Pool!$B$2:$U$31,20,FALSE),0)</f>
        <v>0</v>
      </c>
      <c r="W413">
        <f>IFERROR(VLOOKUP(C413,'Tug of War'!$B$2:$AC$20,28,FALSE),0)</f>
        <v>0</v>
      </c>
      <c r="X413">
        <f t="shared" si="40"/>
        <v>113</v>
      </c>
      <c r="Y413">
        <f>IFERROR(VLOOKUP(C413,Frisbee!$B$2:$Q$18,16,FALSE),0)</f>
        <v>0</v>
      </c>
      <c r="Z413">
        <f t="shared" si="41"/>
        <v>113</v>
      </c>
    </row>
    <row r="414" spans="1:26" ht="29.4" thickBot="1" x14ac:dyDescent="0.35">
      <c r="A414" s="16" t="s">
        <v>1234</v>
      </c>
      <c r="B414" s="16" t="s">
        <v>1235</v>
      </c>
      <c r="C414" s="16" t="s">
        <v>1236</v>
      </c>
      <c r="D414">
        <f>IFERROR(VLOOKUP(C414,'throwball F'!$B$2:$N$138,13,FALSE),100)</f>
        <v>93</v>
      </c>
      <c r="E414">
        <f>IFERROR(VLOOKUP(C414,'Cricket SF&amp;F'!$B$2:$AC$103,28,FALSE),0)</f>
        <v>0</v>
      </c>
      <c r="F414">
        <f>IFERROR(VLOOKUP(C414,'Chess F'!$B$2:$H$84,7,FALSE),0)</f>
        <v>0</v>
      </c>
      <c r="G414">
        <f t="shared" si="36"/>
        <v>93</v>
      </c>
      <c r="H414">
        <f>IFERROR(VLOOKUP(C414,'Football SF'!$B$2:$U$61,20,FALSE),0)</f>
        <v>0</v>
      </c>
      <c r="I414">
        <f>IFERROR(VLOOKUP(C414,FIFA!$B$2:$M$36,12,FALSE),0)</f>
        <v>0</v>
      </c>
      <c r="J414">
        <f>IFERROR(VLOOKUP(C414,'TT F'!$B$2:$Q$71,16,FALSE),0)</f>
        <v>0</v>
      </c>
      <c r="K414">
        <f t="shared" si="37"/>
        <v>93</v>
      </c>
      <c r="L414">
        <f>IFERROR(VLOOKUP(C414,'Futsal F'!$B$2:$M$37,12,FALSE),0)</f>
        <v>0</v>
      </c>
      <c r="M414">
        <f>IFERROR(VLOOKUP(C414,'Football F'!$B$2:$M$34,12,FALSE),0)</f>
        <v>0</v>
      </c>
      <c r="N414">
        <f>IFERROR(VLOOKUP(C414,'Basketball F'!$B$2:$M$32,12,FALSE),0)</f>
        <v>0</v>
      </c>
      <c r="O414">
        <f t="shared" si="38"/>
        <v>93</v>
      </c>
      <c r="P414">
        <f>IFERROR(VLOOKUP(C414,'BGMI F'!$B$2:$Q$32,16,FALSE),0)</f>
        <v>-5</v>
      </c>
      <c r="Q414">
        <f>IFERROR(VLOOKUP(C414,'Carrom F'!$B$2:$M$41,12,FALSE),0)</f>
        <v>0</v>
      </c>
      <c r="R414">
        <f>IFERROR(VLOOKUP(C414,'Badminton F'!$B$2:$Q$46,16,FALSE),0)</f>
        <v>0</v>
      </c>
      <c r="S414">
        <f t="shared" si="39"/>
        <v>88</v>
      </c>
      <c r="T414">
        <f>IFERROR(VLOOKUP(C414,Athletics!$B$2:$AF$22,31,FALSE),0)</f>
        <v>0</v>
      </c>
      <c r="U414">
        <f>IFERROR(VLOOKUP(C414,'Volleyball F'!$B$2:$Q$50,16,FALSE),0)</f>
        <v>-15</v>
      </c>
      <c r="V414">
        <f>IFERROR(VLOOKUP(C414,Pool!$B$2:$U$31,20,FALSE),0)</f>
        <v>0</v>
      </c>
      <c r="W414">
        <f>IFERROR(VLOOKUP(C414,'Tug of War'!$B$2:$AC$20,28,FALSE),0)</f>
        <v>0</v>
      </c>
      <c r="X414">
        <f t="shared" si="40"/>
        <v>73</v>
      </c>
      <c r="Y414">
        <f>IFERROR(VLOOKUP(C414,Frisbee!$B$2:$Q$18,16,FALSE),0)</f>
        <v>0</v>
      </c>
      <c r="Z414">
        <f t="shared" si="41"/>
        <v>73</v>
      </c>
    </row>
    <row r="415" spans="1:26" ht="15" thickBot="1" x14ac:dyDescent="0.35">
      <c r="A415" s="16" t="s">
        <v>1237</v>
      </c>
      <c r="B415" s="16" t="s">
        <v>1238</v>
      </c>
      <c r="C415" s="16" t="s">
        <v>1239</v>
      </c>
      <c r="D415">
        <f>IFERROR(VLOOKUP(C415,'throwball F'!$B$2:$N$138,13,FALSE),100)</f>
        <v>100</v>
      </c>
      <c r="E415">
        <f>IFERROR(VLOOKUP(C415,'Cricket SF&amp;F'!$B$2:$AC$103,28,FALSE),0)</f>
        <v>0</v>
      </c>
      <c r="F415">
        <f>IFERROR(VLOOKUP(C415,'Chess F'!$B$2:$H$84,7,FALSE),0)</f>
        <v>0</v>
      </c>
      <c r="G415">
        <f t="shared" si="36"/>
        <v>100</v>
      </c>
      <c r="H415">
        <f>IFERROR(VLOOKUP(C415,'Football SF'!$B$2:$U$61,20,FALSE),0)</f>
        <v>0</v>
      </c>
      <c r="I415">
        <f>IFERROR(VLOOKUP(C415,FIFA!$B$2:$M$36,12,FALSE),0)</f>
        <v>0</v>
      </c>
      <c r="J415">
        <f>IFERROR(VLOOKUP(C415,'TT F'!$B$2:$Q$71,16,FALSE),0)</f>
        <v>0</v>
      </c>
      <c r="K415">
        <f t="shared" si="37"/>
        <v>100</v>
      </c>
      <c r="L415">
        <f>IFERROR(VLOOKUP(C415,'Futsal F'!$B$2:$M$37,12,FALSE),0)</f>
        <v>0</v>
      </c>
      <c r="M415">
        <f>IFERROR(VLOOKUP(C415,'Football F'!$B$2:$M$34,12,FALSE),0)</f>
        <v>0</v>
      </c>
      <c r="N415">
        <f>IFERROR(VLOOKUP(C415,'Basketball F'!$B$2:$M$32,12,FALSE),0)</f>
        <v>0</v>
      </c>
      <c r="O415">
        <f t="shared" si="38"/>
        <v>100</v>
      </c>
      <c r="P415">
        <f>IFERROR(VLOOKUP(C415,'BGMI F'!$B$2:$Q$32,16,FALSE),0)</f>
        <v>0</v>
      </c>
      <c r="Q415">
        <f>IFERROR(VLOOKUP(C415,'Carrom F'!$B$2:$M$41,12,FALSE),0)</f>
        <v>0</v>
      </c>
      <c r="R415">
        <f>IFERROR(VLOOKUP(C415,'Badminton F'!$B$2:$Q$46,16,FALSE),0)</f>
        <v>0</v>
      </c>
      <c r="S415">
        <f t="shared" si="39"/>
        <v>100</v>
      </c>
      <c r="T415">
        <f>IFERROR(VLOOKUP(C415,Athletics!$B$2:$AF$22,31,FALSE),0)</f>
        <v>0</v>
      </c>
      <c r="U415">
        <f>IFERROR(VLOOKUP(C415,'Volleyball F'!$B$2:$Q$50,16,FALSE),0)</f>
        <v>0</v>
      </c>
      <c r="V415">
        <f>IFERROR(VLOOKUP(C415,Pool!$B$2:$U$31,20,FALSE),0)</f>
        <v>0</v>
      </c>
      <c r="W415">
        <f>IFERROR(VLOOKUP(C415,'Tug of War'!$B$2:$AC$20,28,FALSE),0)</f>
        <v>0</v>
      </c>
      <c r="X415">
        <f t="shared" si="40"/>
        <v>100</v>
      </c>
      <c r="Y415">
        <f>IFERROR(VLOOKUP(C415,Frisbee!$B$2:$Q$18,16,FALSE),0)</f>
        <v>0</v>
      </c>
      <c r="Z415">
        <f t="shared" si="41"/>
        <v>100</v>
      </c>
    </row>
    <row r="416" spans="1:26" ht="15" thickBot="1" x14ac:dyDescent="0.35">
      <c r="A416" s="16" t="s">
        <v>1240</v>
      </c>
      <c r="B416" s="16" t="s">
        <v>1241</v>
      </c>
      <c r="C416" s="16" t="s">
        <v>1242</v>
      </c>
      <c r="D416">
        <f>IFERROR(VLOOKUP(C416,'throwball F'!$B$2:$N$138,13,FALSE),100)</f>
        <v>100</v>
      </c>
      <c r="E416">
        <f>IFERROR(VLOOKUP(C416,'Cricket SF&amp;F'!$B$2:$AC$103,28,FALSE),0)</f>
        <v>0</v>
      </c>
      <c r="F416">
        <f>IFERROR(VLOOKUP(C416,'Chess F'!$B$2:$H$84,7,FALSE),0)</f>
        <v>0</v>
      </c>
      <c r="G416">
        <f t="shared" si="36"/>
        <v>100</v>
      </c>
      <c r="H416">
        <f>IFERROR(VLOOKUP(C416,'Football SF'!$B$2:$U$61,20,FALSE),0)</f>
        <v>0</v>
      </c>
      <c r="I416">
        <f>IFERROR(VLOOKUP(C416,FIFA!$B$2:$M$36,12,FALSE),0)</f>
        <v>0</v>
      </c>
      <c r="J416">
        <f>IFERROR(VLOOKUP(C416,'TT F'!$B$2:$Q$71,16,FALSE),0)</f>
        <v>0</v>
      </c>
      <c r="K416">
        <f t="shared" si="37"/>
        <v>100</v>
      </c>
      <c r="L416">
        <f>IFERROR(VLOOKUP(C416,'Futsal F'!$B$2:$M$37,12,FALSE),0)</f>
        <v>0</v>
      </c>
      <c r="M416">
        <f>IFERROR(VLOOKUP(C416,'Football F'!$B$2:$M$34,12,FALSE),0)</f>
        <v>0</v>
      </c>
      <c r="N416">
        <f>IFERROR(VLOOKUP(C416,'Basketball F'!$B$2:$M$32,12,FALSE),0)</f>
        <v>0</v>
      </c>
      <c r="O416">
        <f t="shared" si="38"/>
        <v>100</v>
      </c>
      <c r="P416">
        <f>IFERROR(VLOOKUP(C416,'BGMI F'!$B$2:$Q$32,16,FALSE),0)</f>
        <v>0</v>
      </c>
      <c r="Q416">
        <f>IFERROR(VLOOKUP(C416,'Carrom F'!$B$2:$M$41,12,FALSE),0)</f>
        <v>0</v>
      </c>
      <c r="R416">
        <f>IFERROR(VLOOKUP(C416,'Badminton F'!$B$2:$Q$46,16,FALSE),0)</f>
        <v>0</v>
      </c>
      <c r="S416">
        <f t="shared" si="39"/>
        <v>100</v>
      </c>
      <c r="T416">
        <f>IFERROR(VLOOKUP(C416,Athletics!$B$2:$AF$22,31,FALSE),0)</f>
        <v>0</v>
      </c>
      <c r="U416">
        <f>IFERROR(VLOOKUP(C416,'Volleyball F'!$B$2:$Q$50,16,FALSE),0)</f>
        <v>0</v>
      </c>
      <c r="V416">
        <f>IFERROR(VLOOKUP(C416,Pool!$B$2:$U$31,20,FALSE),0)</f>
        <v>0</v>
      </c>
      <c r="W416">
        <f>IFERROR(VLOOKUP(C416,'Tug of War'!$B$2:$AC$20,28,FALSE),0)</f>
        <v>0</v>
      </c>
      <c r="X416">
        <f t="shared" si="40"/>
        <v>100</v>
      </c>
      <c r="Y416">
        <f>IFERROR(VLOOKUP(C416,Frisbee!$B$2:$Q$18,16,FALSE),0)</f>
        <v>0</v>
      </c>
      <c r="Z416">
        <f t="shared" si="41"/>
        <v>100</v>
      </c>
    </row>
    <row r="417" spans="1:26" ht="29.4" thickBot="1" x14ac:dyDescent="0.35">
      <c r="A417" s="16" t="s">
        <v>1243</v>
      </c>
      <c r="B417" s="16" t="s">
        <v>1244</v>
      </c>
      <c r="C417" s="16" t="s">
        <v>1245</v>
      </c>
      <c r="D417">
        <f>IFERROR(VLOOKUP(C417,'throwball F'!$B$2:$N$138,13,FALSE),100)</f>
        <v>100</v>
      </c>
      <c r="E417">
        <f>IFERROR(VLOOKUP(C417,'Cricket SF&amp;F'!$B$2:$AC$103,28,FALSE),0)</f>
        <v>0</v>
      </c>
      <c r="F417">
        <f>IFERROR(VLOOKUP(C417,'Chess F'!$B$2:$H$84,7,FALSE),0)</f>
        <v>0</v>
      </c>
      <c r="G417">
        <f t="shared" si="36"/>
        <v>100</v>
      </c>
      <c r="H417">
        <f>IFERROR(VLOOKUP(C417,'Football SF'!$B$2:$U$61,20,FALSE),0)</f>
        <v>0</v>
      </c>
      <c r="I417">
        <f>IFERROR(VLOOKUP(C417,FIFA!$B$2:$M$36,12,FALSE),0)</f>
        <v>0</v>
      </c>
      <c r="J417">
        <f>IFERROR(VLOOKUP(C417,'TT F'!$B$2:$Q$71,16,FALSE),0)</f>
        <v>0</v>
      </c>
      <c r="K417">
        <f t="shared" si="37"/>
        <v>100</v>
      </c>
      <c r="L417">
        <f>IFERROR(VLOOKUP(C417,'Futsal F'!$B$2:$M$37,12,FALSE),0)</f>
        <v>0</v>
      </c>
      <c r="M417">
        <f>IFERROR(VLOOKUP(C417,'Football F'!$B$2:$M$34,12,FALSE),0)</f>
        <v>0</v>
      </c>
      <c r="N417">
        <f>IFERROR(VLOOKUP(C417,'Basketball F'!$B$2:$M$32,12,FALSE),0)</f>
        <v>0</v>
      </c>
      <c r="O417">
        <f t="shared" si="38"/>
        <v>100</v>
      </c>
      <c r="P417">
        <f>IFERROR(VLOOKUP(C417,'BGMI F'!$B$2:$Q$32,16,FALSE),0)</f>
        <v>0</v>
      </c>
      <c r="Q417">
        <f>IFERROR(VLOOKUP(C417,'Carrom F'!$B$2:$M$41,12,FALSE),0)</f>
        <v>0</v>
      </c>
      <c r="R417">
        <f>IFERROR(VLOOKUP(C417,'Badminton F'!$B$2:$Q$46,16,FALSE),0)</f>
        <v>0</v>
      </c>
      <c r="S417">
        <f t="shared" si="39"/>
        <v>100</v>
      </c>
      <c r="T417">
        <f>IFERROR(VLOOKUP(C417,Athletics!$B$2:$AF$22,31,FALSE),0)</f>
        <v>0</v>
      </c>
      <c r="U417">
        <f>IFERROR(VLOOKUP(C417,'Volleyball F'!$B$2:$Q$50,16,FALSE),0)</f>
        <v>0</v>
      </c>
      <c r="V417">
        <f>IFERROR(VLOOKUP(C417,Pool!$B$2:$U$31,20,FALSE),0)</f>
        <v>0</v>
      </c>
      <c r="W417">
        <f>IFERROR(VLOOKUP(C417,'Tug of War'!$B$2:$AC$20,28,FALSE),0)</f>
        <v>0</v>
      </c>
      <c r="X417">
        <f t="shared" si="40"/>
        <v>100</v>
      </c>
      <c r="Y417">
        <f>IFERROR(VLOOKUP(C417,Frisbee!$B$2:$Q$18,16,FALSE),0)</f>
        <v>0</v>
      </c>
      <c r="Z417">
        <f t="shared" si="41"/>
        <v>100</v>
      </c>
    </row>
    <row r="418" spans="1:26" ht="15" thickBot="1" x14ac:dyDescent="0.35">
      <c r="A418" s="16" t="s">
        <v>1246</v>
      </c>
      <c r="B418" s="16" t="s">
        <v>1247</v>
      </c>
      <c r="C418" s="16" t="s">
        <v>1248</v>
      </c>
      <c r="D418">
        <f>IFERROR(VLOOKUP(C418,'throwball F'!$B$2:$N$138,13,FALSE),100)</f>
        <v>100</v>
      </c>
      <c r="E418">
        <f>IFERROR(VLOOKUP(C418,'Cricket SF&amp;F'!$B$2:$AC$103,28,FALSE),0)</f>
        <v>0</v>
      </c>
      <c r="F418">
        <f>IFERROR(VLOOKUP(C418,'Chess F'!$B$2:$H$84,7,FALSE),0)</f>
        <v>0</v>
      </c>
      <c r="G418">
        <f t="shared" si="36"/>
        <v>100</v>
      </c>
      <c r="H418">
        <f>IFERROR(VLOOKUP(C418,'Football SF'!$B$2:$U$61,20,FALSE),0)</f>
        <v>0</v>
      </c>
      <c r="I418">
        <f>IFERROR(VLOOKUP(C418,FIFA!$B$2:$M$36,12,FALSE),0)</f>
        <v>0</v>
      </c>
      <c r="J418">
        <f>IFERROR(VLOOKUP(C418,'TT F'!$B$2:$Q$71,16,FALSE),0)</f>
        <v>0</v>
      </c>
      <c r="K418">
        <f t="shared" si="37"/>
        <v>100</v>
      </c>
      <c r="L418">
        <f>IFERROR(VLOOKUP(C418,'Futsal F'!$B$2:$M$37,12,FALSE),0)</f>
        <v>0</v>
      </c>
      <c r="M418">
        <f>IFERROR(VLOOKUP(C418,'Football F'!$B$2:$M$34,12,FALSE),0)</f>
        <v>0</v>
      </c>
      <c r="N418">
        <f>IFERROR(VLOOKUP(C418,'Basketball F'!$B$2:$M$32,12,FALSE),0)</f>
        <v>0</v>
      </c>
      <c r="O418">
        <f t="shared" si="38"/>
        <v>100</v>
      </c>
      <c r="P418">
        <f>IFERROR(VLOOKUP(C418,'BGMI F'!$B$2:$Q$32,16,FALSE),0)</f>
        <v>0</v>
      </c>
      <c r="Q418">
        <f>IFERROR(VLOOKUP(C418,'Carrom F'!$B$2:$M$41,12,FALSE),0)</f>
        <v>0</v>
      </c>
      <c r="R418">
        <f>IFERROR(VLOOKUP(C418,'Badminton F'!$B$2:$Q$46,16,FALSE),0)</f>
        <v>0</v>
      </c>
      <c r="S418">
        <f t="shared" si="39"/>
        <v>100</v>
      </c>
      <c r="T418">
        <f>IFERROR(VLOOKUP(C418,Athletics!$B$2:$AF$22,31,FALSE),0)</f>
        <v>0</v>
      </c>
      <c r="U418">
        <f>IFERROR(VLOOKUP(C418,'Volleyball F'!$B$2:$Q$50,16,FALSE),0)</f>
        <v>0</v>
      </c>
      <c r="V418">
        <f>IFERROR(VLOOKUP(C418,Pool!$B$2:$U$31,20,FALSE),0)</f>
        <v>0</v>
      </c>
      <c r="W418">
        <f>IFERROR(VLOOKUP(C418,'Tug of War'!$B$2:$AC$20,28,FALSE),0)</f>
        <v>0</v>
      </c>
      <c r="X418">
        <f t="shared" si="40"/>
        <v>100</v>
      </c>
      <c r="Y418">
        <f>IFERROR(VLOOKUP(C418,Frisbee!$B$2:$Q$18,16,FALSE),0)</f>
        <v>0</v>
      </c>
      <c r="Z418">
        <f t="shared" si="41"/>
        <v>100</v>
      </c>
    </row>
    <row r="419" spans="1:26" ht="15" thickBot="1" x14ac:dyDescent="0.35">
      <c r="A419" s="16" t="s">
        <v>1249</v>
      </c>
      <c r="B419" s="16" t="s">
        <v>1250</v>
      </c>
      <c r="C419" s="16" t="s">
        <v>1251</v>
      </c>
      <c r="D419">
        <f>IFERROR(VLOOKUP(C419,'throwball F'!$B$2:$N$138,13,FALSE),100)</f>
        <v>100</v>
      </c>
      <c r="E419">
        <f>IFERROR(VLOOKUP(C419,'Cricket SF&amp;F'!$B$2:$AC$103,28,FALSE),0)</f>
        <v>21</v>
      </c>
      <c r="F419">
        <f>IFERROR(VLOOKUP(C419,'Chess F'!$B$2:$H$84,7,FALSE),0)</f>
        <v>0</v>
      </c>
      <c r="G419">
        <f t="shared" si="36"/>
        <v>121</v>
      </c>
      <c r="H419">
        <f>IFERROR(VLOOKUP(C419,'Football SF'!$B$2:$U$61,20,FALSE),0)</f>
        <v>1</v>
      </c>
      <c r="I419">
        <f>IFERROR(VLOOKUP(C419,FIFA!$B$2:$M$36,12,FALSE),0)</f>
        <v>10</v>
      </c>
      <c r="J419">
        <f>IFERROR(VLOOKUP(C419,'TT F'!$B$2:$Q$71,16,FALSE),0)</f>
        <v>12</v>
      </c>
      <c r="K419">
        <f t="shared" si="37"/>
        <v>144</v>
      </c>
      <c r="L419">
        <f>IFERROR(VLOOKUP(C419,'Futsal F'!$B$2:$M$37,12,FALSE),0)</f>
        <v>0</v>
      </c>
      <c r="M419">
        <f>IFERROR(VLOOKUP(C419,'Football F'!$B$2:$M$34,12,FALSE),0)</f>
        <v>0</v>
      </c>
      <c r="N419">
        <f>IFERROR(VLOOKUP(C419,'Basketball F'!$B$2:$M$32,12,FALSE),0)</f>
        <v>0</v>
      </c>
      <c r="O419">
        <f t="shared" si="38"/>
        <v>144</v>
      </c>
      <c r="P419">
        <f>IFERROR(VLOOKUP(C419,'BGMI F'!$B$2:$Q$32,16,FALSE),0)</f>
        <v>0</v>
      </c>
      <c r="Q419">
        <f>IFERROR(VLOOKUP(C419,'Carrom F'!$B$2:$M$41,12,FALSE),0)</f>
        <v>-6</v>
      </c>
      <c r="R419">
        <f>IFERROR(VLOOKUP(C419,'Badminton F'!$B$2:$Q$46,16,FALSE),0)</f>
        <v>18</v>
      </c>
      <c r="S419">
        <f t="shared" si="39"/>
        <v>156</v>
      </c>
      <c r="T419">
        <f>IFERROR(VLOOKUP(C419,Athletics!$B$2:$AF$22,31,FALSE),0)</f>
        <v>0</v>
      </c>
      <c r="U419">
        <f>IFERROR(VLOOKUP(C419,'Volleyball F'!$B$2:$Q$50,16,FALSE),0)</f>
        <v>12</v>
      </c>
      <c r="V419">
        <f>IFERROR(VLOOKUP(C419,Pool!$B$2:$U$31,20,FALSE),0)</f>
        <v>19</v>
      </c>
      <c r="W419">
        <f>IFERROR(VLOOKUP(C419,'Tug of War'!$B$2:$AC$20,28,FALSE),0)</f>
        <v>1</v>
      </c>
      <c r="X419">
        <f t="shared" si="40"/>
        <v>188</v>
      </c>
      <c r="Y419">
        <f>IFERROR(VLOOKUP(C419,Frisbee!$B$2:$Q$18,16,FALSE),0)</f>
        <v>5</v>
      </c>
      <c r="Z419">
        <f t="shared" si="41"/>
        <v>193</v>
      </c>
    </row>
    <row r="420" spans="1:26" ht="15" thickBot="1" x14ac:dyDescent="0.35">
      <c r="A420" s="16" t="s">
        <v>1252</v>
      </c>
      <c r="B420" s="16" t="s">
        <v>1253</v>
      </c>
      <c r="C420" s="16" t="s">
        <v>1254</v>
      </c>
      <c r="D420">
        <f>IFERROR(VLOOKUP(C420,'throwball F'!$B$2:$N$138,13,FALSE),100)</f>
        <v>100</v>
      </c>
      <c r="E420">
        <f>IFERROR(VLOOKUP(C420,'Cricket SF&amp;F'!$B$2:$AC$103,28,FALSE),0)</f>
        <v>0</v>
      </c>
      <c r="F420">
        <f>IFERROR(VLOOKUP(C420,'Chess F'!$B$2:$H$84,7,FALSE),0)</f>
        <v>0</v>
      </c>
      <c r="G420">
        <f t="shared" si="36"/>
        <v>100</v>
      </c>
      <c r="H420">
        <f>IFERROR(VLOOKUP(C420,'Football SF'!$B$2:$U$61,20,FALSE),0)</f>
        <v>0</v>
      </c>
      <c r="I420">
        <f>IFERROR(VLOOKUP(C420,FIFA!$B$2:$M$36,12,FALSE),0)</f>
        <v>0</v>
      </c>
      <c r="J420">
        <f>IFERROR(VLOOKUP(C420,'TT F'!$B$2:$Q$71,16,FALSE),0)</f>
        <v>0</v>
      </c>
      <c r="K420">
        <f t="shared" si="37"/>
        <v>100</v>
      </c>
      <c r="L420">
        <f>IFERROR(VLOOKUP(C420,'Futsal F'!$B$2:$M$37,12,FALSE),0)</f>
        <v>0</v>
      </c>
      <c r="M420">
        <f>IFERROR(VLOOKUP(C420,'Football F'!$B$2:$M$34,12,FALSE),0)</f>
        <v>0</v>
      </c>
      <c r="N420">
        <f>IFERROR(VLOOKUP(C420,'Basketball F'!$B$2:$M$32,12,FALSE),0)</f>
        <v>0</v>
      </c>
      <c r="O420">
        <f t="shared" si="38"/>
        <v>100</v>
      </c>
      <c r="P420">
        <f>IFERROR(VLOOKUP(C420,'BGMI F'!$B$2:$Q$32,16,FALSE),0)</f>
        <v>0</v>
      </c>
      <c r="Q420">
        <f>IFERROR(VLOOKUP(C420,'Carrom F'!$B$2:$M$41,12,FALSE),0)</f>
        <v>0</v>
      </c>
      <c r="R420">
        <f>IFERROR(VLOOKUP(C420,'Badminton F'!$B$2:$Q$46,16,FALSE),0)</f>
        <v>0</v>
      </c>
      <c r="S420">
        <f t="shared" si="39"/>
        <v>100</v>
      </c>
      <c r="T420">
        <f>IFERROR(VLOOKUP(C420,Athletics!$B$2:$AF$22,31,FALSE),0)</f>
        <v>0</v>
      </c>
      <c r="U420">
        <f>IFERROR(VLOOKUP(C420,'Volleyball F'!$B$2:$Q$50,16,FALSE),0)</f>
        <v>0</v>
      </c>
      <c r="V420">
        <f>IFERROR(VLOOKUP(C420,Pool!$B$2:$U$31,20,FALSE),0)</f>
        <v>0</v>
      </c>
      <c r="W420">
        <f>IFERROR(VLOOKUP(C420,'Tug of War'!$B$2:$AC$20,28,FALSE),0)</f>
        <v>0</v>
      </c>
      <c r="X420">
        <f t="shared" si="40"/>
        <v>100</v>
      </c>
      <c r="Y420">
        <f>IFERROR(VLOOKUP(C420,Frisbee!$B$2:$Q$18,16,FALSE),0)</f>
        <v>0</v>
      </c>
      <c r="Z420">
        <f t="shared" si="41"/>
        <v>100</v>
      </c>
    </row>
    <row r="421" spans="1:26" ht="29.4" thickBot="1" x14ac:dyDescent="0.35">
      <c r="A421" s="16" t="s">
        <v>1255</v>
      </c>
      <c r="B421" s="16" t="s">
        <v>1256</v>
      </c>
      <c r="C421" s="16" t="s">
        <v>1257</v>
      </c>
      <c r="D421">
        <f>IFERROR(VLOOKUP(C421,'throwball F'!$B$2:$N$138,13,FALSE),100)</f>
        <v>90</v>
      </c>
      <c r="E421">
        <f>IFERROR(VLOOKUP(C421,'Cricket SF&amp;F'!$B$2:$AC$103,28,FALSE),0)</f>
        <v>0</v>
      </c>
      <c r="F421">
        <f>IFERROR(VLOOKUP(C421,'Chess F'!$B$2:$H$84,7,FALSE),0)</f>
        <v>0</v>
      </c>
      <c r="G421">
        <f t="shared" si="36"/>
        <v>90</v>
      </c>
      <c r="H421">
        <f>IFERROR(VLOOKUP(C421,'Football SF'!$B$2:$U$61,20,FALSE),0)</f>
        <v>0</v>
      </c>
      <c r="I421">
        <f>IFERROR(VLOOKUP(C421,FIFA!$B$2:$M$36,12,FALSE),0)</f>
        <v>0</v>
      </c>
      <c r="J421">
        <f>IFERROR(VLOOKUP(C421,'TT F'!$B$2:$Q$71,16,FALSE),0)</f>
        <v>0</v>
      </c>
      <c r="K421">
        <f t="shared" si="37"/>
        <v>90</v>
      </c>
      <c r="L421">
        <f>IFERROR(VLOOKUP(C421,'Futsal F'!$B$2:$M$37,12,FALSE),0)</f>
        <v>0</v>
      </c>
      <c r="M421">
        <f>IFERROR(VLOOKUP(C421,'Football F'!$B$2:$M$34,12,FALSE),0)</f>
        <v>0</v>
      </c>
      <c r="N421">
        <f>IFERROR(VLOOKUP(C421,'Basketball F'!$B$2:$M$32,12,FALSE),0)</f>
        <v>0</v>
      </c>
      <c r="O421">
        <f t="shared" si="38"/>
        <v>90</v>
      </c>
      <c r="P421">
        <f>IFERROR(VLOOKUP(C421,'BGMI F'!$B$2:$Q$32,16,FALSE),0)</f>
        <v>0</v>
      </c>
      <c r="Q421">
        <f>IFERROR(VLOOKUP(C421,'Carrom F'!$B$2:$M$41,12,FALSE),0)</f>
        <v>0</v>
      </c>
      <c r="R421">
        <f>IFERROR(VLOOKUP(C421,'Badminton F'!$B$2:$Q$46,16,FALSE),0)</f>
        <v>0</v>
      </c>
      <c r="S421">
        <f t="shared" si="39"/>
        <v>90</v>
      </c>
      <c r="T421">
        <f>IFERROR(VLOOKUP(C421,Athletics!$B$2:$AF$22,31,FALSE),0)</f>
        <v>0</v>
      </c>
      <c r="U421">
        <f>IFERROR(VLOOKUP(C421,'Volleyball F'!$B$2:$Q$50,16,FALSE),0)</f>
        <v>0</v>
      </c>
      <c r="V421">
        <f>IFERROR(VLOOKUP(C421,Pool!$B$2:$U$31,20,FALSE),0)</f>
        <v>0</v>
      </c>
      <c r="W421">
        <f>IFERROR(VLOOKUP(C421,'Tug of War'!$B$2:$AC$20,28,FALSE),0)</f>
        <v>0</v>
      </c>
      <c r="X421">
        <f t="shared" si="40"/>
        <v>90</v>
      </c>
      <c r="Y421">
        <f>IFERROR(VLOOKUP(C421,Frisbee!$B$2:$Q$18,16,FALSE),0)</f>
        <v>0</v>
      </c>
      <c r="Z421">
        <f t="shared" si="41"/>
        <v>90</v>
      </c>
    </row>
    <row r="422" spans="1:26" ht="29.4" thickBot="1" x14ac:dyDescent="0.35">
      <c r="A422" s="16" t="s">
        <v>1258</v>
      </c>
      <c r="B422" s="16" t="s">
        <v>1259</v>
      </c>
      <c r="C422" s="16" t="s">
        <v>1260</v>
      </c>
      <c r="D422">
        <f>IFERROR(VLOOKUP(C422,'throwball F'!$B$2:$N$138,13,FALSE),100)</f>
        <v>100</v>
      </c>
      <c r="E422">
        <f>IFERROR(VLOOKUP(C422,'Cricket SF&amp;F'!$B$2:$AC$103,28,FALSE),0)</f>
        <v>0</v>
      </c>
      <c r="F422">
        <f>IFERROR(VLOOKUP(C422,'Chess F'!$B$2:$H$84,7,FALSE),0)</f>
        <v>0</v>
      </c>
      <c r="G422">
        <f t="shared" si="36"/>
        <v>100</v>
      </c>
      <c r="H422">
        <f>IFERROR(VLOOKUP(C422,'Football SF'!$B$2:$U$61,20,FALSE),0)</f>
        <v>0</v>
      </c>
      <c r="I422">
        <f>IFERROR(VLOOKUP(C422,FIFA!$B$2:$M$36,12,FALSE),0)</f>
        <v>0</v>
      </c>
      <c r="J422">
        <f>IFERROR(VLOOKUP(C422,'TT F'!$B$2:$Q$71,16,FALSE),0)</f>
        <v>0</v>
      </c>
      <c r="K422">
        <f t="shared" si="37"/>
        <v>100</v>
      </c>
      <c r="L422">
        <f>IFERROR(VLOOKUP(C422,'Futsal F'!$B$2:$M$37,12,FALSE),0)</f>
        <v>0</v>
      </c>
      <c r="M422">
        <f>IFERROR(VLOOKUP(C422,'Football F'!$B$2:$M$34,12,FALSE),0)</f>
        <v>0</v>
      </c>
      <c r="N422">
        <f>IFERROR(VLOOKUP(C422,'Basketball F'!$B$2:$M$32,12,FALSE),0)</f>
        <v>0</v>
      </c>
      <c r="O422">
        <f t="shared" si="38"/>
        <v>100</v>
      </c>
      <c r="P422">
        <f>IFERROR(VLOOKUP(C422,'BGMI F'!$B$2:$Q$32,16,FALSE),0)</f>
        <v>0</v>
      </c>
      <c r="Q422">
        <f>IFERROR(VLOOKUP(C422,'Carrom F'!$B$2:$M$41,12,FALSE),0)</f>
        <v>0</v>
      </c>
      <c r="R422">
        <f>IFERROR(VLOOKUP(C422,'Badminton F'!$B$2:$Q$46,16,FALSE),0)</f>
        <v>0</v>
      </c>
      <c r="S422">
        <f t="shared" si="39"/>
        <v>100</v>
      </c>
      <c r="T422">
        <f>IFERROR(VLOOKUP(C422,Athletics!$B$2:$AF$22,31,FALSE),0)</f>
        <v>0</v>
      </c>
      <c r="U422">
        <f>IFERROR(VLOOKUP(C422,'Volleyball F'!$B$2:$Q$50,16,FALSE),0)</f>
        <v>0</v>
      </c>
      <c r="V422">
        <f>IFERROR(VLOOKUP(C422,Pool!$B$2:$U$31,20,FALSE),0)</f>
        <v>0</v>
      </c>
      <c r="W422">
        <f>IFERROR(VLOOKUP(C422,'Tug of War'!$B$2:$AC$20,28,FALSE),0)</f>
        <v>0</v>
      </c>
      <c r="X422">
        <f t="shared" si="40"/>
        <v>100</v>
      </c>
      <c r="Y422">
        <f>IFERROR(VLOOKUP(C422,Frisbee!$B$2:$Q$18,16,FALSE),0)</f>
        <v>0</v>
      </c>
      <c r="Z422">
        <f t="shared" si="41"/>
        <v>100</v>
      </c>
    </row>
    <row r="423" spans="1:26" ht="29.4" thickBot="1" x14ac:dyDescent="0.35">
      <c r="A423" s="16" t="s">
        <v>1261</v>
      </c>
      <c r="B423" s="16" t="s">
        <v>1262</v>
      </c>
      <c r="C423" s="16" t="s">
        <v>1263</v>
      </c>
      <c r="D423">
        <f>IFERROR(VLOOKUP(C423,'throwball F'!$B$2:$N$138,13,FALSE),100)</f>
        <v>100</v>
      </c>
      <c r="E423">
        <f>IFERROR(VLOOKUP(C423,'Cricket SF&amp;F'!$B$2:$AC$103,28,FALSE),0)</f>
        <v>0</v>
      </c>
      <c r="F423">
        <f>IFERROR(VLOOKUP(C423,'Chess F'!$B$2:$H$84,7,FALSE),0)</f>
        <v>0</v>
      </c>
      <c r="G423">
        <f t="shared" si="36"/>
        <v>100</v>
      </c>
      <c r="H423">
        <f>IFERROR(VLOOKUP(C423,'Football SF'!$B$2:$U$61,20,FALSE),0)</f>
        <v>0</v>
      </c>
      <c r="I423">
        <f>IFERROR(VLOOKUP(C423,FIFA!$B$2:$M$36,12,FALSE),0)</f>
        <v>0</v>
      </c>
      <c r="J423">
        <f>IFERROR(VLOOKUP(C423,'TT F'!$B$2:$Q$71,16,FALSE),0)</f>
        <v>0</v>
      </c>
      <c r="K423">
        <f t="shared" si="37"/>
        <v>100</v>
      </c>
      <c r="L423">
        <f>IFERROR(VLOOKUP(C423,'Futsal F'!$B$2:$M$37,12,FALSE),0)</f>
        <v>0</v>
      </c>
      <c r="M423">
        <f>IFERROR(VLOOKUP(C423,'Football F'!$B$2:$M$34,12,FALSE),0)</f>
        <v>0</v>
      </c>
      <c r="N423">
        <f>IFERROR(VLOOKUP(C423,'Basketball F'!$B$2:$M$32,12,FALSE),0)</f>
        <v>0</v>
      </c>
      <c r="O423">
        <f t="shared" si="38"/>
        <v>100</v>
      </c>
      <c r="P423">
        <f>IFERROR(VLOOKUP(C423,'BGMI F'!$B$2:$Q$32,16,FALSE),0)</f>
        <v>0</v>
      </c>
      <c r="Q423">
        <f>IFERROR(VLOOKUP(C423,'Carrom F'!$B$2:$M$41,12,FALSE),0)</f>
        <v>0</v>
      </c>
      <c r="R423">
        <f>IFERROR(VLOOKUP(C423,'Badminton F'!$B$2:$Q$46,16,FALSE),0)</f>
        <v>0</v>
      </c>
      <c r="S423">
        <f t="shared" si="39"/>
        <v>100</v>
      </c>
      <c r="T423">
        <f>IFERROR(VLOOKUP(C423,Athletics!$B$2:$AF$22,31,FALSE),0)</f>
        <v>0</v>
      </c>
      <c r="U423">
        <f>IFERROR(VLOOKUP(C423,'Volleyball F'!$B$2:$Q$50,16,FALSE),0)</f>
        <v>0</v>
      </c>
      <c r="V423">
        <f>IFERROR(VLOOKUP(C423,Pool!$B$2:$U$31,20,FALSE),0)</f>
        <v>0</v>
      </c>
      <c r="W423">
        <f>IFERROR(VLOOKUP(C423,'Tug of War'!$B$2:$AC$20,28,FALSE),0)</f>
        <v>0</v>
      </c>
      <c r="X423">
        <f t="shared" si="40"/>
        <v>100</v>
      </c>
      <c r="Y423">
        <f>IFERROR(VLOOKUP(C423,Frisbee!$B$2:$Q$18,16,FALSE),0)</f>
        <v>0</v>
      </c>
      <c r="Z423">
        <f t="shared" si="41"/>
        <v>100</v>
      </c>
    </row>
    <row r="424" spans="1:26" ht="15" thickBot="1" x14ac:dyDescent="0.35">
      <c r="A424" s="16" t="s">
        <v>1264</v>
      </c>
      <c r="B424" s="16" t="s">
        <v>1265</v>
      </c>
      <c r="C424" s="16" t="s">
        <v>1266</v>
      </c>
      <c r="D424">
        <f>IFERROR(VLOOKUP(C424,'throwball F'!$B$2:$N$138,13,FALSE),100)</f>
        <v>100</v>
      </c>
      <c r="E424">
        <f>IFERROR(VLOOKUP(C424,'Cricket SF&amp;F'!$B$2:$AC$103,28,FALSE),0)</f>
        <v>0</v>
      </c>
      <c r="F424">
        <f>IFERROR(VLOOKUP(C424,'Chess F'!$B$2:$H$84,7,FALSE),0)</f>
        <v>0</v>
      </c>
      <c r="G424">
        <f t="shared" si="36"/>
        <v>100</v>
      </c>
      <c r="H424">
        <f>IFERROR(VLOOKUP(C424,'Football SF'!$B$2:$U$61,20,FALSE),0)</f>
        <v>0</v>
      </c>
      <c r="I424">
        <f>IFERROR(VLOOKUP(C424,FIFA!$B$2:$M$36,12,FALSE),0)</f>
        <v>0</v>
      </c>
      <c r="J424">
        <f>IFERROR(VLOOKUP(C424,'TT F'!$B$2:$Q$71,16,FALSE),0)</f>
        <v>0</v>
      </c>
      <c r="K424">
        <f t="shared" si="37"/>
        <v>100</v>
      </c>
      <c r="L424">
        <f>IFERROR(VLOOKUP(C424,'Futsal F'!$B$2:$M$37,12,FALSE),0)</f>
        <v>0</v>
      </c>
      <c r="M424">
        <f>IFERROR(VLOOKUP(C424,'Football F'!$B$2:$M$34,12,FALSE),0)</f>
        <v>0</v>
      </c>
      <c r="N424">
        <f>IFERROR(VLOOKUP(C424,'Basketball F'!$B$2:$M$32,12,FALSE),0)</f>
        <v>0</v>
      </c>
      <c r="O424">
        <f t="shared" si="38"/>
        <v>100</v>
      </c>
      <c r="P424">
        <f>IFERROR(VLOOKUP(C424,'BGMI F'!$B$2:$Q$32,16,FALSE),0)</f>
        <v>0</v>
      </c>
      <c r="Q424">
        <f>IFERROR(VLOOKUP(C424,'Carrom F'!$B$2:$M$41,12,FALSE),0)</f>
        <v>0</v>
      </c>
      <c r="R424">
        <f>IFERROR(VLOOKUP(C424,'Badminton F'!$B$2:$Q$46,16,FALSE),0)</f>
        <v>0</v>
      </c>
      <c r="S424">
        <f t="shared" si="39"/>
        <v>100</v>
      </c>
      <c r="T424">
        <f>IFERROR(VLOOKUP(C424,Athletics!$B$2:$AF$22,31,FALSE),0)</f>
        <v>0</v>
      </c>
      <c r="U424">
        <f>IFERROR(VLOOKUP(C424,'Volleyball F'!$B$2:$Q$50,16,FALSE),0)</f>
        <v>0</v>
      </c>
      <c r="V424">
        <f>IFERROR(VLOOKUP(C424,Pool!$B$2:$U$31,20,FALSE),0)</f>
        <v>0</v>
      </c>
      <c r="W424">
        <f>IFERROR(VLOOKUP(C424,'Tug of War'!$B$2:$AC$20,28,FALSE),0)</f>
        <v>0</v>
      </c>
      <c r="X424">
        <f t="shared" si="40"/>
        <v>100</v>
      </c>
      <c r="Y424">
        <f>IFERROR(VLOOKUP(C424,Frisbee!$B$2:$Q$18,16,FALSE),0)</f>
        <v>0</v>
      </c>
      <c r="Z424">
        <f t="shared" si="41"/>
        <v>100</v>
      </c>
    </row>
    <row r="425" spans="1:26" ht="15" thickBot="1" x14ac:dyDescent="0.35">
      <c r="A425" s="16" t="s">
        <v>1267</v>
      </c>
      <c r="B425" s="16" t="s">
        <v>1268</v>
      </c>
      <c r="C425" s="16" t="s">
        <v>1269</v>
      </c>
      <c r="D425">
        <f>IFERROR(VLOOKUP(C425,'throwball F'!$B$2:$N$138,13,FALSE),100)</f>
        <v>100</v>
      </c>
      <c r="E425">
        <f>IFERROR(VLOOKUP(C425,'Cricket SF&amp;F'!$B$2:$AC$103,28,FALSE),0)</f>
        <v>0</v>
      </c>
      <c r="F425">
        <f>IFERROR(VLOOKUP(C425,'Chess F'!$B$2:$H$84,7,FALSE),0)</f>
        <v>-1</v>
      </c>
      <c r="G425">
        <f t="shared" si="36"/>
        <v>99</v>
      </c>
      <c r="H425">
        <f>IFERROR(VLOOKUP(C425,'Football SF'!$B$2:$U$61,20,FALSE),0)</f>
        <v>0</v>
      </c>
      <c r="I425">
        <f>IFERROR(VLOOKUP(C425,FIFA!$B$2:$M$36,12,FALSE),0)</f>
        <v>0</v>
      </c>
      <c r="J425">
        <f>IFERROR(VLOOKUP(C425,'TT F'!$B$2:$Q$71,16,FALSE),0)</f>
        <v>0</v>
      </c>
      <c r="K425">
        <f t="shared" si="37"/>
        <v>99</v>
      </c>
      <c r="L425">
        <f>IFERROR(VLOOKUP(C425,'Futsal F'!$B$2:$M$37,12,FALSE),0)</f>
        <v>0</v>
      </c>
      <c r="M425">
        <f>IFERROR(VLOOKUP(C425,'Football F'!$B$2:$M$34,12,FALSE),0)</f>
        <v>0</v>
      </c>
      <c r="N425">
        <f>IFERROR(VLOOKUP(C425,'Basketball F'!$B$2:$M$32,12,FALSE),0)</f>
        <v>0</v>
      </c>
      <c r="O425">
        <f t="shared" si="38"/>
        <v>99</v>
      </c>
      <c r="P425">
        <f>IFERROR(VLOOKUP(C425,'BGMI F'!$B$2:$Q$32,16,FALSE),0)</f>
        <v>0</v>
      </c>
      <c r="Q425">
        <f>IFERROR(VLOOKUP(C425,'Carrom F'!$B$2:$M$41,12,FALSE),0)</f>
        <v>-10</v>
      </c>
      <c r="R425">
        <f>IFERROR(VLOOKUP(C425,'Badminton F'!$B$2:$Q$46,16,FALSE),0)</f>
        <v>0</v>
      </c>
      <c r="S425">
        <f t="shared" si="39"/>
        <v>89</v>
      </c>
      <c r="T425">
        <f>IFERROR(VLOOKUP(C425,Athletics!$B$2:$AF$22,31,FALSE),0)</f>
        <v>0</v>
      </c>
      <c r="U425">
        <f>IFERROR(VLOOKUP(C425,'Volleyball F'!$B$2:$Q$50,16,FALSE),0)</f>
        <v>0</v>
      </c>
      <c r="V425">
        <f>IFERROR(VLOOKUP(C425,Pool!$B$2:$U$31,20,FALSE),0)</f>
        <v>0</v>
      </c>
      <c r="W425">
        <f>IFERROR(VLOOKUP(C425,'Tug of War'!$B$2:$AC$20,28,FALSE),0)</f>
        <v>0</v>
      </c>
      <c r="X425">
        <f t="shared" si="40"/>
        <v>89</v>
      </c>
      <c r="Y425">
        <f>IFERROR(VLOOKUP(C425,Frisbee!$B$2:$Q$18,16,FALSE),0)</f>
        <v>0</v>
      </c>
      <c r="Z425">
        <f t="shared" si="41"/>
        <v>89</v>
      </c>
    </row>
    <row r="426" spans="1:26" ht="15" thickBot="1" x14ac:dyDescent="0.35">
      <c r="A426" s="16" t="s">
        <v>1270</v>
      </c>
      <c r="B426" s="16" t="s">
        <v>1271</v>
      </c>
      <c r="C426" s="16" t="s">
        <v>1272</v>
      </c>
      <c r="D426">
        <f>IFERROR(VLOOKUP(C426,'throwball F'!$B$2:$N$138,13,FALSE),100)</f>
        <v>100</v>
      </c>
      <c r="E426">
        <f>IFERROR(VLOOKUP(C426,'Cricket SF&amp;F'!$B$2:$AC$103,28,FALSE),0)</f>
        <v>0</v>
      </c>
      <c r="F426">
        <f>IFERROR(VLOOKUP(C426,'Chess F'!$B$2:$H$84,7,FALSE),0)</f>
        <v>0</v>
      </c>
      <c r="G426">
        <f t="shared" si="36"/>
        <v>100</v>
      </c>
      <c r="H426">
        <f>IFERROR(VLOOKUP(C426,'Football SF'!$B$2:$U$61,20,FALSE),0)</f>
        <v>0</v>
      </c>
      <c r="I426">
        <f>IFERROR(VLOOKUP(C426,FIFA!$B$2:$M$36,12,FALSE),0)</f>
        <v>0</v>
      </c>
      <c r="J426">
        <f>IFERROR(VLOOKUP(C426,'TT F'!$B$2:$Q$71,16,FALSE),0)</f>
        <v>0</v>
      </c>
      <c r="K426">
        <f t="shared" si="37"/>
        <v>100</v>
      </c>
      <c r="L426">
        <f>IFERROR(VLOOKUP(C426,'Futsal F'!$B$2:$M$37,12,FALSE),0)</f>
        <v>0</v>
      </c>
      <c r="M426">
        <f>IFERROR(VLOOKUP(C426,'Football F'!$B$2:$M$34,12,FALSE),0)</f>
        <v>0</v>
      </c>
      <c r="N426">
        <f>IFERROR(VLOOKUP(C426,'Basketball F'!$B$2:$M$32,12,FALSE),0)</f>
        <v>0</v>
      </c>
      <c r="O426">
        <f t="shared" si="38"/>
        <v>100</v>
      </c>
      <c r="P426">
        <f>IFERROR(VLOOKUP(C426,'BGMI F'!$B$2:$Q$32,16,FALSE),0)</f>
        <v>0</v>
      </c>
      <c r="Q426">
        <f>IFERROR(VLOOKUP(C426,'Carrom F'!$B$2:$M$41,12,FALSE),0)</f>
        <v>0</v>
      </c>
      <c r="R426">
        <f>IFERROR(VLOOKUP(C426,'Badminton F'!$B$2:$Q$46,16,FALSE),0)</f>
        <v>0</v>
      </c>
      <c r="S426">
        <f t="shared" si="39"/>
        <v>100</v>
      </c>
      <c r="T426">
        <f>IFERROR(VLOOKUP(C426,Athletics!$B$2:$AF$22,31,FALSE),0)</f>
        <v>0</v>
      </c>
      <c r="U426">
        <f>IFERROR(VLOOKUP(C426,'Volleyball F'!$B$2:$Q$50,16,FALSE),0)</f>
        <v>0</v>
      </c>
      <c r="V426">
        <f>IFERROR(VLOOKUP(C426,Pool!$B$2:$U$31,20,FALSE),0)</f>
        <v>0</v>
      </c>
      <c r="W426">
        <f>IFERROR(VLOOKUP(C426,'Tug of War'!$B$2:$AC$20,28,FALSE),0)</f>
        <v>0</v>
      </c>
      <c r="X426">
        <f t="shared" si="40"/>
        <v>100</v>
      </c>
      <c r="Y426">
        <f>IFERROR(VLOOKUP(C426,Frisbee!$B$2:$Q$18,16,FALSE),0)</f>
        <v>0</v>
      </c>
      <c r="Z426">
        <f t="shared" si="41"/>
        <v>100</v>
      </c>
    </row>
    <row r="427" spans="1:26" ht="15" thickBot="1" x14ac:dyDescent="0.35">
      <c r="A427" s="16" t="s">
        <v>1273</v>
      </c>
      <c r="B427" s="16" t="s">
        <v>1274</v>
      </c>
      <c r="C427" s="16" t="s">
        <v>1275</v>
      </c>
      <c r="D427">
        <f>IFERROR(VLOOKUP(C427,'throwball F'!$B$2:$N$138,13,FALSE),100)</f>
        <v>100</v>
      </c>
      <c r="E427">
        <f>IFERROR(VLOOKUP(C427,'Cricket SF&amp;F'!$B$2:$AC$103,28,FALSE),0)</f>
        <v>0</v>
      </c>
      <c r="F427">
        <f>IFERROR(VLOOKUP(C427,'Chess F'!$B$2:$H$84,7,FALSE),0)</f>
        <v>0</v>
      </c>
      <c r="G427">
        <f t="shared" si="36"/>
        <v>100</v>
      </c>
      <c r="H427">
        <f>IFERROR(VLOOKUP(C427,'Football SF'!$B$2:$U$61,20,FALSE),0)</f>
        <v>0</v>
      </c>
      <c r="I427">
        <f>IFERROR(VLOOKUP(C427,FIFA!$B$2:$M$36,12,FALSE),0)</f>
        <v>0</v>
      </c>
      <c r="J427">
        <f>IFERROR(VLOOKUP(C427,'TT F'!$B$2:$Q$71,16,FALSE),0)</f>
        <v>0</v>
      </c>
      <c r="K427">
        <f t="shared" si="37"/>
        <v>100</v>
      </c>
      <c r="L427">
        <f>IFERROR(VLOOKUP(C427,'Futsal F'!$B$2:$M$37,12,FALSE),0)</f>
        <v>0</v>
      </c>
      <c r="M427">
        <f>IFERROR(VLOOKUP(C427,'Football F'!$B$2:$M$34,12,FALSE),0)</f>
        <v>0</v>
      </c>
      <c r="N427">
        <f>IFERROR(VLOOKUP(C427,'Basketball F'!$B$2:$M$32,12,FALSE),0)</f>
        <v>0</v>
      </c>
      <c r="O427">
        <f t="shared" si="38"/>
        <v>100</v>
      </c>
      <c r="P427">
        <f>IFERROR(VLOOKUP(C427,'BGMI F'!$B$2:$Q$32,16,FALSE),0)</f>
        <v>0</v>
      </c>
      <c r="Q427">
        <f>IFERROR(VLOOKUP(C427,'Carrom F'!$B$2:$M$41,12,FALSE),0)</f>
        <v>0</v>
      </c>
      <c r="R427">
        <f>IFERROR(VLOOKUP(C427,'Badminton F'!$B$2:$Q$46,16,FALSE),0)</f>
        <v>0</v>
      </c>
      <c r="S427">
        <f t="shared" si="39"/>
        <v>100</v>
      </c>
      <c r="T427">
        <f>IFERROR(VLOOKUP(C427,Athletics!$B$2:$AF$22,31,FALSE),0)</f>
        <v>0</v>
      </c>
      <c r="U427">
        <f>IFERROR(VLOOKUP(C427,'Volleyball F'!$B$2:$Q$50,16,FALSE),0)</f>
        <v>0</v>
      </c>
      <c r="V427">
        <f>IFERROR(VLOOKUP(C427,Pool!$B$2:$U$31,20,FALSE),0)</f>
        <v>0</v>
      </c>
      <c r="W427">
        <f>IFERROR(VLOOKUP(C427,'Tug of War'!$B$2:$AC$20,28,FALSE),0)</f>
        <v>0</v>
      </c>
      <c r="X427">
        <f t="shared" si="40"/>
        <v>100</v>
      </c>
      <c r="Y427">
        <f>IFERROR(VLOOKUP(C427,Frisbee!$B$2:$Q$18,16,FALSE),0)</f>
        <v>0</v>
      </c>
      <c r="Z427">
        <f t="shared" si="41"/>
        <v>100</v>
      </c>
    </row>
    <row r="428" spans="1:26" ht="29.4" thickBot="1" x14ac:dyDescent="0.35">
      <c r="A428" s="16" t="s">
        <v>1276</v>
      </c>
      <c r="B428" s="16" t="s">
        <v>1277</v>
      </c>
      <c r="C428" s="16" t="s">
        <v>1278</v>
      </c>
      <c r="D428">
        <f>IFERROR(VLOOKUP(C428,'throwball F'!$B$2:$N$138,13,FALSE),100)</f>
        <v>100</v>
      </c>
      <c r="E428">
        <f>IFERROR(VLOOKUP(C428,'Cricket SF&amp;F'!$B$2:$AC$103,28,FALSE),0)</f>
        <v>0</v>
      </c>
      <c r="F428">
        <f>IFERROR(VLOOKUP(C428,'Chess F'!$B$2:$H$84,7,FALSE),0)</f>
        <v>0</v>
      </c>
      <c r="G428">
        <f t="shared" si="36"/>
        <v>100</v>
      </c>
      <c r="H428">
        <f>IFERROR(VLOOKUP(C428,'Football SF'!$B$2:$U$61,20,FALSE),0)</f>
        <v>0</v>
      </c>
      <c r="I428">
        <f>IFERROR(VLOOKUP(C428,FIFA!$B$2:$M$36,12,FALSE),0)</f>
        <v>0</v>
      </c>
      <c r="J428">
        <f>IFERROR(VLOOKUP(C428,'TT F'!$B$2:$Q$71,16,FALSE),0)</f>
        <v>0</v>
      </c>
      <c r="K428">
        <f t="shared" si="37"/>
        <v>100</v>
      </c>
      <c r="L428">
        <f>IFERROR(VLOOKUP(C428,'Futsal F'!$B$2:$M$37,12,FALSE),0)</f>
        <v>0</v>
      </c>
      <c r="M428">
        <f>IFERROR(VLOOKUP(C428,'Football F'!$B$2:$M$34,12,FALSE),0)</f>
        <v>0</v>
      </c>
      <c r="N428">
        <f>IFERROR(VLOOKUP(C428,'Basketball F'!$B$2:$M$32,12,FALSE),0)</f>
        <v>0</v>
      </c>
      <c r="O428">
        <f t="shared" si="38"/>
        <v>100</v>
      </c>
      <c r="P428">
        <f>IFERROR(VLOOKUP(C428,'BGMI F'!$B$2:$Q$32,16,FALSE),0)</f>
        <v>0</v>
      </c>
      <c r="Q428">
        <f>IFERROR(VLOOKUP(C428,'Carrom F'!$B$2:$M$41,12,FALSE),0)</f>
        <v>0</v>
      </c>
      <c r="R428">
        <f>IFERROR(VLOOKUP(C428,'Badminton F'!$B$2:$Q$46,16,FALSE),0)</f>
        <v>0</v>
      </c>
      <c r="S428">
        <f t="shared" si="39"/>
        <v>100</v>
      </c>
      <c r="T428">
        <f>IFERROR(VLOOKUP(C428,Athletics!$B$2:$AF$22,31,FALSE),0)</f>
        <v>0</v>
      </c>
      <c r="U428">
        <f>IFERROR(VLOOKUP(C428,'Volleyball F'!$B$2:$Q$50,16,FALSE),0)</f>
        <v>0</v>
      </c>
      <c r="V428">
        <f>IFERROR(VLOOKUP(C428,Pool!$B$2:$U$31,20,FALSE),0)</f>
        <v>0</v>
      </c>
      <c r="W428">
        <f>IFERROR(VLOOKUP(C428,'Tug of War'!$B$2:$AC$20,28,FALSE),0)</f>
        <v>0</v>
      </c>
      <c r="X428">
        <f t="shared" si="40"/>
        <v>100</v>
      </c>
      <c r="Y428">
        <f>IFERROR(VLOOKUP(C428,Frisbee!$B$2:$Q$18,16,FALSE),0)</f>
        <v>0</v>
      </c>
      <c r="Z428">
        <f t="shared" si="41"/>
        <v>100</v>
      </c>
    </row>
    <row r="429" spans="1:26" ht="15" thickBot="1" x14ac:dyDescent="0.35">
      <c r="A429" s="16" t="s">
        <v>1279</v>
      </c>
      <c r="B429" s="16" t="s">
        <v>1280</v>
      </c>
      <c r="C429" s="16" t="s">
        <v>1281</v>
      </c>
      <c r="D429">
        <f>IFERROR(VLOOKUP(C429,'throwball F'!$B$2:$N$138,13,FALSE),100)</f>
        <v>100</v>
      </c>
      <c r="E429">
        <f>IFERROR(VLOOKUP(C429,'Cricket SF&amp;F'!$B$2:$AC$103,28,FALSE),0)</f>
        <v>0</v>
      </c>
      <c r="F429">
        <f>IFERROR(VLOOKUP(C429,'Chess F'!$B$2:$H$84,7,FALSE),0)</f>
        <v>0</v>
      </c>
      <c r="G429">
        <f t="shared" si="36"/>
        <v>100</v>
      </c>
      <c r="H429">
        <f>IFERROR(VLOOKUP(C429,'Football SF'!$B$2:$U$61,20,FALSE),0)</f>
        <v>0</v>
      </c>
      <c r="I429">
        <f>IFERROR(VLOOKUP(C429,FIFA!$B$2:$M$36,12,FALSE),0)</f>
        <v>0</v>
      </c>
      <c r="J429">
        <f>IFERROR(VLOOKUP(C429,'TT F'!$B$2:$Q$71,16,FALSE),0)</f>
        <v>0</v>
      </c>
      <c r="K429">
        <f t="shared" si="37"/>
        <v>100</v>
      </c>
      <c r="L429">
        <f>IFERROR(VLOOKUP(C429,'Futsal F'!$B$2:$M$37,12,FALSE),0)</f>
        <v>0</v>
      </c>
      <c r="M429">
        <f>IFERROR(VLOOKUP(C429,'Football F'!$B$2:$M$34,12,FALSE),0)</f>
        <v>0</v>
      </c>
      <c r="N429">
        <f>IFERROR(VLOOKUP(C429,'Basketball F'!$B$2:$M$32,12,FALSE),0)</f>
        <v>0</v>
      </c>
      <c r="O429">
        <f t="shared" si="38"/>
        <v>100</v>
      </c>
      <c r="P429">
        <f>IFERROR(VLOOKUP(C429,'BGMI F'!$B$2:$Q$32,16,FALSE),0)</f>
        <v>0</v>
      </c>
      <c r="Q429">
        <f>IFERROR(VLOOKUP(C429,'Carrom F'!$B$2:$M$41,12,FALSE),0)</f>
        <v>0</v>
      </c>
      <c r="R429">
        <f>IFERROR(VLOOKUP(C429,'Badminton F'!$B$2:$Q$46,16,FALSE),0)</f>
        <v>0</v>
      </c>
      <c r="S429">
        <f t="shared" si="39"/>
        <v>100</v>
      </c>
      <c r="T429">
        <f>IFERROR(VLOOKUP(C429,Athletics!$B$2:$AF$22,31,FALSE),0)</f>
        <v>0</v>
      </c>
      <c r="U429">
        <f>IFERROR(VLOOKUP(C429,'Volleyball F'!$B$2:$Q$50,16,FALSE),0)</f>
        <v>0</v>
      </c>
      <c r="V429">
        <f>IFERROR(VLOOKUP(C429,Pool!$B$2:$U$31,20,FALSE),0)</f>
        <v>0</v>
      </c>
      <c r="W429">
        <f>IFERROR(VLOOKUP(C429,'Tug of War'!$B$2:$AC$20,28,FALSE),0)</f>
        <v>0</v>
      </c>
      <c r="X429">
        <f t="shared" si="40"/>
        <v>100</v>
      </c>
      <c r="Y429">
        <f>IFERROR(VLOOKUP(C429,Frisbee!$B$2:$Q$18,16,FALSE),0)</f>
        <v>0</v>
      </c>
      <c r="Z429">
        <f t="shared" si="41"/>
        <v>100</v>
      </c>
    </row>
    <row r="430" spans="1:26" ht="15" thickBot="1" x14ac:dyDescent="0.35">
      <c r="A430" s="16" t="s">
        <v>1282</v>
      </c>
      <c r="B430" s="16" t="s">
        <v>1283</v>
      </c>
      <c r="C430" s="16" t="s">
        <v>1284</v>
      </c>
      <c r="D430">
        <f>IFERROR(VLOOKUP(C430,'throwball F'!$B$2:$N$138,13,FALSE),100)</f>
        <v>100</v>
      </c>
      <c r="E430">
        <f>IFERROR(VLOOKUP(C430,'Cricket SF&amp;F'!$B$2:$AC$103,28,FALSE),0)</f>
        <v>17</v>
      </c>
      <c r="F430">
        <f>IFERROR(VLOOKUP(C430,'Chess F'!$B$2:$H$84,7,FALSE),0)</f>
        <v>0</v>
      </c>
      <c r="G430">
        <f t="shared" si="36"/>
        <v>117</v>
      </c>
      <c r="H430">
        <f>IFERROR(VLOOKUP(C430,'Football SF'!$B$2:$U$61,20,FALSE),0)</f>
        <v>0</v>
      </c>
      <c r="I430">
        <f>IFERROR(VLOOKUP(C430,FIFA!$B$2:$M$36,12,FALSE),0)</f>
        <v>0</v>
      </c>
      <c r="J430">
        <f>IFERROR(VLOOKUP(C430,'TT F'!$B$2:$Q$71,16,FALSE),0)</f>
        <v>18</v>
      </c>
      <c r="K430">
        <f t="shared" si="37"/>
        <v>135</v>
      </c>
      <c r="L430">
        <f>IFERROR(VLOOKUP(C430,'Futsal F'!$B$2:$M$37,12,FALSE),0)</f>
        <v>0</v>
      </c>
      <c r="M430">
        <f>IFERROR(VLOOKUP(C430,'Football F'!$B$2:$M$34,12,FALSE),0)</f>
        <v>0</v>
      </c>
      <c r="N430">
        <f>IFERROR(VLOOKUP(C430,'Basketball F'!$B$2:$M$32,12,FALSE),0)</f>
        <v>0</v>
      </c>
      <c r="O430">
        <f t="shared" si="38"/>
        <v>135</v>
      </c>
      <c r="P430">
        <f>IFERROR(VLOOKUP(C430,'BGMI F'!$B$2:$Q$32,16,FALSE),0)</f>
        <v>0</v>
      </c>
      <c r="Q430">
        <f>IFERROR(VLOOKUP(C430,'Carrom F'!$B$2:$M$41,12,FALSE),0)</f>
        <v>0</v>
      </c>
      <c r="R430">
        <f>IFERROR(VLOOKUP(C430,'Badminton F'!$B$2:$Q$46,16,FALSE),0)</f>
        <v>4</v>
      </c>
      <c r="S430">
        <f t="shared" si="39"/>
        <v>139</v>
      </c>
      <c r="T430">
        <f>IFERROR(VLOOKUP(C430,Athletics!$B$2:$AF$22,31,FALSE),0)</f>
        <v>0</v>
      </c>
      <c r="U430">
        <f>IFERROR(VLOOKUP(C430,'Volleyball F'!$B$2:$Q$50,16,FALSE),0)</f>
        <v>0</v>
      </c>
      <c r="V430">
        <f>IFERROR(VLOOKUP(C430,Pool!$B$2:$U$31,20,FALSE),0)</f>
        <v>0</v>
      </c>
      <c r="W430">
        <f>IFERROR(VLOOKUP(C430,'Tug of War'!$B$2:$AC$20,28,FALSE),0)</f>
        <v>0</v>
      </c>
      <c r="X430">
        <f t="shared" si="40"/>
        <v>139</v>
      </c>
      <c r="Y430">
        <f>IFERROR(VLOOKUP(C430,Frisbee!$B$2:$Q$18,16,FALSE),0)</f>
        <v>0</v>
      </c>
      <c r="Z430">
        <f t="shared" si="41"/>
        <v>139</v>
      </c>
    </row>
    <row r="431" spans="1:26" ht="15" thickBot="1" x14ac:dyDescent="0.35">
      <c r="A431" s="16" t="s">
        <v>1285</v>
      </c>
      <c r="B431" s="16" t="s">
        <v>1286</v>
      </c>
      <c r="C431" s="16" t="s">
        <v>1287</v>
      </c>
      <c r="D431">
        <f>IFERROR(VLOOKUP(C431,'throwball F'!$B$2:$N$138,13,FALSE),100)</f>
        <v>100</v>
      </c>
      <c r="E431">
        <f>IFERROR(VLOOKUP(C431,'Cricket SF&amp;F'!$B$2:$AC$103,28,FALSE),0)</f>
        <v>0</v>
      </c>
      <c r="F431">
        <f>IFERROR(VLOOKUP(C431,'Chess F'!$B$2:$H$84,7,FALSE),0)</f>
        <v>0</v>
      </c>
      <c r="G431">
        <f t="shared" si="36"/>
        <v>100</v>
      </c>
      <c r="H431">
        <f>IFERROR(VLOOKUP(C431,'Football SF'!$B$2:$U$61,20,FALSE),0)</f>
        <v>0</v>
      </c>
      <c r="I431">
        <f>IFERROR(VLOOKUP(C431,FIFA!$B$2:$M$36,12,FALSE),0)</f>
        <v>0</v>
      </c>
      <c r="J431">
        <f>IFERROR(VLOOKUP(C431,'TT F'!$B$2:$Q$71,16,FALSE),0)</f>
        <v>0</v>
      </c>
      <c r="K431">
        <f t="shared" si="37"/>
        <v>100</v>
      </c>
      <c r="L431">
        <f>IFERROR(VLOOKUP(C431,'Futsal F'!$B$2:$M$37,12,FALSE),0)</f>
        <v>0</v>
      </c>
      <c r="M431">
        <f>IFERROR(VLOOKUP(C431,'Football F'!$B$2:$M$34,12,FALSE),0)</f>
        <v>0</v>
      </c>
      <c r="N431">
        <f>IFERROR(VLOOKUP(C431,'Basketball F'!$B$2:$M$32,12,FALSE),0)</f>
        <v>0</v>
      </c>
      <c r="O431">
        <f t="shared" si="38"/>
        <v>100</v>
      </c>
      <c r="P431">
        <f>IFERROR(VLOOKUP(C431,'BGMI F'!$B$2:$Q$32,16,FALSE),0)</f>
        <v>0</v>
      </c>
      <c r="Q431">
        <f>IFERROR(VLOOKUP(C431,'Carrom F'!$B$2:$M$41,12,FALSE),0)</f>
        <v>0</v>
      </c>
      <c r="R431">
        <f>IFERROR(VLOOKUP(C431,'Badminton F'!$B$2:$Q$46,16,FALSE),0)</f>
        <v>0</v>
      </c>
      <c r="S431">
        <f t="shared" si="39"/>
        <v>100</v>
      </c>
      <c r="T431">
        <f>IFERROR(VLOOKUP(C431,Athletics!$B$2:$AF$22,31,FALSE),0)</f>
        <v>0</v>
      </c>
      <c r="U431">
        <f>IFERROR(VLOOKUP(C431,'Volleyball F'!$B$2:$Q$50,16,FALSE),0)</f>
        <v>0</v>
      </c>
      <c r="V431">
        <f>IFERROR(VLOOKUP(C431,Pool!$B$2:$U$31,20,FALSE),0)</f>
        <v>0</v>
      </c>
      <c r="W431">
        <f>IFERROR(VLOOKUP(C431,'Tug of War'!$B$2:$AC$20,28,FALSE),0)</f>
        <v>0</v>
      </c>
      <c r="X431">
        <f t="shared" si="40"/>
        <v>100</v>
      </c>
      <c r="Y431">
        <f>IFERROR(VLOOKUP(C431,Frisbee!$B$2:$Q$18,16,FALSE),0)</f>
        <v>0</v>
      </c>
      <c r="Z431">
        <f t="shared" si="41"/>
        <v>100</v>
      </c>
    </row>
    <row r="432" spans="1:26" ht="15" thickBot="1" x14ac:dyDescent="0.35">
      <c r="A432" s="16" t="s">
        <v>1288</v>
      </c>
      <c r="B432" s="16" t="s">
        <v>1289</v>
      </c>
      <c r="C432" s="16" t="s">
        <v>1290</v>
      </c>
      <c r="D432">
        <f>IFERROR(VLOOKUP(C432,'throwball F'!$B$2:$N$138,13,FALSE),100)</f>
        <v>100</v>
      </c>
      <c r="E432">
        <f>IFERROR(VLOOKUP(C432,'Cricket SF&amp;F'!$B$2:$AC$103,28,FALSE),0)</f>
        <v>0</v>
      </c>
      <c r="F432">
        <f>IFERROR(VLOOKUP(C432,'Chess F'!$B$2:$H$84,7,FALSE),0)</f>
        <v>0</v>
      </c>
      <c r="G432">
        <f t="shared" si="36"/>
        <v>100</v>
      </c>
      <c r="H432">
        <f>IFERROR(VLOOKUP(C432,'Football SF'!$B$2:$U$61,20,FALSE),0)</f>
        <v>0</v>
      </c>
      <c r="I432">
        <f>IFERROR(VLOOKUP(C432,FIFA!$B$2:$M$36,12,FALSE),0)</f>
        <v>0</v>
      </c>
      <c r="J432">
        <f>IFERROR(VLOOKUP(C432,'TT F'!$B$2:$Q$71,16,FALSE),0)</f>
        <v>0</v>
      </c>
      <c r="K432">
        <f t="shared" si="37"/>
        <v>100</v>
      </c>
      <c r="L432">
        <f>IFERROR(VLOOKUP(C432,'Futsal F'!$B$2:$M$37,12,FALSE),0)</f>
        <v>0</v>
      </c>
      <c r="M432">
        <f>IFERROR(VLOOKUP(C432,'Football F'!$B$2:$M$34,12,FALSE),0)</f>
        <v>0</v>
      </c>
      <c r="N432">
        <f>IFERROR(VLOOKUP(C432,'Basketball F'!$B$2:$M$32,12,FALSE),0)</f>
        <v>0</v>
      </c>
      <c r="O432">
        <f t="shared" si="38"/>
        <v>100</v>
      </c>
      <c r="P432">
        <f>IFERROR(VLOOKUP(C432,'BGMI F'!$B$2:$Q$32,16,FALSE),0)</f>
        <v>0</v>
      </c>
      <c r="Q432">
        <f>IFERROR(VLOOKUP(C432,'Carrom F'!$B$2:$M$41,12,FALSE),0)</f>
        <v>0</v>
      </c>
      <c r="R432">
        <f>IFERROR(VLOOKUP(C432,'Badminton F'!$B$2:$Q$46,16,FALSE),0)</f>
        <v>0</v>
      </c>
      <c r="S432">
        <f t="shared" si="39"/>
        <v>100</v>
      </c>
      <c r="T432">
        <f>IFERROR(VLOOKUP(C432,Athletics!$B$2:$AF$22,31,FALSE),0)</f>
        <v>0</v>
      </c>
      <c r="U432">
        <f>IFERROR(VLOOKUP(C432,'Volleyball F'!$B$2:$Q$50,16,FALSE),0)</f>
        <v>0</v>
      </c>
      <c r="V432">
        <f>IFERROR(VLOOKUP(C432,Pool!$B$2:$U$31,20,FALSE),0)</f>
        <v>0</v>
      </c>
      <c r="W432">
        <f>IFERROR(VLOOKUP(C432,'Tug of War'!$B$2:$AC$20,28,FALSE),0)</f>
        <v>0</v>
      </c>
      <c r="X432">
        <f t="shared" si="40"/>
        <v>100</v>
      </c>
      <c r="Y432">
        <f>IFERROR(VLOOKUP(C432,Frisbee!$B$2:$Q$18,16,FALSE),0)</f>
        <v>0</v>
      </c>
      <c r="Z432">
        <f t="shared" si="41"/>
        <v>100</v>
      </c>
    </row>
    <row r="433" spans="1:26" ht="15" thickBot="1" x14ac:dyDescent="0.35">
      <c r="A433" s="16" t="s">
        <v>1291</v>
      </c>
      <c r="B433" s="16" t="s">
        <v>1292</v>
      </c>
      <c r="C433" s="16" t="s">
        <v>1293</v>
      </c>
      <c r="D433">
        <f>IFERROR(VLOOKUP(C433,'throwball F'!$B$2:$N$138,13,FALSE),100)</f>
        <v>100</v>
      </c>
      <c r="E433">
        <f>IFERROR(VLOOKUP(C433,'Cricket SF&amp;F'!$B$2:$AC$103,28,FALSE),0)</f>
        <v>0</v>
      </c>
      <c r="F433">
        <f>IFERROR(VLOOKUP(C433,'Chess F'!$B$2:$H$84,7,FALSE),0)</f>
        <v>0</v>
      </c>
      <c r="G433">
        <f t="shared" si="36"/>
        <v>100</v>
      </c>
      <c r="H433">
        <f>IFERROR(VLOOKUP(C433,'Football SF'!$B$2:$U$61,20,FALSE),0)</f>
        <v>0</v>
      </c>
      <c r="I433">
        <f>IFERROR(VLOOKUP(C433,FIFA!$B$2:$M$36,12,FALSE),0)</f>
        <v>0</v>
      </c>
      <c r="J433">
        <f>IFERROR(VLOOKUP(C433,'TT F'!$B$2:$Q$71,16,FALSE),0)</f>
        <v>0</v>
      </c>
      <c r="K433">
        <f t="shared" si="37"/>
        <v>100</v>
      </c>
      <c r="L433">
        <f>IFERROR(VLOOKUP(C433,'Futsal F'!$B$2:$M$37,12,FALSE),0)</f>
        <v>0</v>
      </c>
      <c r="M433">
        <f>IFERROR(VLOOKUP(C433,'Football F'!$B$2:$M$34,12,FALSE),0)</f>
        <v>0</v>
      </c>
      <c r="N433">
        <f>IFERROR(VLOOKUP(C433,'Basketball F'!$B$2:$M$32,12,FALSE),0)</f>
        <v>0</v>
      </c>
      <c r="O433">
        <f t="shared" si="38"/>
        <v>100</v>
      </c>
      <c r="P433">
        <f>IFERROR(VLOOKUP(C433,'BGMI F'!$B$2:$Q$32,16,FALSE),0)</f>
        <v>0</v>
      </c>
      <c r="Q433">
        <f>IFERROR(VLOOKUP(C433,'Carrom F'!$B$2:$M$41,12,FALSE),0)</f>
        <v>0</v>
      </c>
      <c r="R433">
        <f>IFERROR(VLOOKUP(C433,'Badminton F'!$B$2:$Q$46,16,FALSE),0)</f>
        <v>0</v>
      </c>
      <c r="S433">
        <f t="shared" si="39"/>
        <v>100</v>
      </c>
      <c r="T433">
        <f>IFERROR(VLOOKUP(C433,Athletics!$B$2:$AF$22,31,FALSE),0)</f>
        <v>0</v>
      </c>
      <c r="U433">
        <f>IFERROR(VLOOKUP(C433,'Volleyball F'!$B$2:$Q$50,16,FALSE),0)</f>
        <v>0</v>
      </c>
      <c r="V433">
        <f>IFERROR(VLOOKUP(C433,Pool!$B$2:$U$31,20,FALSE),0)</f>
        <v>0</v>
      </c>
      <c r="W433">
        <f>IFERROR(VLOOKUP(C433,'Tug of War'!$B$2:$AC$20,28,FALSE),0)</f>
        <v>0</v>
      </c>
      <c r="X433">
        <f t="shared" si="40"/>
        <v>100</v>
      </c>
      <c r="Y433">
        <f>IFERROR(VLOOKUP(C433,Frisbee!$B$2:$Q$18,16,FALSE),0)</f>
        <v>0</v>
      </c>
      <c r="Z433">
        <f t="shared" si="41"/>
        <v>100</v>
      </c>
    </row>
    <row r="434" spans="1:26" ht="15" thickBot="1" x14ac:dyDescent="0.35">
      <c r="A434" s="16" t="s">
        <v>1294</v>
      </c>
      <c r="B434" s="16" t="s">
        <v>1295</v>
      </c>
      <c r="C434" s="16" t="s">
        <v>1296</v>
      </c>
      <c r="D434">
        <f>IFERROR(VLOOKUP(C434,'throwball F'!$B$2:$N$138,13,FALSE),100)</f>
        <v>100</v>
      </c>
      <c r="E434">
        <f>IFERROR(VLOOKUP(C434,'Cricket SF&amp;F'!$B$2:$AC$103,28,FALSE),0)</f>
        <v>0</v>
      </c>
      <c r="F434">
        <f>IFERROR(VLOOKUP(C434,'Chess F'!$B$2:$H$84,7,FALSE),0)</f>
        <v>0</v>
      </c>
      <c r="G434">
        <f t="shared" si="36"/>
        <v>100</v>
      </c>
      <c r="H434">
        <f>IFERROR(VLOOKUP(C434,'Football SF'!$B$2:$U$61,20,FALSE),0)</f>
        <v>-2</v>
      </c>
      <c r="I434">
        <f>IFERROR(VLOOKUP(C434,FIFA!$B$2:$M$36,12,FALSE),0)</f>
        <v>0</v>
      </c>
      <c r="J434">
        <f>IFERROR(VLOOKUP(C434,'TT F'!$B$2:$Q$71,16,FALSE),0)</f>
        <v>0</v>
      </c>
      <c r="K434">
        <f t="shared" si="37"/>
        <v>98</v>
      </c>
      <c r="L434">
        <f>IFERROR(VLOOKUP(C434,'Futsal F'!$B$2:$M$37,12,FALSE),0)</f>
        <v>0</v>
      </c>
      <c r="M434">
        <f>IFERROR(VLOOKUP(C434,'Football F'!$B$2:$M$34,12,FALSE),0)</f>
        <v>0</v>
      </c>
      <c r="N434">
        <f>IFERROR(VLOOKUP(C434,'Basketball F'!$B$2:$M$32,12,FALSE),0)</f>
        <v>0</v>
      </c>
      <c r="O434">
        <f t="shared" si="38"/>
        <v>98</v>
      </c>
      <c r="P434">
        <f>IFERROR(VLOOKUP(C434,'BGMI F'!$B$2:$Q$32,16,FALSE),0)</f>
        <v>0</v>
      </c>
      <c r="Q434">
        <f>IFERROR(VLOOKUP(C434,'Carrom F'!$B$2:$M$41,12,FALSE),0)</f>
        <v>0</v>
      </c>
      <c r="R434">
        <f>IFERROR(VLOOKUP(C434,'Badminton F'!$B$2:$Q$46,16,FALSE),0)</f>
        <v>0</v>
      </c>
      <c r="S434">
        <f t="shared" si="39"/>
        <v>98</v>
      </c>
      <c r="T434">
        <f>IFERROR(VLOOKUP(C434,Athletics!$B$2:$AF$22,31,FALSE),0)</f>
        <v>0</v>
      </c>
      <c r="U434">
        <f>IFERROR(VLOOKUP(C434,'Volleyball F'!$B$2:$Q$50,16,FALSE),0)</f>
        <v>-10</v>
      </c>
      <c r="V434">
        <f>IFERROR(VLOOKUP(C434,Pool!$B$2:$U$31,20,FALSE),0)</f>
        <v>0</v>
      </c>
      <c r="W434">
        <f>IFERROR(VLOOKUP(C434,'Tug of War'!$B$2:$AC$20,28,FALSE),0)</f>
        <v>0</v>
      </c>
      <c r="X434">
        <f t="shared" si="40"/>
        <v>88</v>
      </c>
      <c r="Y434">
        <f>IFERROR(VLOOKUP(C434,Frisbee!$B$2:$Q$18,16,FALSE),0)</f>
        <v>0</v>
      </c>
      <c r="Z434">
        <f t="shared" si="41"/>
        <v>88</v>
      </c>
    </row>
    <row r="435" spans="1:26" ht="15" thickBot="1" x14ac:dyDescent="0.35">
      <c r="A435" s="16" t="s">
        <v>1297</v>
      </c>
      <c r="B435" s="16" t="s">
        <v>1298</v>
      </c>
      <c r="C435" s="16" t="s">
        <v>1299</v>
      </c>
      <c r="D435">
        <f>IFERROR(VLOOKUP(C435,'throwball F'!$B$2:$N$138,13,FALSE),100)</f>
        <v>100</v>
      </c>
      <c r="E435">
        <f>IFERROR(VLOOKUP(C435,'Cricket SF&amp;F'!$B$2:$AC$103,28,FALSE),0)</f>
        <v>0</v>
      </c>
      <c r="F435">
        <f>IFERROR(VLOOKUP(C435,'Chess F'!$B$2:$H$84,7,FALSE),0)</f>
        <v>0</v>
      </c>
      <c r="G435">
        <f t="shared" si="36"/>
        <v>100</v>
      </c>
      <c r="H435">
        <f>IFERROR(VLOOKUP(C435,'Football SF'!$B$2:$U$61,20,FALSE),0)</f>
        <v>0</v>
      </c>
      <c r="I435">
        <f>IFERROR(VLOOKUP(C435,FIFA!$B$2:$M$36,12,FALSE),0)</f>
        <v>0</v>
      </c>
      <c r="J435">
        <f>IFERROR(VLOOKUP(C435,'TT F'!$B$2:$Q$71,16,FALSE),0)</f>
        <v>0</v>
      </c>
      <c r="K435">
        <f t="shared" si="37"/>
        <v>100</v>
      </c>
      <c r="L435">
        <f>IFERROR(VLOOKUP(C435,'Futsal F'!$B$2:$M$37,12,FALSE),0)</f>
        <v>0</v>
      </c>
      <c r="M435">
        <f>IFERROR(VLOOKUP(C435,'Football F'!$B$2:$M$34,12,FALSE),0)</f>
        <v>0</v>
      </c>
      <c r="N435">
        <f>IFERROR(VLOOKUP(C435,'Basketball F'!$B$2:$M$32,12,FALSE),0)</f>
        <v>0</v>
      </c>
      <c r="O435">
        <f t="shared" si="38"/>
        <v>100</v>
      </c>
      <c r="P435">
        <f>IFERROR(VLOOKUP(C435,'BGMI F'!$B$2:$Q$32,16,FALSE),0)</f>
        <v>0</v>
      </c>
      <c r="Q435">
        <f>IFERROR(VLOOKUP(C435,'Carrom F'!$B$2:$M$41,12,FALSE),0)</f>
        <v>0</v>
      </c>
      <c r="R435">
        <f>IFERROR(VLOOKUP(C435,'Badminton F'!$B$2:$Q$46,16,FALSE),0)</f>
        <v>0</v>
      </c>
      <c r="S435">
        <f t="shared" si="39"/>
        <v>100</v>
      </c>
      <c r="T435">
        <f>IFERROR(VLOOKUP(C435,Athletics!$B$2:$AF$22,31,FALSE),0)</f>
        <v>0</v>
      </c>
      <c r="U435">
        <f>IFERROR(VLOOKUP(C435,'Volleyball F'!$B$2:$Q$50,16,FALSE),0)</f>
        <v>0</v>
      </c>
      <c r="V435">
        <f>IFERROR(VLOOKUP(C435,Pool!$B$2:$U$31,20,FALSE),0)</f>
        <v>0</v>
      </c>
      <c r="W435">
        <f>IFERROR(VLOOKUP(C435,'Tug of War'!$B$2:$AC$20,28,FALSE),0)</f>
        <v>0</v>
      </c>
      <c r="X435">
        <f t="shared" si="40"/>
        <v>100</v>
      </c>
      <c r="Y435">
        <f>IFERROR(VLOOKUP(C435,Frisbee!$B$2:$Q$18,16,FALSE),0)</f>
        <v>0</v>
      </c>
      <c r="Z435">
        <f t="shared" si="41"/>
        <v>100</v>
      </c>
    </row>
    <row r="436" spans="1:26" ht="15" thickBot="1" x14ac:dyDescent="0.35">
      <c r="A436" s="16" t="s">
        <v>1300</v>
      </c>
      <c r="B436" s="16" t="s">
        <v>1301</v>
      </c>
      <c r="C436" s="16" t="s">
        <v>1302</v>
      </c>
      <c r="D436">
        <f>IFERROR(VLOOKUP(C436,'throwball F'!$B$2:$N$138,13,FALSE),100)</f>
        <v>93</v>
      </c>
      <c r="E436">
        <f>IFERROR(VLOOKUP(C436,'Cricket SF&amp;F'!$B$2:$AC$103,28,FALSE),0)</f>
        <v>15</v>
      </c>
      <c r="F436">
        <f>IFERROR(VLOOKUP(C436,'Chess F'!$B$2:$H$84,7,FALSE),0)</f>
        <v>-5</v>
      </c>
      <c r="G436">
        <f t="shared" si="36"/>
        <v>103</v>
      </c>
      <c r="H436">
        <f>IFERROR(VLOOKUP(C436,'Football SF'!$B$2:$U$61,20,FALSE),0)</f>
        <v>-5</v>
      </c>
      <c r="I436">
        <f>IFERROR(VLOOKUP(C436,FIFA!$B$2:$M$36,12,FALSE),0)</f>
        <v>0</v>
      </c>
      <c r="J436">
        <f>IFERROR(VLOOKUP(C436,'TT F'!$B$2:$Q$71,16,FALSE),0)</f>
        <v>0</v>
      </c>
      <c r="K436">
        <f t="shared" si="37"/>
        <v>98</v>
      </c>
      <c r="L436">
        <f>IFERROR(VLOOKUP(C436,'Futsal F'!$B$2:$M$37,12,FALSE),0)</f>
        <v>0</v>
      </c>
      <c r="M436">
        <f>IFERROR(VLOOKUP(C436,'Football F'!$B$2:$M$34,12,FALSE),0)</f>
        <v>0</v>
      </c>
      <c r="N436">
        <f>IFERROR(VLOOKUP(C436,'Basketball F'!$B$2:$M$32,12,FALSE),0)</f>
        <v>0</v>
      </c>
      <c r="O436">
        <f t="shared" si="38"/>
        <v>98</v>
      </c>
      <c r="P436">
        <f>IFERROR(VLOOKUP(C436,'BGMI F'!$B$2:$Q$32,16,FALSE),0)</f>
        <v>0</v>
      </c>
      <c r="Q436">
        <f>IFERROR(VLOOKUP(C436,'Carrom F'!$B$2:$M$41,12,FALSE),0)</f>
        <v>0</v>
      </c>
      <c r="R436">
        <f>IFERROR(VLOOKUP(C436,'Badminton F'!$B$2:$Q$46,16,FALSE),0)</f>
        <v>0</v>
      </c>
      <c r="S436">
        <f t="shared" si="39"/>
        <v>98</v>
      </c>
      <c r="T436">
        <f>IFERROR(VLOOKUP(C436,Athletics!$B$2:$AF$22,31,FALSE),0)</f>
        <v>0</v>
      </c>
      <c r="U436">
        <f>IFERROR(VLOOKUP(C436,'Volleyball F'!$B$2:$Q$50,16,FALSE),0)</f>
        <v>0</v>
      </c>
      <c r="V436">
        <f>IFERROR(VLOOKUP(C436,Pool!$B$2:$U$31,20,FALSE),0)</f>
        <v>0</v>
      </c>
      <c r="W436">
        <f>IFERROR(VLOOKUP(C436,'Tug of War'!$B$2:$AC$20,28,FALSE),0)</f>
        <v>0</v>
      </c>
      <c r="X436">
        <f t="shared" si="40"/>
        <v>98</v>
      </c>
      <c r="Y436">
        <f>IFERROR(VLOOKUP(C436,Frisbee!$B$2:$Q$18,16,FALSE),0)</f>
        <v>0</v>
      </c>
      <c r="Z436">
        <f t="shared" si="41"/>
        <v>98</v>
      </c>
    </row>
    <row r="437" spans="1:26" ht="15" thickBot="1" x14ac:dyDescent="0.35">
      <c r="A437" s="16" t="s">
        <v>1303</v>
      </c>
      <c r="B437" s="16" t="s">
        <v>1304</v>
      </c>
      <c r="C437" s="16" t="s">
        <v>1305</v>
      </c>
      <c r="D437">
        <f>IFERROR(VLOOKUP(C437,'throwball F'!$B$2:$N$138,13,FALSE),100)</f>
        <v>90</v>
      </c>
      <c r="E437">
        <f>IFERROR(VLOOKUP(C437,'Cricket SF&amp;F'!$B$2:$AC$103,28,FALSE),0)</f>
        <v>-5</v>
      </c>
      <c r="F437">
        <f>IFERROR(VLOOKUP(C437,'Chess F'!$B$2:$H$84,7,FALSE),0)</f>
        <v>0</v>
      </c>
      <c r="G437">
        <f t="shared" si="36"/>
        <v>85</v>
      </c>
      <c r="H437">
        <f>IFERROR(VLOOKUP(C437,'Football SF'!$B$2:$U$61,20,FALSE),0)</f>
        <v>0</v>
      </c>
      <c r="I437">
        <f>IFERROR(VLOOKUP(C437,FIFA!$B$2:$M$36,12,FALSE),0)</f>
        <v>0</v>
      </c>
      <c r="J437">
        <f>IFERROR(VLOOKUP(C437,'TT F'!$B$2:$Q$71,16,FALSE),0)</f>
        <v>0</v>
      </c>
      <c r="K437">
        <f t="shared" si="37"/>
        <v>85</v>
      </c>
      <c r="L437">
        <f>IFERROR(VLOOKUP(C437,'Futsal F'!$B$2:$M$37,12,FALSE),0)</f>
        <v>0</v>
      </c>
      <c r="M437">
        <f>IFERROR(VLOOKUP(C437,'Football F'!$B$2:$M$34,12,FALSE),0)</f>
        <v>0</v>
      </c>
      <c r="N437">
        <f>IFERROR(VLOOKUP(C437,'Basketball F'!$B$2:$M$32,12,FALSE),0)</f>
        <v>0</v>
      </c>
      <c r="O437">
        <f t="shared" si="38"/>
        <v>85</v>
      </c>
      <c r="P437">
        <f>IFERROR(VLOOKUP(C437,'BGMI F'!$B$2:$Q$32,16,FALSE),0)</f>
        <v>0</v>
      </c>
      <c r="Q437">
        <f>IFERROR(VLOOKUP(C437,'Carrom F'!$B$2:$M$41,12,FALSE),0)</f>
        <v>0</v>
      </c>
      <c r="R437">
        <f>IFERROR(VLOOKUP(C437,'Badminton F'!$B$2:$Q$46,16,FALSE),0)</f>
        <v>0</v>
      </c>
      <c r="S437">
        <f t="shared" si="39"/>
        <v>85</v>
      </c>
      <c r="T437">
        <f>IFERROR(VLOOKUP(C437,Athletics!$B$2:$AF$22,31,FALSE),0)</f>
        <v>0</v>
      </c>
      <c r="U437">
        <f>IFERROR(VLOOKUP(C437,'Volleyball F'!$B$2:$Q$50,16,FALSE),0)</f>
        <v>0</v>
      </c>
      <c r="V437">
        <f>IFERROR(VLOOKUP(C437,Pool!$B$2:$U$31,20,FALSE),0)</f>
        <v>0</v>
      </c>
      <c r="W437">
        <f>IFERROR(VLOOKUP(C437,'Tug of War'!$B$2:$AC$20,28,FALSE),0)</f>
        <v>0</v>
      </c>
      <c r="X437">
        <f t="shared" si="40"/>
        <v>85</v>
      </c>
      <c r="Y437">
        <f>IFERROR(VLOOKUP(C437,Frisbee!$B$2:$Q$18,16,FALSE),0)</f>
        <v>0</v>
      </c>
      <c r="Z437">
        <f t="shared" si="41"/>
        <v>85</v>
      </c>
    </row>
    <row r="438" spans="1:26" ht="15" thickBot="1" x14ac:dyDescent="0.35">
      <c r="A438" s="16" t="s">
        <v>1306</v>
      </c>
      <c r="B438" s="16" t="s">
        <v>1307</v>
      </c>
      <c r="C438" s="16" t="s">
        <v>1308</v>
      </c>
      <c r="D438">
        <f>IFERROR(VLOOKUP(C438,'throwball F'!$B$2:$N$138,13,FALSE),100)</f>
        <v>100</v>
      </c>
      <c r="E438">
        <f>IFERROR(VLOOKUP(C438,'Cricket SF&amp;F'!$B$2:$AC$103,28,FALSE),0)</f>
        <v>-20</v>
      </c>
      <c r="F438">
        <f>IFERROR(VLOOKUP(C438,'Chess F'!$B$2:$H$84,7,FALSE),0)</f>
        <v>0</v>
      </c>
      <c r="G438">
        <f t="shared" si="36"/>
        <v>80</v>
      </c>
      <c r="H438">
        <f>IFERROR(VLOOKUP(C438,'Football SF'!$B$2:$U$61,20,FALSE),0)</f>
        <v>0</v>
      </c>
      <c r="I438">
        <f>IFERROR(VLOOKUP(C438,FIFA!$B$2:$M$36,12,FALSE),0)</f>
        <v>0</v>
      </c>
      <c r="J438">
        <f>IFERROR(VLOOKUP(C438,'TT F'!$B$2:$Q$71,16,FALSE),0)</f>
        <v>0</v>
      </c>
      <c r="K438">
        <f t="shared" si="37"/>
        <v>80</v>
      </c>
      <c r="L438">
        <f>IFERROR(VLOOKUP(C438,'Futsal F'!$B$2:$M$37,12,FALSE),0)</f>
        <v>0</v>
      </c>
      <c r="M438">
        <f>IFERROR(VLOOKUP(C438,'Football F'!$B$2:$M$34,12,FALSE),0)</f>
        <v>0</v>
      </c>
      <c r="N438">
        <f>IFERROR(VLOOKUP(C438,'Basketball F'!$B$2:$M$32,12,FALSE),0)</f>
        <v>0</v>
      </c>
      <c r="O438">
        <f t="shared" si="38"/>
        <v>80</v>
      </c>
      <c r="P438">
        <f>IFERROR(VLOOKUP(C438,'BGMI F'!$B$2:$Q$32,16,FALSE),0)</f>
        <v>0</v>
      </c>
      <c r="Q438">
        <f>IFERROR(VLOOKUP(C438,'Carrom F'!$B$2:$M$41,12,FALSE),0)</f>
        <v>0</v>
      </c>
      <c r="R438">
        <f>IFERROR(VLOOKUP(C438,'Badminton F'!$B$2:$Q$46,16,FALSE),0)</f>
        <v>0</v>
      </c>
      <c r="S438">
        <f t="shared" si="39"/>
        <v>80</v>
      </c>
      <c r="T438">
        <f>IFERROR(VLOOKUP(C438,Athletics!$B$2:$AF$22,31,FALSE),0)</f>
        <v>0</v>
      </c>
      <c r="U438">
        <f>IFERROR(VLOOKUP(C438,'Volleyball F'!$B$2:$Q$50,16,FALSE),0)</f>
        <v>0</v>
      </c>
      <c r="V438">
        <f>IFERROR(VLOOKUP(C438,Pool!$B$2:$U$31,20,FALSE),0)</f>
        <v>0</v>
      </c>
      <c r="W438">
        <f>IFERROR(VLOOKUP(C438,'Tug of War'!$B$2:$AC$20,28,FALSE),0)</f>
        <v>0</v>
      </c>
      <c r="X438">
        <f t="shared" si="40"/>
        <v>80</v>
      </c>
      <c r="Y438">
        <f>IFERROR(VLOOKUP(C438,Frisbee!$B$2:$Q$18,16,FALSE),0)</f>
        <v>0</v>
      </c>
      <c r="Z438">
        <f t="shared" si="41"/>
        <v>80</v>
      </c>
    </row>
    <row r="439" spans="1:26" ht="15" thickBot="1" x14ac:dyDescent="0.35">
      <c r="A439" s="16" t="s">
        <v>1309</v>
      </c>
      <c r="B439" s="16" t="s">
        <v>1310</v>
      </c>
      <c r="C439" s="16" t="s">
        <v>1311</v>
      </c>
      <c r="D439">
        <f>IFERROR(VLOOKUP(C439,'throwball F'!$B$2:$N$138,13,FALSE),100)</f>
        <v>100</v>
      </c>
      <c r="E439">
        <f>IFERROR(VLOOKUP(C439,'Cricket SF&amp;F'!$B$2:$AC$103,28,FALSE),0)</f>
        <v>-21</v>
      </c>
      <c r="F439">
        <f>IFERROR(VLOOKUP(C439,'Chess F'!$B$2:$H$84,7,FALSE),0)</f>
        <v>0</v>
      </c>
      <c r="G439">
        <f t="shared" si="36"/>
        <v>79</v>
      </c>
      <c r="H439">
        <f>IFERROR(VLOOKUP(C439,'Football SF'!$B$2:$U$61,20,FALSE),0)</f>
        <v>0</v>
      </c>
      <c r="I439">
        <f>IFERROR(VLOOKUP(C439,FIFA!$B$2:$M$36,12,FALSE),0)</f>
        <v>0</v>
      </c>
      <c r="J439">
        <f>IFERROR(VLOOKUP(C439,'TT F'!$B$2:$Q$71,16,FALSE),0)</f>
        <v>0</v>
      </c>
      <c r="K439">
        <f t="shared" si="37"/>
        <v>79</v>
      </c>
      <c r="L439">
        <f>IFERROR(VLOOKUP(C439,'Futsal F'!$B$2:$M$37,12,FALSE),0)</f>
        <v>0</v>
      </c>
      <c r="M439">
        <f>IFERROR(VLOOKUP(C439,'Football F'!$B$2:$M$34,12,FALSE),0)</f>
        <v>0</v>
      </c>
      <c r="N439">
        <f>IFERROR(VLOOKUP(C439,'Basketball F'!$B$2:$M$32,12,FALSE),0)</f>
        <v>0</v>
      </c>
      <c r="O439">
        <f t="shared" si="38"/>
        <v>79</v>
      </c>
      <c r="P439">
        <f>IFERROR(VLOOKUP(C439,'BGMI F'!$B$2:$Q$32,16,FALSE),0)</f>
        <v>0</v>
      </c>
      <c r="Q439">
        <f>IFERROR(VLOOKUP(C439,'Carrom F'!$B$2:$M$41,12,FALSE),0)</f>
        <v>0</v>
      </c>
      <c r="R439">
        <f>IFERROR(VLOOKUP(C439,'Badminton F'!$B$2:$Q$46,16,FALSE),0)</f>
        <v>0</v>
      </c>
      <c r="S439">
        <f t="shared" si="39"/>
        <v>79</v>
      </c>
      <c r="T439">
        <f>IFERROR(VLOOKUP(C439,Athletics!$B$2:$AF$22,31,FALSE),0)</f>
        <v>0</v>
      </c>
      <c r="U439">
        <f>IFERROR(VLOOKUP(C439,'Volleyball F'!$B$2:$Q$50,16,FALSE),0)</f>
        <v>0</v>
      </c>
      <c r="V439">
        <f>IFERROR(VLOOKUP(C439,Pool!$B$2:$U$31,20,FALSE),0)</f>
        <v>0</v>
      </c>
      <c r="W439">
        <f>IFERROR(VLOOKUP(C439,'Tug of War'!$B$2:$AC$20,28,FALSE),0)</f>
        <v>0</v>
      </c>
      <c r="X439">
        <f t="shared" si="40"/>
        <v>79</v>
      </c>
      <c r="Y439">
        <f>IFERROR(VLOOKUP(C439,Frisbee!$B$2:$Q$18,16,FALSE),0)</f>
        <v>0</v>
      </c>
      <c r="Z439">
        <f t="shared" si="41"/>
        <v>79</v>
      </c>
    </row>
    <row r="440" spans="1:26" ht="15" thickBot="1" x14ac:dyDescent="0.35">
      <c r="A440" s="16" t="s">
        <v>1312</v>
      </c>
      <c r="B440" s="16" t="s">
        <v>1313</v>
      </c>
      <c r="C440" s="16" t="s">
        <v>1314</v>
      </c>
      <c r="D440">
        <f>IFERROR(VLOOKUP(C440,'throwball F'!$B$2:$N$138,13,FALSE),100)</f>
        <v>100</v>
      </c>
      <c r="E440">
        <f>IFERROR(VLOOKUP(C440,'Cricket SF&amp;F'!$B$2:$AC$103,28,FALSE),0)</f>
        <v>0</v>
      </c>
      <c r="F440">
        <f>IFERROR(VLOOKUP(C440,'Chess F'!$B$2:$H$84,7,FALSE),0)</f>
        <v>0</v>
      </c>
      <c r="G440">
        <f t="shared" si="36"/>
        <v>100</v>
      </c>
      <c r="H440">
        <f>IFERROR(VLOOKUP(C440,'Football SF'!$B$2:$U$61,20,FALSE),0)</f>
        <v>0</v>
      </c>
      <c r="I440">
        <f>IFERROR(VLOOKUP(C440,FIFA!$B$2:$M$36,12,FALSE),0)</f>
        <v>0</v>
      </c>
      <c r="J440">
        <f>IFERROR(VLOOKUP(C440,'TT F'!$B$2:$Q$71,16,FALSE),0)</f>
        <v>0</v>
      </c>
      <c r="K440">
        <f t="shared" si="37"/>
        <v>100</v>
      </c>
      <c r="L440">
        <f>IFERROR(VLOOKUP(C440,'Futsal F'!$B$2:$M$37,12,FALSE),0)</f>
        <v>0</v>
      </c>
      <c r="M440">
        <f>IFERROR(VLOOKUP(C440,'Football F'!$B$2:$M$34,12,FALSE),0)</f>
        <v>0</v>
      </c>
      <c r="N440">
        <f>IFERROR(VLOOKUP(C440,'Basketball F'!$B$2:$M$32,12,FALSE),0)</f>
        <v>0</v>
      </c>
      <c r="O440">
        <f t="shared" si="38"/>
        <v>100</v>
      </c>
      <c r="P440">
        <f>IFERROR(VLOOKUP(C440,'BGMI F'!$B$2:$Q$32,16,FALSE),0)</f>
        <v>0</v>
      </c>
      <c r="Q440">
        <f>IFERROR(VLOOKUP(C440,'Carrom F'!$B$2:$M$41,12,FALSE),0)</f>
        <v>0</v>
      </c>
      <c r="R440">
        <f>IFERROR(VLOOKUP(C440,'Badminton F'!$B$2:$Q$46,16,FALSE),0)</f>
        <v>0</v>
      </c>
      <c r="S440">
        <f t="shared" si="39"/>
        <v>100</v>
      </c>
      <c r="T440">
        <f>IFERROR(VLOOKUP(C440,Athletics!$B$2:$AF$22,31,FALSE),0)</f>
        <v>0</v>
      </c>
      <c r="U440">
        <f>IFERROR(VLOOKUP(C440,'Volleyball F'!$B$2:$Q$50,16,FALSE),0)</f>
        <v>0</v>
      </c>
      <c r="V440">
        <f>IFERROR(VLOOKUP(C440,Pool!$B$2:$U$31,20,FALSE),0)</f>
        <v>0</v>
      </c>
      <c r="W440">
        <f>IFERROR(VLOOKUP(C440,'Tug of War'!$B$2:$AC$20,28,FALSE),0)</f>
        <v>0</v>
      </c>
      <c r="X440">
        <f t="shared" si="40"/>
        <v>100</v>
      </c>
      <c r="Y440">
        <f>IFERROR(VLOOKUP(C440,Frisbee!$B$2:$Q$18,16,FALSE),0)</f>
        <v>0</v>
      </c>
      <c r="Z440">
        <f t="shared" si="41"/>
        <v>100</v>
      </c>
    </row>
    <row r="441" spans="1:26" ht="15" thickBot="1" x14ac:dyDescent="0.35">
      <c r="A441" s="16" t="s">
        <v>1315</v>
      </c>
      <c r="B441" s="16" t="s">
        <v>1316</v>
      </c>
      <c r="C441" s="16" t="s">
        <v>1317</v>
      </c>
      <c r="D441">
        <f>IFERROR(VLOOKUP(C441,'throwball F'!$B$2:$N$138,13,FALSE),100)</f>
        <v>100</v>
      </c>
      <c r="E441">
        <f>IFERROR(VLOOKUP(C441,'Cricket SF&amp;F'!$B$2:$AC$103,28,FALSE),0)</f>
        <v>0</v>
      </c>
      <c r="F441">
        <f>IFERROR(VLOOKUP(C441,'Chess F'!$B$2:$H$84,7,FALSE),0)</f>
        <v>0</v>
      </c>
      <c r="G441">
        <f t="shared" si="36"/>
        <v>100</v>
      </c>
      <c r="H441">
        <f>IFERROR(VLOOKUP(C441,'Football SF'!$B$2:$U$61,20,FALSE),0)</f>
        <v>0</v>
      </c>
      <c r="I441">
        <f>IFERROR(VLOOKUP(C441,FIFA!$B$2:$M$36,12,FALSE),0)</f>
        <v>10</v>
      </c>
      <c r="J441">
        <f>IFERROR(VLOOKUP(C441,'TT F'!$B$2:$Q$71,16,FALSE),0)</f>
        <v>20</v>
      </c>
      <c r="K441">
        <f t="shared" si="37"/>
        <v>130</v>
      </c>
      <c r="L441">
        <f>IFERROR(VLOOKUP(C441,'Futsal F'!$B$2:$M$37,12,FALSE),0)</f>
        <v>-6</v>
      </c>
      <c r="M441">
        <f>IFERROR(VLOOKUP(C441,'Football F'!$B$2:$M$34,12,FALSE),0)</f>
        <v>7</v>
      </c>
      <c r="N441">
        <f>IFERROR(VLOOKUP(C441,'Basketball F'!$B$2:$M$32,12,FALSE),0)</f>
        <v>6</v>
      </c>
      <c r="O441">
        <f t="shared" si="38"/>
        <v>137</v>
      </c>
      <c r="P441">
        <f>IFERROR(VLOOKUP(C441,'BGMI F'!$B$2:$Q$32,16,FALSE),0)</f>
        <v>0</v>
      </c>
      <c r="Q441">
        <f>IFERROR(VLOOKUP(C441,'Carrom F'!$B$2:$M$41,12,FALSE),0)</f>
        <v>-6</v>
      </c>
      <c r="R441">
        <f>IFERROR(VLOOKUP(C441,'Badminton F'!$B$2:$Q$46,16,FALSE),0)</f>
        <v>18</v>
      </c>
      <c r="S441">
        <f t="shared" si="39"/>
        <v>149</v>
      </c>
      <c r="T441">
        <f>IFERROR(VLOOKUP(C441,Athletics!$B$2:$AF$22,31,FALSE),0)</f>
        <v>30</v>
      </c>
      <c r="U441">
        <f>IFERROR(VLOOKUP(C441,'Volleyball F'!$B$2:$Q$50,16,FALSE),0)</f>
        <v>0</v>
      </c>
      <c r="V441">
        <f>IFERROR(VLOOKUP(C441,Pool!$B$2:$U$31,20,FALSE),0)</f>
        <v>20</v>
      </c>
      <c r="W441">
        <f>IFERROR(VLOOKUP(C441,'Tug of War'!$B$2:$AC$20,28,FALSE),0)</f>
        <v>0</v>
      </c>
      <c r="X441">
        <f t="shared" si="40"/>
        <v>199</v>
      </c>
      <c r="Y441">
        <f>IFERROR(VLOOKUP(C441,Frisbee!$B$2:$Q$18,16,FALSE),0)</f>
        <v>7</v>
      </c>
      <c r="Z441">
        <f t="shared" si="41"/>
        <v>206</v>
      </c>
    </row>
    <row r="442" spans="1:26" ht="15" thickBot="1" x14ac:dyDescent="0.35">
      <c r="A442" s="16" t="s">
        <v>1318</v>
      </c>
      <c r="B442" s="16" t="s">
        <v>1319</v>
      </c>
      <c r="C442" s="16" t="s">
        <v>1320</v>
      </c>
      <c r="D442">
        <f>IFERROR(VLOOKUP(C442,'throwball F'!$B$2:$N$138,13,FALSE),100)</f>
        <v>100</v>
      </c>
      <c r="E442">
        <f>IFERROR(VLOOKUP(C442,'Cricket SF&amp;F'!$B$2:$AC$103,28,FALSE),0)</f>
        <v>0</v>
      </c>
      <c r="F442">
        <f>IFERROR(VLOOKUP(C442,'Chess F'!$B$2:$H$84,7,FALSE),0)</f>
        <v>0</v>
      </c>
      <c r="G442">
        <f t="shared" si="36"/>
        <v>100</v>
      </c>
      <c r="H442">
        <f>IFERROR(VLOOKUP(C442,'Football SF'!$B$2:$U$61,20,FALSE),0)</f>
        <v>0</v>
      </c>
      <c r="I442">
        <f>IFERROR(VLOOKUP(C442,FIFA!$B$2:$M$36,12,FALSE),0)</f>
        <v>0</v>
      </c>
      <c r="J442">
        <f>IFERROR(VLOOKUP(C442,'TT F'!$B$2:$Q$71,16,FALSE),0)</f>
        <v>0</v>
      </c>
      <c r="K442">
        <f t="shared" si="37"/>
        <v>100</v>
      </c>
      <c r="L442">
        <f>IFERROR(VLOOKUP(C442,'Futsal F'!$B$2:$M$37,12,FALSE),0)</f>
        <v>0</v>
      </c>
      <c r="M442">
        <f>IFERROR(VLOOKUP(C442,'Football F'!$B$2:$M$34,12,FALSE),0)</f>
        <v>0</v>
      </c>
      <c r="N442">
        <f>IFERROR(VLOOKUP(C442,'Basketball F'!$B$2:$M$32,12,FALSE),0)</f>
        <v>0</v>
      </c>
      <c r="O442">
        <f t="shared" si="38"/>
        <v>100</v>
      </c>
      <c r="P442">
        <f>IFERROR(VLOOKUP(C442,'BGMI F'!$B$2:$Q$32,16,FALSE),0)</f>
        <v>0</v>
      </c>
      <c r="Q442">
        <f>IFERROR(VLOOKUP(C442,'Carrom F'!$B$2:$M$41,12,FALSE),0)</f>
        <v>0</v>
      </c>
      <c r="R442">
        <f>IFERROR(VLOOKUP(C442,'Badminton F'!$B$2:$Q$46,16,FALSE),0)</f>
        <v>0</v>
      </c>
      <c r="S442">
        <f t="shared" si="39"/>
        <v>100</v>
      </c>
      <c r="T442">
        <f>IFERROR(VLOOKUP(C442,Athletics!$B$2:$AF$22,31,FALSE),0)</f>
        <v>0</v>
      </c>
      <c r="U442">
        <f>IFERROR(VLOOKUP(C442,'Volleyball F'!$B$2:$Q$50,16,FALSE),0)</f>
        <v>0</v>
      </c>
      <c r="V442">
        <f>IFERROR(VLOOKUP(C442,Pool!$B$2:$U$31,20,FALSE),0)</f>
        <v>0</v>
      </c>
      <c r="W442">
        <f>IFERROR(VLOOKUP(C442,'Tug of War'!$B$2:$AC$20,28,FALSE),0)</f>
        <v>0</v>
      </c>
      <c r="X442">
        <f t="shared" si="40"/>
        <v>100</v>
      </c>
      <c r="Y442">
        <f>IFERROR(VLOOKUP(C442,Frisbee!$B$2:$Q$18,16,FALSE),0)</f>
        <v>0</v>
      </c>
      <c r="Z442">
        <f t="shared" si="41"/>
        <v>100</v>
      </c>
    </row>
    <row r="443" spans="1:26" ht="15" thickBot="1" x14ac:dyDescent="0.35">
      <c r="A443" s="16" t="s">
        <v>1321</v>
      </c>
      <c r="B443" s="16" t="s">
        <v>1322</v>
      </c>
      <c r="C443" s="16" t="s">
        <v>1323</v>
      </c>
      <c r="D443">
        <f>IFERROR(VLOOKUP(C443,'throwball F'!$B$2:$N$138,13,FALSE),100)</f>
        <v>100</v>
      </c>
      <c r="E443">
        <f>IFERROR(VLOOKUP(C443,'Cricket SF&amp;F'!$B$2:$AC$103,28,FALSE),0)</f>
        <v>0</v>
      </c>
      <c r="F443">
        <f>IFERROR(VLOOKUP(C443,'Chess F'!$B$2:$H$84,7,FALSE),0)</f>
        <v>0</v>
      </c>
      <c r="G443">
        <f t="shared" si="36"/>
        <v>100</v>
      </c>
      <c r="H443">
        <f>IFERROR(VLOOKUP(C443,'Football SF'!$B$2:$U$61,20,FALSE),0)</f>
        <v>0</v>
      </c>
      <c r="I443">
        <f>IFERROR(VLOOKUP(C443,FIFA!$B$2:$M$36,12,FALSE),0)</f>
        <v>0</v>
      </c>
      <c r="J443">
        <f>IFERROR(VLOOKUP(C443,'TT F'!$B$2:$Q$71,16,FALSE),0)</f>
        <v>0</v>
      </c>
      <c r="K443">
        <f t="shared" si="37"/>
        <v>100</v>
      </c>
      <c r="L443">
        <f>IFERROR(VLOOKUP(C443,'Futsal F'!$B$2:$M$37,12,FALSE),0)</f>
        <v>0</v>
      </c>
      <c r="M443">
        <f>IFERROR(VLOOKUP(C443,'Football F'!$B$2:$M$34,12,FALSE),0)</f>
        <v>0</v>
      </c>
      <c r="N443">
        <f>IFERROR(VLOOKUP(C443,'Basketball F'!$B$2:$M$32,12,FALSE),0)</f>
        <v>0</v>
      </c>
      <c r="O443">
        <f t="shared" si="38"/>
        <v>100</v>
      </c>
      <c r="P443">
        <f>IFERROR(VLOOKUP(C443,'BGMI F'!$B$2:$Q$32,16,FALSE),0)</f>
        <v>0</v>
      </c>
      <c r="Q443">
        <f>IFERROR(VLOOKUP(C443,'Carrom F'!$B$2:$M$41,12,FALSE),0)</f>
        <v>0</v>
      </c>
      <c r="R443">
        <f>IFERROR(VLOOKUP(C443,'Badminton F'!$B$2:$Q$46,16,FALSE),0)</f>
        <v>0</v>
      </c>
      <c r="S443">
        <f t="shared" si="39"/>
        <v>100</v>
      </c>
      <c r="T443">
        <f>IFERROR(VLOOKUP(C443,Athletics!$B$2:$AF$22,31,FALSE),0)</f>
        <v>0</v>
      </c>
      <c r="U443">
        <f>IFERROR(VLOOKUP(C443,'Volleyball F'!$B$2:$Q$50,16,FALSE),0)</f>
        <v>0</v>
      </c>
      <c r="V443">
        <f>IFERROR(VLOOKUP(C443,Pool!$B$2:$U$31,20,FALSE),0)</f>
        <v>0</v>
      </c>
      <c r="W443">
        <f>IFERROR(VLOOKUP(C443,'Tug of War'!$B$2:$AC$20,28,FALSE),0)</f>
        <v>0</v>
      </c>
      <c r="X443">
        <f t="shared" si="40"/>
        <v>100</v>
      </c>
      <c r="Y443">
        <f>IFERROR(VLOOKUP(C443,Frisbee!$B$2:$Q$18,16,FALSE),0)</f>
        <v>0</v>
      </c>
      <c r="Z443">
        <f t="shared" si="41"/>
        <v>100</v>
      </c>
    </row>
    <row r="444" spans="1:26" ht="29.4" thickBot="1" x14ac:dyDescent="0.35">
      <c r="A444" s="16" t="s">
        <v>1324</v>
      </c>
      <c r="B444" s="16" t="s">
        <v>1325</v>
      </c>
      <c r="C444" s="16" t="s">
        <v>1326</v>
      </c>
      <c r="D444">
        <f>IFERROR(VLOOKUP(C444,'throwball F'!$B$2:$N$138,13,FALSE),100)</f>
        <v>100</v>
      </c>
      <c r="E444">
        <f>IFERROR(VLOOKUP(C444,'Cricket SF&amp;F'!$B$2:$AC$103,28,FALSE),0)</f>
        <v>0</v>
      </c>
      <c r="F444">
        <f>IFERROR(VLOOKUP(C444,'Chess F'!$B$2:$H$84,7,FALSE),0)</f>
        <v>0</v>
      </c>
      <c r="G444">
        <f t="shared" si="36"/>
        <v>100</v>
      </c>
      <c r="H444">
        <f>IFERROR(VLOOKUP(C444,'Football SF'!$B$2:$U$61,20,FALSE),0)</f>
        <v>0</v>
      </c>
      <c r="I444">
        <f>IFERROR(VLOOKUP(C444,FIFA!$B$2:$M$36,12,FALSE),0)</f>
        <v>0</v>
      </c>
      <c r="J444">
        <f>IFERROR(VLOOKUP(C444,'TT F'!$B$2:$Q$71,16,FALSE),0)</f>
        <v>0</v>
      </c>
      <c r="K444">
        <f t="shared" si="37"/>
        <v>100</v>
      </c>
      <c r="L444">
        <f>IFERROR(VLOOKUP(C444,'Futsal F'!$B$2:$M$37,12,FALSE),0)</f>
        <v>0</v>
      </c>
      <c r="M444">
        <f>IFERROR(VLOOKUP(C444,'Football F'!$B$2:$M$34,12,FALSE),0)</f>
        <v>0</v>
      </c>
      <c r="N444">
        <f>IFERROR(VLOOKUP(C444,'Basketball F'!$B$2:$M$32,12,FALSE),0)</f>
        <v>0</v>
      </c>
      <c r="O444">
        <f t="shared" si="38"/>
        <v>100</v>
      </c>
      <c r="P444">
        <f>IFERROR(VLOOKUP(C444,'BGMI F'!$B$2:$Q$32,16,FALSE),0)</f>
        <v>0</v>
      </c>
      <c r="Q444">
        <f>IFERROR(VLOOKUP(C444,'Carrom F'!$B$2:$M$41,12,FALSE),0)</f>
        <v>0</v>
      </c>
      <c r="R444">
        <f>IFERROR(VLOOKUP(C444,'Badminton F'!$B$2:$Q$46,16,FALSE),0)</f>
        <v>0</v>
      </c>
      <c r="S444">
        <f t="shared" si="39"/>
        <v>100</v>
      </c>
      <c r="T444">
        <f>IFERROR(VLOOKUP(C444,Athletics!$B$2:$AF$22,31,FALSE),0)</f>
        <v>0</v>
      </c>
      <c r="U444">
        <f>IFERROR(VLOOKUP(C444,'Volleyball F'!$B$2:$Q$50,16,FALSE),0)</f>
        <v>0</v>
      </c>
      <c r="V444">
        <f>IFERROR(VLOOKUP(C444,Pool!$B$2:$U$31,20,FALSE),0)</f>
        <v>0</v>
      </c>
      <c r="W444">
        <f>IFERROR(VLOOKUP(C444,'Tug of War'!$B$2:$AC$20,28,FALSE),0)</f>
        <v>0</v>
      </c>
      <c r="X444">
        <f t="shared" si="40"/>
        <v>100</v>
      </c>
      <c r="Y444">
        <f>IFERROR(VLOOKUP(C444,Frisbee!$B$2:$Q$18,16,FALSE),0)</f>
        <v>0</v>
      </c>
      <c r="Z444">
        <f t="shared" si="41"/>
        <v>100</v>
      </c>
    </row>
    <row r="445" spans="1:26" ht="29.4" thickBot="1" x14ac:dyDescent="0.35">
      <c r="A445" s="16" t="s">
        <v>1327</v>
      </c>
      <c r="B445" s="16" t="s">
        <v>1328</v>
      </c>
      <c r="C445" s="16" t="s">
        <v>1329</v>
      </c>
      <c r="D445">
        <f>IFERROR(VLOOKUP(C445,'throwball F'!$B$2:$N$138,13,FALSE),100)</f>
        <v>100</v>
      </c>
      <c r="E445">
        <f>IFERROR(VLOOKUP(C445,'Cricket SF&amp;F'!$B$2:$AC$103,28,FALSE),0)</f>
        <v>0</v>
      </c>
      <c r="F445">
        <f>IFERROR(VLOOKUP(C445,'Chess F'!$B$2:$H$84,7,FALSE),0)</f>
        <v>0</v>
      </c>
      <c r="G445">
        <f t="shared" si="36"/>
        <v>100</v>
      </c>
      <c r="H445">
        <f>IFERROR(VLOOKUP(C445,'Football SF'!$B$2:$U$61,20,FALSE),0)</f>
        <v>0</v>
      </c>
      <c r="I445">
        <f>IFERROR(VLOOKUP(C445,FIFA!$B$2:$M$36,12,FALSE),0)</f>
        <v>0</v>
      </c>
      <c r="J445">
        <f>IFERROR(VLOOKUP(C445,'TT F'!$B$2:$Q$71,16,FALSE),0)</f>
        <v>0</v>
      </c>
      <c r="K445">
        <f t="shared" si="37"/>
        <v>100</v>
      </c>
      <c r="L445">
        <f>IFERROR(VLOOKUP(C445,'Futsal F'!$B$2:$M$37,12,FALSE),0)</f>
        <v>0</v>
      </c>
      <c r="M445">
        <f>IFERROR(VLOOKUP(C445,'Football F'!$B$2:$M$34,12,FALSE),0)</f>
        <v>0</v>
      </c>
      <c r="N445">
        <f>IFERROR(VLOOKUP(C445,'Basketball F'!$B$2:$M$32,12,FALSE),0)</f>
        <v>0</v>
      </c>
      <c r="O445">
        <f t="shared" si="38"/>
        <v>100</v>
      </c>
      <c r="P445">
        <f>IFERROR(VLOOKUP(C445,'BGMI F'!$B$2:$Q$32,16,FALSE),0)</f>
        <v>0</v>
      </c>
      <c r="Q445">
        <f>IFERROR(VLOOKUP(C445,'Carrom F'!$B$2:$M$41,12,FALSE),0)</f>
        <v>0</v>
      </c>
      <c r="R445">
        <f>IFERROR(VLOOKUP(C445,'Badminton F'!$B$2:$Q$46,16,FALSE),0)</f>
        <v>0</v>
      </c>
      <c r="S445">
        <f t="shared" si="39"/>
        <v>100</v>
      </c>
      <c r="T445">
        <f>IFERROR(VLOOKUP(C445,Athletics!$B$2:$AF$22,31,FALSE),0)</f>
        <v>0</v>
      </c>
      <c r="U445">
        <f>IFERROR(VLOOKUP(C445,'Volleyball F'!$B$2:$Q$50,16,FALSE),0)</f>
        <v>0</v>
      </c>
      <c r="V445">
        <f>IFERROR(VLOOKUP(C445,Pool!$B$2:$U$31,20,FALSE),0)</f>
        <v>0</v>
      </c>
      <c r="W445">
        <f>IFERROR(VLOOKUP(C445,'Tug of War'!$B$2:$AC$20,28,FALSE),0)</f>
        <v>0</v>
      </c>
      <c r="X445">
        <f t="shared" si="40"/>
        <v>100</v>
      </c>
      <c r="Y445">
        <f>IFERROR(VLOOKUP(C445,Frisbee!$B$2:$Q$18,16,FALSE),0)</f>
        <v>0</v>
      </c>
      <c r="Z445">
        <f t="shared" si="41"/>
        <v>100</v>
      </c>
    </row>
    <row r="446" spans="1:26" ht="15" thickBot="1" x14ac:dyDescent="0.35">
      <c r="A446" s="16" t="s">
        <v>1330</v>
      </c>
      <c r="B446" s="16" t="s">
        <v>1331</v>
      </c>
      <c r="C446" s="16" t="s">
        <v>1332</v>
      </c>
      <c r="D446">
        <f>IFERROR(VLOOKUP(C446,'throwball F'!$B$2:$N$138,13,FALSE),100)</f>
        <v>100</v>
      </c>
      <c r="E446">
        <f>IFERROR(VLOOKUP(C446,'Cricket SF&amp;F'!$B$2:$AC$103,28,FALSE),0)</f>
        <v>0</v>
      </c>
      <c r="F446">
        <f>IFERROR(VLOOKUP(C446,'Chess F'!$B$2:$H$84,7,FALSE),0)</f>
        <v>0</v>
      </c>
      <c r="G446">
        <f t="shared" si="36"/>
        <v>100</v>
      </c>
      <c r="H446">
        <f>IFERROR(VLOOKUP(C446,'Football SF'!$B$2:$U$61,20,FALSE),0)</f>
        <v>0</v>
      </c>
      <c r="I446">
        <f>IFERROR(VLOOKUP(C446,FIFA!$B$2:$M$36,12,FALSE),0)</f>
        <v>0</v>
      </c>
      <c r="J446">
        <f>IFERROR(VLOOKUP(C446,'TT F'!$B$2:$Q$71,16,FALSE),0)</f>
        <v>0</v>
      </c>
      <c r="K446">
        <f t="shared" si="37"/>
        <v>100</v>
      </c>
      <c r="L446">
        <f>IFERROR(VLOOKUP(C446,'Futsal F'!$B$2:$M$37,12,FALSE),0)</f>
        <v>0</v>
      </c>
      <c r="M446">
        <f>IFERROR(VLOOKUP(C446,'Football F'!$B$2:$M$34,12,FALSE),0)</f>
        <v>0</v>
      </c>
      <c r="N446">
        <f>IFERROR(VLOOKUP(C446,'Basketball F'!$B$2:$M$32,12,FALSE),0)</f>
        <v>0</v>
      </c>
      <c r="O446">
        <f t="shared" si="38"/>
        <v>100</v>
      </c>
      <c r="P446">
        <f>IFERROR(VLOOKUP(C446,'BGMI F'!$B$2:$Q$32,16,FALSE),0)</f>
        <v>0</v>
      </c>
      <c r="Q446">
        <f>IFERROR(VLOOKUP(C446,'Carrom F'!$B$2:$M$41,12,FALSE),0)</f>
        <v>0</v>
      </c>
      <c r="R446">
        <f>IFERROR(VLOOKUP(C446,'Badminton F'!$B$2:$Q$46,16,FALSE),0)</f>
        <v>0</v>
      </c>
      <c r="S446">
        <f t="shared" si="39"/>
        <v>100</v>
      </c>
      <c r="T446">
        <f>IFERROR(VLOOKUP(C446,Athletics!$B$2:$AF$22,31,FALSE),0)</f>
        <v>10</v>
      </c>
      <c r="U446">
        <f>IFERROR(VLOOKUP(C446,'Volleyball F'!$B$2:$Q$50,16,FALSE),0)</f>
        <v>0</v>
      </c>
      <c r="V446">
        <f>IFERROR(VLOOKUP(C446,Pool!$B$2:$U$31,20,FALSE),0)</f>
        <v>0</v>
      </c>
      <c r="W446">
        <f>IFERROR(VLOOKUP(C446,'Tug of War'!$B$2:$AC$20,28,FALSE),0)</f>
        <v>0</v>
      </c>
      <c r="X446">
        <f t="shared" si="40"/>
        <v>110</v>
      </c>
      <c r="Y446">
        <f>IFERROR(VLOOKUP(C446,Frisbee!$B$2:$Q$18,16,FALSE),0)</f>
        <v>0</v>
      </c>
      <c r="Z446">
        <f t="shared" si="41"/>
        <v>110</v>
      </c>
    </row>
    <row r="447" spans="1:26" ht="15" thickBot="1" x14ac:dyDescent="0.35">
      <c r="A447" s="16" t="s">
        <v>1333</v>
      </c>
      <c r="B447" s="16" t="s">
        <v>1334</v>
      </c>
      <c r="C447" s="16" t="s">
        <v>1335</v>
      </c>
      <c r="D447">
        <f>IFERROR(VLOOKUP(C447,'throwball F'!$B$2:$N$138,13,FALSE),100)</f>
        <v>100</v>
      </c>
      <c r="E447">
        <f>IFERROR(VLOOKUP(C447,'Cricket SF&amp;F'!$B$2:$AC$103,28,FALSE),0)</f>
        <v>0</v>
      </c>
      <c r="F447">
        <f>IFERROR(VLOOKUP(C447,'Chess F'!$B$2:$H$84,7,FALSE),0)</f>
        <v>0</v>
      </c>
      <c r="G447">
        <f t="shared" si="36"/>
        <v>100</v>
      </c>
      <c r="H447">
        <f>IFERROR(VLOOKUP(C447,'Football SF'!$B$2:$U$61,20,FALSE),0)</f>
        <v>0</v>
      </c>
      <c r="I447">
        <f>IFERROR(VLOOKUP(C447,FIFA!$B$2:$M$36,12,FALSE),0)</f>
        <v>0</v>
      </c>
      <c r="J447">
        <f>IFERROR(VLOOKUP(C447,'TT F'!$B$2:$Q$71,16,FALSE),0)</f>
        <v>0</v>
      </c>
      <c r="K447">
        <f t="shared" si="37"/>
        <v>100</v>
      </c>
      <c r="L447">
        <f>IFERROR(VLOOKUP(C447,'Futsal F'!$B$2:$M$37,12,FALSE),0)</f>
        <v>0</v>
      </c>
      <c r="M447">
        <f>IFERROR(VLOOKUP(C447,'Football F'!$B$2:$M$34,12,FALSE),0)</f>
        <v>0</v>
      </c>
      <c r="N447">
        <f>IFERROR(VLOOKUP(C447,'Basketball F'!$B$2:$M$32,12,FALSE),0)</f>
        <v>0</v>
      </c>
      <c r="O447">
        <f t="shared" si="38"/>
        <v>100</v>
      </c>
      <c r="P447">
        <f>IFERROR(VLOOKUP(C447,'BGMI F'!$B$2:$Q$32,16,FALSE),0)</f>
        <v>0</v>
      </c>
      <c r="Q447">
        <f>IFERROR(VLOOKUP(C447,'Carrom F'!$B$2:$M$41,12,FALSE),0)</f>
        <v>0</v>
      </c>
      <c r="R447">
        <f>IFERROR(VLOOKUP(C447,'Badminton F'!$B$2:$Q$46,16,FALSE),0)</f>
        <v>0</v>
      </c>
      <c r="S447">
        <f t="shared" si="39"/>
        <v>100</v>
      </c>
      <c r="T447">
        <f>IFERROR(VLOOKUP(C447,Athletics!$B$2:$AF$22,31,FALSE),0)</f>
        <v>0</v>
      </c>
      <c r="U447">
        <f>IFERROR(VLOOKUP(C447,'Volleyball F'!$B$2:$Q$50,16,FALSE),0)</f>
        <v>0</v>
      </c>
      <c r="V447">
        <f>IFERROR(VLOOKUP(C447,Pool!$B$2:$U$31,20,FALSE),0)</f>
        <v>0</v>
      </c>
      <c r="W447">
        <f>IFERROR(VLOOKUP(C447,'Tug of War'!$B$2:$AC$20,28,FALSE),0)</f>
        <v>0</v>
      </c>
      <c r="X447">
        <f t="shared" si="40"/>
        <v>100</v>
      </c>
      <c r="Y447">
        <f>IFERROR(VLOOKUP(C447,Frisbee!$B$2:$Q$18,16,FALSE),0)</f>
        <v>0</v>
      </c>
      <c r="Z447">
        <f t="shared" si="41"/>
        <v>100</v>
      </c>
    </row>
    <row r="448" spans="1:26" ht="29.4" thickBot="1" x14ac:dyDescent="0.35">
      <c r="A448" s="16" t="s">
        <v>1336</v>
      </c>
      <c r="B448" s="16" t="s">
        <v>853</v>
      </c>
      <c r="C448" s="16" t="s">
        <v>1337</v>
      </c>
      <c r="D448">
        <f>IFERROR(VLOOKUP(C448,'throwball F'!$B$2:$N$138,13,FALSE),100)</f>
        <v>100</v>
      </c>
      <c r="E448">
        <f>IFERROR(VLOOKUP(C448,'Cricket SF&amp;F'!$B$2:$AC$103,28,FALSE),0)</f>
        <v>0</v>
      </c>
      <c r="F448">
        <f>IFERROR(VLOOKUP(C448,'Chess F'!$B$2:$H$84,7,FALSE),0)</f>
        <v>0</v>
      </c>
      <c r="G448">
        <f t="shared" si="36"/>
        <v>100</v>
      </c>
      <c r="H448">
        <f>IFERROR(VLOOKUP(C448,'Football SF'!$B$2:$U$61,20,FALSE),0)</f>
        <v>0</v>
      </c>
      <c r="I448">
        <f>IFERROR(VLOOKUP(C448,FIFA!$B$2:$M$36,12,FALSE),0)</f>
        <v>0</v>
      </c>
      <c r="J448">
        <f>IFERROR(VLOOKUP(C448,'TT F'!$B$2:$Q$71,16,FALSE),0)</f>
        <v>0</v>
      </c>
      <c r="K448">
        <f t="shared" si="37"/>
        <v>100</v>
      </c>
      <c r="L448">
        <f>IFERROR(VLOOKUP(C448,'Futsal F'!$B$2:$M$37,12,FALSE),0)</f>
        <v>0</v>
      </c>
      <c r="M448">
        <f>IFERROR(VLOOKUP(C448,'Football F'!$B$2:$M$34,12,FALSE),0)</f>
        <v>0</v>
      </c>
      <c r="N448">
        <f>IFERROR(VLOOKUP(C448,'Basketball F'!$B$2:$M$32,12,FALSE),0)</f>
        <v>0</v>
      </c>
      <c r="O448">
        <f t="shared" si="38"/>
        <v>100</v>
      </c>
      <c r="P448">
        <f>IFERROR(VLOOKUP(C448,'BGMI F'!$B$2:$Q$32,16,FALSE),0)</f>
        <v>0</v>
      </c>
      <c r="Q448">
        <f>IFERROR(VLOOKUP(C448,'Carrom F'!$B$2:$M$41,12,FALSE),0)</f>
        <v>0</v>
      </c>
      <c r="R448">
        <f>IFERROR(VLOOKUP(C448,'Badminton F'!$B$2:$Q$46,16,FALSE),0)</f>
        <v>0</v>
      </c>
      <c r="S448">
        <f t="shared" si="39"/>
        <v>100</v>
      </c>
      <c r="T448">
        <f>IFERROR(VLOOKUP(C448,Athletics!$B$2:$AF$22,31,FALSE),0)</f>
        <v>0</v>
      </c>
      <c r="U448">
        <f>IFERROR(VLOOKUP(C448,'Volleyball F'!$B$2:$Q$50,16,FALSE),0)</f>
        <v>-3</v>
      </c>
      <c r="V448">
        <f>IFERROR(VLOOKUP(C448,Pool!$B$2:$U$31,20,FALSE),0)</f>
        <v>0</v>
      </c>
      <c r="W448">
        <f>IFERROR(VLOOKUP(C448,'Tug of War'!$B$2:$AC$20,28,FALSE),0)</f>
        <v>0</v>
      </c>
      <c r="X448">
        <f t="shared" si="40"/>
        <v>97</v>
      </c>
      <c r="Y448">
        <f>IFERROR(VLOOKUP(C448,Frisbee!$B$2:$Q$18,16,FALSE),0)</f>
        <v>0</v>
      </c>
      <c r="Z448">
        <f t="shared" si="41"/>
        <v>97</v>
      </c>
    </row>
    <row r="449" spans="1:26" ht="15" thickBot="1" x14ac:dyDescent="0.35">
      <c r="A449" s="16" t="s">
        <v>1338</v>
      </c>
      <c r="B449" s="16" t="s">
        <v>1339</v>
      </c>
      <c r="C449" s="16" t="s">
        <v>1340</v>
      </c>
      <c r="D449">
        <f>IFERROR(VLOOKUP(C449,'throwball F'!$B$2:$N$138,13,FALSE),100)</f>
        <v>100</v>
      </c>
      <c r="E449">
        <f>IFERROR(VLOOKUP(C449,'Cricket SF&amp;F'!$B$2:$AC$103,28,FALSE),0)</f>
        <v>0</v>
      </c>
      <c r="F449">
        <f>IFERROR(VLOOKUP(C449,'Chess F'!$B$2:$H$84,7,FALSE),0)</f>
        <v>0</v>
      </c>
      <c r="G449">
        <f t="shared" si="36"/>
        <v>100</v>
      </c>
      <c r="H449">
        <f>IFERROR(VLOOKUP(C449,'Football SF'!$B$2:$U$61,20,FALSE),0)</f>
        <v>0</v>
      </c>
      <c r="I449">
        <f>IFERROR(VLOOKUP(C449,FIFA!$B$2:$M$36,12,FALSE),0)</f>
        <v>0</v>
      </c>
      <c r="J449">
        <f>IFERROR(VLOOKUP(C449,'TT F'!$B$2:$Q$71,16,FALSE),0)</f>
        <v>0</v>
      </c>
      <c r="K449">
        <f t="shared" si="37"/>
        <v>100</v>
      </c>
      <c r="L449">
        <f>IFERROR(VLOOKUP(C449,'Futsal F'!$B$2:$M$37,12,FALSE),0)</f>
        <v>0</v>
      </c>
      <c r="M449">
        <f>IFERROR(VLOOKUP(C449,'Football F'!$B$2:$M$34,12,FALSE),0)</f>
        <v>0</v>
      </c>
      <c r="N449">
        <f>IFERROR(VLOOKUP(C449,'Basketball F'!$B$2:$M$32,12,FALSE),0)</f>
        <v>0</v>
      </c>
      <c r="O449">
        <f t="shared" si="38"/>
        <v>100</v>
      </c>
      <c r="P449">
        <f>IFERROR(VLOOKUP(C449,'BGMI F'!$B$2:$Q$32,16,FALSE),0)</f>
        <v>0</v>
      </c>
      <c r="Q449">
        <f>IFERROR(VLOOKUP(C449,'Carrom F'!$B$2:$M$41,12,FALSE),0)</f>
        <v>0</v>
      </c>
      <c r="R449">
        <f>IFERROR(VLOOKUP(C449,'Badminton F'!$B$2:$Q$46,16,FALSE),0)</f>
        <v>0</v>
      </c>
      <c r="S449">
        <f t="shared" si="39"/>
        <v>100</v>
      </c>
      <c r="T449">
        <f>IFERROR(VLOOKUP(C449,Athletics!$B$2:$AF$22,31,FALSE),0)</f>
        <v>0</v>
      </c>
      <c r="U449">
        <f>IFERROR(VLOOKUP(C449,'Volleyball F'!$B$2:$Q$50,16,FALSE),0)</f>
        <v>10</v>
      </c>
      <c r="V449">
        <f>IFERROR(VLOOKUP(C449,Pool!$B$2:$U$31,20,FALSE),0)</f>
        <v>0</v>
      </c>
      <c r="W449">
        <f>IFERROR(VLOOKUP(C449,'Tug of War'!$B$2:$AC$20,28,FALSE),0)</f>
        <v>0</v>
      </c>
      <c r="X449">
        <f t="shared" si="40"/>
        <v>110</v>
      </c>
      <c r="Y449">
        <f>IFERROR(VLOOKUP(C449,Frisbee!$B$2:$Q$18,16,FALSE),0)</f>
        <v>0</v>
      </c>
      <c r="Z449">
        <f t="shared" si="41"/>
        <v>110</v>
      </c>
    </row>
    <row r="450" spans="1:26" ht="15" thickBot="1" x14ac:dyDescent="0.35">
      <c r="A450" s="16" t="s">
        <v>1341</v>
      </c>
      <c r="B450" s="16" t="s">
        <v>1342</v>
      </c>
      <c r="C450" s="16" t="s">
        <v>1343</v>
      </c>
      <c r="D450">
        <f>IFERROR(VLOOKUP(C450,'throwball F'!$B$2:$N$138,13,FALSE),100)</f>
        <v>100</v>
      </c>
      <c r="E450">
        <f>IFERROR(VLOOKUP(C450,'Cricket SF&amp;F'!$B$2:$AC$103,28,FALSE),0)</f>
        <v>0</v>
      </c>
      <c r="F450">
        <f>IFERROR(VLOOKUP(C450,'Chess F'!$B$2:$H$84,7,FALSE),0)</f>
        <v>0</v>
      </c>
      <c r="G450">
        <f t="shared" si="36"/>
        <v>100</v>
      </c>
      <c r="H450">
        <f>IFERROR(VLOOKUP(C450,'Football SF'!$B$2:$U$61,20,FALSE),0)</f>
        <v>0</v>
      </c>
      <c r="I450">
        <f>IFERROR(VLOOKUP(C450,FIFA!$B$2:$M$36,12,FALSE),0)</f>
        <v>0</v>
      </c>
      <c r="J450">
        <f>IFERROR(VLOOKUP(C450,'TT F'!$B$2:$Q$71,16,FALSE),0)</f>
        <v>0</v>
      </c>
      <c r="K450">
        <f t="shared" si="37"/>
        <v>100</v>
      </c>
      <c r="L450">
        <f>IFERROR(VLOOKUP(C450,'Futsal F'!$B$2:$M$37,12,FALSE),0)</f>
        <v>0</v>
      </c>
      <c r="M450">
        <f>IFERROR(VLOOKUP(C450,'Football F'!$B$2:$M$34,12,FALSE),0)</f>
        <v>0</v>
      </c>
      <c r="N450">
        <f>IFERROR(VLOOKUP(C450,'Basketball F'!$B$2:$M$32,12,FALSE),0)</f>
        <v>0</v>
      </c>
      <c r="O450">
        <f t="shared" si="38"/>
        <v>100</v>
      </c>
      <c r="P450">
        <f>IFERROR(VLOOKUP(C450,'BGMI F'!$B$2:$Q$32,16,FALSE),0)</f>
        <v>0</v>
      </c>
      <c r="Q450">
        <f>IFERROR(VLOOKUP(C450,'Carrom F'!$B$2:$M$41,12,FALSE),0)</f>
        <v>0</v>
      </c>
      <c r="R450">
        <f>IFERROR(VLOOKUP(C450,'Badminton F'!$B$2:$Q$46,16,FALSE),0)</f>
        <v>0</v>
      </c>
      <c r="S450">
        <f t="shared" si="39"/>
        <v>100</v>
      </c>
      <c r="T450">
        <f>IFERROR(VLOOKUP(C450,Athletics!$B$2:$AF$22,31,FALSE),0)</f>
        <v>0</v>
      </c>
      <c r="U450">
        <f>IFERROR(VLOOKUP(C450,'Volleyball F'!$B$2:$Q$50,16,FALSE),0)</f>
        <v>0</v>
      </c>
      <c r="V450">
        <f>IFERROR(VLOOKUP(C450,Pool!$B$2:$U$31,20,FALSE),0)</f>
        <v>0</v>
      </c>
      <c r="W450">
        <f>IFERROR(VLOOKUP(C450,'Tug of War'!$B$2:$AC$20,28,FALSE),0)</f>
        <v>0</v>
      </c>
      <c r="X450">
        <f t="shared" si="40"/>
        <v>100</v>
      </c>
      <c r="Y450">
        <f>IFERROR(VLOOKUP(C450,Frisbee!$B$2:$Q$18,16,FALSE),0)</f>
        <v>0</v>
      </c>
      <c r="Z450">
        <f t="shared" si="41"/>
        <v>100</v>
      </c>
    </row>
    <row r="451" spans="1:26" ht="15" thickBot="1" x14ac:dyDescent="0.35">
      <c r="A451" s="16" t="s">
        <v>1344</v>
      </c>
      <c r="B451" s="16" t="s">
        <v>1345</v>
      </c>
      <c r="C451" s="16" t="s">
        <v>1346</v>
      </c>
      <c r="D451">
        <f>IFERROR(VLOOKUP(C451,'throwball F'!$B$2:$N$138,13,FALSE),100)</f>
        <v>91</v>
      </c>
      <c r="E451">
        <f>IFERROR(VLOOKUP(C451,'Cricket SF&amp;F'!$B$2:$AC$103,28,FALSE),0)</f>
        <v>17</v>
      </c>
      <c r="F451">
        <f>IFERROR(VLOOKUP(C451,'Chess F'!$B$2:$H$84,7,FALSE),0)</f>
        <v>12</v>
      </c>
      <c r="G451">
        <f t="shared" ref="G451:G514" si="42">SUM(D451:F451)</f>
        <v>120</v>
      </c>
      <c r="H451">
        <f>IFERROR(VLOOKUP(C451,'Football SF'!$B$2:$U$61,20,FALSE),0)</f>
        <v>9</v>
      </c>
      <c r="I451">
        <f>IFERROR(VLOOKUP(C451,FIFA!$B$2:$M$36,12,FALSE),0)</f>
        <v>0</v>
      </c>
      <c r="J451">
        <f>IFERROR(VLOOKUP(C451,'TT F'!$B$2:$Q$71,16,FALSE),0)</f>
        <v>0</v>
      </c>
      <c r="K451">
        <f t="shared" ref="K451:K514" si="43">SUM(G451:J451)</f>
        <v>129</v>
      </c>
      <c r="L451">
        <f>IFERROR(VLOOKUP(C451,'Futsal F'!$B$2:$M$37,12,FALSE),0)</f>
        <v>0</v>
      </c>
      <c r="M451">
        <f>IFERROR(VLOOKUP(C451,'Football F'!$B$2:$M$34,12,FALSE),0)</f>
        <v>0</v>
      </c>
      <c r="N451">
        <f>IFERROR(VLOOKUP(C451,'Basketball F'!$B$2:$M$32,12,FALSE),0)</f>
        <v>0</v>
      </c>
      <c r="O451">
        <f t="shared" ref="O451:O514" si="44">SUM(K451:N451)</f>
        <v>129</v>
      </c>
      <c r="P451">
        <f>IFERROR(VLOOKUP(C451,'BGMI F'!$B$2:$Q$32,16,FALSE),0)</f>
        <v>0</v>
      </c>
      <c r="Q451">
        <f>IFERROR(VLOOKUP(C451,'Carrom F'!$B$2:$M$41,12,FALSE),0)</f>
        <v>0</v>
      </c>
      <c r="R451">
        <f>IFERROR(VLOOKUP(C451,'Badminton F'!$B$2:$Q$46,16,FALSE),0)</f>
        <v>0</v>
      </c>
      <c r="S451">
        <f t="shared" ref="S451:S514" si="45">SUM(O451:R451)</f>
        <v>129</v>
      </c>
      <c r="T451">
        <f>IFERROR(VLOOKUP(C451,Athletics!$B$2:$AF$22,31,FALSE),0)</f>
        <v>0</v>
      </c>
      <c r="U451">
        <f>IFERROR(VLOOKUP(C451,'Volleyball F'!$B$2:$Q$50,16,FALSE),0)</f>
        <v>0</v>
      </c>
      <c r="V451">
        <f>IFERROR(VLOOKUP(C451,Pool!$B$2:$U$31,20,FALSE),0)</f>
        <v>0</v>
      </c>
      <c r="W451">
        <f>IFERROR(VLOOKUP(C451,'Tug of War'!$B$2:$AC$20,28,FALSE),0)</f>
        <v>0</v>
      </c>
      <c r="X451">
        <f t="shared" ref="X451:X514" si="46">SUM(S451:W451)</f>
        <v>129</v>
      </c>
      <c r="Y451">
        <f>IFERROR(VLOOKUP(C451,Frisbee!$B$2:$Q$18,16,FALSE),0)</f>
        <v>0</v>
      </c>
      <c r="Z451">
        <f t="shared" ref="Z451:Z514" si="47">SUM(X451:Y451)</f>
        <v>129</v>
      </c>
    </row>
    <row r="452" spans="1:26" ht="15" thickBot="1" x14ac:dyDescent="0.35">
      <c r="A452" s="16" t="s">
        <v>1347</v>
      </c>
      <c r="B452" s="16" t="s">
        <v>1348</v>
      </c>
      <c r="C452" s="16" t="s">
        <v>1349</v>
      </c>
      <c r="D452">
        <f>IFERROR(VLOOKUP(C452,'throwball F'!$B$2:$N$138,13,FALSE),100)</f>
        <v>100</v>
      </c>
      <c r="E452">
        <f>IFERROR(VLOOKUP(C452,'Cricket SF&amp;F'!$B$2:$AC$103,28,FALSE),0)</f>
        <v>0</v>
      </c>
      <c r="F452">
        <f>IFERROR(VLOOKUP(C452,'Chess F'!$B$2:$H$84,7,FALSE),0)</f>
        <v>0</v>
      </c>
      <c r="G452">
        <f t="shared" si="42"/>
        <v>100</v>
      </c>
      <c r="H452">
        <f>IFERROR(VLOOKUP(C452,'Football SF'!$B$2:$U$61,20,FALSE),0)</f>
        <v>0</v>
      </c>
      <c r="I452">
        <f>IFERROR(VLOOKUP(C452,FIFA!$B$2:$M$36,12,FALSE),0)</f>
        <v>0</v>
      </c>
      <c r="J452">
        <f>IFERROR(VLOOKUP(C452,'TT F'!$B$2:$Q$71,16,FALSE),0)</f>
        <v>0</v>
      </c>
      <c r="K452">
        <f t="shared" si="43"/>
        <v>100</v>
      </c>
      <c r="L452">
        <f>IFERROR(VLOOKUP(C452,'Futsal F'!$B$2:$M$37,12,FALSE),0)</f>
        <v>0</v>
      </c>
      <c r="M452">
        <f>IFERROR(VLOOKUP(C452,'Football F'!$B$2:$M$34,12,FALSE),0)</f>
        <v>0</v>
      </c>
      <c r="N452">
        <f>IFERROR(VLOOKUP(C452,'Basketball F'!$B$2:$M$32,12,FALSE),0)</f>
        <v>0</v>
      </c>
      <c r="O452">
        <f t="shared" si="44"/>
        <v>100</v>
      </c>
      <c r="P452">
        <f>IFERROR(VLOOKUP(C452,'BGMI F'!$B$2:$Q$32,16,FALSE),0)</f>
        <v>0</v>
      </c>
      <c r="Q452">
        <f>IFERROR(VLOOKUP(C452,'Carrom F'!$B$2:$M$41,12,FALSE),0)</f>
        <v>0</v>
      </c>
      <c r="R452">
        <f>IFERROR(VLOOKUP(C452,'Badminton F'!$B$2:$Q$46,16,FALSE),0)</f>
        <v>0</v>
      </c>
      <c r="S452">
        <f t="shared" si="45"/>
        <v>100</v>
      </c>
      <c r="T452">
        <f>IFERROR(VLOOKUP(C452,Athletics!$B$2:$AF$22,31,FALSE),0)</f>
        <v>0</v>
      </c>
      <c r="U452">
        <f>IFERROR(VLOOKUP(C452,'Volleyball F'!$B$2:$Q$50,16,FALSE),0)</f>
        <v>0</v>
      </c>
      <c r="V452">
        <f>IFERROR(VLOOKUP(C452,Pool!$B$2:$U$31,20,FALSE),0)</f>
        <v>0</v>
      </c>
      <c r="W452">
        <f>IFERROR(VLOOKUP(C452,'Tug of War'!$B$2:$AC$20,28,FALSE),0)</f>
        <v>0</v>
      </c>
      <c r="X452">
        <f t="shared" si="46"/>
        <v>100</v>
      </c>
      <c r="Y452">
        <f>IFERROR(VLOOKUP(C452,Frisbee!$B$2:$Q$18,16,FALSE),0)</f>
        <v>0</v>
      </c>
      <c r="Z452">
        <f t="shared" si="47"/>
        <v>100</v>
      </c>
    </row>
    <row r="453" spans="1:26" ht="15" thickBot="1" x14ac:dyDescent="0.35">
      <c r="A453" s="16" t="s">
        <v>1350</v>
      </c>
      <c r="B453" s="16" t="s">
        <v>1351</v>
      </c>
      <c r="C453" s="16" t="s">
        <v>1352</v>
      </c>
      <c r="D453">
        <f>IFERROR(VLOOKUP(C453,'throwball F'!$B$2:$N$138,13,FALSE),100)</f>
        <v>100</v>
      </c>
      <c r="E453">
        <f>IFERROR(VLOOKUP(C453,'Cricket SF&amp;F'!$B$2:$AC$103,28,FALSE),0)</f>
        <v>0</v>
      </c>
      <c r="F453">
        <f>IFERROR(VLOOKUP(C453,'Chess F'!$B$2:$H$84,7,FALSE),0)</f>
        <v>0</v>
      </c>
      <c r="G453">
        <f t="shared" si="42"/>
        <v>100</v>
      </c>
      <c r="H453">
        <f>IFERROR(VLOOKUP(C453,'Football SF'!$B$2:$U$61,20,FALSE),0)</f>
        <v>0</v>
      </c>
      <c r="I453">
        <f>IFERROR(VLOOKUP(C453,FIFA!$B$2:$M$36,12,FALSE),0)</f>
        <v>0</v>
      </c>
      <c r="J453">
        <f>IFERROR(VLOOKUP(C453,'TT F'!$B$2:$Q$71,16,FALSE),0)</f>
        <v>0</v>
      </c>
      <c r="K453">
        <f t="shared" si="43"/>
        <v>100</v>
      </c>
      <c r="L453">
        <f>IFERROR(VLOOKUP(C453,'Futsal F'!$B$2:$M$37,12,FALSE),0)</f>
        <v>0</v>
      </c>
      <c r="M453">
        <f>IFERROR(VLOOKUP(C453,'Football F'!$B$2:$M$34,12,FALSE),0)</f>
        <v>0</v>
      </c>
      <c r="N453">
        <f>IFERROR(VLOOKUP(C453,'Basketball F'!$B$2:$M$32,12,FALSE),0)</f>
        <v>0</v>
      </c>
      <c r="O453">
        <f t="shared" si="44"/>
        <v>100</v>
      </c>
      <c r="P453">
        <f>IFERROR(VLOOKUP(C453,'BGMI F'!$B$2:$Q$32,16,FALSE),0)</f>
        <v>0</v>
      </c>
      <c r="Q453">
        <f>IFERROR(VLOOKUP(C453,'Carrom F'!$B$2:$M$41,12,FALSE),0)</f>
        <v>0</v>
      </c>
      <c r="R453">
        <f>IFERROR(VLOOKUP(C453,'Badminton F'!$B$2:$Q$46,16,FALSE),0)</f>
        <v>0</v>
      </c>
      <c r="S453">
        <f t="shared" si="45"/>
        <v>100</v>
      </c>
      <c r="T453">
        <f>IFERROR(VLOOKUP(C453,Athletics!$B$2:$AF$22,31,FALSE),0)</f>
        <v>0</v>
      </c>
      <c r="U453">
        <f>IFERROR(VLOOKUP(C453,'Volleyball F'!$B$2:$Q$50,16,FALSE),0)</f>
        <v>0</v>
      </c>
      <c r="V453">
        <f>IFERROR(VLOOKUP(C453,Pool!$B$2:$U$31,20,FALSE),0)</f>
        <v>0</v>
      </c>
      <c r="W453">
        <f>IFERROR(VLOOKUP(C453,'Tug of War'!$B$2:$AC$20,28,FALSE),0)</f>
        <v>0</v>
      </c>
      <c r="X453">
        <f t="shared" si="46"/>
        <v>100</v>
      </c>
      <c r="Y453">
        <f>IFERROR(VLOOKUP(C453,Frisbee!$B$2:$Q$18,16,FALSE),0)</f>
        <v>0</v>
      </c>
      <c r="Z453">
        <f t="shared" si="47"/>
        <v>100</v>
      </c>
    </row>
    <row r="454" spans="1:26" ht="15" thickBot="1" x14ac:dyDescent="0.35">
      <c r="A454" s="16" t="s">
        <v>1353</v>
      </c>
      <c r="B454" s="16" t="s">
        <v>1354</v>
      </c>
      <c r="C454" s="16" t="s">
        <v>1355</v>
      </c>
      <c r="D454">
        <f>IFERROR(VLOOKUP(C454,'throwball F'!$B$2:$N$138,13,FALSE),100)</f>
        <v>100</v>
      </c>
      <c r="E454">
        <f>IFERROR(VLOOKUP(C454,'Cricket SF&amp;F'!$B$2:$AC$103,28,FALSE),0)</f>
        <v>0</v>
      </c>
      <c r="F454">
        <f>IFERROR(VLOOKUP(C454,'Chess F'!$B$2:$H$84,7,FALSE),0)</f>
        <v>0</v>
      </c>
      <c r="G454">
        <f t="shared" si="42"/>
        <v>100</v>
      </c>
      <c r="H454">
        <f>IFERROR(VLOOKUP(C454,'Football SF'!$B$2:$U$61,20,FALSE),0)</f>
        <v>0</v>
      </c>
      <c r="I454">
        <f>IFERROR(VLOOKUP(C454,FIFA!$B$2:$M$36,12,FALSE),0)</f>
        <v>0</v>
      </c>
      <c r="J454">
        <f>IFERROR(VLOOKUP(C454,'TT F'!$B$2:$Q$71,16,FALSE),0)</f>
        <v>0</v>
      </c>
      <c r="K454">
        <f t="shared" si="43"/>
        <v>100</v>
      </c>
      <c r="L454">
        <f>IFERROR(VLOOKUP(C454,'Futsal F'!$B$2:$M$37,12,FALSE),0)</f>
        <v>0</v>
      </c>
      <c r="M454">
        <f>IFERROR(VLOOKUP(C454,'Football F'!$B$2:$M$34,12,FALSE),0)</f>
        <v>0</v>
      </c>
      <c r="N454">
        <f>IFERROR(VLOOKUP(C454,'Basketball F'!$B$2:$M$32,12,FALSE),0)</f>
        <v>0</v>
      </c>
      <c r="O454">
        <f t="shared" si="44"/>
        <v>100</v>
      </c>
      <c r="P454">
        <f>IFERROR(VLOOKUP(C454,'BGMI F'!$B$2:$Q$32,16,FALSE),0)</f>
        <v>0</v>
      </c>
      <c r="Q454">
        <f>IFERROR(VLOOKUP(C454,'Carrom F'!$B$2:$M$41,12,FALSE),0)</f>
        <v>0</v>
      </c>
      <c r="R454">
        <f>IFERROR(VLOOKUP(C454,'Badminton F'!$B$2:$Q$46,16,FALSE),0)</f>
        <v>0</v>
      </c>
      <c r="S454">
        <f t="shared" si="45"/>
        <v>100</v>
      </c>
      <c r="T454">
        <f>IFERROR(VLOOKUP(C454,Athletics!$B$2:$AF$22,31,FALSE),0)</f>
        <v>0</v>
      </c>
      <c r="U454">
        <f>IFERROR(VLOOKUP(C454,'Volleyball F'!$B$2:$Q$50,16,FALSE),0)</f>
        <v>0</v>
      </c>
      <c r="V454">
        <f>IFERROR(VLOOKUP(C454,Pool!$B$2:$U$31,20,FALSE),0)</f>
        <v>0</v>
      </c>
      <c r="W454">
        <f>IFERROR(VLOOKUP(C454,'Tug of War'!$B$2:$AC$20,28,FALSE),0)</f>
        <v>0</v>
      </c>
      <c r="X454">
        <f t="shared" si="46"/>
        <v>100</v>
      </c>
      <c r="Y454">
        <f>IFERROR(VLOOKUP(C454,Frisbee!$B$2:$Q$18,16,FALSE),0)</f>
        <v>0</v>
      </c>
      <c r="Z454">
        <f t="shared" si="47"/>
        <v>100</v>
      </c>
    </row>
    <row r="455" spans="1:26" ht="15" thickBot="1" x14ac:dyDescent="0.35">
      <c r="A455" s="16" t="s">
        <v>1356</v>
      </c>
      <c r="B455" s="16" t="s">
        <v>1357</v>
      </c>
      <c r="C455" s="16" t="s">
        <v>1358</v>
      </c>
      <c r="D455">
        <f>IFERROR(VLOOKUP(C455,'throwball F'!$B$2:$N$138,13,FALSE),100)</f>
        <v>100</v>
      </c>
      <c r="E455">
        <f>IFERROR(VLOOKUP(C455,'Cricket SF&amp;F'!$B$2:$AC$103,28,FALSE),0)</f>
        <v>0</v>
      </c>
      <c r="F455">
        <f>IFERROR(VLOOKUP(C455,'Chess F'!$B$2:$H$84,7,FALSE),0)</f>
        <v>0</v>
      </c>
      <c r="G455">
        <f t="shared" si="42"/>
        <v>100</v>
      </c>
      <c r="H455">
        <f>IFERROR(VLOOKUP(C455,'Football SF'!$B$2:$U$61,20,FALSE),0)</f>
        <v>0</v>
      </c>
      <c r="I455">
        <f>IFERROR(VLOOKUP(C455,FIFA!$B$2:$M$36,12,FALSE),0)</f>
        <v>0</v>
      </c>
      <c r="J455">
        <f>IFERROR(VLOOKUP(C455,'TT F'!$B$2:$Q$71,16,FALSE),0)</f>
        <v>0</v>
      </c>
      <c r="K455">
        <f t="shared" si="43"/>
        <v>100</v>
      </c>
      <c r="L455">
        <f>IFERROR(VLOOKUP(C455,'Futsal F'!$B$2:$M$37,12,FALSE),0)</f>
        <v>0</v>
      </c>
      <c r="M455">
        <f>IFERROR(VLOOKUP(C455,'Football F'!$B$2:$M$34,12,FALSE),0)</f>
        <v>0</v>
      </c>
      <c r="N455">
        <f>IFERROR(VLOOKUP(C455,'Basketball F'!$B$2:$M$32,12,FALSE),0)</f>
        <v>0</v>
      </c>
      <c r="O455">
        <f t="shared" si="44"/>
        <v>100</v>
      </c>
      <c r="P455">
        <f>IFERROR(VLOOKUP(C455,'BGMI F'!$B$2:$Q$32,16,FALSE),0)</f>
        <v>0</v>
      </c>
      <c r="Q455">
        <f>IFERROR(VLOOKUP(C455,'Carrom F'!$B$2:$M$41,12,FALSE),0)</f>
        <v>0</v>
      </c>
      <c r="R455">
        <f>IFERROR(VLOOKUP(C455,'Badminton F'!$B$2:$Q$46,16,FALSE),0)</f>
        <v>0</v>
      </c>
      <c r="S455">
        <f t="shared" si="45"/>
        <v>100</v>
      </c>
      <c r="T455">
        <f>IFERROR(VLOOKUP(C455,Athletics!$B$2:$AF$22,31,FALSE),0)</f>
        <v>0</v>
      </c>
      <c r="U455">
        <f>IFERROR(VLOOKUP(C455,'Volleyball F'!$B$2:$Q$50,16,FALSE),0)</f>
        <v>0</v>
      </c>
      <c r="V455">
        <f>IFERROR(VLOOKUP(C455,Pool!$B$2:$U$31,20,FALSE),0)</f>
        <v>0</v>
      </c>
      <c r="W455">
        <f>IFERROR(VLOOKUP(C455,'Tug of War'!$B$2:$AC$20,28,FALSE),0)</f>
        <v>0</v>
      </c>
      <c r="X455">
        <f t="shared" si="46"/>
        <v>100</v>
      </c>
      <c r="Y455">
        <f>IFERROR(VLOOKUP(C455,Frisbee!$B$2:$Q$18,16,FALSE),0)</f>
        <v>0</v>
      </c>
      <c r="Z455">
        <f t="shared" si="47"/>
        <v>100</v>
      </c>
    </row>
    <row r="456" spans="1:26" ht="15" thickBot="1" x14ac:dyDescent="0.35">
      <c r="A456" s="16" t="s">
        <v>1359</v>
      </c>
      <c r="B456" s="16" t="s">
        <v>1360</v>
      </c>
      <c r="C456" s="16" t="s">
        <v>1361</v>
      </c>
      <c r="D456">
        <f>IFERROR(VLOOKUP(C456,'throwball F'!$B$2:$N$138,13,FALSE),100)</f>
        <v>100</v>
      </c>
      <c r="E456">
        <f>IFERROR(VLOOKUP(C456,'Cricket SF&amp;F'!$B$2:$AC$103,28,FALSE),0)</f>
        <v>0</v>
      </c>
      <c r="F456">
        <f>IFERROR(VLOOKUP(C456,'Chess F'!$B$2:$H$84,7,FALSE),0)</f>
        <v>0</v>
      </c>
      <c r="G456">
        <f t="shared" si="42"/>
        <v>100</v>
      </c>
      <c r="H456">
        <f>IFERROR(VLOOKUP(C456,'Football SF'!$B$2:$U$61,20,FALSE),0)</f>
        <v>0</v>
      </c>
      <c r="I456">
        <f>IFERROR(VLOOKUP(C456,FIFA!$B$2:$M$36,12,FALSE),0)</f>
        <v>0</v>
      </c>
      <c r="J456">
        <f>IFERROR(VLOOKUP(C456,'TT F'!$B$2:$Q$71,16,FALSE),0)</f>
        <v>0</v>
      </c>
      <c r="K456">
        <f t="shared" si="43"/>
        <v>100</v>
      </c>
      <c r="L456">
        <f>IFERROR(VLOOKUP(C456,'Futsal F'!$B$2:$M$37,12,FALSE),0)</f>
        <v>0</v>
      </c>
      <c r="M456">
        <f>IFERROR(VLOOKUP(C456,'Football F'!$B$2:$M$34,12,FALSE),0)</f>
        <v>0</v>
      </c>
      <c r="N456">
        <f>IFERROR(VLOOKUP(C456,'Basketball F'!$B$2:$M$32,12,FALSE),0)</f>
        <v>0</v>
      </c>
      <c r="O456">
        <f t="shared" si="44"/>
        <v>100</v>
      </c>
      <c r="P456">
        <f>IFERROR(VLOOKUP(C456,'BGMI F'!$B$2:$Q$32,16,FALSE),0)</f>
        <v>0</v>
      </c>
      <c r="Q456">
        <f>IFERROR(VLOOKUP(C456,'Carrom F'!$B$2:$M$41,12,FALSE),0)</f>
        <v>0</v>
      </c>
      <c r="R456">
        <f>IFERROR(VLOOKUP(C456,'Badminton F'!$B$2:$Q$46,16,FALSE),0)</f>
        <v>0</v>
      </c>
      <c r="S456">
        <f t="shared" si="45"/>
        <v>100</v>
      </c>
      <c r="T456">
        <f>IFERROR(VLOOKUP(C456,Athletics!$B$2:$AF$22,31,FALSE),0)</f>
        <v>0</v>
      </c>
      <c r="U456">
        <f>IFERROR(VLOOKUP(C456,'Volleyball F'!$B$2:$Q$50,16,FALSE),0)</f>
        <v>0</v>
      </c>
      <c r="V456">
        <f>IFERROR(VLOOKUP(C456,Pool!$B$2:$U$31,20,FALSE),0)</f>
        <v>0</v>
      </c>
      <c r="W456">
        <f>IFERROR(VLOOKUP(C456,'Tug of War'!$B$2:$AC$20,28,FALSE),0)</f>
        <v>0</v>
      </c>
      <c r="X456">
        <f t="shared" si="46"/>
        <v>100</v>
      </c>
      <c r="Y456">
        <f>IFERROR(VLOOKUP(C456,Frisbee!$B$2:$Q$18,16,FALSE),0)</f>
        <v>0</v>
      </c>
      <c r="Z456">
        <f t="shared" si="47"/>
        <v>100</v>
      </c>
    </row>
    <row r="457" spans="1:26" ht="29.4" thickBot="1" x14ac:dyDescent="0.35">
      <c r="A457" s="16" t="s">
        <v>1362</v>
      </c>
      <c r="B457" s="16" t="s">
        <v>1363</v>
      </c>
      <c r="C457" s="16" t="s">
        <v>1364</v>
      </c>
      <c r="D457">
        <f>IFERROR(VLOOKUP(C457,'throwball F'!$B$2:$N$138,13,FALSE),100)</f>
        <v>100</v>
      </c>
      <c r="E457">
        <f>IFERROR(VLOOKUP(C457,'Cricket SF&amp;F'!$B$2:$AC$103,28,FALSE),0)</f>
        <v>0</v>
      </c>
      <c r="F457">
        <f>IFERROR(VLOOKUP(C457,'Chess F'!$B$2:$H$84,7,FALSE),0)</f>
        <v>12</v>
      </c>
      <c r="G457">
        <f t="shared" si="42"/>
        <v>112</v>
      </c>
      <c r="H457">
        <f>IFERROR(VLOOKUP(C457,'Football SF'!$B$2:$U$61,20,FALSE),0)</f>
        <v>0</v>
      </c>
      <c r="I457">
        <f>IFERROR(VLOOKUP(C457,FIFA!$B$2:$M$36,12,FALSE),0)</f>
        <v>0</v>
      </c>
      <c r="J457">
        <f>IFERROR(VLOOKUP(C457,'TT F'!$B$2:$Q$71,16,FALSE),0)</f>
        <v>0</v>
      </c>
      <c r="K457">
        <f t="shared" si="43"/>
        <v>112</v>
      </c>
      <c r="L457">
        <f>IFERROR(VLOOKUP(C457,'Futsal F'!$B$2:$M$37,12,FALSE),0)</f>
        <v>0</v>
      </c>
      <c r="M457">
        <f>IFERROR(VLOOKUP(C457,'Football F'!$B$2:$M$34,12,FALSE),0)</f>
        <v>0</v>
      </c>
      <c r="N457">
        <f>IFERROR(VLOOKUP(C457,'Basketball F'!$B$2:$M$32,12,FALSE),0)</f>
        <v>0</v>
      </c>
      <c r="O457">
        <f t="shared" si="44"/>
        <v>112</v>
      </c>
      <c r="P457">
        <f>IFERROR(VLOOKUP(C457,'BGMI F'!$B$2:$Q$32,16,FALSE),0)</f>
        <v>0</v>
      </c>
      <c r="Q457">
        <f>IFERROR(VLOOKUP(C457,'Carrom F'!$B$2:$M$41,12,FALSE),0)</f>
        <v>0</v>
      </c>
      <c r="R457">
        <f>IFERROR(VLOOKUP(C457,'Badminton F'!$B$2:$Q$46,16,FALSE),0)</f>
        <v>16</v>
      </c>
      <c r="S457">
        <f t="shared" si="45"/>
        <v>128</v>
      </c>
      <c r="T457">
        <f>IFERROR(VLOOKUP(C457,Athletics!$B$2:$AF$22,31,FALSE),0)</f>
        <v>0</v>
      </c>
      <c r="U457">
        <f>IFERROR(VLOOKUP(C457,'Volleyball F'!$B$2:$Q$50,16,FALSE),0)</f>
        <v>0</v>
      </c>
      <c r="V457">
        <f>IFERROR(VLOOKUP(C457,Pool!$B$2:$U$31,20,FALSE),0)</f>
        <v>0</v>
      </c>
      <c r="W457">
        <f>IFERROR(VLOOKUP(C457,'Tug of War'!$B$2:$AC$20,28,FALSE),0)</f>
        <v>0</v>
      </c>
      <c r="X457">
        <f t="shared" si="46"/>
        <v>128</v>
      </c>
      <c r="Y457">
        <f>IFERROR(VLOOKUP(C457,Frisbee!$B$2:$Q$18,16,FALSE),0)</f>
        <v>0</v>
      </c>
      <c r="Z457">
        <f t="shared" si="47"/>
        <v>128</v>
      </c>
    </row>
    <row r="458" spans="1:26" ht="15" thickBot="1" x14ac:dyDescent="0.35">
      <c r="A458" s="16" t="s">
        <v>1365</v>
      </c>
      <c r="B458" s="16" t="s">
        <v>1366</v>
      </c>
      <c r="C458" s="16" t="s">
        <v>1367</v>
      </c>
      <c r="D458">
        <f>IFERROR(VLOOKUP(C458,'throwball F'!$B$2:$N$138,13,FALSE),100)</f>
        <v>100</v>
      </c>
      <c r="E458">
        <f>IFERROR(VLOOKUP(C458,'Cricket SF&amp;F'!$B$2:$AC$103,28,FALSE),0)</f>
        <v>0</v>
      </c>
      <c r="F458">
        <f>IFERROR(VLOOKUP(C458,'Chess F'!$B$2:$H$84,7,FALSE),0)</f>
        <v>0</v>
      </c>
      <c r="G458">
        <f t="shared" si="42"/>
        <v>100</v>
      </c>
      <c r="H458">
        <f>IFERROR(VLOOKUP(C458,'Football SF'!$B$2:$U$61,20,FALSE),0)</f>
        <v>0</v>
      </c>
      <c r="I458">
        <f>IFERROR(VLOOKUP(C458,FIFA!$B$2:$M$36,12,FALSE),0)</f>
        <v>0</v>
      </c>
      <c r="J458">
        <f>IFERROR(VLOOKUP(C458,'TT F'!$B$2:$Q$71,16,FALSE),0)</f>
        <v>0</v>
      </c>
      <c r="K458">
        <f t="shared" si="43"/>
        <v>100</v>
      </c>
      <c r="L458">
        <f>IFERROR(VLOOKUP(C458,'Futsal F'!$B$2:$M$37,12,FALSE),0)</f>
        <v>0</v>
      </c>
      <c r="M458">
        <f>IFERROR(VLOOKUP(C458,'Football F'!$B$2:$M$34,12,FALSE),0)</f>
        <v>0</v>
      </c>
      <c r="N458">
        <f>IFERROR(VLOOKUP(C458,'Basketball F'!$B$2:$M$32,12,FALSE),0)</f>
        <v>0</v>
      </c>
      <c r="O458">
        <f t="shared" si="44"/>
        <v>100</v>
      </c>
      <c r="P458">
        <f>IFERROR(VLOOKUP(C458,'BGMI F'!$B$2:$Q$32,16,FALSE),0)</f>
        <v>0</v>
      </c>
      <c r="Q458">
        <f>IFERROR(VLOOKUP(C458,'Carrom F'!$B$2:$M$41,12,FALSE),0)</f>
        <v>0</v>
      </c>
      <c r="R458">
        <f>IFERROR(VLOOKUP(C458,'Badminton F'!$B$2:$Q$46,16,FALSE),0)</f>
        <v>0</v>
      </c>
      <c r="S458">
        <f t="shared" si="45"/>
        <v>100</v>
      </c>
      <c r="T458">
        <f>IFERROR(VLOOKUP(C458,Athletics!$B$2:$AF$22,31,FALSE),0)</f>
        <v>0</v>
      </c>
      <c r="U458">
        <f>IFERROR(VLOOKUP(C458,'Volleyball F'!$B$2:$Q$50,16,FALSE),0)</f>
        <v>0</v>
      </c>
      <c r="V458">
        <f>IFERROR(VLOOKUP(C458,Pool!$B$2:$U$31,20,FALSE),0)</f>
        <v>0</v>
      </c>
      <c r="W458">
        <f>IFERROR(VLOOKUP(C458,'Tug of War'!$B$2:$AC$20,28,FALSE),0)</f>
        <v>0</v>
      </c>
      <c r="X458">
        <f t="shared" si="46"/>
        <v>100</v>
      </c>
      <c r="Y458">
        <f>IFERROR(VLOOKUP(C458,Frisbee!$B$2:$Q$18,16,FALSE),0)</f>
        <v>0</v>
      </c>
      <c r="Z458">
        <f t="shared" si="47"/>
        <v>100</v>
      </c>
    </row>
    <row r="459" spans="1:26" ht="15" thickBot="1" x14ac:dyDescent="0.35">
      <c r="A459" s="16" t="s">
        <v>1368</v>
      </c>
      <c r="B459" s="16" t="s">
        <v>1369</v>
      </c>
      <c r="C459" s="16" t="s">
        <v>1370</v>
      </c>
      <c r="D459">
        <f>IFERROR(VLOOKUP(C459,'throwball F'!$B$2:$N$138,13,FALSE),100)</f>
        <v>100</v>
      </c>
      <c r="E459">
        <f>IFERROR(VLOOKUP(C459,'Cricket SF&amp;F'!$B$2:$AC$103,28,FALSE),0)</f>
        <v>0</v>
      </c>
      <c r="F459">
        <f>IFERROR(VLOOKUP(C459,'Chess F'!$B$2:$H$84,7,FALSE),0)</f>
        <v>0</v>
      </c>
      <c r="G459">
        <f t="shared" si="42"/>
        <v>100</v>
      </c>
      <c r="H459">
        <f>IFERROR(VLOOKUP(C459,'Football SF'!$B$2:$U$61,20,FALSE),0)</f>
        <v>0</v>
      </c>
      <c r="I459">
        <f>IFERROR(VLOOKUP(C459,FIFA!$B$2:$M$36,12,FALSE),0)</f>
        <v>0</v>
      </c>
      <c r="J459">
        <f>IFERROR(VLOOKUP(C459,'TT F'!$B$2:$Q$71,16,FALSE),0)</f>
        <v>0</v>
      </c>
      <c r="K459">
        <f t="shared" si="43"/>
        <v>100</v>
      </c>
      <c r="L459">
        <f>IFERROR(VLOOKUP(C459,'Futsal F'!$B$2:$M$37,12,FALSE),0)</f>
        <v>0</v>
      </c>
      <c r="M459">
        <f>IFERROR(VLOOKUP(C459,'Football F'!$B$2:$M$34,12,FALSE),0)</f>
        <v>0</v>
      </c>
      <c r="N459">
        <f>IFERROR(VLOOKUP(C459,'Basketball F'!$B$2:$M$32,12,FALSE),0)</f>
        <v>0</v>
      </c>
      <c r="O459">
        <f t="shared" si="44"/>
        <v>100</v>
      </c>
      <c r="P459">
        <f>IFERROR(VLOOKUP(C459,'BGMI F'!$B$2:$Q$32,16,FALSE),0)</f>
        <v>0</v>
      </c>
      <c r="Q459">
        <f>IFERROR(VLOOKUP(C459,'Carrom F'!$B$2:$M$41,12,FALSE),0)</f>
        <v>0</v>
      </c>
      <c r="R459">
        <f>IFERROR(VLOOKUP(C459,'Badminton F'!$B$2:$Q$46,16,FALSE),0)</f>
        <v>0</v>
      </c>
      <c r="S459">
        <f t="shared" si="45"/>
        <v>100</v>
      </c>
      <c r="T459">
        <f>IFERROR(VLOOKUP(C459,Athletics!$B$2:$AF$22,31,FALSE),0)</f>
        <v>0</v>
      </c>
      <c r="U459">
        <f>IFERROR(VLOOKUP(C459,'Volleyball F'!$B$2:$Q$50,16,FALSE),0)</f>
        <v>0</v>
      </c>
      <c r="V459">
        <f>IFERROR(VLOOKUP(C459,Pool!$B$2:$U$31,20,FALSE),0)</f>
        <v>0</v>
      </c>
      <c r="W459">
        <f>IFERROR(VLOOKUP(C459,'Tug of War'!$B$2:$AC$20,28,FALSE),0)</f>
        <v>0</v>
      </c>
      <c r="X459">
        <f t="shared" si="46"/>
        <v>100</v>
      </c>
      <c r="Y459">
        <f>IFERROR(VLOOKUP(C459,Frisbee!$B$2:$Q$18,16,FALSE),0)</f>
        <v>0</v>
      </c>
      <c r="Z459">
        <f t="shared" si="47"/>
        <v>100</v>
      </c>
    </row>
    <row r="460" spans="1:26" ht="15" thickBot="1" x14ac:dyDescent="0.35">
      <c r="A460" s="16" t="s">
        <v>1371</v>
      </c>
      <c r="B460" s="16" t="s">
        <v>232</v>
      </c>
      <c r="C460" s="16" t="s">
        <v>1372</v>
      </c>
      <c r="D460">
        <f>IFERROR(VLOOKUP(C460,'throwball F'!$B$2:$N$138,13,FALSE),100)</f>
        <v>90</v>
      </c>
      <c r="E460">
        <f>IFERROR(VLOOKUP(C460,'Cricket SF&amp;F'!$B$2:$AC$103,28,FALSE),0)</f>
        <v>-20</v>
      </c>
      <c r="F460">
        <f>IFERROR(VLOOKUP(C460,'Chess F'!$B$2:$H$84,7,FALSE),0)</f>
        <v>0</v>
      </c>
      <c r="G460">
        <f t="shared" si="42"/>
        <v>70</v>
      </c>
      <c r="H460">
        <f>IFERROR(VLOOKUP(C460,'Football SF'!$B$2:$U$61,20,FALSE),0)</f>
        <v>-10</v>
      </c>
      <c r="I460">
        <f>IFERROR(VLOOKUP(C460,FIFA!$B$2:$M$36,12,FALSE),0)</f>
        <v>10</v>
      </c>
      <c r="J460">
        <f>IFERROR(VLOOKUP(C460,'TT F'!$B$2:$Q$71,16,FALSE),0)</f>
        <v>-2</v>
      </c>
      <c r="K460">
        <f t="shared" si="43"/>
        <v>68</v>
      </c>
      <c r="L460">
        <f>IFERROR(VLOOKUP(C460,'Futsal F'!$B$2:$M$37,12,FALSE),0)</f>
        <v>0</v>
      </c>
      <c r="M460">
        <f>IFERROR(VLOOKUP(C460,'Football F'!$B$2:$M$34,12,FALSE),0)</f>
        <v>0</v>
      </c>
      <c r="N460">
        <f>IFERROR(VLOOKUP(C460,'Basketball F'!$B$2:$M$32,12,FALSE),0)</f>
        <v>0</v>
      </c>
      <c r="O460">
        <f t="shared" si="44"/>
        <v>68</v>
      </c>
      <c r="P460">
        <f>IFERROR(VLOOKUP(C460,'BGMI F'!$B$2:$Q$32,16,FALSE),0)</f>
        <v>0</v>
      </c>
      <c r="Q460">
        <f>IFERROR(VLOOKUP(C460,'Carrom F'!$B$2:$M$41,12,FALSE),0)</f>
        <v>0</v>
      </c>
      <c r="R460">
        <f>IFERROR(VLOOKUP(C460,'Badminton F'!$B$2:$Q$46,16,FALSE),0)</f>
        <v>0</v>
      </c>
      <c r="S460">
        <f t="shared" si="45"/>
        <v>68</v>
      </c>
      <c r="T460">
        <f>IFERROR(VLOOKUP(C460,Athletics!$B$2:$AF$22,31,FALSE),0)</f>
        <v>0</v>
      </c>
      <c r="U460">
        <f>IFERROR(VLOOKUP(C460,'Volleyball F'!$B$2:$Q$50,16,FALSE),0)</f>
        <v>20</v>
      </c>
      <c r="V460">
        <f>IFERROR(VLOOKUP(C460,Pool!$B$2:$U$31,20,FALSE),0)</f>
        <v>0</v>
      </c>
      <c r="W460">
        <f>IFERROR(VLOOKUP(C460,'Tug of War'!$B$2:$AC$20,28,FALSE),0)</f>
        <v>0</v>
      </c>
      <c r="X460">
        <f t="shared" si="46"/>
        <v>88</v>
      </c>
      <c r="Y460">
        <f>IFERROR(VLOOKUP(C460,Frisbee!$B$2:$Q$18,16,FALSE),0)</f>
        <v>0</v>
      </c>
      <c r="Z460">
        <f t="shared" si="47"/>
        <v>88</v>
      </c>
    </row>
    <row r="461" spans="1:26" ht="15" thickBot="1" x14ac:dyDescent="0.35">
      <c r="A461" s="16" t="s">
        <v>1373</v>
      </c>
      <c r="B461" s="16" t="s">
        <v>1374</v>
      </c>
      <c r="C461" s="16" t="s">
        <v>1375</v>
      </c>
      <c r="D461">
        <f>IFERROR(VLOOKUP(C461,'throwball F'!$B$2:$N$138,13,FALSE),100)</f>
        <v>100</v>
      </c>
      <c r="E461">
        <f>IFERROR(VLOOKUP(C461,'Cricket SF&amp;F'!$B$2:$AC$103,28,FALSE),0)</f>
        <v>0</v>
      </c>
      <c r="F461">
        <f>IFERROR(VLOOKUP(C461,'Chess F'!$B$2:$H$84,7,FALSE),0)</f>
        <v>0</v>
      </c>
      <c r="G461">
        <f t="shared" si="42"/>
        <v>100</v>
      </c>
      <c r="H461">
        <f>IFERROR(VLOOKUP(C461,'Football SF'!$B$2:$U$61,20,FALSE),0)</f>
        <v>0</v>
      </c>
      <c r="I461">
        <f>IFERROR(VLOOKUP(C461,FIFA!$B$2:$M$36,12,FALSE),0)</f>
        <v>0</v>
      </c>
      <c r="J461">
        <f>IFERROR(VLOOKUP(C461,'TT F'!$B$2:$Q$71,16,FALSE),0)</f>
        <v>0</v>
      </c>
      <c r="K461">
        <f t="shared" si="43"/>
        <v>100</v>
      </c>
      <c r="L461">
        <f>IFERROR(VLOOKUP(C461,'Futsal F'!$B$2:$M$37,12,FALSE),0)</f>
        <v>0</v>
      </c>
      <c r="M461">
        <f>IFERROR(VLOOKUP(C461,'Football F'!$B$2:$M$34,12,FALSE),0)</f>
        <v>0</v>
      </c>
      <c r="N461">
        <f>IFERROR(VLOOKUP(C461,'Basketball F'!$B$2:$M$32,12,FALSE),0)</f>
        <v>0</v>
      </c>
      <c r="O461">
        <f t="shared" si="44"/>
        <v>100</v>
      </c>
      <c r="P461">
        <f>IFERROR(VLOOKUP(C461,'BGMI F'!$B$2:$Q$32,16,FALSE),0)</f>
        <v>0</v>
      </c>
      <c r="Q461">
        <f>IFERROR(VLOOKUP(C461,'Carrom F'!$B$2:$M$41,12,FALSE),0)</f>
        <v>0</v>
      </c>
      <c r="R461">
        <f>IFERROR(VLOOKUP(C461,'Badminton F'!$B$2:$Q$46,16,FALSE),0)</f>
        <v>0</v>
      </c>
      <c r="S461">
        <f t="shared" si="45"/>
        <v>100</v>
      </c>
      <c r="T461">
        <f>IFERROR(VLOOKUP(C461,Athletics!$B$2:$AF$22,31,FALSE),0)</f>
        <v>0</v>
      </c>
      <c r="U461">
        <f>IFERROR(VLOOKUP(C461,'Volleyball F'!$B$2:$Q$50,16,FALSE),0)</f>
        <v>0</v>
      </c>
      <c r="V461">
        <f>IFERROR(VLOOKUP(C461,Pool!$B$2:$U$31,20,FALSE),0)</f>
        <v>0</v>
      </c>
      <c r="W461">
        <f>IFERROR(VLOOKUP(C461,'Tug of War'!$B$2:$AC$20,28,FALSE),0)</f>
        <v>0</v>
      </c>
      <c r="X461">
        <f t="shared" si="46"/>
        <v>100</v>
      </c>
      <c r="Y461">
        <f>IFERROR(VLOOKUP(C461,Frisbee!$B$2:$Q$18,16,FALSE),0)</f>
        <v>0</v>
      </c>
      <c r="Z461">
        <f t="shared" si="47"/>
        <v>100</v>
      </c>
    </row>
    <row r="462" spans="1:26" ht="15" thickBot="1" x14ac:dyDescent="0.35">
      <c r="A462" s="16" t="s">
        <v>1376</v>
      </c>
      <c r="B462" s="16" t="s">
        <v>1377</v>
      </c>
      <c r="C462" s="16" t="s">
        <v>1378</v>
      </c>
      <c r="D462">
        <f>IFERROR(VLOOKUP(C462,'throwball F'!$B$2:$N$138,13,FALSE),100)</f>
        <v>94</v>
      </c>
      <c r="E462">
        <f>IFERROR(VLOOKUP(C462,'Cricket SF&amp;F'!$B$2:$AC$103,28,FALSE),0)</f>
        <v>0</v>
      </c>
      <c r="F462">
        <f>IFERROR(VLOOKUP(C462,'Chess F'!$B$2:$H$84,7,FALSE),0)</f>
        <v>0</v>
      </c>
      <c r="G462">
        <f t="shared" si="42"/>
        <v>94</v>
      </c>
      <c r="H462">
        <f>IFERROR(VLOOKUP(C462,'Football SF'!$B$2:$U$61,20,FALSE),0)</f>
        <v>0</v>
      </c>
      <c r="I462">
        <f>IFERROR(VLOOKUP(C462,FIFA!$B$2:$M$36,12,FALSE),0)</f>
        <v>0</v>
      </c>
      <c r="J462">
        <f>IFERROR(VLOOKUP(C462,'TT F'!$B$2:$Q$71,16,FALSE),0)</f>
        <v>0</v>
      </c>
      <c r="K462">
        <f t="shared" si="43"/>
        <v>94</v>
      </c>
      <c r="L462">
        <f>IFERROR(VLOOKUP(C462,'Futsal F'!$B$2:$M$37,12,FALSE),0)</f>
        <v>0</v>
      </c>
      <c r="M462">
        <f>IFERROR(VLOOKUP(C462,'Football F'!$B$2:$M$34,12,FALSE),0)</f>
        <v>0</v>
      </c>
      <c r="N462">
        <f>IFERROR(VLOOKUP(C462,'Basketball F'!$B$2:$M$32,12,FALSE),0)</f>
        <v>0</v>
      </c>
      <c r="O462">
        <f t="shared" si="44"/>
        <v>94</v>
      </c>
      <c r="P462">
        <f>IFERROR(VLOOKUP(C462,'BGMI F'!$B$2:$Q$32,16,FALSE),0)</f>
        <v>0</v>
      </c>
      <c r="Q462">
        <f>IFERROR(VLOOKUP(C462,'Carrom F'!$B$2:$M$41,12,FALSE),0)</f>
        <v>0</v>
      </c>
      <c r="R462">
        <f>IFERROR(VLOOKUP(C462,'Badminton F'!$B$2:$Q$46,16,FALSE),0)</f>
        <v>0</v>
      </c>
      <c r="S462">
        <f t="shared" si="45"/>
        <v>94</v>
      </c>
      <c r="T462">
        <f>IFERROR(VLOOKUP(C462,Athletics!$B$2:$AF$22,31,FALSE),0)</f>
        <v>0</v>
      </c>
      <c r="U462">
        <f>IFERROR(VLOOKUP(C462,'Volleyball F'!$B$2:$Q$50,16,FALSE),0)</f>
        <v>0</v>
      </c>
      <c r="V462">
        <f>IFERROR(VLOOKUP(C462,Pool!$B$2:$U$31,20,FALSE),0)</f>
        <v>0</v>
      </c>
      <c r="W462">
        <f>IFERROR(VLOOKUP(C462,'Tug of War'!$B$2:$AC$20,28,FALSE),0)</f>
        <v>0</v>
      </c>
      <c r="X462">
        <f t="shared" si="46"/>
        <v>94</v>
      </c>
      <c r="Y462">
        <f>IFERROR(VLOOKUP(C462,Frisbee!$B$2:$Q$18,16,FALSE),0)</f>
        <v>0</v>
      </c>
      <c r="Z462">
        <f t="shared" si="47"/>
        <v>94</v>
      </c>
    </row>
    <row r="463" spans="1:26" ht="15" thickBot="1" x14ac:dyDescent="0.35">
      <c r="A463" s="16" t="s">
        <v>1379</v>
      </c>
      <c r="B463" s="16" t="s">
        <v>1380</v>
      </c>
      <c r="C463" s="16" t="s">
        <v>1381</v>
      </c>
      <c r="D463">
        <f>IFERROR(VLOOKUP(C463,'throwball F'!$B$2:$N$138,13,FALSE),100)</f>
        <v>100</v>
      </c>
      <c r="E463">
        <f>IFERROR(VLOOKUP(C463,'Cricket SF&amp;F'!$B$2:$AC$103,28,FALSE),0)</f>
        <v>0</v>
      </c>
      <c r="F463">
        <f>IFERROR(VLOOKUP(C463,'Chess F'!$B$2:$H$84,7,FALSE),0)</f>
        <v>0</v>
      </c>
      <c r="G463">
        <f t="shared" si="42"/>
        <v>100</v>
      </c>
      <c r="H463">
        <f>IFERROR(VLOOKUP(C463,'Football SF'!$B$2:$U$61,20,FALSE),0)</f>
        <v>0</v>
      </c>
      <c r="I463">
        <f>IFERROR(VLOOKUP(C463,FIFA!$B$2:$M$36,12,FALSE),0)</f>
        <v>0</v>
      </c>
      <c r="J463">
        <f>IFERROR(VLOOKUP(C463,'TT F'!$B$2:$Q$71,16,FALSE),0)</f>
        <v>0</v>
      </c>
      <c r="K463">
        <f t="shared" si="43"/>
        <v>100</v>
      </c>
      <c r="L463">
        <f>IFERROR(VLOOKUP(C463,'Futsal F'!$B$2:$M$37,12,FALSE),0)</f>
        <v>0</v>
      </c>
      <c r="M463">
        <f>IFERROR(VLOOKUP(C463,'Football F'!$B$2:$M$34,12,FALSE),0)</f>
        <v>0</v>
      </c>
      <c r="N463">
        <f>IFERROR(VLOOKUP(C463,'Basketball F'!$B$2:$M$32,12,FALSE),0)</f>
        <v>0</v>
      </c>
      <c r="O463">
        <f t="shared" si="44"/>
        <v>100</v>
      </c>
      <c r="P463">
        <f>IFERROR(VLOOKUP(C463,'BGMI F'!$B$2:$Q$32,16,FALSE),0)</f>
        <v>0</v>
      </c>
      <c r="Q463">
        <f>IFERROR(VLOOKUP(C463,'Carrom F'!$B$2:$M$41,12,FALSE),0)</f>
        <v>0</v>
      </c>
      <c r="R463">
        <f>IFERROR(VLOOKUP(C463,'Badminton F'!$B$2:$Q$46,16,FALSE),0)</f>
        <v>0</v>
      </c>
      <c r="S463">
        <f t="shared" si="45"/>
        <v>100</v>
      </c>
      <c r="T463">
        <f>IFERROR(VLOOKUP(C463,Athletics!$B$2:$AF$22,31,FALSE),0)</f>
        <v>0</v>
      </c>
      <c r="U463">
        <f>IFERROR(VLOOKUP(C463,'Volleyball F'!$B$2:$Q$50,16,FALSE),0)</f>
        <v>0</v>
      </c>
      <c r="V463">
        <f>IFERROR(VLOOKUP(C463,Pool!$B$2:$U$31,20,FALSE),0)</f>
        <v>0</v>
      </c>
      <c r="W463">
        <f>IFERROR(VLOOKUP(C463,'Tug of War'!$B$2:$AC$20,28,FALSE),0)</f>
        <v>0</v>
      </c>
      <c r="X463">
        <f t="shared" si="46"/>
        <v>100</v>
      </c>
      <c r="Y463">
        <f>IFERROR(VLOOKUP(C463,Frisbee!$B$2:$Q$18,16,FALSE),0)</f>
        <v>0</v>
      </c>
      <c r="Z463">
        <f t="shared" si="47"/>
        <v>100</v>
      </c>
    </row>
    <row r="464" spans="1:26" ht="29.4" thickBot="1" x14ac:dyDescent="0.35">
      <c r="A464" s="16" t="s">
        <v>1382</v>
      </c>
      <c r="B464" s="16" t="s">
        <v>1383</v>
      </c>
      <c r="C464" s="16" t="s">
        <v>1384</v>
      </c>
      <c r="D464">
        <f>IFERROR(VLOOKUP(C464,'throwball F'!$B$2:$N$138,13,FALSE),100)</f>
        <v>100</v>
      </c>
      <c r="E464">
        <f>IFERROR(VLOOKUP(C464,'Cricket SF&amp;F'!$B$2:$AC$103,28,FALSE),0)</f>
        <v>0</v>
      </c>
      <c r="F464">
        <f>IFERROR(VLOOKUP(C464,'Chess F'!$B$2:$H$84,7,FALSE),0)</f>
        <v>0</v>
      </c>
      <c r="G464">
        <f t="shared" si="42"/>
        <v>100</v>
      </c>
      <c r="H464">
        <f>IFERROR(VLOOKUP(C464,'Football SF'!$B$2:$U$61,20,FALSE),0)</f>
        <v>0</v>
      </c>
      <c r="I464">
        <f>IFERROR(VLOOKUP(C464,FIFA!$B$2:$M$36,12,FALSE),0)</f>
        <v>0</v>
      </c>
      <c r="J464">
        <f>IFERROR(VLOOKUP(C464,'TT F'!$B$2:$Q$71,16,FALSE),0)</f>
        <v>0</v>
      </c>
      <c r="K464">
        <f t="shared" si="43"/>
        <v>100</v>
      </c>
      <c r="L464">
        <f>IFERROR(VLOOKUP(C464,'Futsal F'!$B$2:$M$37,12,FALSE),0)</f>
        <v>0</v>
      </c>
      <c r="M464">
        <f>IFERROR(VLOOKUP(C464,'Football F'!$B$2:$M$34,12,FALSE),0)</f>
        <v>0</v>
      </c>
      <c r="N464">
        <f>IFERROR(VLOOKUP(C464,'Basketball F'!$B$2:$M$32,12,FALSE),0)</f>
        <v>0</v>
      </c>
      <c r="O464">
        <f t="shared" si="44"/>
        <v>100</v>
      </c>
      <c r="P464">
        <f>IFERROR(VLOOKUP(C464,'BGMI F'!$B$2:$Q$32,16,FALSE),0)</f>
        <v>0</v>
      </c>
      <c r="Q464">
        <f>IFERROR(VLOOKUP(C464,'Carrom F'!$B$2:$M$41,12,FALSE),0)</f>
        <v>0</v>
      </c>
      <c r="R464">
        <f>IFERROR(VLOOKUP(C464,'Badminton F'!$B$2:$Q$46,16,FALSE),0)</f>
        <v>0</v>
      </c>
      <c r="S464">
        <f t="shared" si="45"/>
        <v>100</v>
      </c>
      <c r="T464">
        <f>IFERROR(VLOOKUP(C464,Athletics!$B$2:$AF$22,31,FALSE),0)</f>
        <v>0</v>
      </c>
      <c r="U464">
        <f>IFERROR(VLOOKUP(C464,'Volleyball F'!$B$2:$Q$50,16,FALSE),0)</f>
        <v>0</v>
      </c>
      <c r="V464">
        <f>IFERROR(VLOOKUP(C464,Pool!$B$2:$U$31,20,FALSE),0)</f>
        <v>0</v>
      </c>
      <c r="W464">
        <f>IFERROR(VLOOKUP(C464,'Tug of War'!$B$2:$AC$20,28,FALSE),0)</f>
        <v>0</v>
      </c>
      <c r="X464">
        <f t="shared" si="46"/>
        <v>100</v>
      </c>
      <c r="Y464">
        <f>IFERROR(VLOOKUP(C464,Frisbee!$B$2:$Q$18,16,FALSE),0)</f>
        <v>0</v>
      </c>
      <c r="Z464">
        <f t="shared" si="47"/>
        <v>100</v>
      </c>
    </row>
    <row r="465" spans="1:26" ht="15" thickBot="1" x14ac:dyDescent="0.35">
      <c r="A465" s="16" t="s">
        <v>1385</v>
      </c>
      <c r="B465" s="16" t="s">
        <v>1386</v>
      </c>
      <c r="C465" s="16" t="s">
        <v>1387</v>
      </c>
      <c r="D465">
        <f>IFERROR(VLOOKUP(C465,'throwball F'!$B$2:$N$138,13,FALSE),100)</f>
        <v>100</v>
      </c>
      <c r="E465">
        <f>IFERROR(VLOOKUP(C465,'Cricket SF&amp;F'!$B$2:$AC$103,28,FALSE),0)</f>
        <v>0</v>
      </c>
      <c r="F465">
        <f>IFERROR(VLOOKUP(C465,'Chess F'!$B$2:$H$84,7,FALSE),0)</f>
        <v>0</v>
      </c>
      <c r="G465">
        <f t="shared" si="42"/>
        <v>100</v>
      </c>
      <c r="H465">
        <f>IFERROR(VLOOKUP(C465,'Football SF'!$B$2:$U$61,20,FALSE),0)</f>
        <v>0</v>
      </c>
      <c r="I465">
        <f>IFERROR(VLOOKUP(C465,FIFA!$B$2:$M$36,12,FALSE),0)</f>
        <v>0</v>
      </c>
      <c r="J465">
        <f>IFERROR(VLOOKUP(C465,'TT F'!$B$2:$Q$71,16,FALSE),0)</f>
        <v>0</v>
      </c>
      <c r="K465">
        <f t="shared" si="43"/>
        <v>100</v>
      </c>
      <c r="L465">
        <f>IFERROR(VLOOKUP(C465,'Futsal F'!$B$2:$M$37,12,FALSE),0)</f>
        <v>0</v>
      </c>
      <c r="M465">
        <f>IFERROR(VLOOKUP(C465,'Football F'!$B$2:$M$34,12,FALSE),0)</f>
        <v>0</v>
      </c>
      <c r="N465">
        <f>IFERROR(VLOOKUP(C465,'Basketball F'!$B$2:$M$32,12,FALSE),0)</f>
        <v>0</v>
      </c>
      <c r="O465">
        <f t="shared" si="44"/>
        <v>100</v>
      </c>
      <c r="P465">
        <f>IFERROR(VLOOKUP(C465,'BGMI F'!$B$2:$Q$32,16,FALSE),0)</f>
        <v>0</v>
      </c>
      <c r="Q465">
        <f>IFERROR(VLOOKUP(C465,'Carrom F'!$B$2:$M$41,12,FALSE),0)</f>
        <v>0</v>
      </c>
      <c r="R465">
        <f>IFERROR(VLOOKUP(C465,'Badminton F'!$B$2:$Q$46,16,FALSE),0)</f>
        <v>0</v>
      </c>
      <c r="S465">
        <f t="shared" si="45"/>
        <v>100</v>
      </c>
      <c r="T465">
        <f>IFERROR(VLOOKUP(C465,Athletics!$B$2:$AF$22,31,FALSE),0)</f>
        <v>0</v>
      </c>
      <c r="U465">
        <f>IFERROR(VLOOKUP(C465,'Volleyball F'!$B$2:$Q$50,16,FALSE),0)</f>
        <v>0</v>
      </c>
      <c r="V465">
        <f>IFERROR(VLOOKUP(C465,Pool!$B$2:$U$31,20,FALSE),0)</f>
        <v>0</v>
      </c>
      <c r="W465">
        <f>IFERROR(VLOOKUP(C465,'Tug of War'!$B$2:$AC$20,28,FALSE),0)</f>
        <v>0</v>
      </c>
      <c r="X465">
        <f t="shared" si="46"/>
        <v>100</v>
      </c>
      <c r="Y465">
        <f>IFERROR(VLOOKUP(C465,Frisbee!$B$2:$Q$18,16,FALSE),0)</f>
        <v>0</v>
      </c>
      <c r="Z465">
        <f t="shared" si="47"/>
        <v>100</v>
      </c>
    </row>
    <row r="466" spans="1:26" ht="15" thickBot="1" x14ac:dyDescent="0.35">
      <c r="A466" s="16" t="s">
        <v>1388</v>
      </c>
      <c r="B466" s="16" t="s">
        <v>1389</v>
      </c>
      <c r="C466" s="16" t="s">
        <v>1390</v>
      </c>
      <c r="D466">
        <f>IFERROR(VLOOKUP(C466,'throwball F'!$B$2:$N$138,13,FALSE),100)</f>
        <v>100</v>
      </c>
      <c r="E466">
        <f>IFERROR(VLOOKUP(C466,'Cricket SF&amp;F'!$B$2:$AC$103,28,FALSE),0)</f>
        <v>0</v>
      </c>
      <c r="F466">
        <f>IFERROR(VLOOKUP(C466,'Chess F'!$B$2:$H$84,7,FALSE),0)</f>
        <v>0</v>
      </c>
      <c r="G466">
        <f t="shared" si="42"/>
        <v>100</v>
      </c>
      <c r="H466">
        <f>IFERROR(VLOOKUP(C466,'Football SF'!$B$2:$U$61,20,FALSE),0)</f>
        <v>0</v>
      </c>
      <c r="I466">
        <f>IFERROR(VLOOKUP(C466,FIFA!$B$2:$M$36,12,FALSE),0)</f>
        <v>0</v>
      </c>
      <c r="J466">
        <f>IFERROR(VLOOKUP(C466,'TT F'!$B$2:$Q$71,16,FALSE),0)</f>
        <v>0</v>
      </c>
      <c r="K466">
        <f t="shared" si="43"/>
        <v>100</v>
      </c>
      <c r="L466">
        <f>IFERROR(VLOOKUP(C466,'Futsal F'!$B$2:$M$37,12,FALSE),0)</f>
        <v>0</v>
      </c>
      <c r="M466">
        <f>IFERROR(VLOOKUP(C466,'Football F'!$B$2:$M$34,12,FALSE),0)</f>
        <v>0</v>
      </c>
      <c r="N466">
        <f>IFERROR(VLOOKUP(C466,'Basketball F'!$B$2:$M$32,12,FALSE),0)</f>
        <v>0</v>
      </c>
      <c r="O466">
        <f t="shared" si="44"/>
        <v>100</v>
      </c>
      <c r="P466">
        <f>IFERROR(VLOOKUP(C466,'BGMI F'!$B$2:$Q$32,16,FALSE),0)</f>
        <v>0</v>
      </c>
      <c r="Q466">
        <f>IFERROR(VLOOKUP(C466,'Carrom F'!$B$2:$M$41,12,FALSE),0)</f>
        <v>0</v>
      </c>
      <c r="R466">
        <f>IFERROR(VLOOKUP(C466,'Badminton F'!$B$2:$Q$46,16,FALSE),0)</f>
        <v>0</v>
      </c>
      <c r="S466">
        <f t="shared" si="45"/>
        <v>100</v>
      </c>
      <c r="T466">
        <f>IFERROR(VLOOKUP(C466,Athletics!$B$2:$AF$22,31,FALSE),0)</f>
        <v>0</v>
      </c>
      <c r="U466">
        <f>IFERROR(VLOOKUP(C466,'Volleyball F'!$B$2:$Q$50,16,FALSE),0)</f>
        <v>0</v>
      </c>
      <c r="V466">
        <f>IFERROR(VLOOKUP(C466,Pool!$B$2:$U$31,20,FALSE),0)</f>
        <v>0</v>
      </c>
      <c r="W466">
        <f>IFERROR(VLOOKUP(C466,'Tug of War'!$B$2:$AC$20,28,FALSE),0)</f>
        <v>0</v>
      </c>
      <c r="X466">
        <f t="shared" si="46"/>
        <v>100</v>
      </c>
      <c r="Y466">
        <f>IFERROR(VLOOKUP(C466,Frisbee!$B$2:$Q$18,16,FALSE),0)</f>
        <v>0</v>
      </c>
      <c r="Z466">
        <f t="shared" si="47"/>
        <v>100</v>
      </c>
    </row>
    <row r="467" spans="1:26" ht="15" thickBot="1" x14ac:dyDescent="0.35">
      <c r="A467" s="16" t="s">
        <v>1391</v>
      </c>
      <c r="B467" s="16" t="s">
        <v>1392</v>
      </c>
      <c r="C467" s="16" t="s">
        <v>1393</v>
      </c>
      <c r="D467">
        <f>IFERROR(VLOOKUP(C467,'throwball F'!$B$2:$N$138,13,FALSE),100)</f>
        <v>94</v>
      </c>
      <c r="E467">
        <f>IFERROR(VLOOKUP(C467,'Cricket SF&amp;F'!$B$2:$AC$103,28,FALSE),0)</f>
        <v>0</v>
      </c>
      <c r="F467">
        <f>IFERROR(VLOOKUP(C467,'Chess F'!$B$2:$H$84,7,FALSE),0)</f>
        <v>0</v>
      </c>
      <c r="G467">
        <f t="shared" si="42"/>
        <v>94</v>
      </c>
      <c r="H467">
        <f>IFERROR(VLOOKUP(C467,'Football SF'!$B$2:$U$61,20,FALSE),0)</f>
        <v>0</v>
      </c>
      <c r="I467">
        <f>IFERROR(VLOOKUP(C467,FIFA!$B$2:$M$36,12,FALSE),0)</f>
        <v>0</v>
      </c>
      <c r="J467">
        <f>IFERROR(VLOOKUP(C467,'TT F'!$B$2:$Q$71,16,FALSE),0)</f>
        <v>0</v>
      </c>
      <c r="K467">
        <f t="shared" si="43"/>
        <v>94</v>
      </c>
      <c r="L467">
        <f>IFERROR(VLOOKUP(C467,'Futsal F'!$B$2:$M$37,12,FALSE),0)</f>
        <v>0</v>
      </c>
      <c r="M467">
        <f>IFERROR(VLOOKUP(C467,'Football F'!$B$2:$M$34,12,FALSE),0)</f>
        <v>0</v>
      </c>
      <c r="N467">
        <f>IFERROR(VLOOKUP(C467,'Basketball F'!$B$2:$M$32,12,FALSE),0)</f>
        <v>0</v>
      </c>
      <c r="O467">
        <f t="shared" si="44"/>
        <v>94</v>
      </c>
      <c r="P467">
        <f>IFERROR(VLOOKUP(C467,'BGMI F'!$B$2:$Q$32,16,FALSE),0)</f>
        <v>0</v>
      </c>
      <c r="Q467">
        <f>IFERROR(VLOOKUP(C467,'Carrom F'!$B$2:$M$41,12,FALSE),0)</f>
        <v>0</v>
      </c>
      <c r="R467">
        <f>IFERROR(VLOOKUP(C467,'Badminton F'!$B$2:$Q$46,16,FALSE),0)</f>
        <v>0</v>
      </c>
      <c r="S467">
        <f t="shared" si="45"/>
        <v>94</v>
      </c>
      <c r="T467">
        <f>IFERROR(VLOOKUP(C467,Athletics!$B$2:$AF$22,31,FALSE),0)</f>
        <v>0</v>
      </c>
      <c r="U467">
        <f>IFERROR(VLOOKUP(C467,'Volleyball F'!$B$2:$Q$50,16,FALSE),0)</f>
        <v>0</v>
      </c>
      <c r="V467">
        <f>IFERROR(VLOOKUP(C467,Pool!$B$2:$U$31,20,FALSE),0)</f>
        <v>0</v>
      </c>
      <c r="W467">
        <f>IFERROR(VLOOKUP(C467,'Tug of War'!$B$2:$AC$20,28,FALSE),0)</f>
        <v>0</v>
      </c>
      <c r="X467">
        <f t="shared" si="46"/>
        <v>94</v>
      </c>
      <c r="Y467">
        <f>IFERROR(VLOOKUP(C467,Frisbee!$B$2:$Q$18,16,FALSE),0)</f>
        <v>0</v>
      </c>
      <c r="Z467">
        <f t="shared" si="47"/>
        <v>94</v>
      </c>
    </row>
    <row r="468" spans="1:26" ht="15" thickBot="1" x14ac:dyDescent="0.35">
      <c r="A468" s="16" t="s">
        <v>1394</v>
      </c>
      <c r="B468" s="16" t="s">
        <v>1395</v>
      </c>
      <c r="C468" s="16" t="s">
        <v>1396</v>
      </c>
      <c r="D468">
        <f>IFERROR(VLOOKUP(C468,'throwball F'!$B$2:$N$138,13,FALSE),100)</f>
        <v>100</v>
      </c>
      <c r="E468">
        <f>IFERROR(VLOOKUP(C468,'Cricket SF&amp;F'!$B$2:$AC$103,28,FALSE),0)</f>
        <v>0</v>
      </c>
      <c r="F468">
        <f>IFERROR(VLOOKUP(C468,'Chess F'!$B$2:$H$84,7,FALSE),0)</f>
        <v>0</v>
      </c>
      <c r="G468">
        <f t="shared" si="42"/>
        <v>100</v>
      </c>
      <c r="H468">
        <f>IFERROR(VLOOKUP(C468,'Football SF'!$B$2:$U$61,20,FALSE),0)</f>
        <v>0</v>
      </c>
      <c r="I468">
        <f>IFERROR(VLOOKUP(C468,FIFA!$B$2:$M$36,12,FALSE),0)</f>
        <v>0</v>
      </c>
      <c r="J468">
        <f>IFERROR(VLOOKUP(C468,'TT F'!$B$2:$Q$71,16,FALSE),0)</f>
        <v>0</v>
      </c>
      <c r="K468">
        <f t="shared" si="43"/>
        <v>100</v>
      </c>
      <c r="L468">
        <f>IFERROR(VLOOKUP(C468,'Futsal F'!$B$2:$M$37,12,FALSE),0)</f>
        <v>0</v>
      </c>
      <c r="M468">
        <f>IFERROR(VLOOKUP(C468,'Football F'!$B$2:$M$34,12,FALSE),0)</f>
        <v>0</v>
      </c>
      <c r="N468">
        <f>IFERROR(VLOOKUP(C468,'Basketball F'!$B$2:$M$32,12,FALSE),0)</f>
        <v>0</v>
      </c>
      <c r="O468">
        <f t="shared" si="44"/>
        <v>100</v>
      </c>
      <c r="P468">
        <f>IFERROR(VLOOKUP(C468,'BGMI F'!$B$2:$Q$32,16,FALSE),0)</f>
        <v>0</v>
      </c>
      <c r="Q468">
        <f>IFERROR(VLOOKUP(C468,'Carrom F'!$B$2:$M$41,12,FALSE),0)</f>
        <v>0</v>
      </c>
      <c r="R468">
        <f>IFERROR(VLOOKUP(C468,'Badminton F'!$B$2:$Q$46,16,FALSE),0)</f>
        <v>0</v>
      </c>
      <c r="S468">
        <f t="shared" si="45"/>
        <v>100</v>
      </c>
      <c r="T468">
        <f>IFERROR(VLOOKUP(C468,Athletics!$B$2:$AF$22,31,FALSE),0)</f>
        <v>0</v>
      </c>
      <c r="U468">
        <f>IFERROR(VLOOKUP(C468,'Volleyball F'!$B$2:$Q$50,16,FALSE),0)</f>
        <v>0</v>
      </c>
      <c r="V468">
        <f>IFERROR(VLOOKUP(C468,Pool!$B$2:$U$31,20,FALSE),0)</f>
        <v>0</v>
      </c>
      <c r="W468">
        <f>IFERROR(VLOOKUP(C468,'Tug of War'!$B$2:$AC$20,28,FALSE),0)</f>
        <v>0</v>
      </c>
      <c r="X468">
        <f t="shared" si="46"/>
        <v>100</v>
      </c>
      <c r="Y468">
        <f>IFERROR(VLOOKUP(C468,Frisbee!$B$2:$Q$18,16,FALSE),0)</f>
        <v>0</v>
      </c>
      <c r="Z468">
        <f t="shared" si="47"/>
        <v>100</v>
      </c>
    </row>
    <row r="469" spans="1:26" ht="15" thickBot="1" x14ac:dyDescent="0.35">
      <c r="A469" s="16" t="s">
        <v>1397</v>
      </c>
      <c r="B469" s="16" t="s">
        <v>1398</v>
      </c>
      <c r="C469" s="16" t="s">
        <v>1399</v>
      </c>
      <c r="D469">
        <f>IFERROR(VLOOKUP(C469,'throwball F'!$B$2:$N$138,13,FALSE),100)</f>
        <v>100</v>
      </c>
      <c r="E469">
        <f>IFERROR(VLOOKUP(C469,'Cricket SF&amp;F'!$B$2:$AC$103,28,FALSE),0)</f>
        <v>0</v>
      </c>
      <c r="F469">
        <f>IFERROR(VLOOKUP(C469,'Chess F'!$B$2:$H$84,7,FALSE),0)</f>
        <v>0</v>
      </c>
      <c r="G469">
        <f t="shared" si="42"/>
        <v>100</v>
      </c>
      <c r="H469">
        <f>IFERROR(VLOOKUP(C469,'Football SF'!$B$2:$U$61,20,FALSE),0)</f>
        <v>0</v>
      </c>
      <c r="I469">
        <f>IFERROR(VLOOKUP(C469,FIFA!$B$2:$M$36,12,FALSE),0)</f>
        <v>0</v>
      </c>
      <c r="J469">
        <f>IFERROR(VLOOKUP(C469,'TT F'!$B$2:$Q$71,16,FALSE),0)</f>
        <v>0</v>
      </c>
      <c r="K469">
        <f t="shared" si="43"/>
        <v>100</v>
      </c>
      <c r="L469">
        <f>IFERROR(VLOOKUP(C469,'Futsal F'!$B$2:$M$37,12,FALSE),0)</f>
        <v>0</v>
      </c>
      <c r="M469">
        <f>IFERROR(VLOOKUP(C469,'Football F'!$B$2:$M$34,12,FALSE),0)</f>
        <v>0</v>
      </c>
      <c r="N469">
        <f>IFERROR(VLOOKUP(C469,'Basketball F'!$B$2:$M$32,12,FALSE),0)</f>
        <v>0</v>
      </c>
      <c r="O469">
        <f t="shared" si="44"/>
        <v>100</v>
      </c>
      <c r="P469">
        <f>IFERROR(VLOOKUP(C469,'BGMI F'!$B$2:$Q$32,16,FALSE),0)</f>
        <v>0</v>
      </c>
      <c r="Q469">
        <f>IFERROR(VLOOKUP(C469,'Carrom F'!$B$2:$M$41,12,FALSE),0)</f>
        <v>0</v>
      </c>
      <c r="R469">
        <f>IFERROR(VLOOKUP(C469,'Badminton F'!$B$2:$Q$46,16,FALSE),0)</f>
        <v>0</v>
      </c>
      <c r="S469">
        <f t="shared" si="45"/>
        <v>100</v>
      </c>
      <c r="T469">
        <f>IFERROR(VLOOKUP(C469,Athletics!$B$2:$AF$22,31,FALSE),0)</f>
        <v>0</v>
      </c>
      <c r="U469">
        <f>IFERROR(VLOOKUP(C469,'Volleyball F'!$B$2:$Q$50,16,FALSE),0)</f>
        <v>0</v>
      </c>
      <c r="V469">
        <f>IFERROR(VLOOKUP(C469,Pool!$B$2:$U$31,20,FALSE),0)</f>
        <v>0</v>
      </c>
      <c r="W469">
        <f>IFERROR(VLOOKUP(C469,'Tug of War'!$B$2:$AC$20,28,FALSE),0)</f>
        <v>0</v>
      </c>
      <c r="X469">
        <f t="shared" si="46"/>
        <v>100</v>
      </c>
      <c r="Y469">
        <f>IFERROR(VLOOKUP(C469,Frisbee!$B$2:$Q$18,16,FALSE),0)</f>
        <v>0</v>
      </c>
      <c r="Z469">
        <f t="shared" si="47"/>
        <v>100</v>
      </c>
    </row>
    <row r="470" spans="1:26" ht="15" thickBot="1" x14ac:dyDescent="0.35">
      <c r="A470" s="16" t="s">
        <v>1400</v>
      </c>
      <c r="B470" s="16" t="s">
        <v>1401</v>
      </c>
      <c r="C470" s="16" t="s">
        <v>1402</v>
      </c>
      <c r="D470">
        <f>IFERROR(VLOOKUP(C470,'throwball F'!$B$2:$N$138,13,FALSE),100)</f>
        <v>90</v>
      </c>
      <c r="E470">
        <f>IFERROR(VLOOKUP(C470,'Cricket SF&amp;F'!$B$2:$AC$103,28,FALSE),0)</f>
        <v>0</v>
      </c>
      <c r="F470">
        <f>IFERROR(VLOOKUP(C470,'Chess F'!$B$2:$H$84,7,FALSE),0)</f>
        <v>0</v>
      </c>
      <c r="G470">
        <f t="shared" si="42"/>
        <v>90</v>
      </c>
      <c r="H470">
        <f>IFERROR(VLOOKUP(C470,'Football SF'!$B$2:$U$61,20,FALSE),0)</f>
        <v>0</v>
      </c>
      <c r="I470">
        <f>IFERROR(VLOOKUP(C470,FIFA!$B$2:$M$36,12,FALSE),0)</f>
        <v>0</v>
      </c>
      <c r="J470">
        <f>IFERROR(VLOOKUP(C470,'TT F'!$B$2:$Q$71,16,FALSE),0)</f>
        <v>0</v>
      </c>
      <c r="K470">
        <f t="shared" si="43"/>
        <v>90</v>
      </c>
      <c r="L470">
        <f>IFERROR(VLOOKUP(C470,'Futsal F'!$B$2:$M$37,12,FALSE),0)</f>
        <v>0</v>
      </c>
      <c r="M470">
        <f>IFERROR(VLOOKUP(C470,'Football F'!$B$2:$M$34,12,FALSE),0)</f>
        <v>0</v>
      </c>
      <c r="N470">
        <f>IFERROR(VLOOKUP(C470,'Basketball F'!$B$2:$M$32,12,FALSE),0)</f>
        <v>0</v>
      </c>
      <c r="O470">
        <f t="shared" si="44"/>
        <v>90</v>
      </c>
      <c r="P470">
        <f>IFERROR(VLOOKUP(C470,'BGMI F'!$B$2:$Q$32,16,FALSE),0)</f>
        <v>0</v>
      </c>
      <c r="Q470">
        <f>IFERROR(VLOOKUP(C470,'Carrom F'!$B$2:$M$41,12,FALSE),0)</f>
        <v>0</v>
      </c>
      <c r="R470">
        <f>IFERROR(VLOOKUP(C470,'Badminton F'!$B$2:$Q$46,16,FALSE),0)</f>
        <v>0</v>
      </c>
      <c r="S470">
        <f t="shared" si="45"/>
        <v>90</v>
      </c>
      <c r="T470">
        <f>IFERROR(VLOOKUP(C470,Athletics!$B$2:$AF$22,31,FALSE),0)</f>
        <v>0</v>
      </c>
      <c r="U470">
        <f>IFERROR(VLOOKUP(C470,'Volleyball F'!$B$2:$Q$50,16,FALSE),0)</f>
        <v>0</v>
      </c>
      <c r="V470">
        <f>IFERROR(VLOOKUP(C470,Pool!$B$2:$U$31,20,FALSE),0)</f>
        <v>0</v>
      </c>
      <c r="W470">
        <f>IFERROR(VLOOKUP(C470,'Tug of War'!$B$2:$AC$20,28,FALSE),0)</f>
        <v>0</v>
      </c>
      <c r="X470">
        <f t="shared" si="46"/>
        <v>90</v>
      </c>
      <c r="Y470">
        <f>IFERROR(VLOOKUP(C470,Frisbee!$B$2:$Q$18,16,FALSE),0)</f>
        <v>0</v>
      </c>
      <c r="Z470">
        <f t="shared" si="47"/>
        <v>90</v>
      </c>
    </row>
    <row r="471" spans="1:26" ht="15" thickBot="1" x14ac:dyDescent="0.35">
      <c r="A471" s="16" t="s">
        <v>1403</v>
      </c>
      <c r="B471" s="16" t="s">
        <v>1404</v>
      </c>
      <c r="C471" s="16" t="s">
        <v>1405</v>
      </c>
      <c r="D471">
        <f>IFERROR(VLOOKUP(C471,'throwball F'!$B$2:$N$138,13,FALSE),100)</f>
        <v>100</v>
      </c>
      <c r="E471">
        <f>IFERROR(VLOOKUP(C471,'Cricket SF&amp;F'!$B$2:$AC$103,28,FALSE),0)</f>
        <v>0</v>
      </c>
      <c r="F471">
        <f>IFERROR(VLOOKUP(C471,'Chess F'!$B$2:$H$84,7,FALSE),0)</f>
        <v>0</v>
      </c>
      <c r="G471">
        <f t="shared" si="42"/>
        <v>100</v>
      </c>
      <c r="H471">
        <f>IFERROR(VLOOKUP(C471,'Football SF'!$B$2:$U$61,20,FALSE),0)</f>
        <v>0</v>
      </c>
      <c r="I471">
        <f>IFERROR(VLOOKUP(C471,FIFA!$B$2:$M$36,12,FALSE),0)</f>
        <v>0</v>
      </c>
      <c r="J471">
        <f>IFERROR(VLOOKUP(C471,'TT F'!$B$2:$Q$71,16,FALSE),0)</f>
        <v>0</v>
      </c>
      <c r="K471">
        <f t="shared" si="43"/>
        <v>100</v>
      </c>
      <c r="L471">
        <f>IFERROR(VLOOKUP(C471,'Futsal F'!$B$2:$M$37,12,FALSE),0)</f>
        <v>0</v>
      </c>
      <c r="M471">
        <f>IFERROR(VLOOKUP(C471,'Football F'!$B$2:$M$34,12,FALSE),0)</f>
        <v>0</v>
      </c>
      <c r="N471">
        <f>IFERROR(VLOOKUP(C471,'Basketball F'!$B$2:$M$32,12,FALSE),0)</f>
        <v>0</v>
      </c>
      <c r="O471">
        <f t="shared" si="44"/>
        <v>100</v>
      </c>
      <c r="P471">
        <f>IFERROR(VLOOKUP(C471,'BGMI F'!$B$2:$Q$32,16,FALSE),0)</f>
        <v>0</v>
      </c>
      <c r="Q471">
        <f>IFERROR(VLOOKUP(C471,'Carrom F'!$B$2:$M$41,12,FALSE),0)</f>
        <v>0</v>
      </c>
      <c r="R471">
        <f>IFERROR(VLOOKUP(C471,'Badminton F'!$B$2:$Q$46,16,FALSE),0)</f>
        <v>0</v>
      </c>
      <c r="S471">
        <f t="shared" si="45"/>
        <v>100</v>
      </c>
      <c r="T471">
        <f>IFERROR(VLOOKUP(C471,Athletics!$B$2:$AF$22,31,FALSE),0)</f>
        <v>0</v>
      </c>
      <c r="U471">
        <f>IFERROR(VLOOKUP(C471,'Volleyball F'!$B$2:$Q$50,16,FALSE),0)</f>
        <v>0</v>
      </c>
      <c r="V471">
        <f>IFERROR(VLOOKUP(C471,Pool!$B$2:$U$31,20,FALSE),0)</f>
        <v>0</v>
      </c>
      <c r="W471">
        <f>IFERROR(VLOOKUP(C471,'Tug of War'!$B$2:$AC$20,28,FALSE),0)</f>
        <v>0</v>
      </c>
      <c r="X471">
        <f t="shared" si="46"/>
        <v>100</v>
      </c>
      <c r="Y471">
        <f>IFERROR(VLOOKUP(C471,Frisbee!$B$2:$Q$18,16,FALSE),0)</f>
        <v>0</v>
      </c>
      <c r="Z471">
        <f t="shared" si="47"/>
        <v>100</v>
      </c>
    </row>
    <row r="472" spans="1:26" ht="15" thickBot="1" x14ac:dyDescent="0.35">
      <c r="A472" s="16" t="s">
        <v>1406</v>
      </c>
      <c r="B472" s="16" t="s">
        <v>1407</v>
      </c>
      <c r="C472" s="16" t="s">
        <v>1408</v>
      </c>
      <c r="D472">
        <f>IFERROR(VLOOKUP(C472,'throwball F'!$B$2:$N$138,13,FALSE),100)</f>
        <v>100</v>
      </c>
      <c r="E472">
        <f>IFERROR(VLOOKUP(C472,'Cricket SF&amp;F'!$B$2:$AC$103,28,FALSE),0)</f>
        <v>0</v>
      </c>
      <c r="F472">
        <f>IFERROR(VLOOKUP(C472,'Chess F'!$B$2:$H$84,7,FALSE),0)</f>
        <v>0</v>
      </c>
      <c r="G472">
        <f t="shared" si="42"/>
        <v>100</v>
      </c>
      <c r="H472">
        <f>IFERROR(VLOOKUP(C472,'Football SF'!$B$2:$U$61,20,FALSE),0)</f>
        <v>0</v>
      </c>
      <c r="I472">
        <f>IFERROR(VLOOKUP(C472,FIFA!$B$2:$M$36,12,FALSE),0)</f>
        <v>0</v>
      </c>
      <c r="J472">
        <f>IFERROR(VLOOKUP(C472,'TT F'!$B$2:$Q$71,16,FALSE),0)</f>
        <v>0</v>
      </c>
      <c r="K472">
        <f t="shared" si="43"/>
        <v>100</v>
      </c>
      <c r="L472">
        <f>IFERROR(VLOOKUP(C472,'Futsal F'!$B$2:$M$37,12,FALSE),0)</f>
        <v>0</v>
      </c>
      <c r="M472">
        <f>IFERROR(VLOOKUP(C472,'Football F'!$B$2:$M$34,12,FALSE),0)</f>
        <v>0</v>
      </c>
      <c r="N472">
        <f>IFERROR(VLOOKUP(C472,'Basketball F'!$B$2:$M$32,12,FALSE),0)</f>
        <v>0</v>
      </c>
      <c r="O472">
        <f t="shared" si="44"/>
        <v>100</v>
      </c>
      <c r="P472">
        <f>IFERROR(VLOOKUP(C472,'BGMI F'!$B$2:$Q$32,16,FALSE),0)</f>
        <v>0</v>
      </c>
      <c r="Q472">
        <f>IFERROR(VLOOKUP(C472,'Carrom F'!$B$2:$M$41,12,FALSE),0)</f>
        <v>0</v>
      </c>
      <c r="R472">
        <f>IFERROR(VLOOKUP(C472,'Badminton F'!$B$2:$Q$46,16,FALSE),0)</f>
        <v>0</v>
      </c>
      <c r="S472">
        <f t="shared" si="45"/>
        <v>100</v>
      </c>
      <c r="T472">
        <f>IFERROR(VLOOKUP(C472,Athletics!$B$2:$AF$22,31,FALSE),0)</f>
        <v>0</v>
      </c>
      <c r="U472">
        <f>IFERROR(VLOOKUP(C472,'Volleyball F'!$B$2:$Q$50,16,FALSE),0)</f>
        <v>0</v>
      </c>
      <c r="V472">
        <f>IFERROR(VLOOKUP(C472,Pool!$B$2:$U$31,20,FALSE),0)</f>
        <v>0</v>
      </c>
      <c r="W472">
        <f>IFERROR(VLOOKUP(C472,'Tug of War'!$B$2:$AC$20,28,FALSE),0)</f>
        <v>0</v>
      </c>
      <c r="X472">
        <f t="shared" si="46"/>
        <v>100</v>
      </c>
      <c r="Y472">
        <f>IFERROR(VLOOKUP(C472,Frisbee!$B$2:$Q$18,16,FALSE),0)</f>
        <v>0</v>
      </c>
      <c r="Z472">
        <f t="shared" si="47"/>
        <v>100</v>
      </c>
    </row>
    <row r="473" spans="1:26" ht="15" thickBot="1" x14ac:dyDescent="0.35">
      <c r="A473" s="16" t="s">
        <v>1409</v>
      </c>
      <c r="B473" s="16" t="s">
        <v>1410</v>
      </c>
      <c r="C473" s="16" t="s">
        <v>1411</v>
      </c>
      <c r="D473">
        <f>IFERROR(VLOOKUP(C473,'throwball F'!$B$2:$N$138,13,FALSE),100)</f>
        <v>110</v>
      </c>
      <c r="E473">
        <f>IFERROR(VLOOKUP(C473,'Cricket SF&amp;F'!$B$2:$AC$103,28,FALSE),0)</f>
        <v>15</v>
      </c>
      <c r="F473">
        <f>IFERROR(VLOOKUP(C473,'Chess F'!$B$2:$H$84,7,FALSE),0)</f>
        <v>-5</v>
      </c>
      <c r="G473">
        <f t="shared" si="42"/>
        <v>120</v>
      </c>
      <c r="H473">
        <f>IFERROR(VLOOKUP(C473,'Football SF'!$B$2:$U$61,20,FALSE),0)</f>
        <v>0</v>
      </c>
      <c r="I473">
        <f>IFERROR(VLOOKUP(C473,FIFA!$B$2:$M$36,12,FALSE),0)</f>
        <v>0</v>
      </c>
      <c r="J473">
        <f>IFERROR(VLOOKUP(C473,'TT F'!$B$2:$Q$71,16,FALSE),0)</f>
        <v>7</v>
      </c>
      <c r="K473">
        <f t="shared" si="43"/>
        <v>127</v>
      </c>
      <c r="L473">
        <f>IFERROR(VLOOKUP(C473,'Futsal F'!$B$2:$M$37,12,FALSE),0)</f>
        <v>15</v>
      </c>
      <c r="M473">
        <f>IFERROR(VLOOKUP(C473,'Football F'!$B$2:$M$34,12,FALSE),0)</f>
        <v>5</v>
      </c>
      <c r="N473">
        <f>IFERROR(VLOOKUP(C473,'Basketball F'!$B$2:$M$32,12,FALSE),0)</f>
        <v>7</v>
      </c>
      <c r="O473">
        <f t="shared" si="44"/>
        <v>154</v>
      </c>
      <c r="P473">
        <f>IFERROR(VLOOKUP(C473,'BGMI F'!$B$2:$Q$32,16,FALSE),0)</f>
        <v>-13</v>
      </c>
      <c r="Q473">
        <f>IFERROR(VLOOKUP(C473,'Carrom F'!$B$2:$M$41,12,FALSE),0)</f>
        <v>5</v>
      </c>
      <c r="R473">
        <f>IFERROR(VLOOKUP(C473,'Badminton F'!$B$2:$Q$46,16,FALSE),0)</f>
        <v>10</v>
      </c>
      <c r="S473">
        <f t="shared" si="45"/>
        <v>156</v>
      </c>
      <c r="T473">
        <f>IFERROR(VLOOKUP(C473,Athletics!$B$2:$AF$22,31,FALSE),0)</f>
        <v>40</v>
      </c>
      <c r="U473">
        <f>IFERROR(VLOOKUP(C473,'Volleyball F'!$B$2:$Q$50,16,FALSE),0)</f>
        <v>20</v>
      </c>
      <c r="V473">
        <f>IFERROR(VLOOKUP(C473,Pool!$B$2:$U$31,20,FALSE),0)</f>
        <v>20</v>
      </c>
      <c r="W473">
        <f>IFERROR(VLOOKUP(C473,'Tug of War'!$B$2:$AC$20,28,FALSE),0)</f>
        <v>0</v>
      </c>
      <c r="X473">
        <f t="shared" si="46"/>
        <v>236</v>
      </c>
      <c r="Y473">
        <f>IFERROR(VLOOKUP(C473,Frisbee!$B$2:$Q$18,16,FALSE),0)</f>
        <v>-5</v>
      </c>
      <c r="Z473">
        <f t="shared" si="47"/>
        <v>231</v>
      </c>
    </row>
    <row r="474" spans="1:26" ht="15" thickBot="1" x14ac:dyDescent="0.35">
      <c r="A474" s="16" t="s">
        <v>1412</v>
      </c>
      <c r="B474" s="16" t="s">
        <v>1413</v>
      </c>
      <c r="C474" s="16" t="s">
        <v>1414</v>
      </c>
      <c r="D474">
        <f>IFERROR(VLOOKUP(C474,'throwball F'!$B$2:$N$138,13,FALSE),100)</f>
        <v>100</v>
      </c>
      <c r="E474">
        <f>IFERROR(VLOOKUP(C474,'Cricket SF&amp;F'!$B$2:$AC$103,28,FALSE),0)</f>
        <v>-15</v>
      </c>
      <c r="F474">
        <f>IFERROR(VLOOKUP(C474,'Chess F'!$B$2:$H$84,7,FALSE),0)</f>
        <v>0</v>
      </c>
      <c r="G474">
        <f t="shared" si="42"/>
        <v>85</v>
      </c>
      <c r="H474">
        <f>IFERROR(VLOOKUP(C474,'Football SF'!$B$2:$U$61,20,FALSE),0)</f>
        <v>0</v>
      </c>
      <c r="I474">
        <f>IFERROR(VLOOKUP(C474,FIFA!$B$2:$M$36,12,FALSE),0)</f>
        <v>0</v>
      </c>
      <c r="J474">
        <f>IFERROR(VLOOKUP(C474,'TT F'!$B$2:$Q$71,16,FALSE),0)</f>
        <v>0</v>
      </c>
      <c r="K474">
        <f t="shared" si="43"/>
        <v>85</v>
      </c>
      <c r="L474">
        <f>IFERROR(VLOOKUP(C474,'Futsal F'!$B$2:$M$37,12,FALSE),0)</f>
        <v>0</v>
      </c>
      <c r="M474">
        <f>IFERROR(VLOOKUP(C474,'Football F'!$B$2:$M$34,12,FALSE),0)</f>
        <v>0</v>
      </c>
      <c r="N474">
        <f>IFERROR(VLOOKUP(C474,'Basketball F'!$B$2:$M$32,12,FALSE),0)</f>
        <v>0</v>
      </c>
      <c r="O474">
        <f t="shared" si="44"/>
        <v>85</v>
      </c>
      <c r="P474">
        <f>IFERROR(VLOOKUP(C474,'BGMI F'!$B$2:$Q$32,16,FALSE),0)</f>
        <v>0</v>
      </c>
      <c r="Q474">
        <f>IFERROR(VLOOKUP(C474,'Carrom F'!$B$2:$M$41,12,FALSE),0)</f>
        <v>0</v>
      </c>
      <c r="R474">
        <f>IFERROR(VLOOKUP(C474,'Badminton F'!$B$2:$Q$46,16,FALSE),0)</f>
        <v>0</v>
      </c>
      <c r="S474">
        <f t="shared" si="45"/>
        <v>85</v>
      </c>
      <c r="T474">
        <f>IFERROR(VLOOKUP(C474,Athletics!$B$2:$AF$22,31,FALSE),0)</f>
        <v>0</v>
      </c>
      <c r="U474">
        <f>IFERROR(VLOOKUP(C474,'Volleyball F'!$B$2:$Q$50,16,FALSE),0)</f>
        <v>0</v>
      </c>
      <c r="V474">
        <f>IFERROR(VLOOKUP(C474,Pool!$B$2:$U$31,20,FALSE),0)</f>
        <v>0</v>
      </c>
      <c r="W474">
        <f>IFERROR(VLOOKUP(C474,'Tug of War'!$B$2:$AC$20,28,FALSE),0)</f>
        <v>0</v>
      </c>
      <c r="X474">
        <f t="shared" si="46"/>
        <v>85</v>
      </c>
      <c r="Y474">
        <f>IFERROR(VLOOKUP(C474,Frisbee!$B$2:$Q$18,16,FALSE),0)</f>
        <v>0</v>
      </c>
      <c r="Z474">
        <f t="shared" si="47"/>
        <v>85</v>
      </c>
    </row>
    <row r="475" spans="1:26" ht="15" thickBot="1" x14ac:dyDescent="0.35">
      <c r="A475" s="16" t="s">
        <v>1415</v>
      </c>
      <c r="B475" s="16" t="s">
        <v>1416</v>
      </c>
      <c r="C475" s="16" t="s">
        <v>1417</v>
      </c>
      <c r="D475">
        <f>IFERROR(VLOOKUP(C475,'throwball F'!$B$2:$N$138,13,FALSE),100)</f>
        <v>100</v>
      </c>
      <c r="E475">
        <f>IFERROR(VLOOKUP(C475,'Cricket SF&amp;F'!$B$2:$AC$103,28,FALSE),0)</f>
        <v>0</v>
      </c>
      <c r="F475">
        <f>IFERROR(VLOOKUP(C475,'Chess F'!$B$2:$H$84,7,FALSE),0)</f>
        <v>-1</v>
      </c>
      <c r="G475">
        <f t="shared" si="42"/>
        <v>99</v>
      </c>
      <c r="H475">
        <f>IFERROR(VLOOKUP(C475,'Football SF'!$B$2:$U$61,20,FALSE),0)</f>
        <v>-1</v>
      </c>
      <c r="I475">
        <f>IFERROR(VLOOKUP(C475,FIFA!$B$2:$M$36,12,FALSE),0)</f>
        <v>0</v>
      </c>
      <c r="J475">
        <f>IFERROR(VLOOKUP(C475,'TT F'!$B$2:$Q$71,16,FALSE),0)</f>
        <v>4</v>
      </c>
      <c r="K475">
        <f t="shared" si="43"/>
        <v>102</v>
      </c>
      <c r="L475">
        <f>IFERROR(VLOOKUP(C475,'Futsal F'!$B$2:$M$37,12,FALSE),0)</f>
        <v>1</v>
      </c>
      <c r="M475">
        <f>IFERROR(VLOOKUP(C475,'Football F'!$B$2:$M$34,12,FALSE),0)</f>
        <v>-2</v>
      </c>
      <c r="N475">
        <f>IFERROR(VLOOKUP(C475,'Basketball F'!$B$2:$M$32,12,FALSE),0)</f>
        <v>0</v>
      </c>
      <c r="O475">
        <f t="shared" si="44"/>
        <v>101</v>
      </c>
      <c r="P475">
        <f>IFERROR(VLOOKUP(C475,'BGMI F'!$B$2:$Q$32,16,FALSE),0)</f>
        <v>0</v>
      </c>
      <c r="Q475">
        <f>IFERROR(VLOOKUP(C475,'Carrom F'!$B$2:$M$41,12,FALSE),0)</f>
        <v>-2</v>
      </c>
      <c r="R475">
        <f>IFERROR(VLOOKUP(C475,'Badminton F'!$B$2:$Q$46,16,FALSE),0)</f>
        <v>-3</v>
      </c>
      <c r="S475">
        <f t="shared" si="45"/>
        <v>96</v>
      </c>
      <c r="T475">
        <f>IFERROR(VLOOKUP(C475,Athletics!$B$2:$AF$22,31,FALSE),0)</f>
        <v>15</v>
      </c>
      <c r="U475">
        <f>IFERROR(VLOOKUP(C475,'Volleyball F'!$B$2:$Q$50,16,FALSE),0)</f>
        <v>-3</v>
      </c>
      <c r="V475">
        <f>IFERROR(VLOOKUP(C475,Pool!$B$2:$U$31,20,FALSE),0)</f>
        <v>0</v>
      </c>
      <c r="W475">
        <f>IFERROR(VLOOKUP(C475,'Tug of War'!$B$2:$AC$20,28,FALSE),0)</f>
        <v>0</v>
      </c>
      <c r="X475">
        <f t="shared" si="46"/>
        <v>108</v>
      </c>
      <c r="Y475">
        <f>IFERROR(VLOOKUP(C475,Frisbee!$B$2:$Q$18,16,FALSE),0)</f>
        <v>-1</v>
      </c>
      <c r="Z475">
        <f t="shared" si="47"/>
        <v>107</v>
      </c>
    </row>
    <row r="476" spans="1:26" ht="29.4" thickBot="1" x14ac:dyDescent="0.35">
      <c r="A476" s="16" t="s">
        <v>1418</v>
      </c>
      <c r="B476" s="16" t="s">
        <v>286</v>
      </c>
      <c r="C476" s="16" t="s">
        <v>1419</v>
      </c>
      <c r="D476">
        <f>IFERROR(VLOOKUP(C476,'throwball F'!$B$2:$N$138,13,FALSE),100)</f>
        <v>100</v>
      </c>
      <c r="E476">
        <f>IFERROR(VLOOKUP(C476,'Cricket SF&amp;F'!$B$2:$AC$103,28,FALSE),0)</f>
        <v>0</v>
      </c>
      <c r="F476">
        <f>IFERROR(VLOOKUP(C476,'Chess F'!$B$2:$H$84,7,FALSE),0)</f>
        <v>0</v>
      </c>
      <c r="G476">
        <f t="shared" si="42"/>
        <v>100</v>
      </c>
      <c r="H476">
        <f>IFERROR(VLOOKUP(C476,'Football SF'!$B$2:$U$61,20,FALSE),0)</f>
        <v>0</v>
      </c>
      <c r="I476">
        <f>IFERROR(VLOOKUP(C476,FIFA!$B$2:$M$36,12,FALSE),0)</f>
        <v>0</v>
      </c>
      <c r="J476">
        <f>IFERROR(VLOOKUP(C476,'TT F'!$B$2:$Q$71,16,FALSE),0)</f>
        <v>0</v>
      </c>
      <c r="K476">
        <f t="shared" si="43"/>
        <v>100</v>
      </c>
      <c r="L476">
        <f>IFERROR(VLOOKUP(C476,'Futsal F'!$B$2:$M$37,12,FALSE),0)</f>
        <v>0</v>
      </c>
      <c r="M476">
        <f>IFERROR(VLOOKUP(C476,'Football F'!$B$2:$M$34,12,FALSE),0)</f>
        <v>0</v>
      </c>
      <c r="N476">
        <f>IFERROR(VLOOKUP(C476,'Basketball F'!$B$2:$M$32,12,FALSE),0)</f>
        <v>0</v>
      </c>
      <c r="O476">
        <f t="shared" si="44"/>
        <v>100</v>
      </c>
      <c r="P476">
        <f>IFERROR(VLOOKUP(C476,'BGMI F'!$B$2:$Q$32,16,FALSE),0)</f>
        <v>0</v>
      </c>
      <c r="Q476">
        <f>IFERROR(VLOOKUP(C476,'Carrom F'!$B$2:$M$41,12,FALSE),0)</f>
        <v>0</v>
      </c>
      <c r="R476">
        <f>IFERROR(VLOOKUP(C476,'Badminton F'!$B$2:$Q$46,16,FALSE),0)</f>
        <v>0</v>
      </c>
      <c r="S476">
        <f t="shared" si="45"/>
        <v>100</v>
      </c>
      <c r="T476">
        <f>IFERROR(VLOOKUP(C476,Athletics!$B$2:$AF$22,31,FALSE),0)</f>
        <v>0</v>
      </c>
      <c r="U476">
        <f>IFERROR(VLOOKUP(C476,'Volleyball F'!$B$2:$Q$50,16,FALSE),0)</f>
        <v>0</v>
      </c>
      <c r="V476">
        <f>IFERROR(VLOOKUP(C476,Pool!$B$2:$U$31,20,FALSE),0)</f>
        <v>0</v>
      </c>
      <c r="W476">
        <f>IFERROR(VLOOKUP(C476,'Tug of War'!$B$2:$AC$20,28,FALSE),0)</f>
        <v>0</v>
      </c>
      <c r="X476">
        <f t="shared" si="46"/>
        <v>100</v>
      </c>
      <c r="Y476">
        <f>IFERROR(VLOOKUP(C476,Frisbee!$B$2:$Q$18,16,FALSE),0)</f>
        <v>0</v>
      </c>
      <c r="Z476">
        <f t="shared" si="47"/>
        <v>100</v>
      </c>
    </row>
    <row r="477" spans="1:26" ht="15" thickBot="1" x14ac:dyDescent="0.35">
      <c r="A477" s="16" t="s">
        <v>1420</v>
      </c>
      <c r="B477" s="16" t="s">
        <v>1421</v>
      </c>
      <c r="C477" s="16" t="s">
        <v>1422</v>
      </c>
      <c r="D477">
        <f>IFERROR(VLOOKUP(C477,'throwball F'!$B$2:$N$138,13,FALSE),100)</f>
        <v>100</v>
      </c>
      <c r="E477">
        <f>IFERROR(VLOOKUP(C477,'Cricket SF&amp;F'!$B$2:$AC$103,28,FALSE),0)</f>
        <v>0</v>
      </c>
      <c r="F477">
        <f>IFERROR(VLOOKUP(C477,'Chess F'!$B$2:$H$84,7,FALSE),0)</f>
        <v>0</v>
      </c>
      <c r="G477">
        <f t="shared" si="42"/>
        <v>100</v>
      </c>
      <c r="H477">
        <f>IFERROR(VLOOKUP(C477,'Football SF'!$B$2:$U$61,20,FALSE),0)</f>
        <v>0</v>
      </c>
      <c r="I477">
        <f>IFERROR(VLOOKUP(C477,FIFA!$B$2:$M$36,12,FALSE),0)</f>
        <v>0</v>
      </c>
      <c r="J477">
        <f>IFERROR(VLOOKUP(C477,'TT F'!$B$2:$Q$71,16,FALSE),0)</f>
        <v>0</v>
      </c>
      <c r="K477">
        <f t="shared" si="43"/>
        <v>100</v>
      </c>
      <c r="L477">
        <f>IFERROR(VLOOKUP(C477,'Futsal F'!$B$2:$M$37,12,FALSE),0)</f>
        <v>0</v>
      </c>
      <c r="M477">
        <f>IFERROR(VLOOKUP(C477,'Football F'!$B$2:$M$34,12,FALSE),0)</f>
        <v>0</v>
      </c>
      <c r="N477">
        <f>IFERROR(VLOOKUP(C477,'Basketball F'!$B$2:$M$32,12,FALSE),0)</f>
        <v>0</v>
      </c>
      <c r="O477">
        <f t="shared" si="44"/>
        <v>100</v>
      </c>
      <c r="P477">
        <f>IFERROR(VLOOKUP(C477,'BGMI F'!$B$2:$Q$32,16,FALSE),0)</f>
        <v>0</v>
      </c>
      <c r="Q477">
        <f>IFERROR(VLOOKUP(C477,'Carrom F'!$B$2:$M$41,12,FALSE),0)</f>
        <v>0</v>
      </c>
      <c r="R477">
        <f>IFERROR(VLOOKUP(C477,'Badminton F'!$B$2:$Q$46,16,FALSE),0)</f>
        <v>0</v>
      </c>
      <c r="S477">
        <f t="shared" si="45"/>
        <v>100</v>
      </c>
      <c r="T477">
        <f>IFERROR(VLOOKUP(C477,Athletics!$B$2:$AF$22,31,FALSE),0)</f>
        <v>0</v>
      </c>
      <c r="U477">
        <f>IFERROR(VLOOKUP(C477,'Volleyball F'!$B$2:$Q$50,16,FALSE),0)</f>
        <v>0</v>
      </c>
      <c r="V477">
        <f>IFERROR(VLOOKUP(C477,Pool!$B$2:$U$31,20,FALSE),0)</f>
        <v>0</v>
      </c>
      <c r="W477">
        <f>IFERROR(VLOOKUP(C477,'Tug of War'!$B$2:$AC$20,28,FALSE),0)</f>
        <v>0</v>
      </c>
      <c r="X477">
        <f t="shared" si="46"/>
        <v>100</v>
      </c>
      <c r="Y477">
        <f>IFERROR(VLOOKUP(C477,Frisbee!$B$2:$Q$18,16,FALSE),0)</f>
        <v>0</v>
      </c>
      <c r="Z477">
        <f t="shared" si="47"/>
        <v>100</v>
      </c>
    </row>
    <row r="478" spans="1:26" ht="15" thickBot="1" x14ac:dyDescent="0.35">
      <c r="A478" s="16" t="s">
        <v>1423</v>
      </c>
      <c r="B478" s="16" t="s">
        <v>1424</v>
      </c>
      <c r="C478" s="16" t="s">
        <v>1425</v>
      </c>
      <c r="D478">
        <f>IFERROR(VLOOKUP(C478,'throwball F'!$B$2:$N$138,13,FALSE),100)</f>
        <v>100</v>
      </c>
      <c r="E478">
        <f>IFERROR(VLOOKUP(C478,'Cricket SF&amp;F'!$B$2:$AC$103,28,FALSE),0)</f>
        <v>0</v>
      </c>
      <c r="F478">
        <f>IFERROR(VLOOKUP(C478,'Chess F'!$B$2:$H$84,7,FALSE),0)</f>
        <v>0</v>
      </c>
      <c r="G478">
        <f t="shared" si="42"/>
        <v>100</v>
      </c>
      <c r="H478">
        <f>IFERROR(VLOOKUP(C478,'Football SF'!$B$2:$U$61,20,FALSE),0)</f>
        <v>0</v>
      </c>
      <c r="I478">
        <f>IFERROR(VLOOKUP(C478,FIFA!$B$2:$M$36,12,FALSE),0)</f>
        <v>0</v>
      </c>
      <c r="J478">
        <f>IFERROR(VLOOKUP(C478,'TT F'!$B$2:$Q$71,16,FALSE),0)</f>
        <v>0</v>
      </c>
      <c r="K478">
        <f t="shared" si="43"/>
        <v>100</v>
      </c>
      <c r="L478">
        <f>IFERROR(VLOOKUP(C478,'Futsal F'!$B$2:$M$37,12,FALSE),0)</f>
        <v>0</v>
      </c>
      <c r="M478">
        <f>IFERROR(VLOOKUP(C478,'Football F'!$B$2:$M$34,12,FALSE),0)</f>
        <v>0</v>
      </c>
      <c r="N478">
        <f>IFERROR(VLOOKUP(C478,'Basketball F'!$B$2:$M$32,12,FALSE),0)</f>
        <v>0</v>
      </c>
      <c r="O478">
        <f t="shared" si="44"/>
        <v>100</v>
      </c>
      <c r="P478">
        <f>IFERROR(VLOOKUP(C478,'BGMI F'!$B$2:$Q$32,16,FALSE),0)</f>
        <v>0</v>
      </c>
      <c r="Q478">
        <f>IFERROR(VLOOKUP(C478,'Carrom F'!$B$2:$M$41,12,FALSE),0)</f>
        <v>0</v>
      </c>
      <c r="R478">
        <f>IFERROR(VLOOKUP(C478,'Badminton F'!$B$2:$Q$46,16,FALSE),0)</f>
        <v>0</v>
      </c>
      <c r="S478">
        <f t="shared" si="45"/>
        <v>100</v>
      </c>
      <c r="T478">
        <f>IFERROR(VLOOKUP(C478,Athletics!$B$2:$AF$22,31,FALSE),0)</f>
        <v>0</v>
      </c>
      <c r="U478">
        <f>IFERROR(VLOOKUP(C478,'Volleyball F'!$B$2:$Q$50,16,FALSE),0)</f>
        <v>0</v>
      </c>
      <c r="V478">
        <f>IFERROR(VLOOKUP(C478,Pool!$B$2:$U$31,20,FALSE),0)</f>
        <v>0</v>
      </c>
      <c r="W478">
        <f>IFERROR(VLOOKUP(C478,'Tug of War'!$B$2:$AC$20,28,FALSE),0)</f>
        <v>0</v>
      </c>
      <c r="X478">
        <f t="shared" si="46"/>
        <v>100</v>
      </c>
      <c r="Y478">
        <f>IFERROR(VLOOKUP(C478,Frisbee!$B$2:$Q$18,16,FALSE),0)</f>
        <v>0</v>
      </c>
      <c r="Z478">
        <f t="shared" si="47"/>
        <v>100</v>
      </c>
    </row>
    <row r="479" spans="1:26" ht="15" thickBot="1" x14ac:dyDescent="0.35">
      <c r="A479" s="16" t="s">
        <v>1426</v>
      </c>
      <c r="B479" s="16" t="s">
        <v>1427</v>
      </c>
      <c r="C479" s="16" t="s">
        <v>1428</v>
      </c>
      <c r="D479">
        <f>IFERROR(VLOOKUP(C479,'throwball F'!$B$2:$N$138,13,FALSE),100)</f>
        <v>100</v>
      </c>
      <c r="E479">
        <f>IFERROR(VLOOKUP(C479,'Cricket SF&amp;F'!$B$2:$AC$103,28,FALSE),0)</f>
        <v>0</v>
      </c>
      <c r="F479">
        <f>IFERROR(VLOOKUP(C479,'Chess F'!$B$2:$H$84,7,FALSE),0)</f>
        <v>0</v>
      </c>
      <c r="G479">
        <f t="shared" si="42"/>
        <v>100</v>
      </c>
      <c r="H479">
        <f>IFERROR(VLOOKUP(C479,'Football SF'!$B$2:$U$61,20,FALSE),0)</f>
        <v>0</v>
      </c>
      <c r="I479">
        <f>IFERROR(VLOOKUP(C479,FIFA!$B$2:$M$36,12,FALSE),0)</f>
        <v>0</v>
      </c>
      <c r="J479">
        <f>IFERROR(VLOOKUP(C479,'TT F'!$B$2:$Q$71,16,FALSE),0)</f>
        <v>0</v>
      </c>
      <c r="K479">
        <f t="shared" si="43"/>
        <v>100</v>
      </c>
      <c r="L479">
        <f>IFERROR(VLOOKUP(C479,'Futsal F'!$B$2:$M$37,12,FALSE),0)</f>
        <v>0</v>
      </c>
      <c r="M479">
        <f>IFERROR(VLOOKUP(C479,'Football F'!$B$2:$M$34,12,FALSE),0)</f>
        <v>0</v>
      </c>
      <c r="N479">
        <f>IFERROR(VLOOKUP(C479,'Basketball F'!$B$2:$M$32,12,FALSE),0)</f>
        <v>0</v>
      </c>
      <c r="O479">
        <f t="shared" si="44"/>
        <v>100</v>
      </c>
      <c r="P479">
        <f>IFERROR(VLOOKUP(C479,'BGMI F'!$B$2:$Q$32,16,FALSE),0)</f>
        <v>0</v>
      </c>
      <c r="Q479">
        <f>IFERROR(VLOOKUP(C479,'Carrom F'!$B$2:$M$41,12,FALSE),0)</f>
        <v>0</v>
      </c>
      <c r="R479">
        <f>IFERROR(VLOOKUP(C479,'Badminton F'!$B$2:$Q$46,16,FALSE),0)</f>
        <v>0</v>
      </c>
      <c r="S479">
        <f t="shared" si="45"/>
        <v>100</v>
      </c>
      <c r="T479">
        <f>IFERROR(VLOOKUP(C479,Athletics!$B$2:$AF$22,31,FALSE),0)</f>
        <v>0</v>
      </c>
      <c r="U479">
        <f>IFERROR(VLOOKUP(C479,'Volleyball F'!$B$2:$Q$50,16,FALSE),0)</f>
        <v>0</v>
      </c>
      <c r="V479">
        <f>IFERROR(VLOOKUP(C479,Pool!$B$2:$U$31,20,FALSE),0)</f>
        <v>0</v>
      </c>
      <c r="W479">
        <f>IFERROR(VLOOKUP(C479,'Tug of War'!$B$2:$AC$20,28,FALSE),0)</f>
        <v>0</v>
      </c>
      <c r="X479">
        <f t="shared" si="46"/>
        <v>100</v>
      </c>
      <c r="Y479">
        <f>IFERROR(VLOOKUP(C479,Frisbee!$B$2:$Q$18,16,FALSE),0)</f>
        <v>0</v>
      </c>
      <c r="Z479">
        <f t="shared" si="47"/>
        <v>100</v>
      </c>
    </row>
    <row r="480" spans="1:26" ht="15" thickBot="1" x14ac:dyDescent="0.35">
      <c r="A480" s="16" t="s">
        <v>1429</v>
      </c>
      <c r="B480" s="16" t="s">
        <v>1430</v>
      </c>
      <c r="C480" s="16" t="s">
        <v>1431</v>
      </c>
      <c r="D480">
        <f>IFERROR(VLOOKUP(C480,'throwball F'!$B$2:$N$138,13,FALSE),100)</f>
        <v>100</v>
      </c>
      <c r="E480">
        <f>IFERROR(VLOOKUP(C480,'Cricket SF&amp;F'!$B$2:$AC$103,28,FALSE),0)</f>
        <v>0</v>
      </c>
      <c r="F480">
        <f>IFERROR(VLOOKUP(C480,'Chess F'!$B$2:$H$84,7,FALSE),0)</f>
        <v>0</v>
      </c>
      <c r="G480">
        <f t="shared" si="42"/>
        <v>100</v>
      </c>
      <c r="H480">
        <f>IFERROR(VLOOKUP(C480,'Football SF'!$B$2:$U$61,20,FALSE),0)</f>
        <v>0</v>
      </c>
      <c r="I480">
        <f>IFERROR(VLOOKUP(C480,FIFA!$B$2:$M$36,12,FALSE),0)</f>
        <v>0</v>
      </c>
      <c r="J480">
        <f>IFERROR(VLOOKUP(C480,'TT F'!$B$2:$Q$71,16,FALSE),0)</f>
        <v>0</v>
      </c>
      <c r="K480">
        <f t="shared" si="43"/>
        <v>100</v>
      </c>
      <c r="L480">
        <f>IFERROR(VLOOKUP(C480,'Futsal F'!$B$2:$M$37,12,FALSE),0)</f>
        <v>0</v>
      </c>
      <c r="M480">
        <f>IFERROR(VLOOKUP(C480,'Football F'!$B$2:$M$34,12,FALSE),0)</f>
        <v>0</v>
      </c>
      <c r="N480">
        <f>IFERROR(VLOOKUP(C480,'Basketball F'!$B$2:$M$32,12,FALSE),0)</f>
        <v>0</v>
      </c>
      <c r="O480">
        <f t="shared" si="44"/>
        <v>100</v>
      </c>
      <c r="P480">
        <f>IFERROR(VLOOKUP(C480,'BGMI F'!$B$2:$Q$32,16,FALSE),0)</f>
        <v>0</v>
      </c>
      <c r="Q480">
        <f>IFERROR(VLOOKUP(C480,'Carrom F'!$B$2:$M$41,12,FALSE),0)</f>
        <v>0</v>
      </c>
      <c r="R480">
        <f>IFERROR(VLOOKUP(C480,'Badminton F'!$B$2:$Q$46,16,FALSE),0)</f>
        <v>0</v>
      </c>
      <c r="S480">
        <f t="shared" si="45"/>
        <v>100</v>
      </c>
      <c r="T480">
        <f>IFERROR(VLOOKUP(C480,Athletics!$B$2:$AF$22,31,FALSE),0)</f>
        <v>0</v>
      </c>
      <c r="U480">
        <f>IFERROR(VLOOKUP(C480,'Volleyball F'!$B$2:$Q$50,16,FALSE),0)</f>
        <v>0</v>
      </c>
      <c r="V480">
        <f>IFERROR(VLOOKUP(C480,Pool!$B$2:$U$31,20,FALSE),0)</f>
        <v>0</v>
      </c>
      <c r="W480">
        <f>IFERROR(VLOOKUP(C480,'Tug of War'!$B$2:$AC$20,28,FALSE),0)</f>
        <v>0</v>
      </c>
      <c r="X480">
        <f t="shared" si="46"/>
        <v>100</v>
      </c>
      <c r="Y480">
        <f>IFERROR(VLOOKUP(C480,Frisbee!$B$2:$Q$18,16,FALSE),0)</f>
        <v>0</v>
      </c>
      <c r="Z480">
        <f t="shared" si="47"/>
        <v>100</v>
      </c>
    </row>
    <row r="481" spans="1:26" ht="15" thickBot="1" x14ac:dyDescent="0.35">
      <c r="A481" s="16" t="s">
        <v>1432</v>
      </c>
      <c r="B481" s="16" t="s">
        <v>1433</v>
      </c>
      <c r="C481" s="16" t="s">
        <v>1434</v>
      </c>
      <c r="D481">
        <f>IFERROR(VLOOKUP(C481,'throwball F'!$B$2:$N$138,13,FALSE),100)</f>
        <v>100</v>
      </c>
      <c r="E481">
        <f>IFERROR(VLOOKUP(C481,'Cricket SF&amp;F'!$B$2:$AC$103,28,FALSE),0)</f>
        <v>0</v>
      </c>
      <c r="F481">
        <f>IFERROR(VLOOKUP(C481,'Chess F'!$B$2:$H$84,7,FALSE),0)</f>
        <v>0</v>
      </c>
      <c r="G481">
        <f t="shared" si="42"/>
        <v>100</v>
      </c>
      <c r="H481">
        <f>IFERROR(VLOOKUP(C481,'Football SF'!$B$2:$U$61,20,FALSE),0)</f>
        <v>0</v>
      </c>
      <c r="I481">
        <f>IFERROR(VLOOKUP(C481,FIFA!$B$2:$M$36,12,FALSE),0)</f>
        <v>0</v>
      </c>
      <c r="J481">
        <f>IFERROR(VLOOKUP(C481,'TT F'!$B$2:$Q$71,16,FALSE),0)</f>
        <v>0</v>
      </c>
      <c r="K481">
        <f t="shared" si="43"/>
        <v>100</v>
      </c>
      <c r="L481">
        <f>IFERROR(VLOOKUP(C481,'Futsal F'!$B$2:$M$37,12,FALSE),0)</f>
        <v>0</v>
      </c>
      <c r="M481">
        <f>IFERROR(VLOOKUP(C481,'Football F'!$B$2:$M$34,12,FALSE),0)</f>
        <v>0</v>
      </c>
      <c r="N481">
        <f>IFERROR(VLOOKUP(C481,'Basketball F'!$B$2:$M$32,12,FALSE),0)</f>
        <v>0</v>
      </c>
      <c r="O481">
        <f t="shared" si="44"/>
        <v>100</v>
      </c>
      <c r="P481">
        <f>IFERROR(VLOOKUP(C481,'BGMI F'!$B$2:$Q$32,16,FALSE),0)</f>
        <v>0</v>
      </c>
      <c r="Q481">
        <f>IFERROR(VLOOKUP(C481,'Carrom F'!$B$2:$M$41,12,FALSE),0)</f>
        <v>0</v>
      </c>
      <c r="R481">
        <f>IFERROR(VLOOKUP(C481,'Badminton F'!$B$2:$Q$46,16,FALSE),0)</f>
        <v>0</v>
      </c>
      <c r="S481">
        <f t="shared" si="45"/>
        <v>100</v>
      </c>
      <c r="T481">
        <f>IFERROR(VLOOKUP(C481,Athletics!$B$2:$AF$22,31,FALSE),0)</f>
        <v>0</v>
      </c>
      <c r="U481">
        <f>IFERROR(VLOOKUP(C481,'Volleyball F'!$B$2:$Q$50,16,FALSE),0)</f>
        <v>0</v>
      </c>
      <c r="V481">
        <f>IFERROR(VLOOKUP(C481,Pool!$B$2:$U$31,20,FALSE),0)</f>
        <v>0</v>
      </c>
      <c r="W481">
        <f>IFERROR(VLOOKUP(C481,'Tug of War'!$B$2:$AC$20,28,FALSE),0)</f>
        <v>0</v>
      </c>
      <c r="X481">
        <f t="shared" si="46"/>
        <v>100</v>
      </c>
      <c r="Y481">
        <f>IFERROR(VLOOKUP(C481,Frisbee!$B$2:$Q$18,16,FALSE),0)</f>
        <v>0</v>
      </c>
      <c r="Z481">
        <f t="shared" si="47"/>
        <v>100</v>
      </c>
    </row>
    <row r="482" spans="1:26" ht="15" thickBot="1" x14ac:dyDescent="0.35">
      <c r="A482" s="16" t="s">
        <v>1435</v>
      </c>
      <c r="B482" s="16" t="s">
        <v>1436</v>
      </c>
      <c r="C482" s="16" t="s">
        <v>1437</v>
      </c>
      <c r="D482">
        <f>IFERROR(VLOOKUP(C482,'throwball F'!$B$2:$N$138,13,FALSE),100)</f>
        <v>100</v>
      </c>
      <c r="E482">
        <f>IFERROR(VLOOKUP(C482,'Cricket SF&amp;F'!$B$2:$AC$103,28,FALSE),0)</f>
        <v>0</v>
      </c>
      <c r="F482">
        <f>IFERROR(VLOOKUP(C482,'Chess F'!$B$2:$H$84,7,FALSE),0)</f>
        <v>0</v>
      </c>
      <c r="G482">
        <f t="shared" si="42"/>
        <v>100</v>
      </c>
      <c r="H482">
        <f>IFERROR(VLOOKUP(C482,'Football SF'!$B$2:$U$61,20,FALSE),0)</f>
        <v>0</v>
      </c>
      <c r="I482">
        <f>IFERROR(VLOOKUP(C482,FIFA!$B$2:$M$36,12,FALSE),0)</f>
        <v>0</v>
      </c>
      <c r="J482">
        <f>IFERROR(VLOOKUP(C482,'TT F'!$B$2:$Q$71,16,FALSE),0)</f>
        <v>0</v>
      </c>
      <c r="K482">
        <f t="shared" si="43"/>
        <v>100</v>
      </c>
      <c r="L482">
        <f>IFERROR(VLOOKUP(C482,'Futsal F'!$B$2:$M$37,12,FALSE),0)</f>
        <v>0</v>
      </c>
      <c r="M482">
        <f>IFERROR(VLOOKUP(C482,'Football F'!$B$2:$M$34,12,FALSE),0)</f>
        <v>0</v>
      </c>
      <c r="N482">
        <f>IFERROR(VLOOKUP(C482,'Basketball F'!$B$2:$M$32,12,FALSE),0)</f>
        <v>0</v>
      </c>
      <c r="O482">
        <f t="shared" si="44"/>
        <v>100</v>
      </c>
      <c r="P482">
        <f>IFERROR(VLOOKUP(C482,'BGMI F'!$B$2:$Q$32,16,FALSE),0)</f>
        <v>0</v>
      </c>
      <c r="Q482">
        <f>IFERROR(VLOOKUP(C482,'Carrom F'!$B$2:$M$41,12,FALSE),0)</f>
        <v>0</v>
      </c>
      <c r="R482">
        <f>IFERROR(VLOOKUP(C482,'Badminton F'!$B$2:$Q$46,16,FALSE),0)</f>
        <v>0</v>
      </c>
      <c r="S482">
        <f t="shared" si="45"/>
        <v>100</v>
      </c>
      <c r="T482">
        <f>IFERROR(VLOOKUP(C482,Athletics!$B$2:$AF$22,31,FALSE),0)</f>
        <v>0</v>
      </c>
      <c r="U482">
        <f>IFERROR(VLOOKUP(C482,'Volleyball F'!$B$2:$Q$50,16,FALSE),0)</f>
        <v>0</v>
      </c>
      <c r="V482">
        <f>IFERROR(VLOOKUP(C482,Pool!$B$2:$U$31,20,FALSE),0)</f>
        <v>0</v>
      </c>
      <c r="W482">
        <f>IFERROR(VLOOKUP(C482,'Tug of War'!$B$2:$AC$20,28,FALSE),0)</f>
        <v>0</v>
      </c>
      <c r="X482">
        <f t="shared" si="46"/>
        <v>100</v>
      </c>
      <c r="Y482">
        <f>IFERROR(VLOOKUP(C482,Frisbee!$B$2:$Q$18,16,FALSE),0)</f>
        <v>0</v>
      </c>
      <c r="Z482">
        <f t="shared" si="47"/>
        <v>100</v>
      </c>
    </row>
    <row r="483" spans="1:26" ht="15" thickBot="1" x14ac:dyDescent="0.35">
      <c r="A483" s="16" t="s">
        <v>1438</v>
      </c>
      <c r="B483" s="16" t="s">
        <v>1439</v>
      </c>
      <c r="C483" s="16" t="s">
        <v>1440</v>
      </c>
      <c r="D483">
        <f>IFERROR(VLOOKUP(C483,'throwball F'!$B$2:$N$138,13,FALSE),100)</f>
        <v>100</v>
      </c>
      <c r="E483">
        <f>IFERROR(VLOOKUP(C483,'Cricket SF&amp;F'!$B$2:$AC$103,28,FALSE),0)</f>
        <v>0</v>
      </c>
      <c r="F483">
        <f>IFERROR(VLOOKUP(C483,'Chess F'!$B$2:$H$84,7,FALSE),0)</f>
        <v>0</v>
      </c>
      <c r="G483">
        <f t="shared" si="42"/>
        <v>100</v>
      </c>
      <c r="H483">
        <f>IFERROR(VLOOKUP(C483,'Football SF'!$B$2:$U$61,20,FALSE),0)</f>
        <v>7</v>
      </c>
      <c r="I483">
        <f>IFERROR(VLOOKUP(C483,FIFA!$B$2:$M$36,12,FALSE),0)</f>
        <v>0</v>
      </c>
      <c r="J483">
        <f>IFERROR(VLOOKUP(C483,'TT F'!$B$2:$Q$71,16,FALSE),0)</f>
        <v>0</v>
      </c>
      <c r="K483">
        <f t="shared" si="43"/>
        <v>107</v>
      </c>
      <c r="L483">
        <f>IFERROR(VLOOKUP(C483,'Futsal F'!$B$2:$M$37,12,FALSE),0)</f>
        <v>0</v>
      </c>
      <c r="M483">
        <f>IFERROR(VLOOKUP(C483,'Football F'!$B$2:$M$34,12,FALSE),0)</f>
        <v>0</v>
      </c>
      <c r="N483">
        <f>IFERROR(VLOOKUP(C483,'Basketball F'!$B$2:$M$32,12,FALSE),0)</f>
        <v>0</v>
      </c>
      <c r="O483">
        <f t="shared" si="44"/>
        <v>107</v>
      </c>
      <c r="P483">
        <f>IFERROR(VLOOKUP(C483,'BGMI F'!$B$2:$Q$32,16,FALSE),0)</f>
        <v>0</v>
      </c>
      <c r="Q483">
        <f>IFERROR(VLOOKUP(C483,'Carrom F'!$B$2:$M$41,12,FALSE),0)</f>
        <v>0</v>
      </c>
      <c r="R483">
        <f>IFERROR(VLOOKUP(C483,'Badminton F'!$B$2:$Q$46,16,FALSE),0)</f>
        <v>0</v>
      </c>
      <c r="S483">
        <f t="shared" si="45"/>
        <v>107</v>
      </c>
      <c r="T483">
        <f>IFERROR(VLOOKUP(C483,Athletics!$B$2:$AF$22,31,FALSE),0)</f>
        <v>0</v>
      </c>
      <c r="U483">
        <f>IFERROR(VLOOKUP(C483,'Volleyball F'!$B$2:$Q$50,16,FALSE),0)</f>
        <v>0</v>
      </c>
      <c r="V483">
        <f>IFERROR(VLOOKUP(C483,Pool!$B$2:$U$31,20,FALSE),0)</f>
        <v>0</v>
      </c>
      <c r="W483">
        <f>IFERROR(VLOOKUP(C483,'Tug of War'!$B$2:$AC$20,28,FALSE),0)</f>
        <v>0</v>
      </c>
      <c r="X483">
        <f t="shared" si="46"/>
        <v>107</v>
      </c>
      <c r="Y483">
        <f>IFERROR(VLOOKUP(C483,Frisbee!$B$2:$Q$18,16,FALSE),0)</f>
        <v>0</v>
      </c>
      <c r="Z483">
        <f t="shared" si="47"/>
        <v>107</v>
      </c>
    </row>
    <row r="484" spans="1:26" ht="15" thickBot="1" x14ac:dyDescent="0.35">
      <c r="A484" s="16" t="s">
        <v>1441</v>
      </c>
      <c r="B484" s="16" t="s">
        <v>1442</v>
      </c>
      <c r="C484" s="16" t="s">
        <v>1443</v>
      </c>
      <c r="D484">
        <f>IFERROR(VLOOKUP(C484,'throwball F'!$B$2:$N$138,13,FALSE),100)</f>
        <v>100</v>
      </c>
      <c r="E484">
        <f>IFERROR(VLOOKUP(C484,'Cricket SF&amp;F'!$B$2:$AC$103,28,FALSE),0)</f>
        <v>-1</v>
      </c>
      <c r="F484">
        <f>IFERROR(VLOOKUP(C484,'Chess F'!$B$2:$H$84,7,FALSE),0)</f>
        <v>0</v>
      </c>
      <c r="G484">
        <f t="shared" si="42"/>
        <v>99</v>
      </c>
      <c r="H484">
        <f>IFERROR(VLOOKUP(C484,'Football SF'!$B$2:$U$61,20,FALSE),0)</f>
        <v>0</v>
      </c>
      <c r="I484">
        <f>IFERROR(VLOOKUP(C484,FIFA!$B$2:$M$36,12,FALSE),0)</f>
        <v>0</v>
      </c>
      <c r="J484">
        <f>IFERROR(VLOOKUP(C484,'TT F'!$B$2:$Q$71,16,FALSE),0)</f>
        <v>0</v>
      </c>
      <c r="K484">
        <f t="shared" si="43"/>
        <v>99</v>
      </c>
      <c r="L484">
        <f>IFERROR(VLOOKUP(C484,'Futsal F'!$B$2:$M$37,12,FALSE),0)</f>
        <v>0</v>
      </c>
      <c r="M484">
        <f>IFERROR(VLOOKUP(C484,'Football F'!$B$2:$M$34,12,FALSE),0)</f>
        <v>0</v>
      </c>
      <c r="N484">
        <f>IFERROR(VLOOKUP(C484,'Basketball F'!$B$2:$M$32,12,FALSE),0)</f>
        <v>0</v>
      </c>
      <c r="O484">
        <f t="shared" si="44"/>
        <v>99</v>
      </c>
      <c r="P484">
        <f>IFERROR(VLOOKUP(C484,'BGMI F'!$B$2:$Q$32,16,FALSE),0)</f>
        <v>0</v>
      </c>
      <c r="Q484">
        <f>IFERROR(VLOOKUP(C484,'Carrom F'!$B$2:$M$41,12,FALSE),0)</f>
        <v>0</v>
      </c>
      <c r="R484">
        <f>IFERROR(VLOOKUP(C484,'Badminton F'!$B$2:$Q$46,16,FALSE),0)</f>
        <v>0</v>
      </c>
      <c r="S484">
        <f t="shared" si="45"/>
        <v>99</v>
      </c>
      <c r="T484">
        <f>IFERROR(VLOOKUP(C484,Athletics!$B$2:$AF$22,31,FALSE),0)</f>
        <v>0</v>
      </c>
      <c r="U484">
        <f>IFERROR(VLOOKUP(C484,'Volleyball F'!$B$2:$Q$50,16,FALSE),0)</f>
        <v>0</v>
      </c>
      <c r="V484">
        <f>IFERROR(VLOOKUP(C484,Pool!$B$2:$U$31,20,FALSE),0)</f>
        <v>0</v>
      </c>
      <c r="W484">
        <f>IFERROR(VLOOKUP(C484,'Tug of War'!$B$2:$AC$20,28,FALSE),0)</f>
        <v>0</v>
      </c>
      <c r="X484">
        <f t="shared" si="46"/>
        <v>99</v>
      </c>
      <c r="Y484">
        <f>IFERROR(VLOOKUP(C484,Frisbee!$B$2:$Q$18,16,FALSE),0)</f>
        <v>0</v>
      </c>
      <c r="Z484">
        <f t="shared" si="47"/>
        <v>99</v>
      </c>
    </row>
    <row r="485" spans="1:26" ht="15" thickBot="1" x14ac:dyDescent="0.35">
      <c r="A485" s="16" t="s">
        <v>1444</v>
      </c>
      <c r="B485" s="16" t="s">
        <v>1445</v>
      </c>
      <c r="C485" s="16" t="s">
        <v>1446</v>
      </c>
      <c r="D485">
        <f>IFERROR(VLOOKUP(C485,'throwball F'!$B$2:$N$138,13,FALSE),100)</f>
        <v>100</v>
      </c>
      <c r="E485">
        <f>IFERROR(VLOOKUP(C485,'Cricket SF&amp;F'!$B$2:$AC$103,28,FALSE),0)</f>
        <v>0</v>
      </c>
      <c r="F485">
        <f>IFERROR(VLOOKUP(C485,'Chess F'!$B$2:$H$84,7,FALSE),0)</f>
        <v>0</v>
      </c>
      <c r="G485">
        <f t="shared" si="42"/>
        <v>100</v>
      </c>
      <c r="H485">
        <f>IFERROR(VLOOKUP(C485,'Football SF'!$B$2:$U$61,20,FALSE),0)</f>
        <v>0</v>
      </c>
      <c r="I485">
        <f>IFERROR(VLOOKUP(C485,FIFA!$B$2:$M$36,12,FALSE),0)</f>
        <v>0</v>
      </c>
      <c r="J485">
        <f>IFERROR(VLOOKUP(C485,'TT F'!$B$2:$Q$71,16,FALSE),0)</f>
        <v>0</v>
      </c>
      <c r="K485">
        <f t="shared" si="43"/>
        <v>100</v>
      </c>
      <c r="L485">
        <f>IFERROR(VLOOKUP(C485,'Futsal F'!$B$2:$M$37,12,FALSE),0)</f>
        <v>0</v>
      </c>
      <c r="M485">
        <f>IFERROR(VLOOKUP(C485,'Football F'!$B$2:$M$34,12,FALSE),0)</f>
        <v>0</v>
      </c>
      <c r="N485">
        <f>IFERROR(VLOOKUP(C485,'Basketball F'!$B$2:$M$32,12,FALSE),0)</f>
        <v>0</v>
      </c>
      <c r="O485">
        <f t="shared" si="44"/>
        <v>100</v>
      </c>
      <c r="P485">
        <f>IFERROR(VLOOKUP(C485,'BGMI F'!$B$2:$Q$32,16,FALSE),0)</f>
        <v>0</v>
      </c>
      <c r="Q485">
        <f>IFERROR(VLOOKUP(C485,'Carrom F'!$B$2:$M$41,12,FALSE),0)</f>
        <v>0</v>
      </c>
      <c r="R485">
        <f>IFERROR(VLOOKUP(C485,'Badminton F'!$B$2:$Q$46,16,FALSE),0)</f>
        <v>0</v>
      </c>
      <c r="S485">
        <f t="shared" si="45"/>
        <v>100</v>
      </c>
      <c r="T485">
        <f>IFERROR(VLOOKUP(C485,Athletics!$B$2:$AF$22,31,FALSE),0)</f>
        <v>0</v>
      </c>
      <c r="U485">
        <f>IFERROR(VLOOKUP(C485,'Volleyball F'!$B$2:$Q$50,16,FALSE),0)</f>
        <v>0</v>
      </c>
      <c r="V485">
        <f>IFERROR(VLOOKUP(C485,Pool!$B$2:$U$31,20,FALSE),0)</f>
        <v>0</v>
      </c>
      <c r="W485">
        <f>IFERROR(VLOOKUP(C485,'Tug of War'!$B$2:$AC$20,28,FALSE),0)</f>
        <v>0</v>
      </c>
      <c r="X485">
        <f t="shared" si="46"/>
        <v>100</v>
      </c>
      <c r="Y485">
        <f>IFERROR(VLOOKUP(C485,Frisbee!$B$2:$Q$18,16,FALSE),0)</f>
        <v>0</v>
      </c>
      <c r="Z485">
        <f t="shared" si="47"/>
        <v>100</v>
      </c>
    </row>
    <row r="486" spans="1:26" ht="15" thickBot="1" x14ac:dyDescent="0.35">
      <c r="A486" s="16" t="s">
        <v>1447</v>
      </c>
      <c r="B486" s="16" t="s">
        <v>1448</v>
      </c>
      <c r="C486" s="16" t="s">
        <v>1449</v>
      </c>
      <c r="D486">
        <f>IFERROR(VLOOKUP(C486,'throwball F'!$B$2:$N$138,13,FALSE),100)</f>
        <v>100</v>
      </c>
      <c r="E486">
        <f>IFERROR(VLOOKUP(C486,'Cricket SF&amp;F'!$B$2:$AC$103,28,FALSE),0)</f>
        <v>0</v>
      </c>
      <c r="F486">
        <f>IFERROR(VLOOKUP(C486,'Chess F'!$B$2:$H$84,7,FALSE),0)</f>
        <v>15</v>
      </c>
      <c r="G486">
        <f t="shared" si="42"/>
        <v>115</v>
      </c>
      <c r="H486">
        <f>IFERROR(VLOOKUP(C486,'Football SF'!$B$2:$U$61,20,FALSE),0)</f>
        <v>-8</v>
      </c>
      <c r="I486">
        <f>IFERROR(VLOOKUP(C486,FIFA!$B$2:$M$36,12,FALSE),0)</f>
        <v>0</v>
      </c>
      <c r="J486">
        <f>IFERROR(VLOOKUP(C486,'TT F'!$B$2:$Q$71,16,FALSE),0)</f>
        <v>0</v>
      </c>
      <c r="K486">
        <f t="shared" si="43"/>
        <v>107</v>
      </c>
      <c r="L486">
        <f>IFERROR(VLOOKUP(C486,'Futsal F'!$B$2:$M$37,12,FALSE),0)</f>
        <v>0</v>
      </c>
      <c r="M486">
        <f>IFERROR(VLOOKUP(C486,'Football F'!$B$2:$M$34,12,FALSE),0)</f>
        <v>0</v>
      </c>
      <c r="N486">
        <f>IFERROR(VLOOKUP(C486,'Basketball F'!$B$2:$M$32,12,FALSE),0)</f>
        <v>0</v>
      </c>
      <c r="O486">
        <f t="shared" si="44"/>
        <v>107</v>
      </c>
      <c r="P486">
        <f>IFERROR(VLOOKUP(C486,'BGMI F'!$B$2:$Q$32,16,FALSE),0)</f>
        <v>0</v>
      </c>
      <c r="Q486">
        <f>IFERROR(VLOOKUP(C486,'Carrom F'!$B$2:$M$41,12,FALSE),0)</f>
        <v>0</v>
      </c>
      <c r="R486">
        <f>IFERROR(VLOOKUP(C486,'Badminton F'!$B$2:$Q$46,16,FALSE),0)</f>
        <v>0</v>
      </c>
      <c r="S486">
        <f t="shared" si="45"/>
        <v>107</v>
      </c>
      <c r="T486">
        <f>IFERROR(VLOOKUP(C486,Athletics!$B$2:$AF$22,31,FALSE),0)</f>
        <v>0</v>
      </c>
      <c r="U486">
        <f>IFERROR(VLOOKUP(C486,'Volleyball F'!$B$2:$Q$50,16,FALSE),0)</f>
        <v>0</v>
      </c>
      <c r="V486">
        <f>IFERROR(VLOOKUP(C486,Pool!$B$2:$U$31,20,FALSE),0)</f>
        <v>0</v>
      </c>
      <c r="W486">
        <f>IFERROR(VLOOKUP(C486,'Tug of War'!$B$2:$AC$20,28,FALSE),0)</f>
        <v>0</v>
      </c>
      <c r="X486">
        <f t="shared" si="46"/>
        <v>107</v>
      </c>
      <c r="Y486">
        <f>IFERROR(VLOOKUP(C486,Frisbee!$B$2:$Q$18,16,FALSE),0)</f>
        <v>0</v>
      </c>
      <c r="Z486">
        <f t="shared" si="47"/>
        <v>107</v>
      </c>
    </row>
    <row r="487" spans="1:26" ht="15" thickBot="1" x14ac:dyDescent="0.35">
      <c r="A487" s="16" t="s">
        <v>1450</v>
      </c>
      <c r="B487" s="16" t="s">
        <v>1451</v>
      </c>
      <c r="C487" s="16" t="s">
        <v>1452</v>
      </c>
      <c r="D487">
        <f>IFERROR(VLOOKUP(C487,'throwball F'!$B$2:$N$138,13,FALSE),100)</f>
        <v>100</v>
      </c>
      <c r="E487">
        <f>IFERROR(VLOOKUP(C487,'Cricket SF&amp;F'!$B$2:$AC$103,28,FALSE),0)</f>
        <v>0</v>
      </c>
      <c r="F487">
        <f>IFERROR(VLOOKUP(C487,'Chess F'!$B$2:$H$84,7,FALSE),0)</f>
        <v>0</v>
      </c>
      <c r="G487">
        <f t="shared" si="42"/>
        <v>100</v>
      </c>
      <c r="H487">
        <f>IFERROR(VLOOKUP(C487,'Football SF'!$B$2:$U$61,20,FALSE),0)</f>
        <v>0</v>
      </c>
      <c r="I487">
        <f>IFERROR(VLOOKUP(C487,FIFA!$B$2:$M$36,12,FALSE),0)</f>
        <v>0</v>
      </c>
      <c r="J487">
        <f>IFERROR(VLOOKUP(C487,'TT F'!$B$2:$Q$71,16,FALSE),0)</f>
        <v>0</v>
      </c>
      <c r="K487">
        <f t="shared" si="43"/>
        <v>100</v>
      </c>
      <c r="L487">
        <f>IFERROR(VLOOKUP(C487,'Futsal F'!$B$2:$M$37,12,FALSE),0)</f>
        <v>0</v>
      </c>
      <c r="M487">
        <f>IFERROR(VLOOKUP(C487,'Football F'!$B$2:$M$34,12,FALSE),0)</f>
        <v>0</v>
      </c>
      <c r="N487">
        <f>IFERROR(VLOOKUP(C487,'Basketball F'!$B$2:$M$32,12,FALSE),0)</f>
        <v>0</v>
      </c>
      <c r="O487">
        <f t="shared" si="44"/>
        <v>100</v>
      </c>
      <c r="P487">
        <f>IFERROR(VLOOKUP(C487,'BGMI F'!$B$2:$Q$32,16,FALSE),0)</f>
        <v>0</v>
      </c>
      <c r="Q487">
        <f>IFERROR(VLOOKUP(C487,'Carrom F'!$B$2:$M$41,12,FALSE),0)</f>
        <v>0</v>
      </c>
      <c r="R487">
        <f>IFERROR(VLOOKUP(C487,'Badminton F'!$B$2:$Q$46,16,FALSE),0)</f>
        <v>0</v>
      </c>
      <c r="S487">
        <f t="shared" si="45"/>
        <v>100</v>
      </c>
      <c r="T487">
        <f>IFERROR(VLOOKUP(C487,Athletics!$B$2:$AF$22,31,FALSE),0)</f>
        <v>0</v>
      </c>
      <c r="U487">
        <f>IFERROR(VLOOKUP(C487,'Volleyball F'!$B$2:$Q$50,16,FALSE),0)</f>
        <v>0</v>
      </c>
      <c r="V487">
        <f>IFERROR(VLOOKUP(C487,Pool!$B$2:$U$31,20,FALSE),0)</f>
        <v>0</v>
      </c>
      <c r="W487">
        <f>IFERROR(VLOOKUP(C487,'Tug of War'!$B$2:$AC$20,28,FALSE),0)</f>
        <v>0</v>
      </c>
      <c r="X487">
        <f t="shared" si="46"/>
        <v>100</v>
      </c>
      <c r="Y487">
        <f>IFERROR(VLOOKUP(C487,Frisbee!$B$2:$Q$18,16,FALSE),0)</f>
        <v>0</v>
      </c>
      <c r="Z487">
        <f t="shared" si="47"/>
        <v>100</v>
      </c>
    </row>
    <row r="488" spans="1:26" ht="15" thickBot="1" x14ac:dyDescent="0.35">
      <c r="A488" s="16" t="s">
        <v>1453</v>
      </c>
      <c r="B488" s="16" t="s">
        <v>1454</v>
      </c>
      <c r="C488" s="16" t="s">
        <v>1455</v>
      </c>
      <c r="D488">
        <f>IFERROR(VLOOKUP(C488,'throwball F'!$B$2:$N$138,13,FALSE),100)</f>
        <v>100</v>
      </c>
      <c r="E488">
        <f>IFERROR(VLOOKUP(C488,'Cricket SF&amp;F'!$B$2:$AC$103,28,FALSE),0)</f>
        <v>0</v>
      </c>
      <c r="F488">
        <f>IFERROR(VLOOKUP(C488,'Chess F'!$B$2:$H$84,7,FALSE),0)</f>
        <v>0</v>
      </c>
      <c r="G488">
        <f t="shared" si="42"/>
        <v>100</v>
      </c>
      <c r="H488">
        <f>IFERROR(VLOOKUP(C488,'Football SF'!$B$2:$U$61,20,FALSE),0)</f>
        <v>0</v>
      </c>
      <c r="I488">
        <f>IFERROR(VLOOKUP(C488,FIFA!$B$2:$M$36,12,FALSE),0)</f>
        <v>0</v>
      </c>
      <c r="J488">
        <f>IFERROR(VLOOKUP(C488,'TT F'!$B$2:$Q$71,16,FALSE),0)</f>
        <v>0</v>
      </c>
      <c r="K488">
        <f t="shared" si="43"/>
        <v>100</v>
      </c>
      <c r="L488">
        <f>IFERROR(VLOOKUP(C488,'Futsal F'!$B$2:$M$37,12,FALSE),0)</f>
        <v>0</v>
      </c>
      <c r="M488">
        <f>IFERROR(VLOOKUP(C488,'Football F'!$B$2:$M$34,12,FALSE),0)</f>
        <v>0</v>
      </c>
      <c r="N488">
        <f>IFERROR(VLOOKUP(C488,'Basketball F'!$B$2:$M$32,12,FALSE),0)</f>
        <v>0</v>
      </c>
      <c r="O488">
        <f t="shared" si="44"/>
        <v>100</v>
      </c>
      <c r="P488">
        <f>IFERROR(VLOOKUP(C488,'BGMI F'!$B$2:$Q$32,16,FALSE),0)</f>
        <v>0</v>
      </c>
      <c r="Q488">
        <f>IFERROR(VLOOKUP(C488,'Carrom F'!$B$2:$M$41,12,FALSE),0)</f>
        <v>0</v>
      </c>
      <c r="R488">
        <f>IFERROR(VLOOKUP(C488,'Badminton F'!$B$2:$Q$46,16,FALSE),0)</f>
        <v>0</v>
      </c>
      <c r="S488">
        <f t="shared" si="45"/>
        <v>100</v>
      </c>
      <c r="T488">
        <f>IFERROR(VLOOKUP(C488,Athletics!$B$2:$AF$22,31,FALSE),0)</f>
        <v>0</v>
      </c>
      <c r="U488">
        <f>IFERROR(VLOOKUP(C488,'Volleyball F'!$B$2:$Q$50,16,FALSE),0)</f>
        <v>0</v>
      </c>
      <c r="V488">
        <f>IFERROR(VLOOKUP(C488,Pool!$B$2:$U$31,20,FALSE),0)</f>
        <v>0</v>
      </c>
      <c r="W488">
        <f>IFERROR(VLOOKUP(C488,'Tug of War'!$B$2:$AC$20,28,FALSE),0)</f>
        <v>0</v>
      </c>
      <c r="X488">
        <f t="shared" si="46"/>
        <v>100</v>
      </c>
      <c r="Y488">
        <f>IFERROR(VLOOKUP(C488,Frisbee!$B$2:$Q$18,16,FALSE),0)</f>
        <v>0</v>
      </c>
      <c r="Z488">
        <f t="shared" si="47"/>
        <v>100</v>
      </c>
    </row>
    <row r="489" spans="1:26" ht="15" thickBot="1" x14ac:dyDescent="0.35">
      <c r="A489" s="16" t="s">
        <v>1456</v>
      </c>
      <c r="B489" s="16" t="s">
        <v>1457</v>
      </c>
      <c r="C489" s="16" t="s">
        <v>1458</v>
      </c>
      <c r="D489">
        <f>IFERROR(VLOOKUP(C489,'throwball F'!$B$2:$N$138,13,FALSE),100)</f>
        <v>100</v>
      </c>
      <c r="E489">
        <f>IFERROR(VLOOKUP(C489,'Cricket SF&amp;F'!$B$2:$AC$103,28,FALSE),0)</f>
        <v>0</v>
      </c>
      <c r="F489">
        <f>IFERROR(VLOOKUP(C489,'Chess F'!$B$2:$H$84,7,FALSE),0)</f>
        <v>0</v>
      </c>
      <c r="G489">
        <f t="shared" si="42"/>
        <v>100</v>
      </c>
      <c r="H489">
        <f>IFERROR(VLOOKUP(C489,'Football SF'!$B$2:$U$61,20,FALSE),0)</f>
        <v>0</v>
      </c>
      <c r="I489">
        <f>IFERROR(VLOOKUP(C489,FIFA!$B$2:$M$36,12,FALSE),0)</f>
        <v>0</v>
      </c>
      <c r="J489">
        <f>IFERROR(VLOOKUP(C489,'TT F'!$B$2:$Q$71,16,FALSE),0)</f>
        <v>0</v>
      </c>
      <c r="K489">
        <f t="shared" si="43"/>
        <v>100</v>
      </c>
      <c r="L489">
        <f>IFERROR(VLOOKUP(C489,'Futsal F'!$B$2:$M$37,12,FALSE),0)</f>
        <v>0</v>
      </c>
      <c r="M489">
        <f>IFERROR(VLOOKUP(C489,'Football F'!$B$2:$M$34,12,FALSE),0)</f>
        <v>0</v>
      </c>
      <c r="N489">
        <f>IFERROR(VLOOKUP(C489,'Basketball F'!$B$2:$M$32,12,FALSE),0)</f>
        <v>0</v>
      </c>
      <c r="O489">
        <f t="shared" si="44"/>
        <v>100</v>
      </c>
      <c r="P489">
        <f>IFERROR(VLOOKUP(C489,'BGMI F'!$B$2:$Q$32,16,FALSE),0)</f>
        <v>0</v>
      </c>
      <c r="Q489">
        <f>IFERROR(VLOOKUP(C489,'Carrom F'!$B$2:$M$41,12,FALSE),0)</f>
        <v>0</v>
      </c>
      <c r="R489">
        <f>IFERROR(VLOOKUP(C489,'Badminton F'!$B$2:$Q$46,16,FALSE),0)</f>
        <v>0</v>
      </c>
      <c r="S489">
        <f t="shared" si="45"/>
        <v>100</v>
      </c>
      <c r="T489">
        <f>IFERROR(VLOOKUP(C489,Athletics!$B$2:$AF$22,31,FALSE),0)</f>
        <v>0</v>
      </c>
      <c r="U489">
        <f>IFERROR(VLOOKUP(C489,'Volleyball F'!$B$2:$Q$50,16,FALSE),0)</f>
        <v>0</v>
      </c>
      <c r="V489">
        <f>IFERROR(VLOOKUP(C489,Pool!$B$2:$U$31,20,FALSE),0)</f>
        <v>0</v>
      </c>
      <c r="W489">
        <f>IFERROR(VLOOKUP(C489,'Tug of War'!$B$2:$AC$20,28,FALSE),0)</f>
        <v>0</v>
      </c>
      <c r="X489">
        <f t="shared" si="46"/>
        <v>100</v>
      </c>
      <c r="Y489">
        <f>IFERROR(VLOOKUP(C489,Frisbee!$B$2:$Q$18,16,FALSE),0)</f>
        <v>0</v>
      </c>
      <c r="Z489">
        <f t="shared" si="47"/>
        <v>100</v>
      </c>
    </row>
    <row r="490" spans="1:26" ht="15" thickBot="1" x14ac:dyDescent="0.35">
      <c r="A490" s="16" t="s">
        <v>1459</v>
      </c>
      <c r="B490" s="16" t="s">
        <v>1460</v>
      </c>
      <c r="C490" s="16" t="s">
        <v>1461</v>
      </c>
      <c r="D490">
        <f>IFERROR(VLOOKUP(C490,'throwball F'!$B$2:$N$138,13,FALSE),100)</f>
        <v>100</v>
      </c>
      <c r="E490">
        <f>IFERROR(VLOOKUP(C490,'Cricket SF&amp;F'!$B$2:$AC$103,28,FALSE),0)</f>
        <v>0</v>
      </c>
      <c r="F490">
        <f>IFERROR(VLOOKUP(C490,'Chess F'!$B$2:$H$84,7,FALSE),0)</f>
        <v>0</v>
      </c>
      <c r="G490">
        <f t="shared" si="42"/>
        <v>100</v>
      </c>
      <c r="H490">
        <f>IFERROR(VLOOKUP(C490,'Football SF'!$B$2:$U$61,20,FALSE),0)</f>
        <v>0</v>
      </c>
      <c r="I490">
        <f>IFERROR(VLOOKUP(C490,FIFA!$B$2:$M$36,12,FALSE),0)</f>
        <v>0</v>
      </c>
      <c r="J490">
        <f>IFERROR(VLOOKUP(C490,'TT F'!$B$2:$Q$71,16,FALSE),0)</f>
        <v>0</v>
      </c>
      <c r="K490">
        <f t="shared" si="43"/>
        <v>100</v>
      </c>
      <c r="L490">
        <f>IFERROR(VLOOKUP(C490,'Futsal F'!$B$2:$M$37,12,FALSE),0)</f>
        <v>0</v>
      </c>
      <c r="M490">
        <f>IFERROR(VLOOKUP(C490,'Football F'!$B$2:$M$34,12,FALSE),0)</f>
        <v>0</v>
      </c>
      <c r="N490">
        <f>IFERROR(VLOOKUP(C490,'Basketball F'!$B$2:$M$32,12,FALSE),0)</f>
        <v>0</v>
      </c>
      <c r="O490">
        <f t="shared" si="44"/>
        <v>100</v>
      </c>
      <c r="P490">
        <f>IFERROR(VLOOKUP(C490,'BGMI F'!$B$2:$Q$32,16,FALSE),0)</f>
        <v>0</v>
      </c>
      <c r="Q490">
        <f>IFERROR(VLOOKUP(C490,'Carrom F'!$B$2:$M$41,12,FALSE),0)</f>
        <v>0</v>
      </c>
      <c r="R490">
        <f>IFERROR(VLOOKUP(C490,'Badminton F'!$B$2:$Q$46,16,FALSE),0)</f>
        <v>0</v>
      </c>
      <c r="S490">
        <f t="shared" si="45"/>
        <v>100</v>
      </c>
      <c r="T490">
        <f>IFERROR(VLOOKUP(C490,Athletics!$B$2:$AF$22,31,FALSE),0)</f>
        <v>0</v>
      </c>
      <c r="U490">
        <f>IFERROR(VLOOKUP(C490,'Volleyball F'!$B$2:$Q$50,16,FALSE),0)</f>
        <v>0</v>
      </c>
      <c r="V490">
        <f>IFERROR(VLOOKUP(C490,Pool!$B$2:$U$31,20,FALSE),0)</f>
        <v>0</v>
      </c>
      <c r="W490">
        <f>IFERROR(VLOOKUP(C490,'Tug of War'!$B$2:$AC$20,28,FALSE),0)</f>
        <v>0</v>
      </c>
      <c r="X490">
        <f t="shared" si="46"/>
        <v>100</v>
      </c>
      <c r="Y490">
        <f>IFERROR(VLOOKUP(C490,Frisbee!$B$2:$Q$18,16,FALSE),0)</f>
        <v>0</v>
      </c>
      <c r="Z490">
        <f t="shared" si="47"/>
        <v>100</v>
      </c>
    </row>
    <row r="491" spans="1:26" ht="15" thickBot="1" x14ac:dyDescent="0.35">
      <c r="A491" s="16" t="s">
        <v>1462</v>
      </c>
      <c r="B491" s="16" t="s">
        <v>1463</v>
      </c>
      <c r="C491" s="16" t="s">
        <v>1464</v>
      </c>
      <c r="D491">
        <f>IFERROR(VLOOKUP(C491,'throwball F'!$B$2:$N$138,13,FALSE),100)</f>
        <v>100</v>
      </c>
      <c r="E491">
        <f>IFERROR(VLOOKUP(C491,'Cricket SF&amp;F'!$B$2:$AC$103,28,FALSE),0)</f>
        <v>0</v>
      </c>
      <c r="F491">
        <f>IFERROR(VLOOKUP(C491,'Chess F'!$B$2:$H$84,7,FALSE),0)</f>
        <v>0</v>
      </c>
      <c r="G491">
        <f t="shared" si="42"/>
        <v>100</v>
      </c>
      <c r="H491">
        <f>IFERROR(VLOOKUP(C491,'Football SF'!$B$2:$U$61,20,FALSE),0)</f>
        <v>0</v>
      </c>
      <c r="I491">
        <f>IFERROR(VLOOKUP(C491,FIFA!$B$2:$M$36,12,FALSE),0)</f>
        <v>0</v>
      </c>
      <c r="J491">
        <f>IFERROR(VLOOKUP(C491,'TT F'!$B$2:$Q$71,16,FALSE),0)</f>
        <v>0</v>
      </c>
      <c r="K491">
        <f t="shared" si="43"/>
        <v>100</v>
      </c>
      <c r="L491">
        <f>IFERROR(VLOOKUP(C491,'Futsal F'!$B$2:$M$37,12,FALSE),0)</f>
        <v>0</v>
      </c>
      <c r="M491">
        <f>IFERROR(VLOOKUP(C491,'Football F'!$B$2:$M$34,12,FALSE),0)</f>
        <v>0</v>
      </c>
      <c r="N491">
        <f>IFERROR(VLOOKUP(C491,'Basketball F'!$B$2:$M$32,12,FALSE),0)</f>
        <v>0</v>
      </c>
      <c r="O491">
        <f t="shared" si="44"/>
        <v>100</v>
      </c>
      <c r="P491">
        <f>IFERROR(VLOOKUP(C491,'BGMI F'!$B$2:$Q$32,16,FALSE),0)</f>
        <v>0</v>
      </c>
      <c r="Q491">
        <f>IFERROR(VLOOKUP(C491,'Carrom F'!$B$2:$M$41,12,FALSE),0)</f>
        <v>0</v>
      </c>
      <c r="R491">
        <f>IFERROR(VLOOKUP(C491,'Badminton F'!$B$2:$Q$46,16,FALSE),0)</f>
        <v>0</v>
      </c>
      <c r="S491">
        <f t="shared" si="45"/>
        <v>100</v>
      </c>
      <c r="T491">
        <f>IFERROR(VLOOKUP(C491,Athletics!$B$2:$AF$22,31,FALSE),0)</f>
        <v>0</v>
      </c>
      <c r="U491">
        <f>IFERROR(VLOOKUP(C491,'Volleyball F'!$B$2:$Q$50,16,FALSE),0)</f>
        <v>0</v>
      </c>
      <c r="V491">
        <f>IFERROR(VLOOKUP(C491,Pool!$B$2:$U$31,20,FALSE),0)</f>
        <v>0</v>
      </c>
      <c r="W491">
        <f>IFERROR(VLOOKUP(C491,'Tug of War'!$B$2:$AC$20,28,FALSE),0)</f>
        <v>0</v>
      </c>
      <c r="X491">
        <f t="shared" si="46"/>
        <v>100</v>
      </c>
      <c r="Y491">
        <f>IFERROR(VLOOKUP(C491,Frisbee!$B$2:$Q$18,16,FALSE),0)</f>
        <v>0</v>
      </c>
      <c r="Z491">
        <f t="shared" si="47"/>
        <v>100</v>
      </c>
    </row>
    <row r="492" spans="1:26" ht="29.4" thickBot="1" x14ac:dyDescent="0.35">
      <c r="A492" s="16" t="s">
        <v>1465</v>
      </c>
      <c r="B492" s="16" t="s">
        <v>1466</v>
      </c>
      <c r="C492" s="16" t="s">
        <v>1467</v>
      </c>
      <c r="D492">
        <f>IFERROR(VLOOKUP(C492,'throwball F'!$B$2:$N$138,13,FALSE),100)</f>
        <v>100</v>
      </c>
      <c r="E492">
        <f>IFERROR(VLOOKUP(C492,'Cricket SF&amp;F'!$B$2:$AC$103,28,FALSE),0)</f>
        <v>0</v>
      </c>
      <c r="F492">
        <f>IFERROR(VLOOKUP(C492,'Chess F'!$B$2:$H$84,7,FALSE),0)</f>
        <v>0</v>
      </c>
      <c r="G492">
        <f t="shared" si="42"/>
        <v>100</v>
      </c>
      <c r="H492">
        <f>IFERROR(VLOOKUP(C492,'Football SF'!$B$2:$U$61,20,FALSE),0)</f>
        <v>0</v>
      </c>
      <c r="I492">
        <f>IFERROR(VLOOKUP(C492,FIFA!$B$2:$M$36,12,FALSE),0)</f>
        <v>0</v>
      </c>
      <c r="J492">
        <f>IFERROR(VLOOKUP(C492,'TT F'!$B$2:$Q$71,16,FALSE),0)</f>
        <v>0</v>
      </c>
      <c r="K492">
        <f t="shared" si="43"/>
        <v>100</v>
      </c>
      <c r="L492">
        <f>IFERROR(VLOOKUP(C492,'Futsal F'!$B$2:$M$37,12,FALSE),0)</f>
        <v>0</v>
      </c>
      <c r="M492">
        <f>IFERROR(VLOOKUP(C492,'Football F'!$B$2:$M$34,12,FALSE),0)</f>
        <v>0</v>
      </c>
      <c r="N492">
        <f>IFERROR(VLOOKUP(C492,'Basketball F'!$B$2:$M$32,12,FALSE),0)</f>
        <v>0</v>
      </c>
      <c r="O492">
        <f t="shared" si="44"/>
        <v>100</v>
      </c>
      <c r="P492">
        <f>IFERROR(VLOOKUP(C492,'BGMI F'!$B$2:$Q$32,16,FALSE),0)</f>
        <v>0</v>
      </c>
      <c r="Q492">
        <f>IFERROR(VLOOKUP(C492,'Carrom F'!$B$2:$M$41,12,FALSE),0)</f>
        <v>0</v>
      </c>
      <c r="R492">
        <f>IFERROR(VLOOKUP(C492,'Badminton F'!$B$2:$Q$46,16,FALSE),0)</f>
        <v>0</v>
      </c>
      <c r="S492">
        <f t="shared" si="45"/>
        <v>100</v>
      </c>
      <c r="T492">
        <f>IFERROR(VLOOKUP(C492,Athletics!$B$2:$AF$22,31,FALSE),0)</f>
        <v>0</v>
      </c>
      <c r="U492">
        <f>IFERROR(VLOOKUP(C492,'Volleyball F'!$B$2:$Q$50,16,FALSE),0)</f>
        <v>0</v>
      </c>
      <c r="V492">
        <f>IFERROR(VLOOKUP(C492,Pool!$B$2:$U$31,20,FALSE),0)</f>
        <v>0</v>
      </c>
      <c r="W492">
        <f>IFERROR(VLOOKUP(C492,'Tug of War'!$B$2:$AC$20,28,FALSE),0)</f>
        <v>0</v>
      </c>
      <c r="X492">
        <f t="shared" si="46"/>
        <v>100</v>
      </c>
      <c r="Y492">
        <f>IFERROR(VLOOKUP(C492,Frisbee!$B$2:$Q$18,16,FALSE),0)</f>
        <v>0</v>
      </c>
      <c r="Z492">
        <f t="shared" si="47"/>
        <v>100</v>
      </c>
    </row>
    <row r="493" spans="1:26" ht="15" thickBot="1" x14ac:dyDescent="0.35">
      <c r="A493" s="16" t="s">
        <v>1468</v>
      </c>
      <c r="B493" s="16" t="s">
        <v>1469</v>
      </c>
      <c r="C493" s="16" t="s">
        <v>1470</v>
      </c>
      <c r="D493">
        <f>IFERROR(VLOOKUP(C493,'throwball F'!$B$2:$N$138,13,FALSE),100)</f>
        <v>95</v>
      </c>
      <c r="E493">
        <f>IFERROR(VLOOKUP(C493,'Cricket SF&amp;F'!$B$2:$AC$103,28,FALSE),0)</f>
        <v>0</v>
      </c>
      <c r="F493">
        <f>IFERROR(VLOOKUP(C493,'Chess F'!$B$2:$H$84,7,FALSE),0)</f>
        <v>0</v>
      </c>
      <c r="G493">
        <f t="shared" si="42"/>
        <v>95</v>
      </c>
      <c r="H493">
        <f>IFERROR(VLOOKUP(C493,'Football SF'!$B$2:$U$61,20,FALSE),0)</f>
        <v>0</v>
      </c>
      <c r="I493">
        <f>IFERROR(VLOOKUP(C493,FIFA!$B$2:$M$36,12,FALSE),0)</f>
        <v>0</v>
      </c>
      <c r="J493">
        <f>IFERROR(VLOOKUP(C493,'TT F'!$B$2:$Q$71,16,FALSE),0)</f>
        <v>0</v>
      </c>
      <c r="K493">
        <f t="shared" si="43"/>
        <v>95</v>
      </c>
      <c r="L493">
        <f>IFERROR(VLOOKUP(C493,'Futsal F'!$B$2:$M$37,12,FALSE),0)</f>
        <v>0</v>
      </c>
      <c r="M493">
        <f>IFERROR(VLOOKUP(C493,'Football F'!$B$2:$M$34,12,FALSE),0)</f>
        <v>0</v>
      </c>
      <c r="N493">
        <f>IFERROR(VLOOKUP(C493,'Basketball F'!$B$2:$M$32,12,FALSE),0)</f>
        <v>0</v>
      </c>
      <c r="O493">
        <f t="shared" si="44"/>
        <v>95</v>
      </c>
      <c r="P493">
        <f>IFERROR(VLOOKUP(C493,'BGMI F'!$B$2:$Q$32,16,FALSE),0)</f>
        <v>0</v>
      </c>
      <c r="Q493">
        <f>IFERROR(VLOOKUP(C493,'Carrom F'!$B$2:$M$41,12,FALSE),0)</f>
        <v>0</v>
      </c>
      <c r="R493">
        <f>IFERROR(VLOOKUP(C493,'Badminton F'!$B$2:$Q$46,16,FALSE),0)</f>
        <v>0</v>
      </c>
      <c r="S493">
        <f t="shared" si="45"/>
        <v>95</v>
      </c>
      <c r="T493">
        <f>IFERROR(VLOOKUP(C493,Athletics!$B$2:$AF$22,31,FALSE),0)</f>
        <v>0</v>
      </c>
      <c r="U493">
        <f>IFERROR(VLOOKUP(C493,'Volleyball F'!$B$2:$Q$50,16,FALSE),0)</f>
        <v>0</v>
      </c>
      <c r="V493">
        <f>IFERROR(VLOOKUP(C493,Pool!$B$2:$U$31,20,FALSE),0)</f>
        <v>0</v>
      </c>
      <c r="W493">
        <f>IFERROR(VLOOKUP(C493,'Tug of War'!$B$2:$AC$20,28,FALSE),0)</f>
        <v>-20</v>
      </c>
      <c r="X493">
        <f t="shared" si="46"/>
        <v>75</v>
      </c>
      <c r="Y493">
        <f>IFERROR(VLOOKUP(C493,Frisbee!$B$2:$Q$18,16,FALSE),0)</f>
        <v>0</v>
      </c>
      <c r="Z493">
        <f t="shared" si="47"/>
        <v>75</v>
      </c>
    </row>
    <row r="494" spans="1:26" ht="29.4" thickBot="1" x14ac:dyDescent="0.35">
      <c r="A494" s="16" t="s">
        <v>1471</v>
      </c>
      <c r="B494" s="16" t="s">
        <v>1472</v>
      </c>
      <c r="C494" s="16" t="s">
        <v>1473</v>
      </c>
      <c r="D494">
        <f>IFERROR(VLOOKUP(C494,'throwball F'!$B$2:$N$138,13,FALSE),100)</f>
        <v>100</v>
      </c>
      <c r="E494">
        <f>IFERROR(VLOOKUP(C494,'Cricket SF&amp;F'!$B$2:$AC$103,28,FALSE),0)</f>
        <v>0</v>
      </c>
      <c r="F494">
        <f>IFERROR(VLOOKUP(C494,'Chess F'!$B$2:$H$84,7,FALSE),0)</f>
        <v>0</v>
      </c>
      <c r="G494">
        <f t="shared" si="42"/>
        <v>100</v>
      </c>
      <c r="H494">
        <f>IFERROR(VLOOKUP(C494,'Football SF'!$B$2:$U$61,20,FALSE),0)</f>
        <v>0</v>
      </c>
      <c r="I494">
        <f>IFERROR(VLOOKUP(C494,FIFA!$B$2:$M$36,12,FALSE),0)</f>
        <v>0</v>
      </c>
      <c r="J494">
        <f>IFERROR(VLOOKUP(C494,'TT F'!$B$2:$Q$71,16,FALSE),0)</f>
        <v>0</v>
      </c>
      <c r="K494">
        <f t="shared" si="43"/>
        <v>100</v>
      </c>
      <c r="L494">
        <f>IFERROR(VLOOKUP(C494,'Futsal F'!$B$2:$M$37,12,FALSE),0)</f>
        <v>0</v>
      </c>
      <c r="M494">
        <f>IFERROR(VLOOKUP(C494,'Football F'!$B$2:$M$34,12,FALSE),0)</f>
        <v>0</v>
      </c>
      <c r="N494">
        <f>IFERROR(VLOOKUP(C494,'Basketball F'!$B$2:$M$32,12,FALSE),0)</f>
        <v>0</v>
      </c>
      <c r="O494">
        <f t="shared" si="44"/>
        <v>100</v>
      </c>
      <c r="P494">
        <f>IFERROR(VLOOKUP(C494,'BGMI F'!$B$2:$Q$32,16,FALSE),0)</f>
        <v>0</v>
      </c>
      <c r="Q494">
        <f>IFERROR(VLOOKUP(C494,'Carrom F'!$B$2:$M$41,12,FALSE),0)</f>
        <v>0</v>
      </c>
      <c r="R494">
        <f>IFERROR(VLOOKUP(C494,'Badminton F'!$B$2:$Q$46,16,FALSE),0)</f>
        <v>0</v>
      </c>
      <c r="S494">
        <f t="shared" si="45"/>
        <v>100</v>
      </c>
      <c r="T494">
        <f>IFERROR(VLOOKUP(C494,Athletics!$B$2:$AF$22,31,FALSE),0)</f>
        <v>0</v>
      </c>
      <c r="U494">
        <f>IFERROR(VLOOKUP(C494,'Volleyball F'!$B$2:$Q$50,16,FALSE),0)</f>
        <v>0</v>
      </c>
      <c r="V494">
        <f>IFERROR(VLOOKUP(C494,Pool!$B$2:$U$31,20,FALSE),0)</f>
        <v>0</v>
      </c>
      <c r="W494">
        <f>IFERROR(VLOOKUP(C494,'Tug of War'!$B$2:$AC$20,28,FALSE),0)</f>
        <v>0</v>
      </c>
      <c r="X494">
        <f t="shared" si="46"/>
        <v>100</v>
      </c>
      <c r="Y494">
        <f>IFERROR(VLOOKUP(C494,Frisbee!$B$2:$Q$18,16,FALSE),0)</f>
        <v>0</v>
      </c>
      <c r="Z494">
        <f t="shared" si="47"/>
        <v>100</v>
      </c>
    </row>
    <row r="495" spans="1:26" ht="15" thickBot="1" x14ac:dyDescent="0.35">
      <c r="A495" s="16" t="s">
        <v>1474</v>
      </c>
      <c r="B495" s="16" t="s">
        <v>1475</v>
      </c>
      <c r="C495" s="16" t="s">
        <v>1476</v>
      </c>
      <c r="D495">
        <f>IFERROR(VLOOKUP(C495,'throwball F'!$B$2:$N$138,13,FALSE),100)</f>
        <v>100</v>
      </c>
      <c r="E495">
        <f>IFERROR(VLOOKUP(C495,'Cricket SF&amp;F'!$B$2:$AC$103,28,FALSE),0)</f>
        <v>0</v>
      </c>
      <c r="F495">
        <f>IFERROR(VLOOKUP(C495,'Chess F'!$B$2:$H$84,7,FALSE),0)</f>
        <v>0</v>
      </c>
      <c r="G495">
        <f t="shared" si="42"/>
        <v>100</v>
      </c>
      <c r="H495">
        <f>IFERROR(VLOOKUP(C495,'Football SF'!$B$2:$U$61,20,FALSE),0)</f>
        <v>0</v>
      </c>
      <c r="I495">
        <f>IFERROR(VLOOKUP(C495,FIFA!$B$2:$M$36,12,FALSE),0)</f>
        <v>0</v>
      </c>
      <c r="J495">
        <f>IFERROR(VLOOKUP(C495,'TT F'!$B$2:$Q$71,16,FALSE),0)</f>
        <v>0</v>
      </c>
      <c r="K495">
        <f t="shared" si="43"/>
        <v>100</v>
      </c>
      <c r="L495">
        <f>IFERROR(VLOOKUP(C495,'Futsal F'!$B$2:$M$37,12,FALSE),0)</f>
        <v>0</v>
      </c>
      <c r="M495">
        <f>IFERROR(VLOOKUP(C495,'Football F'!$B$2:$M$34,12,FALSE),0)</f>
        <v>0</v>
      </c>
      <c r="N495">
        <f>IFERROR(VLOOKUP(C495,'Basketball F'!$B$2:$M$32,12,FALSE),0)</f>
        <v>0</v>
      </c>
      <c r="O495">
        <f t="shared" si="44"/>
        <v>100</v>
      </c>
      <c r="P495">
        <f>IFERROR(VLOOKUP(C495,'BGMI F'!$B$2:$Q$32,16,FALSE),0)</f>
        <v>0</v>
      </c>
      <c r="Q495">
        <f>IFERROR(VLOOKUP(C495,'Carrom F'!$B$2:$M$41,12,FALSE),0)</f>
        <v>0</v>
      </c>
      <c r="R495">
        <f>IFERROR(VLOOKUP(C495,'Badminton F'!$B$2:$Q$46,16,FALSE),0)</f>
        <v>0</v>
      </c>
      <c r="S495">
        <f t="shared" si="45"/>
        <v>100</v>
      </c>
      <c r="T495">
        <f>IFERROR(VLOOKUP(C495,Athletics!$B$2:$AF$22,31,FALSE),0)</f>
        <v>0</v>
      </c>
      <c r="U495">
        <f>IFERROR(VLOOKUP(C495,'Volleyball F'!$B$2:$Q$50,16,FALSE),0)</f>
        <v>0</v>
      </c>
      <c r="V495">
        <f>IFERROR(VLOOKUP(C495,Pool!$B$2:$U$31,20,FALSE),0)</f>
        <v>0</v>
      </c>
      <c r="W495">
        <f>IFERROR(VLOOKUP(C495,'Tug of War'!$B$2:$AC$20,28,FALSE),0)</f>
        <v>0</v>
      </c>
      <c r="X495">
        <f t="shared" si="46"/>
        <v>100</v>
      </c>
      <c r="Y495">
        <f>IFERROR(VLOOKUP(C495,Frisbee!$B$2:$Q$18,16,FALSE),0)</f>
        <v>0</v>
      </c>
      <c r="Z495">
        <f t="shared" si="47"/>
        <v>100</v>
      </c>
    </row>
    <row r="496" spans="1:26" ht="15" thickBot="1" x14ac:dyDescent="0.35">
      <c r="A496" s="16" t="s">
        <v>1477</v>
      </c>
      <c r="B496" s="16" t="s">
        <v>1478</v>
      </c>
      <c r="C496" s="16" t="s">
        <v>1479</v>
      </c>
      <c r="D496">
        <f>IFERROR(VLOOKUP(C496,'throwball F'!$B$2:$N$138,13,FALSE),100)</f>
        <v>94</v>
      </c>
      <c r="E496">
        <f>IFERROR(VLOOKUP(C496,'Cricket SF&amp;F'!$B$2:$AC$103,28,FALSE),0)</f>
        <v>6</v>
      </c>
      <c r="F496">
        <f>IFERROR(VLOOKUP(C496,'Chess F'!$B$2:$H$84,7,FALSE),0)</f>
        <v>-4</v>
      </c>
      <c r="G496">
        <f t="shared" si="42"/>
        <v>96</v>
      </c>
      <c r="H496">
        <f>IFERROR(VLOOKUP(C496,'Football SF'!$B$2:$U$61,20,FALSE),0)</f>
        <v>-4</v>
      </c>
      <c r="I496">
        <f>IFERROR(VLOOKUP(C496,FIFA!$B$2:$M$36,12,FALSE),0)</f>
        <v>0</v>
      </c>
      <c r="J496">
        <f>IFERROR(VLOOKUP(C496,'TT F'!$B$2:$Q$71,16,FALSE),0)</f>
        <v>11</v>
      </c>
      <c r="K496">
        <f t="shared" si="43"/>
        <v>103</v>
      </c>
      <c r="L496">
        <f>IFERROR(VLOOKUP(C496,'Futsal F'!$B$2:$M$37,12,FALSE),0)</f>
        <v>-6</v>
      </c>
      <c r="M496">
        <f>IFERROR(VLOOKUP(C496,'Football F'!$B$2:$M$34,12,FALSE),0)</f>
        <v>9</v>
      </c>
      <c r="N496">
        <f>IFERROR(VLOOKUP(C496,'Basketball F'!$B$2:$M$32,12,FALSE),0)</f>
        <v>-6</v>
      </c>
      <c r="O496">
        <f t="shared" si="44"/>
        <v>100</v>
      </c>
      <c r="P496">
        <f>IFERROR(VLOOKUP(C496,'BGMI F'!$B$2:$Q$32,16,FALSE),0)</f>
        <v>0</v>
      </c>
      <c r="Q496">
        <f>IFERROR(VLOOKUP(C496,'Carrom F'!$B$2:$M$41,12,FALSE),0)</f>
        <v>0</v>
      </c>
      <c r="R496">
        <f>IFERROR(VLOOKUP(C496,'Badminton F'!$B$2:$Q$46,16,FALSE),0)</f>
        <v>0</v>
      </c>
      <c r="S496">
        <f t="shared" si="45"/>
        <v>100</v>
      </c>
      <c r="T496">
        <f>IFERROR(VLOOKUP(C496,Athletics!$B$2:$AF$22,31,FALSE),0)</f>
        <v>0</v>
      </c>
      <c r="U496">
        <f>IFERROR(VLOOKUP(C496,'Volleyball F'!$B$2:$Q$50,16,FALSE),0)</f>
        <v>20</v>
      </c>
      <c r="V496">
        <f>IFERROR(VLOOKUP(C496,Pool!$B$2:$U$31,20,FALSE),0)</f>
        <v>0</v>
      </c>
      <c r="W496">
        <f>IFERROR(VLOOKUP(C496,'Tug of War'!$B$2:$AC$20,28,FALSE),0)</f>
        <v>0</v>
      </c>
      <c r="X496">
        <f t="shared" si="46"/>
        <v>120</v>
      </c>
      <c r="Y496">
        <f>IFERROR(VLOOKUP(C496,Frisbee!$B$2:$Q$18,16,FALSE),0)</f>
        <v>0</v>
      </c>
      <c r="Z496">
        <f t="shared" si="47"/>
        <v>120</v>
      </c>
    </row>
    <row r="497" spans="1:26" ht="15" thickBot="1" x14ac:dyDescent="0.35">
      <c r="A497" s="16" t="s">
        <v>1480</v>
      </c>
      <c r="B497" s="16" t="s">
        <v>1481</v>
      </c>
      <c r="C497" s="16" t="s">
        <v>1482</v>
      </c>
      <c r="D497">
        <f>IFERROR(VLOOKUP(C497,'throwball F'!$B$2:$N$138,13,FALSE),100)</f>
        <v>100</v>
      </c>
      <c r="E497">
        <f>IFERROR(VLOOKUP(C497,'Cricket SF&amp;F'!$B$2:$AC$103,28,FALSE),0)</f>
        <v>0</v>
      </c>
      <c r="F497">
        <f>IFERROR(VLOOKUP(C497,'Chess F'!$B$2:$H$84,7,FALSE),0)</f>
        <v>0</v>
      </c>
      <c r="G497">
        <f t="shared" si="42"/>
        <v>100</v>
      </c>
      <c r="H497">
        <f>IFERROR(VLOOKUP(C497,'Football SF'!$B$2:$U$61,20,FALSE),0)</f>
        <v>0</v>
      </c>
      <c r="I497">
        <f>IFERROR(VLOOKUP(C497,FIFA!$B$2:$M$36,12,FALSE),0)</f>
        <v>0</v>
      </c>
      <c r="J497">
        <f>IFERROR(VLOOKUP(C497,'TT F'!$B$2:$Q$71,16,FALSE),0)</f>
        <v>0</v>
      </c>
      <c r="K497">
        <f t="shared" si="43"/>
        <v>100</v>
      </c>
      <c r="L497">
        <f>IFERROR(VLOOKUP(C497,'Futsal F'!$B$2:$M$37,12,FALSE),0)</f>
        <v>0</v>
      </c>
      <c r="M497">
        <f>IFERROR(VLOOKUP(C497,'Football F'!$B$2:$M$34,12,FALSE),0)</f>
        <v>0</v>
      </c>
      <c r="N497">
        <f>IFERROR(VLOOKUP(C497,'Basketball F'!$B$2:$M$32,12,FALSE),0)</f>
        <v>0</v>
      </c>
      <c r="O497">
        <f t="shared" si="44"/>
        <v>100</v>
      </c>
      <c r="P497">
        <f>IFERROR(VLOOKUP(C497,'BGMI F'!$B$2:$Q$32,16,FALSE),0)</f>
        <v>0</v>
      </c>
      <c r="Q497">
        <f>IFERROR(VLOOKUP(C497,'Carrom F'!$B$2:$M$41,12,FALSE),0)</f>
        <v>0</v>
      </c>
      <c r="R497">
        <f>IFERROR(VLOOKUP(C497,'Badminton F'!$B$2:$Q$46,16,FALSE),0)</f>
        <v>0</v>
      </c>
      <c r="S497">
        <f t="shared" si="45"/>
        <v>100</v>
      </c>
      <c r="T497">
        <f>IFERROR(VLOOKUP(C497,Athletics!$B$2:$AF$22,31,FALSE),0)</f>
        <v>0</v>
      </c>
      <c r="U497">
        <f>IFERROR(VLOOKUP(C497,'Volleyball F'!$B$2:$Q$50,16,FALSE),0)</f>
        <v>0</v>
      </c>
      <c r="V497">
        <f>IFERROR(VLOOKUP(C497,Pool!$B$2:$U$31,20,FALSE),0)</f>
        <v>0</v>
      </c>
      <c r="W497">
        <f>IFERROR(VLOOKUP(C497,'Tug of War'!$B$2:$AC$20,28,FALSE),0)</f>
        <v>0</v>
      </c>
      <c r="X497">
        <f t="shared" si="46"/>
        <v>100</v>
      </c>
      <c r="Y497">
        <f>IFERROR(VLOOKUP(C497,Frisbee!$B$2:$Q$18,16,FALSE),0)</f>
        <v>0</v>
      </c>
      <c r="Z497">
        <f t="shared" si="47"/>
        <v>100</v>
      </c>
    </row>
    <row r="498" spans="1:26" ht="15" thickBot="1" x14ac:dyDescent="0.35">
      <c r="A498" s="16" t="s">
        <v>1483</v>
      </c>
      <c r="B498" s="16" t="s">
        <v>1484</v>
      </c>
      <c r="C498" s="16" t="s">
        <v>1485</v>
      </c>
      <c r="D498">
        <f>IFERROR(VLOOKUP(C498,'throwball F'!$B$2:$N$138,13,FALSE),100)</f>
        <v>100</v>
      </c>
      <c r="E498">
        <f>IFERROR(VLOOKUP(C498,'Cricket SF&amp;F'!$B$2:$AC$103,28,FALSE),0)</f>
        <v>0</v>
      </c>
      <c r="F498">
        <f>IFERROR(VLOOKUP(C498,'Chess F'!$B$2:$H$84,7,FALSE),0)</f>
        <v>0</v>
      </c>
      <c r="G498">
        <f t="shared" si="42"/>
        <v>100</v>
      </c>
      <c r="H498">
        <f>IFERROR(VLOOKUP(C498,'Football SF'!$B$2:$U$61,20,FALSE),0)</f>
        <v>0</v>
      </c>
      <c r="I498">
        <f>IFERROR(VLOOKUP(C498,FIFA!$B$2:$M$36,12,FALSE),0)</f>
        <v>0</v>
      </c>
      <c r="J498">
        <f>IFERROR(VLOOKUP(C498,'TT F'!$B$2:$Q$71,16,FALSE),0)</f>
        <v>0</v>
      </c>
      <c r="K498">
        <f t="shared" si="43"/>
        <v>100</v>
      </c>
      <c r="L498">
        <f>IFERROR(VLOOKUP(C498,'Futsal F'!$B$2:$M$37,12,FALSE),0)</f>
        <v>0</v>
      </c>
      <c r="M498">
        <f>IFERROR(VLOOKUP(C498,'Football F'!$B$2:$M$34,12,FALSE),0)</f>
        <v>0</v>
      </c>
      <c r="N498">
        <f>IFERROR(VLOOKUP(C498,'Basketball F'!$B$2:$M$32,12,FALSE),0)</f>
        <v>0</v>
      </c>
      <c r="O498">
        <f t="shared" si="44"/>
        <v>100</v>
      </c>
      <c r="P498">
        <f>IFERROR(VLOOKUP(C498,'BGMI F'!$B$2:$Q$32,16,FALSE),0)</f>
        <v>0</v>
      </c>
      <c r="Q498">
        <f>IFERROR(VLOOKUP(C498,'Carrom F'!$B$2:$M$41,12,FALSE),0)</f>
        <v>0</v>
      </c>
      <c r="R498">
        <f>IFERROR(VLOOKUP(C498,'Badminton F'!$B$2:$Q$46,16,FALSE),0)</f>
        <v>0</v>
      </c>
      <c r="S498">
        <f t="shared" si="45"/>
        <v>100</v>
      </c>
      <c r="T498">
        <f>IFERROR(VLOOKUP(C498,Athletics!$B$2:$AF$22,31,FALSE),0)</f>
        <v>0</v>
      </c>
      <c r="U498">
        <f>IFERROR(VLOOKUP(C498,'Volleyball F'!$B$2:$Q$50,16,FALSE),0)</f>
        <v>0</v>
      </c>
      <c r="V498">
        <f>IFERROR(VLOOKUP(C498,Pool!$B$2:$U$31,20,FALSE),0)</f>
        <v>0</v>
      </c>
      <c r="W498">
        <f>IFERROR(VLOOKUP(C498,'Tug of War'!$B$2:$AC$20,28,FALSE),0)</f>
        <v>0</v>
      </c>
      <c r="X498">
        <f t="shared" si="46"/>
        <v>100</v>
      </c>
      <c r="Y498">
        <f>IFERROR(VLOOKUP(C498,Frisbee!$B$2:$Q$18,16,FALSE),0)</f>
        <v>0</v>
      </c>
      <c r="Z498">
        <f t="shared" si="47"/>
        <v>100</v>
      </c>
    </row>
    <row r="499" spans="1:26" ht="29.4" thickBot="1" x14ac:dyDescent="0.35">
      <c r="A499" s="16" t="s">
        <v>1486</v>
      </c>
      <c r="B499" s="16" t="s">
        <v>1487</v>
      </c>
      <c r="C499" s="16" t="s">
        <v>1488</v>
      </c>
      <c r="D499">
        <f>IFERROR(VLOOKUP(C499,'throwball F'!$B$2:$N$138,13,FALSE),100)</f>
        <v>100</v>
      </c>
      <c r="E499">
        <f>IFERROR(VLOOKUP(C499,'Cricket SF&amp;F'!$B$2:$AC$103,28,FALSE),0)</f>
        <v>0</v>
      </c>
      <c r="F499">
        <f>IFERROR(VLOOKUP(C499,'Chess F'!$B$2:$H$84,7,FALSE),0)</f>
        <v>0</v>
      </c>
      <c r="G499">
        <f t="shared" si="42"/>
        <v>100</v>
      </c>
      <c r="H499">
        <f>IFERROR(VLOOKUP(C499,'Football SF'!$B$2:$U$61,20,FALSE),0)</f>
        <v>0</v>
      </c>
      <c r="I499">
        <f>IFERROR(VLOOKUP(C499,FIFA!$B$2:$M$36,12,FALSE),0)</f>
        <v>0</v>
      </c>
      <c r="J499">
        <f>IFERROR(VLOOKUP(C499,'TT F'!$B$2:$Q$71,16,FALSE),0)</f>
        <v>0</v>
      </c>
      <c r="K499">
        <f t="shared" si="43"/>
        <v>100</v>
      </c>
      <c r="L499">
        <f>IFERROR(VLOOKUP(C499,'Futsal F'!$B$2:$M$37,12,FALSE),0)</f>
        <v>0</v>
      </c>
      <c r="M499">
        <f>IFERROR(VLOOKUP(C499,'Football F'!$B$2:$M$34,12,FALSE),0)</f>
        <v>0</v>
      </c>
      <c r="N499">
        <f>IFERROR(VLOOKUP(C499,'Basketball F'!$B$2:$M$32,12,FALSE),0)</f>
        <v>0</v>
      </c>
      <c r="O499">
        <f t="shared" si="44"/>
        <v>100</v>
      </c>
      <c r="P499">
        <f>IFERROR(VLOOKUP(C499,'BGMI F'!$B$2:$Q$32,16,FALSE),0)</f>
        <v>0</v>
      </c>
      <c r="Q499">
        <f>IFERROR(VLOOKUP(C499,'Carrom F'!$B$2:$M$41,12,FALSE),0)</f>
        <v>0</v>
      </c>
      <c r="R499">
        <f>IFERROR(VLOOKUP(C499,'Badminton F'!$B$2:$Q$46,16,FALSE),0)</f>
        <v>0</v>
      </c>
      <c r="S499">
        <f t="shared" si="45"/>
        <v>100</v>
      </c>
      <c r="T499">
        <f>IFERROR(VLOOKUP(C499,Athletics!$B$2:$AF$22,31,FALSE),0)</f>
        <v>0</v>
      </c>
      <c r="U499">
        <f>IFERROR(VLOOKUP(C499,'Volleyball F'!$B$2:$Q$50,16,FALSE),0)</f>
        <v>0</v>
      </c>
      <c r="V499">
        <f>IFERROR(VLOOKUP(C499,Pool!$B$2:$U$31,20,FALSE),0)</f>
        <v>0</v>
      </c>
      <c r="W499">
        <f>IFERROR(VLOOKUP(C499,'Tug of War'!$B$2:$AC$20,28,FALSE),0)</f>
        <v>0</v>
      </c>
      <c r="X499">
        <f t="shared" si="46"/>
        <v>100</v>
      </c>
      <c r="Y499">
        <f>IFERROR(VLOOKUP(C499,Frisbee!$B$2:$Q$18,16,FALSE),0)</f>
        <v>0</v>
      </c>
      <c r="Z499">
        <f t="shared" si="47"/>
        <v>100</v>
      </c>
    </row>
    <row r="500" spans="1:26" ht="15" thickBot="1" x14ac:dyDescent="0.35">
      <c r="A500" s="16" t="s">
        <v>1489</v>
      </c>
      <c r="B500" s="16" t="s">
        <v>1490</v>
      </c>
      <c r="C500" s="16" t="s">
        <v>1491</v>
      </c>
      <c r="D500">
        <f>IFERROR(VLOOKUP(C500,'throwball F'!$B$2:$N$138,13,FALSE),100)</f>
        <v>100</v>
      </c>
      <c r="E500">
        <f>IFERROR(VLOOKUP(C500,'Cricket SF&amp;F'!$B$2:$AC$103,28,FALSE),0)</f>
        <v>0</v>
      </c>
      <c r="F500">
        <f>IFERROR(VLOOKUP(C500,'Chess F'!$B$2:$H$84,7,FALSE),0)</f>
        <v>0</v>
      </c>
      <c r="G500">
        <f t="shared" si="42"/>
        <v>100</v>
      </c>
      <c r="H500">
        <f>IFERROR(VLOOKUP(C500,'Football SF'!$B$2:$U$61,20,FALSE),0)</f>
        <v>0</v>
      </c>
      <c r="I500">
        <f>IFERROR(VLOOKUP(C500,FIFA!$B$2:$M$36,12,FALSE),0)</f>
        <v>0</v>
      </c>
      <c r="J500">
        <f>IFERROR(VLOOKUP(C500,'TT F'!$B$2:$Q$71,16,FALSE),0)</f>
        <v>0</v>
      </c>
      <c r="K500">
        <f t="shared" si="43"/>
        <v>100</v>
      </c>
      <c r="L500">
        <f>IFERROR(VLOOKUP(C500,'Futsal F'!$B$2:$M$37,12,FALSE),0)</f>
        <v>0</v>
      </c>
      <c r="M500">
        <f>IFERROR(VLOOKUP(C500,'Football F'!$B$2:$M$34,12,FALSE),0)</f>
        <v>0</v>
      </c>
      <c r="N500">
        <f>IFERROR(VLOOKUP(C500,'Basketball F'!$B$2:$M$32,12,FALSE),0)</f>
        <v>0</v>
      </c>
      <c r="O500">
        <f t="shared" si="44"/>
        <v>100</v>
      </c>
      <c r="P500">
        <f>IFERROR(VLOOKUP(C500,'BGMI F'!$B$2:$Q$32,16,FALSE),0)</f>
        <v>0</v>
      </c>
      <c r="Q500">
        <f>IFERROR(VLOOKUP(C500,'Carrom F'!$B$2:$M$41,12,FALSE),0)</f>
        <v>0</v>
      </c>
      <c r="R500">
        <f>IFERROR(VLOOKUP(C500,'Badminton F'!$B$2:$Q$46,16,FALSE),0)</f>
        <v>0</v>
      </c>
      <c r="S500">
        <f t="shared" si="45"/>
        <v>100</v>
      </c>
      <c r="T500">
        <f>IFERROR(VLOOKUP(C500,Athletics!$B$2:$AF$22,31,FALSE),0)</f>
        <v>0</v>
      </c>
      <c r="U500">
        <f>IFERROR(VLOOKUP(C500,'Volleyball F'!$B$2:$Q$50,16,FALSE),0)</f>
        <v>0</v>
      </c>
      <c r="V500">
        <f>IFERROR(VLOOKUP(C500,Pool!$B$2:$U$31,20,FALSE),0)</f>
        <v>0</v>
      </c>
      <c r="W500">
        <f>IFERROR(VLOOKUP(C500,'Tug of War'!$B$2:$AC$20,28,FALSE),0)</f>
        <v>0</v>
      </c>
      <c r="X500">
        <f t="shared" si="46"/>
        <v>100</v>
      </c>
      <c r="Y500">
        <f>IFERROR(VLOOKUP(C500,Frisbee!$B$2:$Q$18,16,FALSE),0)</f>
        <v>0</v>
      </c>
      <c r="Z500">
        <f t="shared" si="47"/>
        <v>100</v>
      </c>
    </row>
    <row r="501" spans="1:26" ht="29.4" thickBot="1" x14ac:dyDescent="0.35">
      <c r="A501" s="16" t="s">
        <v>1492</v>
      </c>
      <c r="B501" s="16" t="s">
        <v>1493</v>
      </c>
      <c r="C501" s="16" t="s">
        <v>1494</v>
      </c>
      <c r="D501">
        <f>IFERROR(VLOOKUP(C501,'throwball F'!$B$2:$N$138,13,FALSE),100)</f>
        <v>90</v>
      </c>
      <c r="E501">
        <f>IFERROR(VLOOKUP(C501,'Cricket SF&amp;F'!$B$2:$AC$103,28,FALSE),0)</f>
        <v>0</v>
      </c>
      <c r="F501">
        <f>IFERROR(VLOOKUP(C501,'Chess F'!$B$2:$H$84,7,FALSE),0)</f>
        <v>0</v>
      </c>
      <c r="G501">
        <f t="shared" si="42"/>
        <v>90</v>
      </c>
      <c r="H501">
        <f>IFERROR(VLOOKUP(C501,'Football SF'!$B$2:$U$61,20,FALSE),0)</f>
        <v>0</v>
      </c>
      <c r="I501">
        <f>IFERROR(VLOOKUP(C501,FIFA!$B$2:$M$36,12,FALSE),0)</f>
        <v>0</v>
      </c>
      <c r="J501">
        <f>IFERROR(VLOOKUP(C501,'TT F'!$B$2:$Q$71,16,FALSE),0)</f>
        <v>0</v>
      </c>
      <c r="K501">
        <f t="shared" si="43"/>
        <v>90</v>
      </c>
      <c r="L501">
        <f>IFERROR(VLOOKUP(C501,'Futsal F'!$B$2:$M$37,12,FALSE),0)</f>
        <v>0</v>
      </c>
      <c r="M501">
        <f>IFERROR(VLOOKUP(C501,'Football F'!$B$2:$M$34,12,FALSE),0)</f>
        <v>0</v>
      </c>
      <c r="N501">
        <f>IFERROR(VLOOKUP(C501,'Basketball F'!$B$2:$M$32,12,FALSE),0)</f>
        <v>0</v>
      </c>
      <c r="O501">
        <f t="shared" si="44"/>
        <v>90</v>
      </c>
      <c r="P501">
        <f>IFERROR(VLOOKUP(C501,'BGMI F'!$B$2:$Q$32,16,FALSE),0)</f>
        <v>0</v>
      </c>
      <c r="Q501">
        <f>IFERROR(VLOOKUP(C501,'Carrom F'!$B$2:$M$41,12,FALSE),0)</f>
        <v>0</v>
      </c>
      <c r="R501">
        <f>IFERROR(VLOOKUP(C501,'Badminton F'!$B$2:$Q$46,16,FALSE),0)</f>
        <v>0</v>
      </c>
      <c r="S501">
        <f t="shared" si="45"/>
        <v>90</v>
      </c>
      <c r="T501">
        <f>IFERROR(VLOOKUP(C501,Athletics!$B$2:$AF$22,31,FALSE),0)</f>
        <v>0</v>
      </c>
      <c r="U501">
        <f>IFERROR(VLOOKUP(C501,'Volleyball F'!$B$2:$Q$50,16,FALSE),0)</f>
        <v>0</v>
      </c>
      <c r="V501">
        <f>IFERROR(VLOOKUP(C501,Pool!$B$2:$U$31,20,FALSE),0)</f>
        <v>0</v>
      </c>
      <c r="W501">
        <f>IFERROR(VLOOKUP(C501,'Tug of War'!$B$2:$AC$20,28,FALSE),0)</f>
        <v>0</v>
      </c>
      <c r="X501">
        <f t="shared" si="46"/>
        <v>90</v>
      </c>
      <c r="Y501">
        <f>IFERROR(VLOOKUP(C501,Frisbee!$B$2:$Q$18,16,FALSE),0)</f>
        <v>0</v>
      </c>
      <c r="Z501">
        <f t="shared" si="47"/>
        <v>90</v>
      </c>
    </row>
    <row r="502" spans="1:26" ht="15" thickBot="1" x14ac:dyDescent="0.35">
      <c r="A502" s="16" t="s">
        <v>1495</v>
      </c>
      <c r="B502" s="16" t="s">
        <v>1496</v>
      </c>
      <c r="C502" s="16" t="s">
        <v>1497</v>
      </c>
      <c r="D502">
        <f>IFERROR(VLOOKUP(C502,'throwball F'!$B$2:$N$138,13,FALSE),100)</f>
        <v>100</v>
      </c>
      <c r="E502">
        <f>IFERROR(VLOOKUP(C502,'Cricket SF&amp;F'!$B$2:$AC$103,28,FALSE),0)</f>
        <v>0</v>
      </c>
      <c r="F502">
        <f>IFERROR(VLOOKUP(C502,'Chess F'!$B$2:$H$84,7,FALSE),0)</f>
        <v>0</v>
      </c>
      <c r="G502">
        <f t="shared" si="42"/>
        <v>100</v>
      </c>
      <c r="H502">
        <f>IFERROR(VLOOKUP(C502,'Football SF'!$B$2:$U$61,20,FALSE),0)</f>
        <v>0</v>
      </c>
      <c r="I502">
        <f>IFERROR(VLOOKUP(C502,FIFA!$B$2:$M$36,12,FALSE),0)</f>
        <v>0</v>
      </c>
      <c r="J502">
        <f>IFERROR(VLOOKUP(C502,'TT F'!$B$2:$Q$71,16,FALSE),0)</f>
        <v>0</v>
      </c>
      <c r="K502">
        <f t="shared" si="43"/>
        <v>100</v>
      </c>
      <c r="L502">
        <f>IFERROR(VLOOKUP(C502,'Futsal F'!$B$2:$M$37,12,FALSE),0)</f>
        <v>0</v>
      </c>
      <c r="M502">
        <f>IFERROR(VLOOKUP(C502,'Football F'!$B$2:$M$34,12,FALSE),0)</f>
        <v>0</v>
      </c>
      <c r="N502">
        <f>IFERROR(VLOOKUP(C502,'Basketball F'!$B$2:$M$32,12,FALSE),0)</f>
        <v>0</v>
      </c>
      <c r="O502">
        <f t="shared" si="44"/>
        <v>100</v>
      </c>
      <c r="P502">
        <f>IFERROR(VLOOKUP(C502,'BGMI F'!$B$2:$Q$32,16,FALSE),0)</f>
        <v>0</v>
      </c>
      <c r="Q502">
        <f>IFERROR(VLOOKUP(C502,'Carrom F'!$B$2:$M$41,12,FALSE),0)</f>
        <v>0</v>
      </c>
      <c r="R502">
        <f>IFERROR(VLOOKUP(C502,'Badminton F'!$B$2:$Q$46,16,FALSE),0)</f>
        <v>0</v>
      </c>
      <c r="S502">
        <f t="shared" si="45"/>
        <v>100</v>
      </c>
      <c r="T502">
        <f>IFERROR(VLOOKUP(C502,Athletics!$B$2:$AF$22,31,FALSE),0)</f>
        <v>0</v>
      </c>
      <c r="U502">
        <f>IFERROR(VLOOKUP(C502,'Volleyball F'!$B$2:$Q$50,16,FALSE),0)</f>
        <v>0</v>
      </c>
      <c r="V502">
        <f>IFERROR(VLOOKUP(C502,Pool!$B$2:$U$31,20,FALSE),0)</f>
        <v>0</v>
      </c>
      <c r="W502">
        <f>IFERROR(VLOOKUP(C502,'Tug of War'!$B$2:$AC$20,28,FALSE),0)</f>
        <v>0</v>
      </c>
      <c r="X502">
        <f t="shared" si="46"/>
        <v>100</v>
      </c>
      <c r="Y502">
        <f>IFERROR(VLOOKUP(C502,Frisbee!$B$2:$Q$18,16,FALSE),0)</f>
        <v>0</v>
      </c>
      <c r="Z502">
        <f t="shared" si="47"/>
        <v>100</v>
      </c>
    </row>
    <row r="503" spans="1:26" ht="15" thickBot="1" x14ac:dyDescent="0.35">
      <c r="A503" s="16" t="s">
        <v>1498</v>
      </c>
      <c r="B503" s="16" t="s">
        <v>1499</v>
      </c>
      <c r="C503" s="16" t="s">
        <v>1500</v>
      </c>
      <c r="D503">
        <f>IFERROR(VLOOKUP(C503,'throwball F'!$B$2:$N$138,13,FALSE),100)</f>
        <v>100</v>
      </c>
      <c r="E503">
        <f>IFERROR(VLOOKUP(C503,'Cricket SF&amp;F'!$B$2:$AC$103,28,FALSE),0)</f>
        <v>0</v>
      </c>
      <c r="F503">
        <f>IFERROR(VLOOKUP(C503,'Chess F'!$B$2:$H$84,7,FALSE),0)</f>
        <v>0</v>
      </c>
      <c r="G503">
        <f t="shared" si="42"/>
        <v>100</v>
      </c>
      <c r="H503">
        <f>IFERROR(VLOOKUP(C503,'Football SF'!$B$2:$U$61,20,FALSE),0)</f>
        <v>0</v>
      </c>
      <c r="I503">
        <f>IFERROR(VLOOKUP(C503,FIFA!$B$2:$M$36,12,FALSE),0)</f>
        <v>0</v>
      </c>
      <c r="J503">
        <f>IFERROR(VLOOKUP(C503,'TT F'!$B$2:$Q$71,16,FALSE),0)</f>
        <v>0</v>
      </c>
      <c r="K503">
        <f t="shared" si="43"/>
        <v>100</v>
      </c>
      <c r="L503">
        <f>IFERROR(VLOOKUP(C503,'Futsal F'!$B$2:$M$37,12,FALSE),0)</f>
        <v>0</v>
      </c>
      <c r="M503">
        <f>IFERROR(VLOOKUP(C503,'Football F'!$B$2:$M$34,12,FALSE),0)</f>
        <v>0</v>
      </c>
      <c r="N503">
        <f>IFERROR(VLOOKUP(C503,'Basketball F'!$B$2:$M$32,12,FALSE),0)</f>
        <v>0</v>
      </c>
      <c r="O503">
        <f t="shared" si="44"/>
        <v>100</v>
      </c>
      <c r="P503">
        <f>IFERROR(VLOOKUP(C503,'BGMI F'!$B$2:$Q$32,16,FALSE),0)</f>
        <v>0</v>
      </c>
      <c r="Q503">
        <f>IFERROR(VLOOKUP(C503,'Carrom F'!$B$2:$M$41,12,FALSE),0)</f>
        <v>0</v>
      </c>
      <c r="R503">
        <f>IFERROR(VLOOKUP(C503,'Badminton F'!$B$2:$Q$46,16,FALSE),0)</f>
        <v>0</v>
      </c>
      <c r="S503">
        <f t="shared" si="45"/>
        <v>100</v>
      </c>
      <c r="T503">
        <f>IFERROR(VLOOKUP(C503,Athletics!$B$2:$AF$22,31,FALSE),0)</f>
        <v>0</v>
      </c>
      <c r="U503">
        <f>IFERROR(VLOOKUP(C503,'Volleyball F'!$B$2:$Q$50,16,FALSE),0)</f>
        <v>0</v>
      </c>
      <c r="V503">
        <f>IFERROR(VLOOKUP(C503,Pool!$B$2:$U$31,20,FALSE),0)</f>
        <v>0</v>
      </c>
      <c r="W503">
        <f>IFERROR(VLOOKUP(C503,'Tug of War'!$B$2:$AC$20,28,FALSE),0)</f>
        <v>0</v>
      </c>
      <c r="X503">
        <f t="shared" si="46"/>
        <v>100</v>
      </c>
      <c r="Y503">
        <f>IFERROR(VLOOKUP(C503,Frisbee!$B$2:$Q$18,16,FALSE),0)</f>
        <v>0</v>
      </c>
      <c r="Z503">
        <f t="shared" si="47"/>
        <v>100</v>
      </c>
    </row>
    <row r="504" spans="1:26" ht="15" thickBot="1" x14ac:dyDescent="0.35">
      <c r="A504" s="16" t="s">
        <v>1501</v>
      </c>
      <c r="B504" s="16" t="s">
        <v>1502</v>
      </c>
      <c r="C504" s="16" t="s">
        <v>1503</v>
      </c>
      <c r="D504">
        <f>IFERROR(VLOOKUP(C504,'throwball F'!$B$2:$N$138,13,FALSE),100)</f>
        <v>100</v>
      </c>
      <c r="E504">
        <f>IFERROR(VLOOKUP(C504,'Cricket SF&amp;F'!$B$2:$AC$103,28,FALSE),0)</f>
        <v>0</v>
      </c>
      <c r="F504">
        <f>IFERROR(VLOOKUP(C504,'Chess F'!$B$2:$H$84,7,FALSE),0)</f>
        <v>0</v>
      </c>
      <c r="G504">
        <f t="shared" si="42"/>
        <v>100</v>
      </c>
      <c r="H504">
        <f>IFERROR(VLOOKUP(C504,'Football SF'!$B$2:$U$61,20,FALSE),0)</f>
        <v>0</v>
      </c>
      <c r="I504">
        <f>IFERROR(VLOOKUP(C504,FIFA!$B$2:$M$36,12,FALSE),0)</f>
        <v>0</v>
      </c>
      <c r="J504">
        <f>IFERROR(VLOOKUP(C504,'TT F'!$B$2:$Q$71,16,FALSE),0)</f>
        <v>0</v>
      </c>
      <c r="K504">
        <f t="shared" si="43"/>
        <v>100</v>
      </c>
      <c r="L504">
        <f>IFERROR(VLOOKUP(C504,'Futsal F'!$B$2:$M$37,12,FALSE),0)</f>
        <v>0</v>
      </c>
      <c r="M504">
        <f>IFERROR(VLOOKUP(C504,'Football F'!$B$2:$M$34,12,FALSE),0)</f>
        <v>0</v>
      </c>
      <c r="N504">
        <f>IFERROR(VLOOKUP(C504,'Basketball F'!$B$2:$M$32,12,FALSE),0)</f>
        <v>0</v>
      </c>
      <c r="O504">
        <f t="shared" si="44"/>
        <v>100</v>
      </c>
      <c r="P504">
        <f>IFERROR(VLOOKUP(C504,'BGMI F'!$B$2:$Q$32,16,FALSE),0)</f>
        <v>0</v>
      </c>
      <c r="Q504">
        <f>IFERROR(VLOOKUP(C504,'Carrom F'!$B$2:$M$41,12,FALSE),0)</f>
        <v>0</v>
      </c>
      <c r="R504">
        <f>IFERROR(VLOOKUP(C504,'Badminton F'!$B$2:$Q$46,16,FALSE),0)</f>
        <v>0</v>
      </c>
      <c r="S504">
        <f t="shared" si="45"/>
        <v>100</v>
      </c>
      <c r="T504">
        <f>IFERROR(VLOOKUP(C504,Athletics!$B$2:$AF$22,31,FALSE),0)</f>
        <v>0</v>
      </c>
      <c r="U504">
        <f>IFERROR(VLOOKUP(C504,'Volleyball F'!$B$2:$Q$50,16,FALSE),0)</f>
        <v>0</v>
      </c>
      <c r="V504">
        <f>IFERROR(VLOOKUP(C504,Pool!$B$2:$U$31,20,FALSE),0)</f>
        <v>0</v>
      </c>
      <c r="W504">
        <f>IFERROR(VLOOKUP(C504,'Tug of War'!$B$2:$AC$20,28,FALSE),0)</f>
        <v>0</v>
      </c>
      <c r="X504">
        <f t="shared" si="46"/>
        <v>100</v>
      </c>
      <c r="Y504">
        <f>IFERROR(VLOOKUP(C504,Frisbee!$B$2:$Q$18,16,FALSE),0)</f>
        <v>0</v>
      </c>
      <c r="Z504">
        <f t="shared" si="47"/>
        <v>100</v>
      </c>
    </row>
    <row r="505" spans="1:26" ht="15" thickBot="1" x14ac:dyDescent="0.35">
      <c r="A505" s="16" t="s">
        <v>1504</v>
      </c>
      <c r="B505" s="16" t="s">
        <v>1505</v>
      </c>
      <c r="C505" s="16" t="s">
        <v>1506</v>
      </c>
      <c r="D505">
        <f>IFERROR(VLOOKUP(C505,'throwball F'!$B$2:$N$138,13,FALSE),100)</f>
        <v>92</v>
      </c>
      <c r="E505">
        <f>IFERROR(VLOOKUP(C505,'Cricket SF&amp;F'!$B$2:$AC$103,28,FALSE),0)</f>
        <v>-20</v>
      </c>
      <c r="F505">
        <f>IFERROR(VLOOKUP(C505,'Chess F'!$B$2:$H$84,7,FALSE),0)</f>
        <v>0</v>
      </c>
      <c r="G505">
        <f t="shared" si="42"/>
        <v>72</v>
      </c>
      <c r="H505">
        <f>IFERROR(VLOOKUP(C505,'Football SF'!$B$2:$U$61,20,FALSE),0)</f>
        <v>0</v>
      </c>
      <c r="I505">
        <f>IFERROR(VLOOKUP(C505,FIFA!$B$2:$M$36,12,FALSE),0)</f>
        <v>0</v>
      </c>
      <c r="J505">
        <f>IFERROR(VLOOKUP(C505,'TT F'!$B$2:$Q$71,16,FALSE),0)</f>
        <v>0</v>
      </c>
      <c r="K505">
        <f t="shared" si="43"/>
        <v>72</v>
      </c>
      <c r="L505">
        <f>IFERROR(VLOOKUP(C505,'Futsal F'!$B$2:$M$37,12,FALSE),0)</f>
        <v>0</v>
      </c>
      <c r="M505">
        <f>IFERROR(VLOOKUP(C505,'Football F'!$B$2:$M$34,12,FALSE),0)</f>
        <v>0</v>
      </c>
      <c r="N505">
        <f>IFERROR(VLOOKUP(C505,'Basketball F'!$B$2:$M$32,12,FALSE),0)</f>
        <v>0</v>
      </c>
      <c r="O505">
        <f t="shared" si="44"/>
        <v>72</v>
      </c>
      <c r="P505">
        <f>IFERROR(VLOOKUP(C505,'BGMI F'!$B$2:$Q$32,16,FALSE),0)</f>
        <v>0</v>
      </c>
      <c r="Q505">
        <f>IFERROR(VLOOKUP(C505,'Carrom F'!$B$2:$M$41,12,FALSE),0)</f>
        <v>0</v>
      </c>
      <c r="R505">
        <f>IFERROR(VLOOKUP(C505,'Badminton F'!$B$2:$Q$46,16,FALSE),0)</f>
        <v>0</v>
      </c>
      <c r="S505">
        <f t="shared" si="45"/>
        <v>72</v>
      </c>
      <c r="T505">
        <f>IFERROR(VLOOKUP(C505,Athletics!$B$2:$AF$22,31,FALSE),0)</f>
        <v>0</v>
      </c>
      <c r="U505">
        <f>IFERROR(VLOOKUP(C505,'Volleyball F'!$B$2:$Q$50,16,FALSE),0)</f>
        <v>0</v>
      </c>
      <c r="V505">
        <f>IFERROR(VLOOKUP(C505,Pool!$B$2:$U$31,20,FALSE),0)</f>
        <v>0</v>
      </c>
      <c r="W505">
        <f>IFERROR(VLOOKUP(C505,'Tug of War'!$B$2:$AC$20,28,FALSE),0)</f>
        <v>0</v>
      </c>
      <c r="X505">
        <f t="shared" si="46"/>
        <v>72</v>
      </c>
      <c r="Y505">
        <f>IFERROR(VLOOKUP(C505,Frisbee!$B$2:$Q$18,16,FALSE),0)</f>
        <v>0</v>
      </c>
      <c r="Z505">
        <f t="shared" si="47"/>
        <v>72</v>
      </c>
    </row>
    <row r="506" spans="1:26" ht="29.4" thickBot="1" x14ac:dyDescent="0.35">
      <c r="A506" s="16" t="s">
        <v>1507</v>
      </c>
      <c r="B506" s="16" t="s">
        <v>1508</v>
      </c>
      <c r="C506" s="16" t="s">
        <v>1509</v>
      </c>
      <c r="D506">
        <f>IFERROR(VLOOKUP(C506,'throwball F'!$B$2:$N$138,13,FALSE),100)</f>
        <v>100</v>
      </c>
      <c r="E506">
        <f>IFERROR(VLOOKUP(C506,'Cricket SF&amp;F'!$B$2:$AC$103,28,FALSE),0)</f>
        <v>0</v>
      </c>
      <c r="F506">
        <f>IFERROR(VLOOKUP(C506,'Chess F'!$B$2:$H$84,7,FALSE),0)</f>
        <v>0</v>
      </c>
      <c r="G506">
        <f t="shared" si="42"/>
        <v>100</v>
      </c>
      <c r="H506">
        <f>IFERROR(VLOOKUP(C506,'Football SF'!$B$2:$U$61,20,FALSE),0)</f>
        <v>0</v>
      </c>
      <c r="I506">
        <f>IFERROR(VLOOKUP(C506,FIFA!$B$2:$M$36,12,FALSE),0)</f>
        <v>0</v>
      </c>
      <c r="J506">
        <f>IFERROR(VLOOKUP(C506,'TT F'!$B$2:$Q$71,16,FALSE),0)</f>
        <v>0</v>
      </c>
      <c r="K506">
        <f t="shared" si="43"/>
        <v>100</v>
      </c>
      <c r="L506">
        <f>IFERROR(VLOOKUP(C506,'Futsal F'!$B$2:$M$37,12,FALSE),0)</f>
        <v>0</v>
      </c>
      <c r="M506">
        <f>IFERROR(VLOOKUP(C506,'Football F'!$B$2:$M$34,12,FALSE),0)</f>
        <v>0</v>
      </c>
      <c r="N506">
        <f>IFERROR(VLOOKUP(C506,'Basketball F'!$B$2:$M$32,12,FALSE),0)</f>
        <v>0</v>
      </c>
      <c r="O506">
        <f t="shared" si="44"/>
        <v>100</v>
      </c>
      <c r="P506">
        <f>IFERROR(VLOOKUP(C506,'BGMI F'!$B$2:$Q$32,16,FALSE),0)</f>
        <v>0</v>
      </c>
      <c r="Q506">
        <f>IFERROR(VLOOKUP(C506,'Carrom F'!$B$2:$M$41,12,FALSE),0)</f>
        <v>0</v>
      </c>
      <c r="R506">
        <f>IFERROR(VLOOKUP(C506,'Badminton F'!$B$2:$Q$46,16,FALSE),0)</f>
        <v>0</v>
      </c>
      <c r="S506">
        <f t="shared" si="45"/>
        <v>100</v>
      </c>
      <c r="T506">
        <f>IFERROR(VLOOKUP(C506,Athletics!$B$2:$AF$22,31,FALSE),0)</f>
        <v>0</v>
      </c>
      <c r="U506">
        <f>IFERROR(VLOOKUP(C506,'Volleyball F'!$B$2:$Q$50,16,FALSE),0)</f>
        <v>0</v>
      </c>
      <c r="V506">
        <f>IFERROR(VLOOKUP(C506,Pool!$B$2:$U$31,20,FALSE),0)</f>
        <v>0</v>
      </c>
      <c r="W506">
        <f>IFERROR(VLOOKUP(C506,'Tug of War'!$B$2:$AC$20,28,FALSE),0)</f>
        <v>0</v>
      </c>
      <c r="X506">
        <f t="shared" si="46"/>
        <v>100</v>
      </c>
      <c r="Y506">
        <f>IFERROR(VLOOKUP(C506,Frisbee!$B$2:$Q$18,16,FALSE),0)</f>
        <v>0</v>
      </c>
      <c r="Z506">
        <f t="shared" si="47"/>
        <v>100</v>
      </c>
    </row>
    <row r="507" spans="1:26" ht="15" thickBot="1" x14ac:dyDescent="0.35">
      <c r="A507" s="16" t="s">
        <v>1510</v>
      </c>
      <c r="B507" s="16" t="s">
        <v>1511</v>
      </c>
      <c r="C507" s="16" t="s">
        <v>1512</v>
      </c>
      <c r="D507">
        <f>IFERROR(VLOOKUP(C507,'throwball F'!$B$2:$N$138,13,FALSE),100)</f>
        <v>100</v>
      </c>
      <c r="E507">
        <f>IFERROR(VLOOKUP(C507,'Cricket SF&amp;F'!$B$2:$AC$103,28,FALSE),0)</f>
        <v>0</v>
      </c>
      <c r="F507">
        <f>IFERROR(VLOOKUP(C507,'Chess F'!$B$2:$H$84,7,FALSE),0)</f>
        <v>0</v>
      </c>
      <c r="G507">
        <f t="shared" si="42"/>
        <v>100</v>
      </c>
      <c r="H507">
        <f>IFERROR(VLOOKUP(C507,'Football SF'!$B$2:$U$61,20,FALSE),0)</f>
        <v>0</v>
      </c>
      <c r="I507">
        <f>IFERROR(VLOOKUP(C507,FIFA!$B$2:$M$36,12,FALSE),0)</f>
        <v>0</v>
      </c>
      <c r="J507">
        <f>IFERROR(VLOOKUP(C507,'TT F'!$B$2:$Q$71,16,FALSE),0)</f>
        <v>0</v>
      </c>
      <c r="K507">
        <f t="shared" si="43"/>
        <v>100</v>
      </c>
      <c r="L507">
        <f>IFERROR(VLOOKUP(C507,'Futsal F'!$B$2:$M$37,12,FALSE),0)</f>
        <v>0</v>
      </c>
      <c r="M507">
        <f>IFERROR(VLOOKUP(C507,'Football F'!$B$2:$M$34,12,FALSE),0)</f>
        <v>0</v>
      </c>
      <c r="N507">
        <f>IFERROR(VLOOKUP(C507,'Basketball F'!$B$2:$M$32,12,FALSE),0)</f>
        <v>0</v>
      </c>
      <c r="O507">
        <f t="shared" si="44"/>
        <v>100</v>
      </c>
      <c r="P507">
        <f>IFERROR(VLOOKUP(C507,'BGMI F'!$B$2:$Q$32,16,FALSE),0)</f>
        <v>0</v>
      </c>
      <c r="Q507">
        <f>IFERROR(VLOOKUP(C507,'Carrom F'!$B$2:$M$41,12,FALSE),0)</f>
        <v>0</v>
      </c>
      <c r="R507">
        <f>IFERROR(VLOOKUP(C507,'Badminton F'!$B$2:$Q$46,16,FALSE),0)</f>
        <v>0</v>
      </c>
      <c r="S507">
        <f t="shared" si="45"/>
        <v>100</v>
      </c>
      <c r="T507">
        <f>IFERROR(VLOOKUP(C507,Athletics!$B$2:$AF$22,31,FALSE),0)</f>
        <v>0</v>
      </c>
      <c r="U507">
        <f>IFERROR(VLOOKUP(C507,'Volleyball F'!$B$2:$Q$50,16,FALSE),0)</f>
        <v>0</v>
      </c>
      <c r="V507">
        <f>IFERROR(VLOOKUP(C507,Pool!$B$2:$U$31,20,FALSE),0)</f>
        <v>0</v>
      </c>
      <c r="W507">
        <f>IFERROR(VLOOKUP(C507,'Tug of War'!$B$2:$AC$20,28,FALSE),0)</f>
        <v>0</v>
      </c>
      <c r="X507">
        <f t="shared" si="46"/>
        <v>100</v>
      </c>
      <c r="Y507">
        <f>IFERROR(VLOOKUP(C507,Frisbee!$B$2:$Q$18,16,FALSE),0)</f>
        <v>0</v>
      </c>
      <c r="Z507">
        <f t="shared" si="47"/>
        <v>100</v>
      </c>
    </row>
    <row r="508" spans="1:26" ht="15" thickBot="1" x14ac:dyDescent="0.35">
      <c r="A508" s="16" t="s">
        <v>1513</v>
      </c>
      <c r="B508" s="16" t="s">
        <v>1514</v>
      </c>
      <c r="C508" s="16" t="s">
        <v>1515</v>
      </c>
      <c r="D508">
        <f>IFERROR(VLOOKUP(C508,'throwball F'!$B$2:$N$138,13,FALSE),100)</f>
        <v>100</v>
      </c>
      <c r="E508">
        <f>IFERROR(VLOOKUP(C508,'Cricket SF&amp;F'!$B$2:$AC$103,28,FALSE),0)</f>
        <v>0</v>
      </c>
      <c r="F508">
        <f>IFERROR(VLOOKUP(C508,'Chess F'!$B$2:$H$84,7,FALSE),0)</f>
        <v>0</v>
      </c>
      <c r="G508">
        <f t="shared" si="42"/>
        <v>100</v>
      </c>
      <c r="H508">
        <f>IFERROR(VLOOKUP(C508,'Football SF'!$B$2:$U$61,20,FALSE),0)</f>
        <v>0</v>
      </c>
      <c r="I508">
        <f>IFERROR(VLOOKUP(C508,FIFA!$B$2:$M$36,12,FALSE),0)</f>
        <v>0</v>
      </c>
      <c r="J508">
        <f>IFERROR(VLOOKUP(C508,'TT F'!$B$2:$Q$71,16,FALSE),0)</f>
        <v>0</v>
      </c>
      <c r="K508">
        <f t="shared" si="43"/>
        <v>100</v>
      </c>
      <c r="L508">
        <f>IFERROR(VLOOKUP(C508,'Futsal F'!$B$2:$M$37,12,FALSE),0)</f>
        <v>0</v>
      </c>
      <c r="M508">
        <f>IFERROR(VLOOKUP(C508,'Football F'!$B$2:$M$34,12,FALSE),0)</f>
        <v>0</v>
      </c>
      <c r="N508">
        <f>IFERROR(VLOOKUP(C508,'Basketball F'!$B$2:$M$32,12,FALSE),0)</f>
        <v>0</v>
      </c>
      <c r="O508">
        <f t="shared" si="44"/>
        <v>100</v>
      </c>
      <c r="P508">
        <f>IFERROR(VLOOKUP(C508,'BGMI F'!$B$2:$Q$32,16,FALSE),0)</f>
        <v>0</v>
      </c>
      <c r="Q508">
        <f>IFERROR(VLOOKUP(C508,'Carrom F'!$B$2:$M$41,12,FALSE),0)</f>
        <v>0</v>
      </c>
      <c r="R508">
        <f>IFERROR(VLOOKUP(C508,'Badminton F'!$B$2:$Q$46,16,FALSE),0)</f>
        <v>0</v>
      </c>
      <c r="S508">
        <f t="shared" si="45"/>
        <v>100</v>
      </c>
      <c r="T508">
        <f>IFERROR(VLOOKUP(C508,Athletics!$B$2:$AF$22,31,FALSE),0)</f>
        <v>0</v>
      </c>
      <c r="U508">
        <f>IFERROR(VLOOKUP(C508,'Volleyball F'!$B$2:$Q$50,16,FALSE),0)</f>
        <v>0</v>
      </c>
      <c r="V508">
        <f>IFERROR(VLOOKUP(C508,Pool!$B$2:$U$31,20,FALSE),0)</f>
        <v>0</v>
      </c>
      <c r="W508">
        <f>IFERROR(VLOOKUP(C508,'Tug of War'!$B$2:$AC$20,28,FALSE),0)</f>
        <v>0</v>
      </c>
      <c r="X508">
        <f t="shared" si="46"/>
        <v>100</v>
      </c>
      <c r="Y508">
        <f>IFERROR(VLOOKUP(C508,Frisbee!$B$2:$Q$18,16,FALSE),0)</f>
        <v>0</v>
      </c>
      <c r="Z508">
        <f t="shared" si="47"/>
        <v>100</v>
      </c>
    </row>
    <row r="509" spans="1:26" ht="29.4" thickBot="1" x14ac:dyDescent="0.35">
      <c r="A509" s="16" t="s">
        <v>1516</v>
      </c>
      <c r="B509" s="16" t="s">
        <v>1517</v>
      </c>
      <c r="C509" s="16" t="s">
        <v>1518</v>
      </c>
      <c r="D509">
        <f>IFERROR(VLOOKUP(C509,'throwball F'!$B$2:$N$138,13,FALSE),100)</f>
        <v>100</v>
      </c>
      <c r="E509">
        <f>IFERROR(VLOOKUP(C509,'Cricket SF&amp;F'!$B$2:$AC$103,28,FALSE),0)</f>
        <v>0</v>
      </c>
      <c r="F509">
        <f>IFERROR(VLOOKUP(C509,'Chess F'!$B$2:$H$84,7,FALSE),0)</f>
        <v>0</v>
      </c>
      <c r="G509">
        <f t="shared" si="42"/>
        <v>100</v>
      </c>
      <c r="H509">
        <f>IFERROR(VLOOKUP(C509,'Football SF'!$B$2:$U$61,20,FALSE),0)</f>
        <v>0</v>
      </c>
      <c r="I509">
        <f>IFERROR(VLOOKUP(C509,FIFA!$B$2:$M$36,12,FALSE),0)</f>
        <v>0</v>
      </c>
      <c r="J509">
        <f>IFERROR(VLOOKUP(C509,'TT F'!$B$2:$Q$71,16,FALSE),0)</f>
        <v>0</v>
      </c>
      <c r="K509">
        <f t="shared" si="43"/>
        <v>100</v>
      </c>
      <c r="L509">
        <f>IFERROR(VLOOKUP(C509,'Futsal F'!$B$2:$M$37,12,FALSE),0)</f>
        <v>0</v>
      </c>
      <c r="M509">
        <f>IFERROR(VLOOKUP(C509,'Football F'!$B$2:$M$34,12,FALSE),0)</f>
        <v>0</v>
      </c>
      <c r="N509">
        <f>IFERROR(VLOOKUP(C509,'Basketball F'!$B$2:$M$32,12,FALSE),0)</f>
        <v>0</v>
      </c>
      <c r="O509">
        <f t="shared" si="44"/>
        <v>100</v>
      </c>
      <c r="P509">
        <f>IFERROR(VLOOKUP(C509,'BGMI F'!$B$2:$Q$32,16,FALSE),0)</f>
        <v>0</v>
      </c>
      <c r="Q509">
        <f>IFERROR(VLOOKUP(C509,'Carrom F'!$B$2:$M$41,12,FALSE),0)</f>
        <v>0</v>
      </c>
      <c r="R509">
        <f>IFERROR(VLOOKUP(C509,'Badminton F'!$B$2:$Q$46,16,FALSE),0)</f>
        <v>0</v>
      </c>
      <c r="S509">
        <f t="shared" si="45"/>
        <v>100</v>
      </c>
      <c r="T509">
        <f>IFERROR(VLOOKUP(C509,Athletics!$B$2:$AF$22,31,FALSE),0)</f>
        <v>0</v>
      </c>
      <c r="U509">
        <f>IFERROR(VLOOKUP(C509,'Volleyball F'!$B$2:$Q$50,16,FALSE),0)</f>
        <v>0</v>
      </c>
      <c r="V509">
        <f>IFERROR(VLOOKUP(C509,Pool!$B$2:$U$31,20,FALSE),0)</f>
        <v>0</v>
      </c>
      <c r="W509">
        <f>IFERROR(VLOOKUP(C509,'Tug of War'!$B$2:$AC$20,28,FALSE),0)</f>
        <v>0</v>
      </c>
      <c r="X509">
        <f t="shared" si="46"/>
        <v>100</v>
      </c>
      <c r="Y509">
        <f>IFERROR(VLOOKUP(C509,Frisbee!$B$2:$Q$18,16,FALSE),0)</f>
        <v>0</v>
      </c>
      <c r="Z509">
        <f t="shared" si="47"/>
        <v>100</v>
      </c>
    </row>
    <row r="510" spans="1:26" ht="15" thickBot="1" x14ac:dyDescent="0.35">
      <c r="A510" s="16" t="s">
        <v>1519</v>
      </c>
      <c r="B510" s="16" t="s">
        <v>1520</v>
      </c>
      <c r="C510" s="16" t="s">
        <v>1521</v>
      </c>
      <c r="D510">
        <f>IFERROR(VLOOKUP(C510,'throwball F'!$B$2:$N$138,13,FALSE),100)</f>
        <v>100</v>
      </c>
      <c r="E510">
        <f>IFERROR(VLOOKUP(C510,'Cricket SF&amp;F'!$B$2:$AC$103,28,FALSE),0)</f>
        <v>0</v>
      </c>
      <c r="F510">
        <f>IFERROR(VLOOKUP(C510,'Chess F'!$B$2:$H$84,7,FALSE),0)</f>
        <v>0</v>
      </c>
      <c r="G510">
        <f t="shared" si="42"/>
        <v>100</v>
      </c>
      <c r="H510">
        <f>IFERROR(VLOOKUP(C510,'Football SF'!$B$2:$U$61,20,FALSE),0)</f>
        <v>0</v>
      </c>
      <c r="I510">
        <f>IFERROR(VLOOKUP(C510,FIFA!$B$2:$M$36,12,FALSE),0)</f>
        <v>0</v>
      </c>
      <c r="J510">
        <f>IFERROR(VLOOKUP(C510,'TT F'!$B$2:$Q$71,16,FALSE),0)</f>
        <v>0</v>
      </c>
      <c r="K510">
        <f t="shared" si="43"/>
        <v>100</v>
      </c>
      <c r="L510">
        <f>IFERROR(VLOOKUP(C510,'Futsal F'!$B$2:$M$37,12,FALSE),0)</f>
        <v>0</v>
      </c>
      <c r="M510">
        <f>IFERROR(VLOOKUP(C510,'Football F'!$B$2:$M$34,12,FALSE),0)</f>
        <v>0</v>
      </c>
      <c r="N510">
        <f>IFERROR(VLOOKUP(C510,'Basketball F'!$B$2:$M$32,12,FALSE),0)</f>
        <v>0</v>
      </c>
      <c r="O510">
        <f t="shared" si="44"/>
        <v>100</v>
      </c>
      <c r="P510">
        <f>IFERROR(VLOOKUP(C510,'BGMI F'!$B$2:$Q$32,16,FALSE),0)</f>
        <v>0</v>
      </c>
      <c r="Q510">
        <f>IFERROR(VLOOKUP(C510,'Carrom F'!$B$2:$M$41,12,FALSE),0)</f>
        <v>0</v>
      </c>
      <c r="R510">
        <f>IFERROR(VLOOKUP(C510,'Badminton F'!$B$2:$Q$46,16,FALSE),0)</f>
        <v>0</v>
      </c>
      <c r="S510">
        <f t="shared" si="45"/>
        <v>100</v>
      </c>
      <c r="T510">
        <f>IFERROR(VLOOKUP(C510,Athletics!$B$2:$AF$22,31,FALSE),0)</f>
        <v>0</v>
      </c>
      <c r="U510">
        <f>IFERROR(VLOOKUP(C510,'Volleyball F'!$B$2:$Q$50,16,FALSE),0)</f>
        <v>0</v>
      </c>
      <c r="V510">
        <f>IFERROR(VLOOKUP(C510,Pool!$B$2:$U$31,20,FALSE),0)</f>
        <v>0</v>
      </c>
      <c r="W510">
        <f>IFERROR(VLOOKUP(C510,'Tug of War'!$B$2:$AC$20,28,FALSE),0)</f>
        <v>0</v>
      </c>
      <c r="X510">
        <f t="shared" si="46"/>
        <v>100</v>
      </c>
      <c r="Y510">
        <f>IFERROR(VLOOKUP(C510,Frisbee!$B$2:$Q$18,16,FALSE),0)</f>
        <v>0</v>
      </c>
      <c r="Z510">
        <f t="shared" si="47"/>
        <v>100</v>
      </c>
    </row>
    <row r="511" spans="1:26" ht="15" thickBot="1" x14ac:dyDescent="0.35">
      <c r="A511" s="16" t="s">
        <v>1522</v>
      </c>
      <c r="B511" s="16" t="s">
        <v>1523</v>
      </c>
      <c r="C511" s="16" t="s">
        <v>1524</v>
      </c>
      <c r="D511">
        <f>IFERROR(VLOOKUP(C511,'throwball F'!$B$2:$N$138,13,FALSE),100)</f>
        <v>100</v>
      </c>
      <c r="E511">
        <f>IFERROR(VLOOKUP(C511,'Cricket SF&amp;F'!$B$2:$AC$103,28,FALSE),0)</f>
        <v>0</v>
      </c>
      <c r="F511">
        <f>IFERROR(VLOOKUP(C511,'Chess F'!$B$2:$H$84,7,FALSE),0)</f>
        <v>0</v>
      </c>
      <c r="G511">
        <f t="shared" si="42"/>
        <v>100</v>
      </c>
      <c r="H511">
        <f>IFERROR(VLOOKUP(C511,'Football SF'!$B$2:$U$61,20,FALSE),0)</f>
        <v>0</v>
      </c>
      <c r="I511">
        <f>IFERROR(VLOOKUP(C511,FIFA!$B$2:$M$36,12,FALSE),0)</f>
        <v>0</v>
      </c>
      <c r="J511">
        <f>IFERROR(VLOOKUP(C511,'TT F'!$B$2:$Q$71,16,FALSE),0)</f>
        <v>0</v>
      </c>
      <c r="K511">
        <f t="shared" si="43"/>
        <v>100</v>
      </c>
      <c r="L511">
        <f>IFERROR(VLOOKUP(C511,'Futsal F'!$B$2:$M$37,12,FALSE),0)</f>
        <v>0</v>
      </c>
      <c r="M511">
        <f>IFERROR(VLOOKUP(C511,'Football F'!$B$2:$M$34,12,FALSE),0)</f>
        <v>0</v>
      </c>
      <c r="N511">
        <f>IFERROR(VLOOKUP(C511,'Basketball F'!$B$2:$M$32,12,FALSE),0)</f>
        <v>0</v>
      </c>
      <c r="O511">
        <f t="shared" si="44"/>
        <v>100</v>
      </c>
      <c r="P511">
        <f>IFERROR(VLOOKUP(C511,'BGMI F'!$B$2:$Q$32,16,FALSE),0)</f>
        <v>0</v>
      </c>
      <c r="Q511">
        <f>IFERROR(VLOOKUP(C511,'Carrom F'!$B$2:$M$41,12,FALSE),0)</f>
        <v>0</v>
      </c>
      <c r="R511">
        <f>IFERROR(VLOOKUP(C511,'Badminton F'!$B$2:$Q$46,16,FALSE),0)</f>
        <v>0</v>
      </c>
      <c r="S511">
        <f t="shared" si="45"/>
        <v>100</v>
      </c>
      <c r="T511">
        <f>IFERROR(VLOOKUP(C511,Athletics!$B$2:$AF$22,31,FALSE),0)</f>
        <v>0</v>
      </c>
      <c r="U511">
        <f>IFERROR(VLOOKUP(C511,'Volleyball F'!$B$2:$Q$50,16,FALSE),0)</f>
        <v>0</v>
      </c>
      <c r="V511">
        <f>IFERROR(VLOOKUP(C511,Pool!$B$2:$U$31,20,FALSE),0)</f>
        <v>0</v>
      </c>
      <c r="W511">
        <f>IFERROR(VLOOKUP(C511,'Tug of War'!$B$2:$AC$20,28,FALSE),0)</f>
        <v>0</v>
      </c>
      <c r="X511">
        <f t="shared" si="46"/>
        <v>100</v>
      </c>
      <c r="Y511">
        <f>IFERROR(VLOOKUP(C511,Frisbee!$B$2:$Q$18,16,FALSE),0)</f>
        <v>0</v>
      </c>
      <c r="Z511">
        <f t="shared" si="47"/>
        <v>100</v>
      </c>
    </row>
    <row r="512" spans="1:26" ht="15" thickBot="1" x14ac:dyDescent="0.35">
      <c r="A512" s="16" t="s">
        <v>1525</v>
      </c>
      <c r="B512" s="16" t="s">
        <v>1526</v>
      </c>
      <c r="C512" s="16" t="s">
        <v>1527</v>
      </c>
      <c r="D512">
        <f>IFERROR(VLOOKUP(C512,'throwball F'!$B$2:$N$138,13,FALSE),100)</f>
        <v>100</v>
      </c>
      <c r="E512">
        <f>IFERROR(VLOOKUP(C512,'Cricket SF&amp;F'!$B$2:$AC$103,28,FALSE),0)</f>
        <v>0</v>
      </c>
      <c r="F512">
        <f>IFERROR(VLOOKUP(C512,'Chess F'!$B$2:$H$84,7,FALSE),0)</f>
        <v>0</v>
      </c>
      <c r="G512">
        <f t="shared" si="42"/>
        <v>100</v>
      </c>
      <c r="H512">
        <f>IFERROR(VLOOKUP(C512,'Football SF'!$B$2:$U$61,20,FALSE),0)</f>
        <v>0</v>
      </c>
      <c r="I512">
        <f>IFERROR(VLOOKUP(C512,FIFA!$B$2:$M$36,12,FALSE),0)</f>
        <v>0</v>
      </c>
      <c r="J512">
        <f>IFERROR(VLOOKUP(C512,'TT F'!$B$2:$Q$71,16,FALSE),0)</f>
        <v>0</v>
      </c>
      <c r="K512">
        <f t="shared" si="43"/>
        <v>100</v>
      </c>
      <c r="L512">
        <f>IFERROR(VLOOKUP(C512,'Futsal F'!$B$2:$M$37,12,FALSE),0)</f>
        <v>0</v>
      </c>
      <c r="M512">
        <f>IFERROR(VLOOKUP(C512,'Football F'!$B$2:$M$34,12,FALSE),0)</f>
        <v>0</v>
      </c>
      <c r="N512">
        <f>IFERROR(VLOOKUP(C512,'Basketball F'!$B$2:$M$32,12,FALSE),0)</f>
        <v>0</v>
      </c>
      <c r="O512">
        <f t="shared" si="44"/>
        <v>100</v>
      </c>
      <c r="P512">
        <f>IFERROR(VLOOKUP(C512,'BGMI F'!$B$2:$Q$32,16,FALSE),0)</f>
        <v>0</v>
      </c>
      <c r="Q512">
        <f>IFERROR(VLOOKUP(C512,'Carrom F'!$B$2:$M$41,12,FALSE),0)</f>
        <v>0</v>
      </c>
      <c r="R512">
        <f>IFERROR(VLOOKUP(C512,'Badminton F'!$B$2:$Q$46,16,FALSE),0)</f>
        <v>0</v>
      </c>
      <c r="S512">
        <f t="shared" si="45"/>
        <v>100</v>
      </c>
      <c r="T512">
        <f>IFERROR(VLOOKUP(C512,Athletics!$B$2:$AF$22,31,FALSE),0)</f>
        <v>0</v>
      </c>
      <c r="U512">
        <f>IFERROR(VLOOKUP(C512,'Volleyball F'!$B$2:$Q$50,16,FALSE),0)</f>
        <v>0</v>
      </c>
      <c r="V512">
        <f>IFERROR(VLOOKUP(C512,Pool!$B$2:$U$31,20,FALSE),0)</f>
        <v>0</v>
      </c>
      <c r="W512">
        <f>IFERROR(VLOOKUP(C512,'Tug of War'!$B$2:$AC$20,28,FALSE),0)</f>
        <v>0</v>
      </c>
      <c r="X512">
        <f t="shared" si="46"/>
        <v>100</v>
      </c>
      <c r="Y512">
        <f>IFERROR(VLOOKUP(C512,Frisbee!$B$2:$Q$18,16,FALSE),0)</f>
        <v>0</v>
      </c>
      <c r="Z512">
        <f t="shared" si="47"/>
        <v>100</v>
      </c>
    </row>
    <row r="513" spans="1:26" ht="15" thickBot="1" x14ac:dyDescent="0.35">
      <c r="A513" s="16" t="s">
        <v>1528</v>
      </c>
      <c r="B513" s="16" t="s">
        <v>1529</v>
      </c>
      <c r="C513" s="16" t="s">
        <v>1530</v>
      </c>
      <c r="D513">
        <f>IFERROR(VLOOKUP(C513,'throwball F'!$B$2:$N$138,13,FALSE),100)</f>
        <v>100</v>
      </c>
      <c r="E513">
        <f>IFERROR(VLOOKUP(C513,'Cricket SF&amp;F'!$B$2:$AC$103,28,FALSE),0)</f>
        <v>0</v>
      </c>
      <c r="F513">
        <f>IFERROR(VLOOKUP(C513,'Chess F'!$B$2:$H$84,7,FALSE),0)</f>
        <v>0</v>
      </c>
      <c r="G513">
        <f t="shared" si="42"/>
        <v>100</v>
      </c>
      <c r="H513">
        <f>IFERROR(VLOOKUP(C513,'Football SF'!$B$2:$U$61,20,FALSE),0)</f>
        <v>0</v>
      </c>
      <c r="I513">
        <f>IFERROR(VLOOKUP(C513,FIFA!$B$2:$M$36,12,FALSE),0)</f>
        <v>0</v>
      </c>
      <c r="J513">
        <f>IFERROR(VLOOKUP(C513,'TT F'!$B$2:$Q$71,16,FALSE),0)</f>
        <v>0</v>
      </c>
      <c r="K513">
        <f t="shared" si="43"/>
        <v>100</v>
      </c>
      <c r="L513">
        <f>IFERROR(VLOOKUP(C513,'Futsal F'!$B$2:$M$37,12,FALSE),0)</f>
        <v>0</v>
      </c>
      <c r="M513">
        <f>IFERROR(VLOOKUP(C513,'Football F'!$B$2:$M$34,12,FALSE),0)</f>
        <v>0</v>
      </c>
      <c r="N513">
        <f>IFERROR(VLOOKUP(C513,'Basketball F'!$B$2:$M$32,12,FALSE),0)</f>
        <v>0</v>
      </c>
      <c r="O513">
        <f t="shared" si="44"/>
        <v>100</v>
      </c>
      <c r="P513">
        <f>IFERROR(VLOOKUP(C513,'BGMI F'!$B$2:$Q$32,16,FALSE),0)</f>
        <v>0</v>
      </c>
      <c r="Q513">
        <f>IFERROR(VLOOKUP(C513,'Carrom F'!$B$2:$M$41,12,FALSE),0)</f>
        <v>0</v>
      </c>
      <c r="R513">
        <f>IFERROR(VLOOKUP(C513,'Badminton F'!$B$2:$Q$46,16,FALSE),0)</f>
        <v>0</v>
      </c>
      <c r="S513">
        <f t="shared" si="45"/>
        <v>100</v>
      </c>
      <c r="T513">
        <f>IFERROR(VLOOKUP(C513,Athletics!$B$2:$AF$22,31,FALSE),0)</f>
        <v>0</v>
      </c>
      <c r="U513">
        <f>IFERROR(VLOOKUP(C513,'Volleyball F'!$B$2:$Q$50,16,FALSE),0)</f>
        <v>0</v>
      </c>
      <c r="V513">
        <f>IFERROR(VLOOKUP(C513,Pool!$B$2:$U$31,20,FALSE),0)</f>
        <v>-6</v>
      </c>
      <c r="W513">
        <f>IFERROR(VLOOKUP(C513,'Tug of War'!$B$2:$AC$20,28,FALSE),0)</f>
        <v>0</v>
      </c>
      <c r="X513">
        <f t="shared" si="46"/>
        <v>94</v>
      </c>
      <c r="Y513">
        <f>IFERROR(VLOOKUP(C513,Frisbee!$B$2:$Q$18,16,FALSE),0)</f>
        <v>0</v>
      </c>
      <c r="Z513">
        <f t="shared" si="47"/>
        <v>94</v>
      </c>
    </row>
    <row r="514" spans="1:26" ht="15" thickBot="1" x14ac:dyDescent="0.35">
      <c r="A514" s="16" t="s">
        <v>1531</v>
      </c>
      <c r="B514" s="16" t="s">
        <v>1532</v>
      </c>
      <c r="C514" s="16" t="s">
        <v>1533</v>
      </c>
      <c r="D514">
        <f>IFERROR(VLOOKUP(C514,'throwball F'!$B$2:$N$138,13,FALSE),100)</f>
        <v>100</v>
      </c>
      <c r="E514">
        <f>IFERROR(VLOOKUP(C514,'Cricket SF&amp;F'!$B$2:$AC$103,28,FALSE),0)</f>
        <v>0</v>
      </c>
      <c r="F514">
        <f>IFERROR(VLOOKUP(C514,'Chess F'!$B$2:$H$84,7,FALSE),0)</f>
        <v>0</v>
      </c>
      <c r="G514">
        <f t="shared" si="42"/>
        <v>100</v>
      </c>
      <c r="H514">
        <f>IFERROR(VLOOKUP(C514,'Football SF'!$B$2:$U$61,20,FALSE),0)</f>
        <v>0</v>
      </c>
      <c r="I514">
        <f>IFERROR(VLOOKUP(C514,FIFA!$B$2:$M$36,12,FALSE),0)</f>
        <v>0</v>
      </c>
      <c r="J514">
        <f>IFERROR(VLOOKUP(C514,'TT F'!$B$2:$Q$71,16,FALSE),0)</f>
        <v>0</v>
      </c>
      <c r="K514">
        <f t="shared" si="43"/>
        <v>100</v>
      </c>
      <c r="L514">
        <f>IFERROR(VLOOKUP(C514,'Futsal F'!$B$2:$M$37,12,FALSE),0)</f>
        <v>0</v>
      </c>
      <c r="M514">
        <f>IFERROR(VLOOKUP(C514,'Football F'!$B$2:$M$34,12,FALSE),0)</f>
        <v>0</v>
      </c>
      <c r="N514">
        <f>IFERROR(VLOOKUP(C514,'Basketball F'!$B$2:$M$32,12,FALSE),0)</f>
        <v>0</v>
      </c>
      <c r="O514">
        <f t="shared" si="44"/>
        <v>100</v>
      </c>
      <c r="P514">
        <f>IFERROR(VLOOKUP(C514,'BGMI F'!$B$2:$Q$32,16,FALSE),0)</f>
        <v>0</v>
      </c>
      <c r="Q514">
        <f>IFERROR(VLOOKUP(C514,'Carrom F'!$B$2:$M$41,12,FALSE),0)</f>
        <v>0</v>
      </c>
      <c r="R514">
        <f>IFERROR(VLOOKUP(C514,'Badminton F'!$B$2:$Q$46,16,FALSE),0)</f>
        <v>0</v>
      </c>
      <c r="S514">
        <f t="shared" si="45"/>
        <v>100</v>
      </c>
      <c r="T514">
        <f>IFERROR(VLOOKUP(C514,Athletics!$B$2:$AF$22,31,FALSE),0)</f>
        <v>0</v>
      </c>
      <c r="U514">
        <f>IFERROR(VLOOKUP(C514,'Volleyball F'!$B$2:$Q$50,16,FALSE),0)</f>
        <v>0</v>
      </c>
      <c r="V514">
        <f>IFERROR(VLOOKUP(C514,Pool!$B$2:$U$31,20,FALSE),0)</f>
        <v>0</v>
      </c>
      <c r="W514">
        <f>IFERROR(VLOOKUP(C514,'Tug of War'!$B$2:$AC$20,28,FALSE),0)</f>
        <v>0</v>
      </c>
      <c r="X514">
        <f t="shared" si="46"/>
        <v>100</v>
      </c>
      <c r="Y514">
        <f>IFERROR(VLOOKUP(C514,Frisbee!$B$2:$Q$18,16,FALSE),0)</f>
        <v>0</v>
      </c>
      <c r="Z514">
        <f t="shared" si="47"/>
        <v>100</v>
      </c>
    </row>
    <row r="515" spans="1:26" ht="15" thickBot="1" x14ac:dyDescent="0.35">
      <c r="A515" s="16" t="s">
        <v>1534</v>
      </c>
      <c r="B515" s="16" t="s">
        <v>1535</v>
      </c>
      <c r="C515" s="16" t="s">
        <v>1536</v>
      </c>
      <c r="D515">
        <f>IFERROR(VLOOKUP(C515,'throwball F'!$B$2:$N$138,13,FALSE),100)</f>
        <v>100</v>
      </c>
      <c r="E515">
        <f>IFERROR(VLOOKUP(C515,'Cricket SF&amp;F'!$B$2:$AC$103,28,FALSE),0)</f>
        <v>0</v>
      </c>
      <c r="F515">
        <f>IFERROR(VLOOKUP(C515,'Chess F'!$B$2:$H$84,7,FALSE),0)</f>
        <v>0</v>
      </c>
      <c r="G515">
        <f t="shared" ref="G515:G578" si="48">SUM(D515:F515)</f>
        <v>100</v>
      </c>
      <c r="H515">
        <f>IFERROR(VLOOKUP(C515,'Football SF'!$B$2:$U$61,20,FALSE),0)</f>
        <v>0</v>
      </c>
      <c r="I515">
        <f>IFERROR(VLOOKUP(C515,FIFA!$B$2:$M$36,12,FALSE),0)</f>
        <v>0</v>
      </c>
      <c r="J515">
        <f>IFERROR(VLOOKUP(C515,'TT F'!$B$2:$Q$71,16,FALSE),0)</f>
        <v>0</v>
      </c>
      <c r="K515">
        <f t="shared" ref="K515:K578" si="49">SUM(G515:J515)</f>
        <v>100</v>
      </c>
      <c r="L515">
        <f>IFERROR(VLOOKUP(C515,'Futsal F'!$B$2:$M$37,12,FALSE),0)</f>
        <v>0</v>
      </c>
      <c r="M515">
        <f>IFERROR(VLOOKUP(C515,'Football F'!$B$2:$M$34,12,FALSE),0)</f>
        <v>0</v>
      </c>
      <c r="N515">
        <f>IFERROR(VLOOKUP(C515,'Basketball F'!$B$2:$M$32,12,FALSE),0)</f>
        <v>0</v>
      </c>
      <c r="O515">
        <f t="shared" ref="O515:O578" si="50">SUM(K515:N515)</f>
        <v>100</v>
      </c>
      <c r="P515">
        <f>IFERROR(VLOOKUP(C515,'BGMI F'!$B$2:$Q$32,16,FALSE),0)</f>
        <v>0</v>
      </c>
      <c r="Q515">
        <f>IFERROR(VLOOKUP(C515,'Carrom F'!$B$2:$M$41,12,FALSE),0)</f>
        <v>0</v>
      </c>
      <c r="R515">
        <f>IFERROR(VLOOKUP(C515,'Badminton F'!$B$2:$Q$46,16,FALSE),0)</f>
        <v>0</v>
      </c>
      <c r="S515">
        <f t="shared" ref="S515:S578" si="51">SUM(O515:R515)</f>
        <v>100</v>
      </c>
      <c r="T515">
        <f>IFERROR(VLOOKUP(C515,Athletics!$B$2:$AF$22,31,FALSE),0)</f>
        <v>0</v>
      </c>
      <c r="U515">
        <f>IFERROR(VLOOKUP(C515,'Volleyball F'!$B$2:$Q$50,16,FALSE),0)</f>
        <v>0</v>
      </c>
      <c r="V515">
        <f>IFERROR(VLOOKUP(C515,Pool!$B$2:$U$31,20,FALSE),0)</f>
        <v>0</v>
      </c>
      <c r="W515">
        <f>IFERROR(VLOOKUP(C515,'Tug of War'!$B$2:$AC$20,28,FALSE),0)</f>
        <v>0</v>
      </c>
      <c r="X515">
        <f t="shared" ref="X515:X578" si="52">SUM(S515:W515)</f>
        <v>100</v>
      </c>
      <c r="Y515">
        <f>IFERROR(VLOOKUP(C515,Frisbee!$B$2:$Q$18,16,FALSE),0)</f>
        <v>0</v>
      </c>
      <c r="Z515">
        <f t="shared" ref="Z515:Z578" si="53">SUM(X515:Y515)</f>
        <v>100</v>
      </c>
    </row>
    <row r="516" spans="1:26" ht="15" thickBot="1" x14ac:dyDescent="0.35">
      <c r="A516" s="16" t="s">
        <v>1537</v>
      </c>
      <c r="B516" s="16" t="s">
        <v>235</v>
      </c>
      <c r="C516" s="16" t="s">
        <v>1538</v>
      </c>
      <c r="D516">
        <f>IFERROR(VLOOKUP(C516,'throwball F'!$B$2:$N$138,13,FALSE),100)</f>
        <v>100</v>
      </c>
      <c r="E516">
        <f>IFERROR(VLOOKUP(C516,'Cricket SF&amp;F'!$B$2:$AC$103,28,FALSE),0)</f>
        <v>0</v>
      </c>
      <c r="F516">
        <f>IFERROR(VLOOKUP(C516,'Chess F'!$B$2:$H$84,7,FALSE),0)</f>
        <v>0</v>
      </c>
      <c r="G516">
        <f t="shared" si="48"/>
        <v>100</v>
      </c>
      <c r="H516">
        <f>IFERROR(VLOOKUP(C516,'Football SF'!$B$2:$U$61,20,FALSE),0)</f>
        <v>0</v>
      </c>
      <c r="I516">
        <f>IFERROR(VLOOKUP(C516,FIFA!$B$2:$M$36,12,FALSE),0)</f>
        <v>0</v>
      </c>
      <c r="J516">
        <f>IFERROR(VLOOKUP(C516,'TT F'!$B$2:$Q$71,16,FALSE),0)</f>
        <v>0</v>
      </c>
      <c r="K516">
        <f t="shared" si="49"/>
        <v>100</v>
      </c>
      <c r="L516">
        <f>IFERROR(VLOOKUP(C516,'Futsal F'!$B$2:$M$37,12,FALSE),0)</f>
        <v>0</v>
      </c>
      <c r="M516">
        <f>IFERROR(VLOOKUP(C516,'Football F'!$B$2:$M$34,12,FALSE),0)</f>
        <v>0</v>
      </c>
      <c r="N516">
        <f>IFERROR(VLOOKUP(C516,'Basketball F'!$B$2:$M$32,12,FALSE),0)</f>
        <v>0</v>
      </c>
      <c r="O516">
        <f t="shared" si="50"/>
        <v>100</v>
      </c>
      <c r="P516">
        <f>IFERROR(VLOOKUP(C516,'BGMI F'!$B$2:$Q$32,16,FALSE),0)</f>
        <v>0</v>
      </c>
      <c r="Q516">
        <f>IFERROR(VLOOKUP(C516,'Carrom F'!$B$2:$M$41,12,FALSE),0)</f>
        <v>0</v>
      </c>
      <c r="R516">
        <f>IFERROR(VLOOKUP(C516,'Badminton F'!$B$2:$Q$46,16,FALSE),0)</f>
        <v>0</v>
      </c>
      <c r="S516">
        <f t="shared" si="51"/>
        <v>100</v>
      </c>
      <c r="T516">
        <f>IFERROR(VLOOKUP(C516,Athletics!$B$2:$AF$22,31,FALSE),0)</f>
        <v>0</v>
      </c>
      <c r="U516">
        <f>IFERROR(VLOOKUP(C516,'Volleyball F'!$B$2:$Q$50,16,FALSE),0)</f>
        <v>0</v>
      </c>
      <c r="V516">
        <f>IFERROR(VLOOKUP(C516,Pool!$B$2:$U$31,20,FALSE),0)</f>
        <v>0</v>
      </c>
      <c r="W516">
        <f>IFERROR(VLOOKUP(C516,'Tug of War'!$B$2:$AC$20,28,FALSE),0)</f>
        <v>0</v>
      </c>
      <c r="X516">
        <f t="shared" si="52"/>
        <v>100</v>
      </c>
      <c r="Y516">
        <f>IFERROR(VLOOKUP(C516,Frisbee!$B$2:$Q$18,16,FALSE),0)</f>
        <v>0</v>
      </c>
      <c r="Z516">
        <f t="shared" si="53"/>
        <v>100</v>
      </c>
    </row>
    <row r="517" spans="1:26" ht="15" thickBot="1" x14ac:dyDescent="0.35">
      <c r="A517" s="16" t="s">
        <v>1539</v>
      </c>
      <c r="B517" s="16" t="s">
        <v>1540</v>
      </c>
      <c r="C517" s="16" t="s">
        <v>1541</v>
      </c>
      <c r="D517">
        <f>IFERROR(VLOOKUP(C517,'throwball F'!$B$2:$N$138,13,FALSE),100)</f>
        <v>100</v>
      </c>
      <c r="E517">
        <f>IFERROR(VLOOKUP(C517,'Cricket SF&amp;F'!$B$2:$AC$103,28,FALSE),0)</f>
        <v>0</v>
      </c>
      <c r="F517">
        <f>IFERROR(VLOOKUP(C517,'Chess F'!$B$2:$H$84,7,FALSE),0)</f>
        <v>0</v>
      </c>
      <c r="G517">
        <f t="shared" si="48"/>
        <v>100</v>
      </c>
      <c r="H517">
        <f>IFERROR(VLOOKUP(C517,'Football SF'!$B$2:$U$61,20,FALSE),0)</f>
        <v>0</v>
      </c>
      <c r="I517">
        <f>IFERROR(VLOOKUP(C517,FIFA!$B$2:$M$36,12,FALSE),0)</f>
        <v>0</v>
      </c>
      <c r="J517">
        <f>IFERROR(VLOOKUP(C517,'TT F'!$B$2:$Q$71,16,FALSE),0)</f>
        <v>0</v>
      </c>
      <c r="K517">
        <f t="shared" si="49"/>
        <v>100</v>
      </c>
      <c r="L517">
        <f>IFERROR(VLOOKUP(C517,'Futsal F'!$B$2:$M$37,12,FALSE),0)</f>
        <v>0</v>
      </c>
      <c r="M517">
        <f>IFERROR(VLOOKUP(C517,'Football F'!$B$2:$M$34,12,FALSE),0)</f>
        <v>0</v>
      </c>
      <c r="N517">
        <f>IFERROR(VLOOKUP(C517,'Basketball F'!$B$2:$M$32,12,FALSE),0)</f>
        <v>0</v>
      </c>
      <c r="O517">
        <f t="shared" si="50"/>
        <v>100</v>
      </c>
      <c r="P517">
        <f>IFERROR(VLOOKUP(C517,'BGMI F'!$B$2:$Q$32,16,FALSE),0)</f>
        <v>0</v>
      </c>
      <c r="Q517">
        <f>IFERROR(VLOOKUP(C517,'Carrom F'!$B$2:$M$41,12,FALSE),0)</f>
        <v>0</v>
      </c>
      <c r="R517">
        <f>IFERROR(VLOOKUP(C517,'Badminton F'!$B$2:$Q$46,16,FALSE),0)</f>
        <v>0</v>
      </c>
      <c r="S517">
        <f t="shared" si="51"/>
        <v>100</v>
      </c>
      <c r="T517">
        <f>IFERROR(VLOOKUP(C517,Athletics!$B$2:$AF$22,31,FALSE),0)</f>
        <v>0</v>
      </c>
      <c r="U517">
        <f>IFERROR(VLOOKUP(C517,'Volleyball F'!$B$2:$Q$50,16,FALSE),0)</f>
        <v>0</v>
      </c>
      <c r="V517">
        <f>IFERROR(VLOOKUP(C517,Pool!$B$2:$U$31,20,FALSE),0)</f>
        <v>0</v>
      </c>
      <c r="W517">
        <f>IFERROR(VLOOKUP(C517,'Tug of War'!$B$2:$AC$20,28,FALSE),0)</f>
        <v>0</v>
      </c>
      <c r="X517">
        <f t="shared" si="52"/>
        <v>100</v>
      </c>
      <c r="Y517">
        <f>IFERROR(VLOOKUP(C517,Frisbee!$B$2:$Q$18,16,FALSE),0)</f>
        <v>0</v>
      </c>
      <c r="Z517">
        <f t="shared" si="53"/>
        <v>100</v>
      </c>
    </row>
    <row r="518" spans="1:26" ht="29.4" thickBot="1" x14ac:dyDescent="0.35">
      <c r="A518" s="16" t="s">
        <v>1542</v>
      </c>
      <c r="B518" s="16" t="s">
        <v>1543</v>
      </c>
      <c r="C518" s="16" t="s">
        <v>1544</v>
      </c>
      <c r="D518">
        <f>IFERROR(VLOOKUP(C518,'throwball F'!$B$2:$N$138,13,FALSE),100)</f>
        <v>93</v>
      </c>
      <c r="E518">
        <f>IFERROR(VLOOKUP(C518,'Cricket SF&amp;F'!$B$2:$AC$103,28,FALSE),0)</f>
        <v>13</v>
      </c>
      <c r="F518">
        <f>IFERROR(VLOOKUP(C518,'Chess F'!$B$2:$H$84,7,FALSE),0)</f>
        <v>-2</v>
      </c>
      <c r="G518">
        <f t="shared" si="48"/>
        <v>104</v>
      </c>
      <c r="H518">
        <f>IFERROR(VLOOKUP(C518,'Football SF'!$B$2:$U$61,20,FALSE),0)</f>
        <v>-1</v>
      </c>
      <c r="I518">
        <f>IFERROR(VLOOKUP(C518,FIFA!$B$2:$M$36,12,FALSE),0)</f>
        <v>0</v>
      </c>
      <c r="J518">
        <f>IFERROR(VLOOKUP(C518,'TT F'!$B$2:$Q$71,16,FALSE),0)</f>
        <v>15</v>
      </c>
      <c r="K518">
        <f t="shared" si="49"/>
        <v>118</v>
      </c>
      <c r="L518">
        <f>IFERROR(VLOOKUP(C518,'Futsal F'!$B$2:$M$37,12,FALSE),0)</f>
        <v>3</v>
      </c>
      <c r="M518">
        <f>IFERROR(VLOOKUP(C518,'Football F'!$B$2:$M$34,12,FALSE),0)</f>
        <v>-4</v>
      </c>
      <c r="N518">
        <f>IFERROR(VLOOKUP(C518,'Basketball F'!$B$2:$M$32,12,FALSE),0)</f>
        <v>5</v>
      </c>
      <c r="O518">
        <f t="shared" si="50"/>
        <v>122</v>
      </c>
      <c r="P518">
        <f>IFERROR(VLOOKUP(C518,'BGMI F'!$B$2:$Q$32,16,FALSE),0)</f>
        <v>11</v>
      </c>
      <c r="Q518">
        <f>IFERROR(VLOOKUP(C518,'Carrom F'!$B$2:$M$41,12,FALSE),0)</f>
        <v>0</v>
      </c>
      <c r="R518">
        <f>IFERROR(VLOOKUP(C518,'Badminton F'!$B$2:$Q$46,16,FALSE),0)</f>
        <v>15</v>
      </c>
      <c r="S518">
        <f t="shared" si="51"/>
        <v>148</v>
      </c>
      <c r="T518">
        <f>IFERROR(VLOOKUP(C518,Athletics!$B$2:$AF$22,31,FALSE),0)</f>
        <v>20</v>
      </c>
      <c r="U518">
        <f>IFERROR(VLOOKUP(C518,'Volleyball F'!$B$2:$Q$50,16,FALSE),0)</f>
        <v>1</v>
      </c>
      <c r="V518">
        <f>IFERROR(VLOOKUP(C518,Pool!$B$2:$U$31,20,FALSE),0)</f>
        <v>11</v>
      </c>
      <c r="W518">
        <f>IFERROR(VLOOKUP(C518,'Tug of War'!$B$2:$AC$20,28,FALSE),0)</f>
        <v>2</v>
      </c>
      <c r="X518">
        <f t="shared" si="52"/>
        <v>182</v>
      </c>
      <c r="Y518">
        <f>IFERROR(VLOOKUP(C518,Frisbee!$B$2:$Q$18,16,FALSE),0)</f>
        <v>0</v>
      </c>
      <c r="Z518">
        <f t="shared" si="53"/>
        <v>182</v>
      </c>
    </row>
    <row r="519" spans="1:26" ht="29.4" thickBot="1" x14ac:dyDescent="0.35">
      <c r="A519" s="16" t="s">
        <v>1545</v>
      </c>
      <c r="B519" s="16" t="s">
        <v>1546</v>
      </c>
      <c r="C519" s="16" t="s">
        <v>1547</v>
      </c>
      <c r="D519">
        <f>IFERROR(VLOOKUP(C519,'throwball F'!$B$2:$N$138,13,FALSE),100)</f>
        <v>100</v>
      </c>
      <c r="E519">
        <f>IFERROR(VLOOKUP(C519,'Cricket SF&amp;F'!$B$2:$AC$103,28,FALSE),0)</f>
        <v>0</v>
      </c>
      <c r="F519">
        <f>IFERROR(VLOOKUP(C519,'Chess F'!$B$2:$H$84,7,FALSE),0)</f>
        <v>0</v>
      </c>
      <c r="G519">
        <f t="shared" si="48"/>
        <v>100</v>
      </c>
      <c r="H519">
        <f>IFERROR(VLOOKUP(C519,'Football SF'!$B$2:$U$61,20,FALSE),0)</f>
        <v>0</v>
      </c>
      <c r="I519">
        <f>IFERROR(VLOOKUP(C519,FIFA!$B$2:$M$36,12,FALSE),0)</f>
        <v>0</v>
      </c>
      <c r="J519">
        <f>IFERROR(VLOOKUP(C519,'TT F'!$B$2:$Q$71,16,FALSE),0)</f>
        <v>0</v>
      </c>
      <c r="K519">
        <f t="shared" si="49"/>
        <v>100</v>
      </c>
      <c r="L519">
        <f>IFERROR(VLOOKUP(C519,'Futsal F'!$B$2:$M$37,12,FALSE),0)</f>
        <v>0</v>
      </c>
      <c r="M519">
        <f>IFERROR(VLOOKUP(C519,'Football F'!$B$2:$M$34,12,FALSE),0)</f>
        <v>0</v>
      </c>
      <c r="N519">
        <f>IFERROR(VLOOKUP(C519,'Basketball F'!$B$2:$M$32,12,FALSE),0)</f>
        <v>0</v>
      </c>
      <c r="O519">
        <f t="shared" si="50"/>
        <v>100</v>
      </c>
      <c r="P519">
        <f>IFERROR(VLOOKUP(C519,'BGMI F'!$B$2:$Q$32,16,FALSE),0)</f>
        <v>0</v>
      </c>
      <c r="Q519">
        <f>IFERROR(VLOOKUP(C519,'Carrom F'!$B$2:$M$41,12,FALSE),0)</f>
        <v>0</v>
      </c>
      <c r="R519">
        <f>IFERROR(VLOOKUP(C519,'Badminton F'!$B$2:$Q$46,16,FALSE),0)</f>
        <v>0</v>
      </c>
      <c r="S519">
        <f t="shared" si="51"/>
        <v>100</v>
      </c>
      <c r="T519">
        <f>IFERROR(VLOOKUP(C519,Athletics!$B$2:$AF$22,31,FALSE),0)</f>
        <v>0</v>
      </c>
      <c r="U519">
        <f>IFERROR(VLOOKUP(C519,'Volleyball F'!$B$2:$Q$50,16,FALSE),0)</f>
        <v>0</v>
      </c>
      <c r="V519">
        <f>IFERROR(VLOOKUP(C519,Pool!$B$2:$U$31,20,FALSE),0)</f>
        <v>0</v>
      </c>
      <c r="W519">
        <f>IFERROR(VLOOKUP(C519,'Tug of War'!$B$2:$AC$20,28,FALSE),0)</f>
        <v>0</v>
      </c>
      <c r="X519">
        <f t="shared" si="52"/>
        <v>100</v>
      </c>
      <c r="Y519">
        <f>IFERROR(VLOOKUP(C519,Frisbee!$B$2:$Q$18,16,FALSE),0)</f>
        <v>0</v>
      </c>
      <c r="Z519">
        <f t="shared" si="53"/>
        <v>100</v>
      </c>
    </row>
    <row r="520" spans="1:26" ht="15" thickBot="1" x14ac:dyDescent="0.35">
      <c r="A520" s="16" t="s">
        <v>1548</v>
      </c>
      <c r="B520" s="16" t="s">
        <v>1549</v>
      </c>
      <c r="C520" s="16" t="s">
        <v>1550</v>
      </c>
      <c r="D520">
        <f>IFERROR(VLOOKUP(C520,'throwball F'!$B$2:$N$138,13,FALSE),100)</f>
        <v>93</v>
      </c>
      <c r="E520">
        <f>IFERROR(VLOOKUP(C520,'Cricket SF&amp;F'!$B$2:$AC$103,28,FALSE),0)</f>
        <v>0</v>
      </c>
      <c r="F520">
        <f>IFERROR(VLOOKUP(C520,'Chess F'!$B$2:$H$84,7,FALSE),0)</f>
        <v>0</v>
      </c>
      <c r="G520">
        <f t="shared" si="48"/>
        <v>93</v>
      </c>
      <c r="H520">
        <f>IFERROR(VLOOKUP(C520,'Football SF'!$B$2:$U$61,20,FALSE),0)</f>
        <v>0</v>
      </c>
      <c r="I520">
        <f>IFERROR(VLOOKUP(C520,FIFA!$B$2:$M$36,12,FALSE),0)</f>
        <v>0</v>
      </c>
      <c r="J520">
        <f>IFERROR(VLOOKUP(C520,'TT F'!$B$2:$Q$71,16,FALSE),0)</f>
        <v>0</v>
      </c>
      <c r="K520">
        <f t="shared" si="49"/>
        <v>93</v>
      </c>
      <c r="L520">
        <f>IFERROR(VLOOKUP(C520,'Futsal F'!$B$2:$M$37,12,FALSE),0)</f>
        <v>0</v>
      </c>
      <c r="M520">
        <f>IFERROR(VLOOKUP(C520,'Football F'!$B$2:$M$34,12,FALSE),0)</f>
        <v>0</v>
      </c>
      <c r="N520">
        <f>IFERROR(VLOOKUP(C520,'Basketball F'!$B$2:$M$32,12,FALSE),0)</f>
        <v>0</v>
      </c>
      <c r="O520">
        <f t="shared" si="50"/>
        <v>93</v>
      </c>
      <c r="P520">
        <f>IFERROR(VLOOKUP(C520,'BGMI F'!$B$2:$Q$32,16,FALSE),0)</f>
        <v>0</v>
      </c>
      <c r="Q520">
        <f>IFERROR(VLOOKUP(C520,'Carrom F'!$B$2:$M$41,12,FALSE),0)</f>
        <v>0</v>
      </c>
      <c r="R520">
        <f>IFERROR(VLOOKUP(C520,'Badminton F'!$B$2:$Q$46,16,FALSE),0)</f>
        <v>0</v>
      </c>
      <c r="S520">
        <f t="shared" si="51"/>
        <v>93</v>
      </c>
      <c r="T520">
        <f>IFERROR(VLOOKUP(C520,Athletics!$B$2:$AF$22,31,FALSE),0)</f>
        <v>0</v>
      </c>
      <c r="U520">
        <f>IFERROR(VLOOKUP(C520,'Volleyball F'!$B$2:$Q$50,16,FALSE),0)</f>
        <v>0</v>
      </c>
      <c r="V520">
        <f>IFERROR(VLOOKUP(C520,Pool!$B$2:$U$31,20,FALSE),0)</f>
        <v>0</v>
      </c>
      <c r="W520">
        <f>IFERROR(VLOOKUP(C520,'Tug of War'!$B$2:$AC$20,28,FALSE),0)</f>
        <v>0</v>
      </c>
      <c r="X520">
        <f t="shared" si="52"/>
        <v>93</v>
      </c>
      <c r="Y520">
        <f>IFERROR(VLOOKUP(C520,Frisbee!$B$2:$Q$18,16,FALSE),0)</f>
        <v>0</v>
      </c>
      <c r="Z520">
        <f t="shared" si="53"/>
        <v>93</v>
      </c>
    </row>
    <row r="521" spans="1:26" ht="29.4" thickBot="1" x14ac:dyDescent="0.35">
      <c r="A521" s="16" t="s">
        <v>1551</v>
      </c>
      <c r="B521" s="16" t="s">
        <v>1552</v>
      </c>
      <c r="C521" s="16" t="s">
        <v>1553</v>
      </c>
      <c r="D521">
        <f>IFERROR(VLOOKUP(C521,'throwball F'!$B$2:$N$138,13,FALSE),100)</f>
        <v>100</v>
      </c>
      <c r="E521">
        <f>IFERROR(VLOOKUP(C521,'Cricket SF&amp;F'!$B$2:$AC$103,28,FALSE),0)</f>
        <v>0</v>
      </c>
      <c r="F521">
        <f>IFERROR(VLOOKUP(C521,'Chess F'!$B$2:$H$84,7,FALSE),0)</f>
        <v>0</v>
      </c>
      <c r="G521">
        <f t="shared" si="48"/>
        <v>100</v>
      </c>
      <c r="H521">
        <f>IFERROR(VLOOKUP(C521,'Football SF'!$B$2:$U$61,20,FALSE),0)</f>
        <v>0</v>
      </c>
      <c r="I521">
        <f>IFERROR(VLOOKUP(C521,FIFA!$B$2:$M$36,12,FALSE),0)</f>
        <v>0</v>
      </c>
      <c r="J521">
        <f>IFERROR(VLOOKUP(C521,'TT F'!$B$2:$Q$71,16,FALSE),0)</f>
        <v>0</v>
      </c>
      <c r="K521">
        <f t="shared" si="49"/>
        <v>100</v>
      </c>
      <c r="L521">
        <f>IFERROR(VLOOKUP(C521,'Futsal F'!$B$2:$M$37,12,FALSE),0)</f>
        <v>0</v>
      </c>
      <c r="M521">
        <f>IFERROR(VLOOKUP(C521,'Football F'!$B$2:$M$34,12,FALSE),0)</f>
        <v>0</v>
      </c>
      <c r="N521">
        <f>IFERROR(VLOOKUP(C521,'Basketball F'!$B$2:$M$32,12,FALSE),0)</f>
        <v>0</v>
      </c>
      <c r="O521">
        <f t="shared" si="50"/>
        <v>100</v>
      </c>
      <c r="P521">
        <f>IFERROR(VLOOKUP(C521,'BGMI F'!$B$2:$Q$32,16,FALSE),0)</f>
        <v>0</v>
      </c>
      <c r="Q521">
        <f>IFERROR(VLOOKUP(C521,'Carrom F'!$B$2:$M$41,12,FALSE),0)</f>
        <v>0</v>
      </c>
      <c r="R521">
        <f>IFERROR(VLOOKUP(C521,'Badminton F'!$B$2:$Q$46,16,FALSE),0)</f>
        <v>0</v>
      </c>
      <c r="S521">
        <f t="shared" si="51"/>
        <v>100</v>
      </c>
      <c r="T521">
        <f>IFERROR(VLOOKUP(C521,Athletics!$B$2:$AF$22,31,FALSE),0)</f>
        <v>0</v>
      </c>
      <c r="U521">
        <f>IFERROR(VLOOKUP(C521,'Volleyball F'!$B$2:$Q$50,16,FALSE),0)</f>
        <v>0</v>
      </c>
      <c r="V521">
        <f>IFERROR(VLOOKUP(C521,Pool!$B$2:$U$31,20,FALSE),0)</f>
        <v>0</v>
      </c>
      <c r="W521">
        <f>IFERROR(VLOOKUP(C521,'Tug of War'!$B$2:$AC$20,28,FALSE),0)</f>
        <v>0</v>
      </c>
      <c r="X521">
        <f t="shared" si="52"/>
        <v>100</v>
      </c>
      <c r="Y521">
        <f>IFERROR(VLOOKUP(C521,Frisbee!$B$2:$Q$18,16,FALSE),0)</f>
        <v>0</v>
      </c>
      <c r="Z521">
        <f t="shared" si="53"/>
        <v>100</v>
      </c>
    </row>
    <row r="522" spans="1:26" ht="15" thickBot="1" x14ac:dyDescent="0.35">
      <c r="A522" s="16" t="s">
        <v>1554</v>
      </c>
      <c r="B522" s="16" t="s">
        <v>1555</v>
      </c>
      <c r="C522" s="16" t="s">
        <v>1556</v>
      </c>
      <c r="D522">
        <f>IFERROR(VLOOKUP(C522,'throwball F'!$B$2:$N$138,13,FALSE),100)</f>
        <v>101</v>
      </c>
      <c r="E522">
        <f>IFERROR(VLOOKUP(C522,'Cricket SF&amp;F'!$B$2:$AC$103,28,FALSE),0)</f>
        <v>0</v>
      </c>
      <c r="F522">
        <f>IFERROR(VLOOKUP(C522,'Chess F'!$B$2:$H$84,7,FALSE),0)</f>
        <v>0</v>
      </c>
      <c r="G522">
        <f t="shared" si="48"/>
        <v>101</v>
      </c>
      <c r="H522">
        <f>IFERROR(VLOOKUP(C522,'Football SF'!$B$2:$U$61,20,FALSE),0)</f>
        <v>-20</v>
      </c>
      <c r="I522">
        <f>IFERROR(VLOOKUP(C522,FIFA!$B$2:$M$36,12,FALSE),0)</f>
        <v>0</v>
      </c>
      <c r="J522">
        <f>IFERROR(VLOOKUP(C522,'TT F'!$B$2:$Q$71,16,FALSE),0)</f>
        <v>0</v>
      </c>
      <c r="K522">
        <f t="shared" si="49"/>
        <v>81</v>
      </c>
      <c r="L522">
        <f>IFERROR(VLOOKUP(C522,'Futsal F'!$B$2:$M$37,12,FALSE),0)</f>
        <v>5</v>
      </c>
      <c r="M522">
        <f>IFERROR(VLOOKUP(C522,'Football F'!$B$2:$M$34,12,FALSE),0)</f>
        <v>5</v>
      </c>
      <c r="N522">
        <f>IFERROR(VLOOKUP(C522,'Basketball F'!$B$2:$M$32,12,FALSE),0)</f>
        <v>5</v>
      </c>
      <c r="O522">
        <f t="shared" si="50"/>
        <v>96</v>
      </c>
      <c r="P522">
        <f>IFERROR(VLOOKUP(C522,'BGMI F'!$B$2:$Q$32,16,FALSE),0)</f>
        <v>0</v>
      </c>
      <c r="Q522">
        <f>IFERROR(VLOOKUP(C522,'Carrom F'!$B$2:$M$41,12,FALSE),0)</f>
        <v>0</v>
      </c>
      <c r="R522">
        <f>IFERROR(VLOOKUP(C522,'Badminton F'!$B$2:$Q$46,16,FALSE),0)</f>
        <v>20</v>
      </c>
      <c r="S522">
        <f t="shared" si="51"/>
        <v>116</v>
      </c>
      <c r="T522">
        <f>IFERROR(VLOOKUP(C522,Athletics!$B$2:$AF$22,31,FALSE),0)</f>
        <v>40</v>
      </c>
      <c r="U522">
        <f>IFERROR(VLOOKUP(C522,'Volleyball F'!$B$2:$Q$50,16,FALSE),0)</f>
        <v>0</v>
      </c>
      <c r="V522">
        <f>IFERROR(VLOOKUP(C522,Pool!$B$2:$U$31,20,FALSE),0)</f>
        <v>0</v>
      </c>
      <c r="W522">
        <f>IFERROR(VLOOKUP(C522,'Tug of War'!$B$2:$AC$20,28,FALSE),0)</f>
        <v>0</v>
      </c>
      <c r="X522">
        <f t="shared" si="52"/>
        <v>156</v>
      </c>
      <c r="Y522">
        <f>IFERROR(VLOOKUP(C522,Frisbee!$B$2:$Q$18,16,FALSE),0)</f>
        <v>0</v>
      </c>
      <c r="Z522">
        <f t="shared" si="53"/>
        <v>156</v>
      </c>
    </row>
    <row r="523" spans="1:26" ht="15" thickBot="1" x14ac:dyDescent="0.35">
      <c r="A523" s="16" t="s">
        <v>1557</v>
      </c>
      <c r="B523" s="16" t="s">
        <v>1558</v>
      </c>
      <c r="C523" s="16" t="s">
        <v>1559</v>
      </c>
      <c r="D523">
        <f>IFERROR(VLOOKUP(C523,'throwball F'!$B$2:$N$138,13,FALSE),100)</f>
        <v>100</v>
      </c>
      <c r="E523">
        <f>IFERROR(VLOOKUP(C523,'Cricket SF&amp;F'!$B$2:$AC$103,28,FALSE),0)</f>
        <v>0</v>
      </c>
      <c r="F523">
        <f>IFERROR(VLOOKUP(C523,'Chess F'!$B$2:$H$84,7,FALSE),0)</f>
        <v>0</v>
      </c>
      <c r="G523">
        <f t="shared" si="48"/>
        <v>100</v>
      </c>
      <c r="H523">
        <f>IFERROR(VLOOKUP(C523,'Football SF'!$B$2:$U$61,20,FALSE),0)</f>
        <v>0</v>
      </c>
      <c r="I523">
        <f>IFERROR(VLOOKUP(C523,FIFA!$B$2:$M$36,12,FALSE),0)</f>
        <v>0</v>
      </c>
      <c r="J523">
        <f>IFERROR(VLOOKUP(C523,'TT F'!$B$2:$Q$71,16,FALSE),0)</f>
        <v>0</v>
      </c>
      <c r="K523">
        <f t="shared" si="49"/>
        <v>100</v>
      </c>
      <c r="L523">
        <f>IFERROR(VLOOKUP(C523,'Futsal F'!$B$2:$M$37,12,FALSE),0)</f>
        <v>0</v>
      </c>
      <c r="M523">
        <f>IFERROR(VLOOKUP(C523,'Football F'!$B$2:$M$34,12,FALSE),0)</f>
        <v>0</v>
      </c>
      <c r="N523">
        <f>IFERROR(VLOOKUP(C523,'Basketball F'!$B$2:$M$32,12,FALSE),0)</f>
        <v>0</v>
      </c>
      <c r="O523">
        <f t="shared" si="50"/>
        <v>100</v>
      </c>
      <c r="P523">
        <f>IFERROR(VLOOKUP(C523,'BGMI F'!$B$2:$Q$32,16,FALSE),0)</f>
        <v>0</v>
      </c>
      <c r="Q523">
        <f>IFERROR(VLOOKUP(C523,'Carrom F'!$B$2:$M$41,12,FALSE),0)</f>
        <v>0</v>
      </c>
      <c r="R523">
        <f>IFERROR(VLOOKUP(C523,'Badminton F'!$B$2:$Q$46,16,FALSE),0)</f>
        <v>0</v>
      </c>
      <c r="S523">
        <f t="shared" si="51"/>
        <v>100</v>
      </c>
      <c r="T523">
        <f>IFERROR(VLOOKUP(C523,Athletics!$B$2:$AF$22,31,FALSE),0)</f>
        <v>0</v>
      </c>
      <c r="U523">
        <f>IFERROR(VLOOKUP(C523,'Volleyball F'!$B$2:$Q$50,16,FALSE),0)</f>
        <v>0</v>
      </c>
      <c r="V523">
        <f>IFERROR(VLOOKUP(C523,Pool!$B$2:$U$31,20,FALSE),0)</f>
        <v>0</v>
      </c>
      <c r="W523">
        <f>IFERROR(VLOOKUP(C523,'Tug of War'!$B$2:$AC$20,28,FALSE),0)</f>
        <v>0</v>
      </c>
      <c r="X523">
        <f t="shared" si="52"/>
        <v>100</v>
      </c>
      <c r="Y523">
        <f>IFERROR(VLOOKUP(C523,Frisbee!$B$2:$Q$18,16,FALSE),0)</f>
        <v>0</v>
      </c>
      <c r="Z523">
        <f t="shared" si="53"/>
        <v>100</v>
      </c>
    </row>
    <row r="524" spans="1:26" ht="29.4" thickBot="1" x14ac:dyDescent="0.35">
      <c r="A524" s="16" t="s">
        <v>1560</v>
      </c>
      <c r="B524" s="16" t="s">
        <v>1561</v>
      </c>
      <c r="C524" s="16" t="s">
        <v>1562</v>
      </c>
      <c r="D524">
        <f>IFERROR(VLOOKUP(C524,'throwball F'!$B$2:$N$138,13,FALSE),100)</f>
        <v>100</v>
      </c>
      <c r="E524">
        <f>IFERROR(VLOOKUP(C524,'Cricket SF&amp;F'!$B$2:$AC$103,28,FALSE),0)</f>
        <v>0</v>
      </c>
      <c r="F524">
        <f>IFERROR(VLOOKUP(C524,'Chess F'!$B$2:$H$84,7,FALSE),0)</f>
        <v>0</v>
      </c>
      <c r="G524">
        <f t="shared" si="48"/>
        <v>100</v>
      </c>
      <c r="H524">
        <f>IFERROR(VLOOKUP(C524,'Football SF'!$B$2:$U$61,20,FALSE),0)</f>
        <v>0</v>
      </c>
      <c r="I524">
        <f>IFERROR(VLOOKUP(C524,FIFA!$B$2:$M$36,12,FALSE),0)</f>
        <v>0</v>
      </c>
      <c r="J524">
        <f>IFERROR(VLOOKUP(C524,'TT F'!$B$2:$Q$71,16,FALSE),0)</f>
        <v>0</v>
      </c>
      <c r="K524">
        <f t="shared" si="49"/>
        <v>100</v>
      </c>
      <c r="L524">
        <f>IFERROR(VLOOKUP(C524,'Futsal F'!$B$2:$M$37,12,FALSE),0)</f>
        <v>0</v>
      </c>
      <c r="M524">
        <f>IFERROR(VLOOKUP(C524,'Football F'!$B$2:$M$34,12,FALSE),0)</f>
        <v>0</v>
      </c>
      <c r="N524">
        <f>IFERROR(VLOOKUP(C524,'Basketball F'!$B$2:$M$32,12,FALSE),0)</f>
        <v>0</v>
      </c>
      <c r="O524">
        <f t="shared" si="50"/>
        <v>100</v>
      </c>
      <c r="P524">
        <f>IFERROR(VLOOKUP(C524,'BGMI F'!$B$2:$Q$32,16,FALSE),0)</f>
        <v>0</v>
      </c>
      <c r="Q524">
        <f>IFERROR(VLOOKUP(C524,'Carrom F'!$B$2:$M$41,12,FALSE),0)</f>
        <v>0</v>
      </c>
      <c r="R524">
        <f>IFERROR(VLOOKUP(C524,'Badminton F'!$B$2:$Q$46,16,FALSE),0)</f>
        <v>0</v>
      </c>
      <c r="S524">
        <f t="shared" si="51"/>
        <v>100</v>
      </c>
      <c r="T524">
        <f>IFERROR(VLOOKUP(C524,Athletics!$B$2:$AF$22,31,FALSE),0)</f>
        <v>0</v>
      </c>
      <c r="U524">
        <f>IFERROR(VLOOKUP(C524,'Volleyball F'!$B$2:$Q$50,16,FALSE),0)</f>
        <v>0</v>
      </c>
      <c r="V524">
        <f>IFERROR(VLOOKUP(C524,Pool!$B$2:$U$31,20,FALSE),0)</f>
        <v>0</v>
      </c>
      <c r="W524">
        <f>IFERROR(VLOOKUP(C524,'Tug of War'!$B$2:$AC$20,28,FALSE),0)</f>
        <v>0</v>
      </c>
      <c r="X524">
        <f t="shared" si="52"/>
        <v>100</v>
      </c>
      <c r="Y524">
        <f>IFERROR(VLOOKUP(C524,Frisbee!$B$2:$Q$18,16,FALSE),0)</f>
        <v>0</v>
      </c>
      <c r="Z524">
        <f t="shared" si="53"/>
        <v>100</v>
      </c>
    </row>
    <row r="525" spans="1:26" ht="15" thickBot="1" x14ac:dyDescent="0.35">
      <c r="A525" s="16" t="s">
        <v>1563</v>
      </c>
      <c r="B525" s="16" t="s">
        <v>1564</v>
      </c>
      <c r="C525" s="16" t="s">
        <v>1565</v>
      </c>
      <c r="D525">
        <f>IFERROR(VLOOKUP(C525,'throwball F'!$B$2:$N$138,13,FALSE),100)</f>
        <v>94</v>
      </c>
      <c r="E525">
        <f>IFERROR(VLOOKUP(C525,'Cricket SF&amp;F'!$B$2:$AC$103,28,FALSE),0)</f>
        <v>0</v>
      </c>
      <c r="F525">
        <f>IFERROR(VLOOKUP(C525,'Chess F'!$B$2:$H$84,7,FALSE),0)</f>
        <v>0</v>
      </c>
      <c r="G525">
        <f t="shared" si="48"/>
        <v>94</v>
      </c>
      <c r="H525">
        <f>IFERROR(VLOOKUP(C525,'Football SF'!$B$2:$U$61,20,FALSE),0)</f>
        <v>0</v>
      </c>
      <c r="I525">
        <f>IFERROR(VLOOKUP(C525,FIFA!$B$2:$M$36,12,FALSE),0)</f>
        <v>0</v>
      </c>
      <c r="J525">
        <f>IFERROR(VLOOKUP(C525,'TT F'!$B$2:$Q$71,16,FALSE),0)</f>
        <v>0</v>
      </c>
      <c r="K525">
        <f t="shared" si="49"/>
        <v>94</v>
      </c>
      <c r="L525">
        <f>IFERROR(VLOOKUP(C525,'Futsal F'!$B$2:$M$37,12,FALSE),0)</f>
        <v>0</v>
      </c>
      <c r="M525">
        <f>IFERROR(VLOOKUP(C525,'Football F'!$B$2:$M$34,12,FALSE),0)</f>
        <v>0</v>
      </c>
      <c r="N525">
        <f>IFERROR(VLOOKUP(C525,'Basketball F'!$B$2:$M$32,12,FALSE),0)</f>
        <v>0</v>
      </c>
      <c r="O525">
        <f t="shared" si="50"/>
        <v>94</v>
      </c>
      <c r="P525">
        <f>IFERROR(VLOOKUP(C525,'BGMI F'!$B$2:$Q$32,16,FALSE),0)</f>
        <v>0</v>
      </c>
      <c r="Q525">
        <f>IFERROR(VLOOKUP(C525,'Carrom F'!$B$2:$M$41,12,FALSE),0)</f>
        <v>0</v>
      </c>
      <c r="R525">
        <f>IFERROR(VLOOKUP(C525,'Badminton F'!$B$2:$Q$46,16,FALSE),0)</f>
        <v>0</v>
      </c>
      <c r="S525">
        <f t="shared" si="51"/>
        <v>94</v>
      </c>
      <c r="T525">
        <f>IFERROR(VLOOKUP(C525,Athletics!$B$2:$AF$22,31,FALSE),0)</f>
        <v>0</v>
      </c>
      <c r="U525">
        <f>IFERROR(VLOOKUP(C525,'Volleyball F'!$B$2:$Q$50,16,FALSE),0)</f>
        <v>0</v>
      </c>
      <c r="V525">
        <f>IFERROR(VLOOKUP(C525,Pool!$B$2:$U$31,20,FALSE),0)</f>
        <v>0</v>
      </c>
      <c r="W525">
        <f>IFERROR(VLOOKUP(C525,'Tug of War'!$B$2:$AC$20,28,FALSE),0)</f>
        <v>0</v>
      </c>
      <c r="X525">
        <f t="shared" si="52"/>
        <v>94</v>
      </c>
      <c r="Y525">
        <f>IFERROR(VLOOKUP(C525,Frisbee!$B$2:$Q$18,16,FALSE),0)</f>
        <v>0</v>
      </c>
      <c r="Z525">
        <f t="shared" si="53"/>
        <v>94</v>
      </c>
    </row>
    <row r="526" spans="1:26" ht="15" thickBot="1" x14ac:dyDescent="0.35">
      <c r="A526" s="16" t="s">
        <v>1566</v>
      </c>
      <c r="B526" s="16" t="s">
        <v>1567</v>
      </c>
      <c r="C526" s="16" t="s">
        <v>1568</v>
      </c>
      <c r="D526">
        <f>IFERROR(VLOOKUP(C526,'throwball F'!$B$2:$N$138,13,FALSE),100)</f>
        <v>113</v>
      </c>
      <c r="E526">
        <f>IFERROR(VLOOKUP(C526,'Cricket SF&amp;F'!$B$2:$AC$103,28,FALSE),0)</f>
        <v>0</v>
      </c>
      <c r="F526">
        <f>IFERROR(VLOOKUP(C526,'Chess F'!$B$2:$H$84,7,FALSE),0)</f>
        <v>12</v>
      </c>
      <c r="G526">
        <f t="shared" si="48"/>
        <v>125</v>
      </c>
      <c r="H526">
        <f>IFERROR(VLOOKUP(C526,'Football SF'!$B$2:$U$61,20,FALSE),0)</f>
        <v>0</v>
      </c>
      <c r="I526">
        <f>IFERROR(VLOOKUP(C526,FIFA!$B$2:$M$36,12,FALSE),0)</f>
        <v>0</v>
      </c>
      <c r="J526">
        <f>IFERROR(VLOOKUP(C526,'TT F'!$B$2:$Q$71,16,FALSE),0)</f>
        <v>0</v>
      </c>
      <c r="K526">
        <f t="shared" si="49"/>
        <v>125</v>
      </c>
      <c r="L526">
        <f>IFERROR(VLOOKUP(C526,'Futsal F'!$B$2:$M$37,12,FALSE),0)</f>
        <v>0</v>
      </c>
      <c r="M526">
        <f>IFERROR(VLOOKUP(C526,'Football F'!$B$2:$M$34,12,FALSE),0)</f>
        <v>0</v>
      </c>
      <c r="N526">
        <f>IFERROR(VLOOKUP(C526,'Basketball F'!$B$2:$M$32,12,FALSE),0)</f>
        <v>0</v>
      </c>
      <c r="O526">
        <f t="shared" si="50"/>
        <v>125</v>
      </c>
      <c r="P526">
        <f>IFERROR(VLOOKUP(C526,'BGMI F'!$B$2:$Q$32,16,FALSE),0)</f>
        <v>5</v>
      </c>
      <c r="Q526">
        <f>IFERROR(VLOOKUP(C526,'Carrom F'!$B$2:$M$41,12,FALSE),0)</f>
        <v>0</v>
      </c>
      <c r="R526">
        <f>IFERROR(VLOOKUP(C526,'Badminton F'!$B$2:$Q$46,16,FALSE),0)</f>
        <v>0</v>
      </c>
      <c r="S526">
        <f t="shared" si="51"/>
        <v>130</v>
      </c>
      <c r="T526">
        <f>IFERROR(VLOOKUP(C526,Athletics!$B$2:$AF$22,31,FALSE),0)</f>
        <v>0</v>
      </c>
      <c r="U526">
        <f>IFERROR(VLOOKUP(C526,'Volleyball F'!$B$2:$Q$50,16,FALSE),0)</f>
        <v>0</v>
      </c>
      <c r="V526">
        <f>IFERROR(VLOOKUP(C526,Pool!$B$2:$U$31,20,FALSE),0)</f>
        <v>0</v>
      </c>
      <c r="W526">
        <f>IFERROR(VLOOKUP(C526,'Tug of War'!$B$2:$AC$20,28,FALSE),0)</f>
        <v>0</v>
      </c>
      <c r="X526">
        <f t="shared" si="52"/>
        <v>130</v>
      </c>
      <c r="Y526">
        <f>IFERROR(VLOOKUP(C526,Frisbee!$B$2:$Q$18,16,FALSE),0)</f>
        <v>0</v>
      </c>
      <c r="Z526">
        <f t="shared" si="53"/>
        <v>130</v>
      </c>
    </row>
    <row r="527" spans="1:26" ht="15" thickBot="1" x14ac:dyDescent="0.35">
      <c r="A527" s="16" t="s">
        <v>1569</v>
      </c>
      <c r="B527" s="16" t="s">
        <v>1570</v>
      </c>
      <c r="C527" s="16" t="s">
        <v>1571</v>
      </c>
      <c r="D527">
        <f>IFERROR(VLOOKUP(C527,'throwball F'!$B$2:$N$138,13,FALSE),100)</f>
        <v>100</v>
      </c>
      <c r="E527">
        <f>IFERROR(VLOOKUP(C527,'Cricket SF&amp;F'!$B$2:$AC$103,28,FALSE),0)</f>
        <v>0</v>
      </c>
      <c r="F527">
        <f>IFERROR(VLOOKUP(C527,'Chess F'!$B$2:$H$84,7,FALSE),0)</f>
        <v>0</v>
      </c>
      <c r="G527">
        <f t="shared" si="48"/>
        <v>100</v>
      </c>
      <c r="H527">
        <f>IFERROR(VLOOKUP(C527,'Football SF'!$B$2:$U$61,20,FALSE),0)</f>
        <v>0</v>
      </c>
      <c r="I527">
        <f>IFERROR(VLOOKUP(C527,FIFA!$B$2:$M$36,12,FALSE),0)</f>
        <v>0</v>
      </c>
      <c r="J527">
        <f>IFERROR(VLOOKUP(C527,'TT F'!$B$2:$Q$71,16,FALSE),0)</f>
        <v>0</v>
      </c>
      <c r="K527">
        <f t="shared" si="49"/>
        <v>100</v>
      </c>
      <c r="L527">
        <f>IFERROR(VLOOKUP(C527,'Futsal F'!$B$2:$M$37,12,FALSE),0)</f>
        <v>0</v>
      </c>
      <c r="M527">
        <f>IFERROR(VLOOKUP(C527,'Football F'!$B$2:$M$34,12,FALSE),0)</f>
        <v>0</v>
      </c>
      <c r="N527">
        <f>IFERROR(VLOOKUP(C527,'Basketball F'!$B$2:$M$32,12,FALSE),0)</f>
        <v>0</v>
      </c>
      <c r="O527">
        <f t="shared" si="50"/>
        <v>100</v>
      </c>
      <c r="P527">
        <f>IFERROR(VLOOKUP(C527,'BGMI F'!$B$2:$Q$32,16,FALSE),0)</f>
        <v>0</v>
      </c>
      <c r="Q527">
        <f>IFERROR(VLOOKUP(C527,'Carrom F'!$B$2:$M$41,12,FALSE),0)</f>
        <v>0</v>
      </c>
      <c r="R527">
        <f>IFERROR(VLOOKUP(C527,'Badminton F'!$B$2:$Q$46,16,FALSE),0)</f>
        <v>0</v>
      </c>
      <c r="S527">
        <f t="shared" si="51"/>
        <v>100</v>
      </c>
      <c r="T527">
        <f>IFERROR(VLOOKUP(C527,Athletics!$B$2:$AF$22,31,FALSE),0)</f>
        <v>0</v>
      </c>
      <c r="U527">
        <f>IFERROR(VLOOKUP(C527,'Volleyball F'!$B$2:$Q$50,16,FALSE),0)</f>
        <v>0</v>
      </c>
      <c r="V527">
        <f>IFERROR(VLOOKUP(C527,Pool!$B$2:$U$31,20,FALSE),0)</f>
        <v>0</v>
      </c>
      <c r="W527">
        <f>IFERROR(VLOOKUP(C527,'Tug of War'!$B$2:$AC$20,28,FALSE),0)</f>
        <v>0</v>
      </c>
      <c r="X527">
        <f t="shared" si="52"/>
        <v>100</v>
      </c>
      <c r="Y527">
        <f>IFERROR(VLOOKUP(C527,Frisbee!$B$2:$Q$18,16,FALSE),0)</f>
        <v>0</v>
      </c>
      <c r="Z527">
        <f t="shared" si="53"/>
        <v>100</v>
      </c>
    </row>
    <row r="528" spans="1:26" ht="15" thickBot="1" x14ac:dyDescent="0.35">
      <c r="A528" s="16" t="s">
        <v>1572</v>
      </c>
      <c r="B528" s="16" t="s">
        <v>1573</v>
      </c>
      <c r="C528" s="16" t="s">
        <v>1574</v>
      </c>
      <c r="D528">
        <f>IFERROR(VLOOKUP(C528,'throwball F'!$B$2:$N$138,13,FALSE),100)</f>
        <v>100</v>
      </c>
      <c r="E528">
        <f>IFERROR(VLOOKUP(C528,'Cricket SF&amp;F'!$B$2:$AC$103,28,FALSE),0)</f>
        <v>0</v>
      </c>
      <c r="F528">
        <f>IFERROR(VLOOKUP(C528,'Chess F'!$B$2:$H$84,7,FALSE),0)</f>
        <v>0</v>
      </c>
      <c r="G528">
        <f t="shared" si="48"/>
        <v>100</v>
      </c>
      <c r="H528">
        <f>IFERROR(VLOOKUP(C528,'Football SF'!$B$2:$U$61,20,FALSE),0)</f>
        <v>0</v>
      </c>
      <c r="I528">
        <f>IFERROR(VLOOKUP(C528,FIFA!$B$2:$M$36,12,FALSE),0)</f>
        <v>0</v>
      </c>
      <c r="J528">
        <f>IFERROR(VLOOKUP(C528,'TT F'!$B$2:$Q$71,16,FALSE),0)</f>
        <v>0</v>
      </c>
      <c r="K528">
        <f t="shared" si="49"/>
        <v>100</v>
      </c>
      <c r="L528">
        <f>IFERROR(VLOOKUP(C528,'Futsal F'!$B$2:$M$37,12,FALSE),0)</f>
        <v>0</v>
      </c>
      <c r="M528">
        <f>IFERROR(VLOOKUP(C528,'Football F'!$B$2:$M$34,12,FALSE),0)</f>
        <v>0</v>
      </c>
      <c r="N528">
        <f>IFERROR(VLOOKUP(C528,'Basketball F'!$B$2:$M$32,12,FALSE),0)</f>
        <v>0</v>
      </c>
      <c r="O528">
        <f t="shared" si="50"/>
        <v>100</v>
      </c>
      <c r="P528">
        <f>IFERROR(VLOOKUP(C528,'BGMI F'!$B$2:$Q$32,16,FALSE),0)</f>
        <v>0</v>
      </c>
      <c r="Q528">
        <f>IFERROR(VLOOKUP(C528,'Carrom F'!$B$2:$M$41,12,FALSE),0)</f>
        <v>0</v>
      </c>
      <c r="R528">
        <f>IFERROR(VLOOKUP(C528,'Badminton F'!$B$2:$Q$46,16,FALSE),0)</f>
        <v>0</v>
      </c>
      <c r="S528">
        <f t="shared" si="51"/>
        <v>100</v>
      </c>
      <c r="T528">
        <f>IFERROR(VLOOKUP(C528,Athletics!$B$2:$AF$22,31,FALSE),0)</f>
        <v>0</v>
      </c>
      <c r="U528">
        <f>IFERROR(VLOOKUP(C528,'Volleyball F'!$B$2:$Q$50,16,FALSE),0)</f>
        <v>0</v>
      </c>
      <c r="V528">
        <f>IFERROR(VLOOKUP(C528,Pool!$B$2:$U$31,20,FALSE),0)</f>
        <v>0</v>
      </c>
      <c r="W528">
        <f>IFERROR(VLOOKUP(C528,'Tug of War'!$B$2:$AC$20,28,FALSE),0)</f>
        <v>0</v>
      </c>
      <c r="X528">
        <f t="shared" si="52"/>
        <v>100</v>
      </c>
      <c r="Y528">
        <f>IFERROR(VLOOKUP(C528,Frisbee!$B$2:$Q$18,16,FALSE),0)</f>
        <v>0</v>
      </c>
      <c r="Z528">
        <f t="shared" si="53"/>
        <v>100</v>
      </c>
    </row>
    <row r="529" spans="1:26" ht="15" thickBot="1" x14ac:dyDescent="0.35">
      <c r="A529" s="16" t="s">
        <v>1575</v>
      </c>
      <c r="B529" s="16" t="s">
        <v>1576</v>
      </c>
      <c r="C529" s="16" t="s">
        <v>1577</v>
      </c>
      <c r="D529">
        <f>IFERROR(VLOOKUP(C529,'throwball F'!$B$2:$N$138,13,FALSE),100)</f>
        <v>100</v>
      </c>
      <c r="E529">
        <f>IFERROR(VLOOKUP(C529,'Cricket SF&amp;F'!$B$2:$AC$103,28,FALSE),0)</f>
        <v>0</v>
      </c>
      <c r="F529">
        <f>IFERROR(VLOOKUP(C529,'Chess F'!$B$2:$H$84,7,FALSE),0)</f>
        <v>0</v>
      </c>
      <c r="G529">
        <f t="shared" si="48"/>
        <v>100</v>
      </c>
      <c r="H529">
        <f>IFERROR(VLOOKUP(C529,'Football SF'!$B$2:$U$61,20,FALSE),0)</f>
        <v>0</v>
      </c>
      <c r="I529">
        <f>IFERROR(VLOOKUP(C529,FIFA!$B$2:$M$36,12,FALSE),0)</f>
        <v>0</v>
      </c>
      <c r="J529">
        <f>IFERROR(VLOOKUP(C529,'TT F'!$B$2:$Q$71,16,FALSE),0)</f>
        <v>0</v>
      </c>
      <c r="K529">
        <f t="shared" si="49"/>
        <v>100</v>
      </c>
      <c r="L529">
        <f>IFERROR(VLOOKUP(C529,'Futsal F'!$B$2:$M$37,12,FALSE),0)</f>
        <v>0</v>
      </c>
      <c r="M529">
        <f>IFERROR(VLOOKUP(C529,'Football F'!$B$2:$M$34,12,FALSE),0)</f>
        <v>0</v>
      </c>
      <c r="N529">
        <f>IFERROR(VLOOKUP(C529,'Basketball F'!$B$2:$M$32,12,FALSE),0)</f>
        <v>0</v>
      </c>
      <c r="O529">
        <f t="shared" si="50"/>
        <v>100</v>
      </c>
      <c r="P529">
        <f>IFERROR(VLOOKUP(C529,'BGMI F'!$B$2:$Q$32,16,FALSE),0)</f>
        <v>0</v>
      </c>
      <c r="Q529">
        <f>IFERROR(VLOOKUP(C529,'Carrom F'!$B$2:$M$41,12,FALSE),0)</f>
        <v>0</v>
      </c>
      <c r="R529">
        <f>IFERROR(VLOOKUP(C529,'Badminton F'!$B$2:$Q$46,16,FALSE),0)</f>
        <v>0</v>
      </c>
      <c r="S529">
        <f t="shared" si="51"/>
        <v>100</v>
      </c>
      <c r="T529">
        <f>IFERROR(VLOOKUP(C529,Athletics!$B$2:$AF$22,31,FALSE),0)</f>
        <v>0</v>
      </c>
      <c r="U529">
        <f>IFERROR(VLOOKUP(C529,'Volleyball F'!$B$2:$Q$50,16,FALSE),0)</f>
        <v>0</v>
      </c>
      <c r="V529">
        <f>IFERROR(VLOOKUP(C529,Pool!$B$2:$U$31,20,FALSE),0)</f>
        <v>0</v>
      </c>
      <c r="W529">
        <f>IFERROR(VLOOKUP(C529,'Tug of War'!$B$2:$AC$20,28,FALSE),0)</f>
        <v>0</v>
      </c>
      <c r="X529">
        <f t="shared" si="52"/>
        <v>100</v>
      </c>
      <c r="Y529">
        <f>IFERROR(VLOOKUP(C529,Frisbee!$B$2:$Q$18,16,FALSE),0)</f>
        <v>0</v>
      </c>
      <c r="Z529">
        <f t="shared" si="53"/>
        <v>100</v>
      </c>
    </row>
    <row r="530" spans="1:26" ht="29.4" thickBot="1" x14ac:dyDescent="0.35">
      <c r="A530" s="16" t="s">
        <v>1578</v>
      </c>
      <c r="B530" s="16" t="s">
        <v>1579</v>
      </c>
      <c r="C530" s="16" t="s">
        <v>1580</v>
      </c>
      <c r="D530">
        <f>IFERROR(VLOOKUP(C530,'throwball F'!$B$2:$N$138,13,FALSE),100)</f>
        <v>100</v>
      </c>
      <c r="E530">
        <f>IFERROR(VLOOKUP(C530,'Cricket SF&amp;F'!$B$2:$AC$103,28,FALSE),0)</f>
        <v>0</v>
      </c>
      <c r="F530">
        <f>IFERROR(VLOOKUP(C530,'Chess F'!$B$2:$H$84,7,FALSE),0)</f>
        <v>-5</v>
      </c>
      <c r="G530">
        <f t="shared" si="48"/>
        <v>95</v>
      </c>
      <c r="H530">
        <f>IFERROR(VLOOKUP(C530,'Football SF'!$B$2:$U$61,20,FALSE),0)</f>
        <v>0</v>
      </c>
      <c r="I530">
        <f>IFERROR(VLOOKUP(C530,FIFA!$B$2:$M$36,12,FALSE),0)</f>
        <v>0</v>
      </c>
      <c r="J530">
        <f>IFERROR(VLOOKUP(C530,'TT F'!$B$2:$Q$71,16,FALSE),0)</f>
        <v>0</v>
      </c>
      <c r="K530">
        <f t="shared" si="49"/>
        <v>95</v>
      </c>
      <c r="L530">
        <f>IFERROR(VLOOKUP(C530,'Futsal F'!$B$2:$M$37,12,FALSE),0)</f>
        <v>0</v>
      </c>
      <c r="M530">
        <f>IFERROR(VLOOKUP(C530,'Football F'!$B$2:$M$34,12,FALSE),0)</f>
        <v>0</v>
      </c>
      <c r="N530">
        <f>IFERROR(VLOOKUP(C530,'Basketball F'!$B$2:$M$32,12,FALSE),0)</f>
        <v>0</v>
      </c>
      <c r="O530">
        <f t="shared" si="50"/>
        <v>95</v>
      </c>
      <c r="P530">
        <f>IFERROR(VLOOKUP(C530,'BGMI F'!$B$2:$Q$32,16,FALSE),0)</f>
        <v>0</v>
      </c>
      <c r="Q530">
        <f>IFERROR(VLOOKUP(C530,'Carrom F'!$B$2:$M$41,12,FALSE),0)</f>
        <v>0</v>
      </c>
      <c r="R530">
        <f>IFERROR(VLOOKUP(C530,'Badminton F'!$B$2:$Q$46,16,FALSE),0)</f>
        <v>0</v>
      </c>
      <c r="S530">
        <f t="shared" si="51"/>
        <v>95</v>
      </c>
      <c r="T530">
        <f>IFERROR(VLOOKUP(C530,Athletics!$B$2:$AF$22,31,FALSE),0)</f>
        <v>0</v>
      </c>
      <c r="U530">
        <f>IFERROR(VLOOKUP(C530,'Volleyball F'!$B$2:$Q$50,16,FALSE),0)</f>
        <v>0</v>
      </c>
      <c r="V530">
        <f>IFERROR(VLOOKUP(C530,Pool!$B$2:$U$31,20,FALSE),0)</f>
        <v>0</v>
      </c>
      <c r="W530">
        <f>IFERROR(VLOOKUP(C530,'Tug of War'!$B$2:$AC$20,28,FALSE),0)</f>
        <v>0</v>
      </c>
      <c r="X530">
        <f t="shared" si="52"/>
        <v>95</v>
      </c>
      <c r="Y530">
        <f>IFERROR(VLOOKUP(C530,Frisbee!$B$2:$Q$18,16,FALSE),0)</f>
        <v>0</v>
      </c>
      <c r="Z530">
        <f t="shared" si="53"/>
        <v>95</v>
      </c>
    </row>
    <row r="531" spans="1:26" ht="15" thickBot="1" x14ac:dyDescent="0.35">
      <c r="A531" s="16" t="s">
        <v>1581</v>
      </c>
      <c r="B531" s="16" t="s">
        <v>1582</v>
      </c>
      <c r="C531" s="16" t="s">
        <v>1583</v>
      </c>
      <c r="D531">
        <f>IFERROR(VLOOKUP(C531,'throwball F'!$B$2:$N$138,13,FALSE),100)</f>
        <v>90</v>
      </c>
      <c r="E531">
        <f>IFERROR(VLOOKUP(C531,'Cricket SF&amp;F'!$B$2:$AC$103,28,FALSE),0)</f>
        <v>0</v>
      </c>
      <c r="F531">
        <f>IFERROR(VLOOKUP(C531,'Chess F'!$B$2:$H$84,7,FALSE),0)</f>
        <v>0</v>
      </c>
      <c r="G531">
        <f t="shared" si="48"/>
        <v>90</v>
      </c>
      <c r="H531">
        <f>IFERROR(VLOOKUP(C531,'Football SF'!$B$2:$U$61,20,FALSE),0)</f>
        <v>0</v>
      </c>
      <c r="I531">
        <f>IFERROR(VLOOKUP(C531,FIFA!$B$2:$M$36,12,FALSE),0)</f>
        <v>10</v>
      </c>
      <c r="J531">
        <f>IFERROR(VLOOKUP(C531,'TT F'!$B$2:$Q$71,16,FALSE),0)</f>
        <v>16</v>
      </c>
      <c r="K531">
        <f t="shared" si="49"/>
        <v>116</v>
      </c>
      <c r="L531">
        <f>IFERROR(VLOOKUP(C531,'Futsal F'!$B$2:$M$37,12,FALSE),0)</f>
        <v>0</v>
      </c>
      <c r="M531">
        <f>IFERROR(VLOOKUP(C531,'Football F'!$B$2:$M$34,12,FALSE),0)</f>
        <v>0</v>
      </c>
      <c r="N531">
        <f>IFERROR(VLOOKUP(C531,'Basketball F'!$B$2:$M$32,12,FALSE),0)</f>
        <v>0</v>
      </c>
      <c r="O531">
        <f t="shared" si="50"/>
        <v>116</v>
      </c>
      <c r="P531">
        <f>IFERROR(VLOOKUP(C531,'BGMI F'!$B$2:$Q$32,16,FALSE),0)</f>
        <v>20</v>
      </c>
      <c r="Q531">
        <f>IFERROR(VLOOKUP(C531,'Carrom F'!$B$2:$M$41,12,FALSE),0)</f>
        <v>5</v>
      </c>
      <c r="R531">
        <f>IFERROR(VLOOKUP(C531,'Badminton F'!$B$2:$Q$46,16,FALSE),0)</f>
        <v>20</v>
      </c>
      <c r="S531">
        <f t="shared" si="51"/>
        <v>161</v>
      </c>
      <c r="T531">
        <f>IFERROR(VLOOKUP(C531,Athletics!$B$2:$AF$22,31,FALSE),0)</f>
        <v>0</v>
      </c>
      <c r="U531">
        <f>IFERROR(VLOOKUP(C531,'Volleyball F'!$B$2:$Q$50,16,FALSE),0)</f>
        <v>0</v>
      </c>
      <c r="V531">
        <f>IFERROR(VLOOKUP(C531,Pool!$B$2:$U$31,20,FALSE),0)</f>
        <v>0</v>
      </c>
      <c r="W531">
        <f>IFERROR(VLOOKUP(C531,'Tug of War'!$B$2:$AC$20,28,FALSE),0)</f>
        <v>0</v>
      </c>
      <c r="X531">
        <f t="shared" si="52"/>
        <v>161</v>
      </c>
      <c r="Y531">
        <f>IFERROR(VLOOKUP(C531,Frisbee!$B$2:$Q$18,16,FALSE),0)</f>
        <v>0</v>
      </c>
      <c r="Z531">
        <f t="shared" si="53"/>
        <v>161</v>
      </c>
    </row>
    <row r="532" spans="1:26" ht="15" thickBot="1" x14ac:dyDescent="0.35">
      <c r="A532" s="16" t="s">
        <v>1584</v>
      </c>
      <c r="B532" s="16" t="s">
        <v>1585</v>
      </c>
      <c r="C532" s="16" t="s">
        <v>1586</v>
      </c>
      <c r="D532">
        <f>IFERROR(VLOOKUP(C532,'throwball F'!$B$2:$N$138,13,FALSE),100)</f>
        <v>100</v>
      </c>
      <c r="E532">
        <f>IFERROR(VLOOKUP(C532,'Cricket SF&amp;F'!$B$2:$AC$103,28,FALSE),0)</f>
        <v>0</v>
      </c>
      <c r="F532">
        <f>IFERROR(VLOOKUP(C532,'Chess F'!$B$2:$H$84,7,FALSE),0)</f>
        <v>0</v>
      </c>
      <c r="G532">
        <f t="shared" si="48"/>
        <v>100</v>
      </c>
      <c r="H532">
        <f>IFERROR(VLOOKUP(C532,'Football SF'!$B$2:$U$61,20,FALSE),0)</f>
        <v>0</v>
      </c>
      <c r="I532">
        <f>IFERROR(VLOOKUP(C532,FIFA!$B$2:$M$36,12,FALSE),0)</f>
        <v>0</v>
      </c>
      <c r="J532">
        <f>IFERROR(VLOOKUP(C532,'TT F'!$B$2:$Q$71,16,FALSE),0)</f>
        <v>0</v>
      </c>
      <c r="K532">
        <f t="shared" si="49"/>
        <v>100</v>
      </c>
      <c r="L532">
        <f>IFERROR(VLOOKUP(C532,'Futsal F'!$B$2:$M$37,12,FALSE),0)</f>
        <v>0</v>
      </c>
      <c r="M532">
        <f>IFERROR(VLOOKUP(C532,'Football F'!$B$2:$M$34,12,FALSE),0)</f>
        <v>0</v>
      </c>
      <c r="N532">
        <f>IFERROR(VLOOKUP(C532,'Basketball F'!$B$2:$M$32,12,FALSE),0)</f>
        <v>0</v>
      </c>
      <c r="O532">
        <f t="shared" si="50"/>
        <v>100</v>
      </c>
      <c r="P532">
        <f>IFERROR(VLOOKUP(C532,'BGMI F'!$B$2:$Q$32,16,FALSE),0)</f>
        <v>0</v>
      </c>
      <c r="Q532">
        <f>IFERROR(VLOOKUP(C532,'Carrom F'!$B$2:$M$41,12,FALSE),0)</f>
        <v>0</v>
      </c>
      <c r="R532">
        <f>IFERROR(VLOOKUP(C532,'Badminton F'!$B$2:$Q$46,16,FALSE),0)</f>
        <v>0</v>
      </c>
      <c r="S532">
        <f t="shared" si="51"/>
        <v>100</v>
      </c>
      <c r="T532">
        <f>IFERROR(VLOOKUP(C532,Athletics!$B$2:$AF$22,31,FALSE),0)</f>
        <v>0</v>
      </c>
      <c r="U532">
        <f>IFERROR(VLOOKUP(C532,'Volleyball F'!$B$2:$Q$50,16,FALSE),0)</f>
        <v>0</v>
      </c>
      <c r="V532">
        <f>IFERROR(VLOOKUP(C532,Pool!$B$2:$U$31,20,FALSE),0)</f>
        <v>0</v>
      </c>
      <c r="W532">
        <f>IFERROR(VLOOKUP(C532,'Tug of War'!$B$2:$AC$20,28,FALSE),0)</f>
        <v>0</v>
      </c>
      <c r="X532">
        <f t="shared" si="52"/>
        <v>100</v>
      </c>
      <c r="Y532">
        <f>IFERROR(VLOOKUP(C532,Frisbee!$B$2:$Q$18,16,FALSE),0)</f>
        <v>0</v>
      </c>
      <c r="Z532">
        <f t="shared" si="53"/>
        <v>100</v>
      </c>
    </row>
    <row r="533" spans="1:26" ht="15" thickBot="1" x14ac:dyDescent="0.35">
      <c r="A533" s="16" t="s">
        <v>1587</v>
      </c>
      <c r="B533" s="16" t="s">
        <v>1588</v>
      </c>
      <c r="C533" s="16" t="s">
        <v>1589</v>
      </c>
      <c r="D533">
        <f>IFERROR(VLOOKUP(C533,'throwball F'!$B$2:$N$138,13,FALSE),100)</f>
        <v>100</v>
      </c>
      <c r="E533">
        <f>IFERROR(VLOOKUP(C533,'Cricket SF&amp;F'!$B$2:$AC$103,28,FALSE),0)</f>
        <v>0</v>
      </c>
      <c r="F533">
        <f>IFERROR(VLOOKUP(C533,'Chess F'!$B$2:$H$84,7,FALSE),0)</f>
        <v>0</v>
      </c>
      <c r="G533">
        <f t="shared" si="48"/>
        <v>100</v>
      </c>
      <c r="H533">
        <f>IFERROR(VLOOKUP(C533,'Football SF'!$B$2:$U$61,20,FALSE),0)</f>
        <v>0</v>
      </c>
      <c r="I533">
        <f>IFERROR(VLOOKUP(C533,FIFA!$B$2:$M$36,12,FALSE),0)</f>
        <v>0</v>
      </c>
      <c r="J533">
        <f>IFERROR(VLOOKUP(C533,'TT F'!$B$2:$Q$71,16,FALSE),0)</f>
        <v>0</v>
      </c>
      <c r="K533">
        <f t="shared" si="49"/>
        <v>100</v>
      </c>
      <c r="L533">
        <f>IFERROR(VLOOKUP(C533,'Futsal F'!$B$2:$M$37,12,FALSE),0)</f>
        <v>0</v>
      </c>
      <c r="M533">
        <f>IFERROR(VLOOKUP(C533,'Football F'!$B$2:$M$34,12,FALSE),0)</f>
        <v>0</v>
      </c>
      <c r="N533">
        <f>IFERROR(VLOOKUP(C533,'Basketball F'!$B$2:$M$32,12,FALSE),0)</f>
        <v>0</v>
      </c>
      <c r="O533">
        <f t="shared" si="50"/>
        <v>100</v>
      </c>
      <c r="P533">
        <f>IFERROR(VLOOKUP(C533,'BGMI F'!$B$2:$Q$32,16,FALSE),0)</f>
        <v>0</v>
      </c>
      <c r="Q533">
        <f>IFERROR(VLOOKUP(C533,'Carrom F'!$B$2:$M$41,12,FALSE),0)</f>
        <v>0</v>
      </c>
      <c r="R533">
        <f>IFERROR(VLOOKUP(C533,'Badminton F'!$B$2:$Q$46,16,FALSE),0)</f>
        <v>0</v>
      </c>
      <c r="S533">
        <f t="shared" si="51"/>
        <v>100</v>
      </c>
      <c r="T533">
        <f>IFERROR(VLOOKUP(C533,Athletics!$B$2:$AF$22,31,FALSE),0)</f>
        <v>0</v>
      </c>
      <c r="U533">
        <f>IFERROR(VLOOKUP(C533,'Volleyball F'!$B$2:$Q$50,16,FALSE),0)</f>
        <v>0</v>
      </c>
      <c r="V533">
        <f>IFERROR(VLOOKUP(C533,Pool!$B$2:$U$31,20,FALSE),0)</f>
        <v>0</v>
      </c>
      <c r="W533">
        <f>IFERROR(VLOOKUP(C533,'Tug of War'!$B$2:$AC$20,28,FALSE),0)</f>
        <v>0</v>
      </c>
      <c r="X533">
        <f t="shared" si="52"/>
        <v>100</v>
      </c>
      <c r="Y533">
        <f>IFERROR(VLOOKUP(C533,Frisbee!$B$2:$Q$18,16,FALSE),0)</f>
        <v>0</v>
      </c>
      <c r="Z533">
        <f t="shared" si="53"/>
        <v>100</v>
      </c>
    </row>
    <row r="534" spans="1:26" ht="15" thickBot="1" x14ac:dyDescent="0.35">
      <c r="A534" s="16" t="s">
        <v>1590</v>
      </c>
      <c r="B534" s="16" t="s">
        <v>1591</v>
      </c>
      <c r="C534" s="16" t="s">
        <v>1592</v>
      </c>
      <c r="D534">
        <f>IFERROR(VLOOKUP(C534,'throwball F'!$B$2:$N$138,13,FALSE),100)</f>
        <v>100</v>
      </c>
      <c r="E534">
        <f>IFERROR(VLOOKUP(C534,'Cricket SF&amp;F'!$B$2:$AC$103,28,FALSE),0)</f>
        <v>0</v>
      </c>
      <c r="F534">
        <f>IFERROR(VLOOKUP(C534,'Chess F'!$B$2:$H$84,7,FALSE),0)</f>
        <v>0</v>
      </c>
      <c r="G534">
        <f t="shared" si="48"/>
        <v>100</v>
      </c>
      <c r="H534">
        <f>IFERROR(VLOOKUP(C534,'Football SF'!$B$2:$U$61,20,FALSE),0)</f>
        <v>0</v>
      </c>
      <c r="I534">
        <f>IFERROR(VLOOKUP(C534,FIFA!$B$2:$M$36,12,FALSE),0)</f>
        <v>0</v>
      </c>
      <c r="J534">
        <f>IFERROR(VLOOKUP(C534,'TT F'!$B$2:$Q$71,16,FALSE),0)</f>
        <v>0</v>
      </c>
      <c r="K534">
        <f t="shared" si="49"/>
        <v>100</v>
      </c>
      <c r="L534">
        <f>IFERROR(VLOOKUP(C534,'Futsal F'!$B$2:$M$37,12,FALSE),0)</f>
        <v>0</v>
      </c>
      <c r="M534">
        <f>IFERROR(VLOOKUP(C534,'Football F'!$B$2:$M$34,12,FALSE),0)</f>
        <v>0</v>
      </c>
      <c r="N534">
        <f>IFERROR(VLOOKUP(C534,'Basketball F'!$B$2:$M$32,12,FALSE),0)</f>
        <v>0</v>
      </c>
      <c r="O534">
        <f t="shared" si="50"/>
        <v>100</v>
      </c>
      <c r="P534">
        <f>IFERROR(VLOOKUP(C534,'BGMI F'!$B$2:$Q$32,16,FALSE),0)</f>
        <v>0</v>
      </c>
      <c r="Q534">
        <f>IFERROR(VLOOKUP(C534,'Carrom F'!$B$2:$M$41,12,FALSE),0)</f>
        <v>0</v>
      </c>
      <c r="R534">
        <f>IFERROR(VLOOKUP(C534,'Badminton F'!$B$2:$Q$46,16,FALSE),0)</f>
        <v>0</v>
      </c>
      <c r="S534">
        <f t="shared" si="51"/>
        <v>100</v>
      </c>
      <c r="T534">
        <f>IFERROR(VLOOKUP(C534,Athletics!$B$2:$AF$22,31,FALSE),0)</f>
        <v>0</v>
      </c>
      <c r="U534">
        <f>IFERROR(VLOOKUP(C534,'Volleyball F'!$B$2:$Q$50,16,FALSE),0)</f>
        <v>0</v>
      </c>
      <c r="V534">
        <f>IFERROR(VLOOKUP(C534,Pool!$B$2:$U$31,20,FALSE),0)</f>
        <v>0</v>
      </c>
      <c r="W534">
        <f>IFERROR(VLOOKUP(C534,'Tug of War'!$B$2:$AC$20,28,FALSE),0)</f>
        <v>0</v>
      </c>
      <c r="X534">
        <f t="shared" si="52"/>
        <v>100</v>
      </c>
      <c r="Y534">
        <f>IFERROR(VLOOKUP(C534,Frisbee!$B$2:$Q$18,16,FALSE),0)</f>
        <v>0</v>
      </c>
      <c r="Z534">
        <f t="shared" si="53"/>
        <v>100</v>
      </c>
    </row>
    <row r="535" spans="1:26" ht="15" thickBot="1" x14ac:dyDescent="0.35">
      <c r="A535" s="16" t="s">
        <v>1593</v>
      </c>
      <c r="B535" s="16" t="s">
        <v>535</v>
      </c>
      <c r="C535" s="16" t="s">
        <v>1594</v>
      </c>
      <c r="D535">
        <f>IFERROR(VLOOKUP(C535,'throwball F'!$B$2:$N$138,13,FALSE),100)</f>
        <v>100</v>
      </c>
      <c r="E535">
        <f>IFERROR(VLOOKUP(C535,'Cricket SF&amp;F'!$B$2:$AC$103,28,FALSE),0)</f>
        <v>0</v>
      </c>
      <c r="F535">
        <f>IFERROR(VLOOKUP(C535,'Chess F'!$B$2:$H$84,7,FALSE),0)</f>
        <v>0</v>
      </c>
      <c r="G535">
        <f t="shared" si="48"/>
        <v>100</v>
      </c>
      <c r="H535">
        <f>IFERROR(VLOOKUP(C535,'Football SF'!$B$2:$U$61,20,FALSE),0)</f>
        <v>0</v>
      </c>
      <c r="I535">
        <f>IFERROR(VLOOKUP(C535,FIFA!$B$2:$M$36,12,FALSE),0)</f>
        <v>0</v>
      </c>
      <c r="J535">
        <f>IFERROR(VLOOKUP(C535,'TT F'!$B$2:$Q$71,16,FALSE),0)</f>
        <v>0</v>
      </c>
      <c r="K535">
        <f t="shared" si="49"/>
        <v>100</v>
      </c>
      <c r="L535">
        <f>IFERROR(VLOOKUP(C535,'Futsal F'!$B$2:$M$37,12,FALSE),0)</f>
        <v>0</v>
      </c>
      <c r="M535">
        <f>IFERROR(VLOOKUP(C535,'Football F'!$B$2:$M$34,12,FALSE),0)</f>
        <v>0</v>
      </c>
      <c r="N535">
        <f>IFERROR(VLOOKUP(C535,'Basketball F'!$B$2:$M$32,12,FALSE),0)</f>
        <v>0</v>
      </c>
      <c r="O535">
        <f t="shared" si="50"/>
        <v>100</v>
      </c>
      <c r="P535">
        <f>IFERROR(VLOOKUP(C535,'BGMI F'!$B$2:$Q$32,16,FALSE),0)</f>
        <v>0</v>
      </c>
      <c r="Q535">
        <f>IFERROR(VLOOKUP(C535,'Carrom F'!$B$2:$M$41,12,FALSE),0)</f>
        <v>0</v>
      </c>
      <c r="R535">
        <f>IFERROR(VLOOKUP(C535,'Badminton F'!$B$2:$Q$46,16,FALSE),0)</f>
        <v>0</v>
      </c>
      <c r="S535">
        <f t="shared" si="51"/>
        <v>100</v>
      </c>
      <c r="T535">
        <f>IFERROR(VLOOKUP(C535,Athletics!$B$2:$AF$22,31,FALSE),0)</f>
        <v>0</v>
      </c>
      <c r="U535">
        <f>IFERROR(VLOOKUP(C535,'Volleyball F'!$B$2:$Q$50,16,FALSE),0)</f>
        <v>0</v>
      </c>
      <c r="V535">
        <f>IFERROR(VLOOKUP(C535,Pool!$B$2:$U$31,20,FALSE),0)</f>
        <v>0</v>
      </c>
      <c r="W535">
        <f>IFERROR(VLOOKUP(C535,'Tug of War'!$B$2:$AC$20,28,FALSE),0)</f>
        <v>0</v>
      </c>
      <c r="X535">
        <f t="shared" si="52"/>
        <v>100</v>
      </c>
      <c r="Y535">
        <f>IFERROR(VLOOKUP(C535,Frisbee!$B$2:$Q$18,16,FALSE),0)</f>
        <v>0</v>
      </c>
      <c r="Z535">
        <f t="shared" si="53"/>
        <v>100</v>
      </c>
    </row>
    <row r="536" spans="1:26" ht="29.4" thickBot="1" x14ac:dyDescent="0.35">
      <c r="A536" s="16" t="s">
        <v>1595</v>
      </c>
      <c r="B536" s="16" t="s">
        <v>283</v>
      </c>
      <c r="C536" s="16" t="s">
        <v>1596</v>
      </c>
      <c r="D536">
        <f>IFERROR(VLOOKUP(C536,'throwball F'!$B$2:$N$138,13,FALSE),100)</f>
        <v>100</v>
      </c>
      <c r="E536">
        <f>IFERROR(VLOOKUP(C536,'Cricket SF&amp;F'!$B$2:$AC$103,28,FALSE),0)</f>
        <v>-10</v>
      </c>
      <c r="F536">
        <f>IFERROR(VLOOKUP(C536,'Chess F'!$B$2:$H$84,7,FALSE),0)</f>
        <v>0</v>
      </c>
      <c r="G536">
        <f t="shared" si="48"/>
        <v>90</v>
      </c>
      <c r="H536">
        <f>IFERROR(VLOOKUP(C536,'Football SF'!$B$2:$U$61,20,FALSE),0)</f>
        <v>0</v>
      </c>
      <c r="I536">
        <f>IFERROR(VLOOKUP(C536,FIFA!$B$2:$M$36,12,FALSE),0)</f>
        <v>0</v>
      </c>
      <c r="J536">
        <f>IFERROR(VLOOKUP(C536,'TT F'!$B$2:$Q$71,16,FALSE),0)</f>
        <v>0</v>
      </c>
      <c r="K536">
        <f t="shared" si="49"/>
        <v>90</v>
      </c>
      <c r="L536">
        <f>IFERROR(VLOOKUP(C536,'Futsal F'!$B$2:$M$37,12,FALSE),0)</f>
        <v>0</v>
      </c>
      <c r="M536">
        <f>IFERROR(VLOOKUP(C536,'Football F'!$B$2:$M$34,12,FALSE),0)</f>
        <v>0</v>
      </c>
      <c r="N536">
        <f>IFERROR(VLOOKUP(C536,'Basketball F'!$B$2:$M$32,12,FALSE),0)</f>
        <v>0</v>
      </c>
      <c r="O536">
        <f t="shared" si="50"/>
        <v>90</v>
      </c>
      <c r="P536">
        <f>IFERROR(VLOOKUP(C536,'BGMI F'!$B$2:$Q$32,16,FALSE),0)</f>
        <v>0</v>
      </c>
      <c r="Q536">
        <f>IFERROR(VLOOKUP(C536,'Carrom F'!$B$2:$M$41,12,FALSE),0)</f>
        <v>0</v>
      </c>
      <c r="R536">
        <f>IFERROR(VLOOKUP(C536,'Badminton F'!$B$2:$Q$46,16,FALSE),0)</f>
        <v>0</v>
      </c>
      <c r="S536">
        <f t="shared" si="51"/>
        <v>90</v>
      </c>
      <c r="T536">
        <f>IFERROR(VLOOKUP(C536,Athletics!$B$2:$AF$22,31,FALSE),0)</f>
        <v>0</v>
      </c>
      <c r="U536">
        <f>IFERROR(VLOOKUP(C536,'Volleyball F'!$B$2:$Q$50,16,FALSE),0)</f>
        <v>0</v>
      </c>
      <c r="V536">
        <f>IFERROR(VLOOKUP(C536,Pool!$B$2:$U$31,20,FALSE),0)</f>
        <v>0</v>
      </c>
      <c r="W536">
        <f>IFERROR(VLOOKUP(C536,'Tug of War'!$B$2:$AC$20,28,FALSE),0)</f>
        <v>0</v>
      </c>
      <c r="X536">
        <f t="shared" si="52"/>
        <v>90</v>
      </c>
      <c r="Y536">
        <f>IFERROR(VLOOKUP(C536,Frisbee!$B$2:$Q$18,16,FALSE),0)</f>
        <v>0</v>
      </c>
      <c r="Z536">
        <f t="shared" si="53"/>
        <v>90</v>
      </c>
    </row>
    <row r="537" spans="1:26" ht="29.4" thickBot="1" x14ac:dyDescent="0.35">
      <c r="A537" s="16" t="s">
        <v>1597</v>
      </c>
      <c r="B537" s="16" t="s">
        <v>1598</v>
      </c>
      <c r="C537" s="16" t="s">
        <v>1599</v>
      </c>
      <c r="D537">
        <f>IFERROR(VLOOKUP(C537,'throwball F'!$B$2:$N$138,13,FALSE),100)</f>
        <v>100</v>
      </c>
      <c r="E537">
        <f>IFERROR(VLOOKUP(C537,'Cricket SF&amp;F'!$B$2:$AC$103,28,FALSE),0)</f>
        <v>0</v>
      </c>
      <c r="F537">
        <f>IFERROR(VLOOKUP(C537,'Chess F'!$B$2:$H$84,7,FALSE),0)</f>
        <v>0</v>
      </c>
      <c r="G537">
        <f t="shared" si="48"/>
        <v>100</v>
      </c>
      <c r="H537">
        <f>IFERROR(VLOOKUP(C537,'Football SF'!$B$2:$U$61,20,FALSE),0)</f>
        <v>0</v>
      </c>
      <c r="I537">
        <f>IFERROR(VLOOKUP(C537,FIFA!$B$2:$M$36,12,FALSE),0)</f>
        <v>0</v>
      </c>
      <c r="J537">
        <f>IFERROR(VLOOKUP(C537,'TT F'!$B$2:$Q$71,16,FALSE),0)</f>
        <v>0</v>
      </c>
      <c r="K537">
        <f t="shared" si="49"/>
        <v>100</v>
      </c>
      <c r="L537">
        <f>IFERROR(VLOOKUP(C537,'Futsal F'!$B$2:$M$37,12,FALSE),0)</f>
        <v>0</v>
      </c>
      <c r="M537">
        <f>IFERROR(VLOOKUP(C537,'Football F'!$B$2:$M$34,12,FALSE),0)</f>
        <v>0</v>
      </c>
      <c r="N537">
        <f>IFERROR(VLOOKUP(C537,'Basketball F'!$B$2:$M$32,12,FALSE),0)</f>
        <v>0</v>
      </c>
      <c r="O537">
        <f t="shared" si="50"/>
        <v>100</v>
      </c>
      <c r="P537">
        <f>IFERROR(VLOOKUP(C537,'BGMI F'!$B$2:$Q$32,16,FALSE),0)</f>
        <v>0</v>
      </c>
      <c r="Q537">
        <f>IFERROR(VLOOKUP(C537,'Carrom F'!$B$2:$M$41,12,FALSE),0)</f>
        <v>0</v>
      </c>
      <c r="R537">
        <f>IFERROR(VLOOKUP(C537,'Badminton F'!$B$2:$Q$46,16,FALSE),0)</f>
        <v>0</v>
      </c>
      <c r="S537">
        <f t="shared" si="51"/>
        <v>100</v>
      </c>
      <c r="T537">
        <f>IFERROR(VLOOKUP(C537,Athletics!$B$2:$AF$22,31,FALSE),0)</f>
        <v>0</v>
      </c>
      <c r="U537">
        <f>IFERROR(VLOOKUP(C537,'Volleyball F'!$B$2:$Q$50,16,FALSE),0)</f>
        <v>0</v>
      </c>
      <c r="V537">
        <f>IFERROR(VLOOKUP(C537,Pool!$B$2:$U$31,20,FALSE),0)</f>
        <v>0</v>
      </c>
      <c r="W537">
        <f>IFERROR(VLOOKUP(C537,'Tug of War'!$B$2:$AC$20,28,FALSE),0)</f>
        <v>0</v>
      </c>
      <c r="X537">
        <f t="shared" si="52"/>
        <v>100</v>
      </c>
      <c r="Y537">
        <f>IFERROR(VLOOKUP(C537,Frisbee!$B$2:$Q$18,16,FALSE),0)</f>
        <v>0</v>
      </c>
      <c r="Z537">
        <f t="shared" si="53"/>
        <v>100</v>
      </c>
    </row>
    <row r="538" spans="1:26" ht="15" thickBot="1" x14ac:dyDescent="0.35">
      <c r="A538" s="16" t="s">
        <v>1600</v>
      </c>
      <c r="B538" s="16" t="s">
        <v>1601</v>
      </c>
      <c r="C538" s="16" t="s">
        <v>1602</v>
      </c>
      <c r="D538">
        <f>IFERROR(VLOOKUP(C538,'throwball F'!$B$2:$N$138,13,FALSE),100)</f>
        <v>100</v>
      </c>
      <c r="E538">
        <f>IFERROR(VLOOKUP(C538,'Cricket SF&amp;F'!$B$2:$AC$103,28,FALSE),0)</f>
        <v>0</v>
      </c>
      <c r="F538">
        <f>IFERROR(VLOOKUP(C538,'Chess F'!$B$2:$H$84,7,FALSE),0)</f>
        <v>0</v>
      </c>
      <c r="G538">
        <f t="shared" si="48"/>
        <v>100</v>
      </c>
      <c r="H538">
        <f>IFERROR(VLOOKUP(C538,'Football SF'!$B$2:$U$61,20,FALSE),0)</f>
        <v>0</v>
      </c>
      <c r="I538">
        <f>IFERROR(VLOOKUP(C538,FIFA!$B$2:$M$36,12,FALSE),0)</f>
        <v>0</v>
      </c>
      <c r="J538">
        <f>IFERROR(VLOOKUP(C538,'TT F'!$B$2:$Q$71,16,FALSE),0)</f>
        <v>0</v>
      </c>
      <c r="K538">
        <f t="shared" si="49"/>
        <v>100</v>
      </c>
      <c r="L538">
        <f>IFERROR(VLOOKUP(C538,'Futsal F'!$B$2:$M$37,12,FALSE),0)</f>
        <v>0</v>
      </c>
      <c r="M538">
        <f>IFERROR(VLOOKUP(C538,'Football F'!$B$2:$M$34,12,FALSE),0)</f>
        <v>0</v>
      </c>
      <c r="N538">
        <f>IFERROR(VLOOKUP(C538,'Basketball F'!$B$2:$M$32,12,FALSE),0)</f>
        <v>0</v>
      </c>
      <c r="O538">
        <f t="shared" si="50"/>
        <v>100</v>
      </c>
      <c r="P538">
        <f>IFERROR(VLOOKUP(C538,'BGMI F'!$B$2:$Q$32,16,FALSE),0)</f>
        <v>0</v>
      </c>
      <c r="Q538">
        <f>IFERROR(VLOOKUP(C538,'Carrom F'!$B$2:$M$41,12,FALSE),0)</f>
        <v>0</v>
      </c>
      <c r="R538">
        <f>IFERROR(VLOOKUP(C538,'Badminton F'!$B$2:$Q$46,16,FALSE),0)</f>
        <v>0</v>
      </c>
      <c r="S538">
        <f t="shared" si="51"/>
        <v>100</v>
      </c>
      <c r="T538">
        <f>IFERROR(VLOOKUP(C538,Athletics!$B$2:$AF$22,31,FALSE),0)</f>
        <v>0</v>
      </c>
      <c r="U538">
        <f>IFERROR(VLOOKUP(C538,'Volleyball F'!$B$2:$Q$50,16,FALSE),0)</f>
        <v>0</v>
      </c>
      <c r="V538">
        <f>IFERROR(VLOOKUP(C538,Pool!$B$2:$U$31,20,FALSE),0)</f>
        <v>0</v>
      </c>
      <c r="W538">
        <f>IFERROR(VLOOKUP(C538,'Tug of War'!$B$2:$AC$20,28,FALSE),0)</f>
        <v>0</v>
      </c>
      <c r="X538">
        <f t="shared" si="52"/>
        <v>100</v>
      </c>
      <c r="Y538">
        <f>IFERROR(VLOOKUP(C538,Frisbee!$B$2:$Q$18,16,FALSE),0)</f>
        <v>0</v>
      </c>
      <c r="Z538">
        <f t="shared" si="53"/>
        <v>100</v>
      </c>
    </row>
    <row r="539" spans="1:26" ht="15" thickBot="1" x14ac:dyDescent="0.35">
      <c r="A539" s="16" t="s">
        <v>1603</v>
      </c>
      <c r="B539" s="16" t="s">
        <v>1604</v>
      </c>
      <c r="C539" s="16" t="s">
        <v>1605</v>
      </c>
      <c r="D539">
        <f>IFERROR(VLOOKUP(C539,'throwball F'!$B$2:$N$138,13,FALSE),100)</f>
        <v>100</v>
      </c>
      <c r="E539">
        <f>IFERROR(VLOOKUP(C539,'Cricket SF&amp;F'!$B$2:$AC$103,28,FALSE),0)</f>
        <v>15</v>
      </c>
      <c r="F539">
        <f>IFERROR(VLOOKUP(C539,'Chess F'!$B$2:$H$84,7,FALSE),0)</f>
        <v>0</v>
      </c>
      <c r="G539">
        <f t="shared" si="48"/>
        <v>115</v>
      </c>
      <c r="H539">
        <f>IFERROR(VLOOKUP(C539,'Football SF'!$B$2:$U$61,20,FALSE),0)</f>
        <v>0</v>
      </c>
      <c r="I539">
        <f>IFERROR(VLOOKUP(C539,FIFA!$B$2:$M$36,12,FALSE),0)</f>
        <v>0</v>
      </c>
      <c r="J539">
        <f>IFERROR(VLOOKUP(C539,'TT F'!$B$2:$Q$71,16,FALSE),0)</f>
        <v>0</v>
      </c>
      <c r="K539">
        <f t="shared" si="49"/>
        <v>115</v>
      </c>
      <c r="L539">
        <f>IFERROR(VLOOKUP(C539,'Futsal F'!$B$2:$M$37,12,FALSE),0)</f>
        <v>0</v>
      </c>
      <c r="M539">
        <f>IFERROR(VLOOKUP(C539,'Football F'!$B$2:$M$34,12,FALSE),0)</f>
        <v>0</v>
      </c>
      <c r="N539">
        <f>IFERROR(VLOOKUP(C539,'Basketball F'!$B$2:$M$32,12,FALSE),0)</f>
        <v>0</v>
      </c>
      <c r="O539">
        <f t="shared" si="50"/>
        <v>115</v>
      </c>
      <c r="P539">
        <f>IFERROR(VLOOKUP(C539,'BGMI F'!$B$2:$Q$32,16,FALSE),0)</f>
        <v>0</v>
      </c>
      <c r="Q539">
        <f>IFERROR(VLOOKUP(C539,'Carrom F'!$B$2:$M$41,12,FALSE),0)</f>
        <v>0</v>
      </c>
      <c r="R539">
        <f>IFERROR(VLOOKUP(C539,'Badminton F'!$B$2:$Q$46,16,FALSE),0)</f>
        <v>0</v>
      </c>
      <c r="S539">
        <f t="shared" si="51"/>
        <v>115</v>
      </c>
      <c r="T539">
        <f>IFERROR(VLOOKUP(C539,Athletics!$B$2:$AF$22,31,FALSE),0)</f>
        <v>0</v>
      </c>
      <c r="U539">
        <f>IFERROR(VLOOKUP(C539,'Volleyball F'!$B$2:$Q$50,16,FALSE),0)</f>
        <v>0</v>
      </c>
      <c r="V539">
        <f>IFERROR(VLOOKUP(C539,Pool!$B$2:$U$31,20,FALSE),0)</f>
        <v>0</v>
      </c>
      <c r="W539">
        <f>IFERROR(VLOOKUP(C539,'Tug of War'!$B$2:$AC$20,28,FALSE),0)</f>
        <v>0</v>
      </c>
      <c r="X539">
        <f t="shared" si="52"/>
        <v>115</v>
      </c>
      <c r="Y539">
        <f>IFERROR(VLOOKUP(C539,Frisbee!$B$2:$Q$18,16,FALSE),0)</f>
        <v>0</v>
      </c>
      <c r="Z539">
        <f t="shared" si="53"/>
        <v>115</v>
      </c>
    </row>
    <row r="540" spans="1:26" ht="15" thickBot="1" x14ac:dyDescent="0.35">
      <c r="A540" s="16" t="s">
        <v>1606</v>
      </c>
      <c r="B540" s="16" t="s">
        <v>1607</v>
      </c>
      <c r="C540" s="16" t="s">
        <v>1608</v>
      </c>
      <c r="D540">
        <f>IFERROR(VLOOKUP(C540,'throwball F'!$B$2:$N$138,13,FALSE),100)</f>
        <v>100</v>
      </c>
      <c r="E540">
        <f>IFERROR(VLOOKUP(C540,'Cricket SF&amp;F'!$B$2:$AC$103,28,FALSE),0)</f>
        <v>0</v>
      </c>
      <c r="F540">
        <f>IFERROR(VLOOKUP(C540,'Chess F'!$B$2:$H$84,7,FALSE),0)</f>
        <v>0</v>
      </c>
      <c r="G540">
        <f t="shared" si="48"/>
        <v>100</v>
      </c>
      <c r="H540">
        <f>IFERROR(VLOOKUP(C540,'Football SF'!$B$2:$U$61,20,FALSE),0)</f>
        <v>0</v>
      </c>
      <c r="I540">
        <f>IFERROR(VLOOKUP(C540,FIFA!$B$2:$M$36,12,FALSE),0)</f>
        <v>0</v>
      </c>
      <c r="J540">
        <f>IFERROR(VLOOKUP(C540,'TT F'!$B$2:$Q$71,16,FALSE),0)</f>
        <v>0</v>
      </c>
      <c r="K540">
        <f t="shared" si="49"/>
        <v>100</v>
      </c>
      <c r="L540">
        <f>IFERROR(VLOOKUP(C540,'Futsal F'!$B$2:$M$37,12,FALSE),0)</f>
        <v>0</v>
      </c>
      <c r="M540">
        <f>IFERROR(VLOOKUP(C540,'Football F'!$B$2:$M$34,12,FALSE),0)</f>
        <v>0</v>
      </c>
      <c r="N540">
        <f>IFERROR(VLOOKUP(C540,'Basketball F'!$B$2:$M$32,12,FALSE),0)</f>
        <v>0</v>
      </c>
      <c r="O540">
        <f t="shared" si="50"/>
        <v>100</v>
      </c>
      <c r="P540">
        <f>IFERROR(VLOOKUP(C540,'BGMI F'!$B$2:$Q$32,16,FALSE),0)</f>
        <v>0</v>
      </c>
      <c r="Q540">
        <f>IFERROR(VLOOKUP(C540,'Carrom F'!$B$2:$M$41,12,FALSE),0)</f>
        <v>0</v>
      </c>
      <c r="R540">
        <f>IFERROR(VLOOKUP(C540,'Badminton F'!$B$2:$Q$46,16,FALSE),0)</f>
        <v>0</v>
      </c>
      <c r="S540">
        <f t="shared" si="51"/>
        <v>100</v>
      </c>
      <c r="T540">
        <f>IFERROR(VLOOKUP(C540,Athletics!$B$2:$AF$22,31,FALSE),0)</f>
        <v>0</v>
      </c>
      <c r="U540">
        <f>IFERROR(VLOOKUP(C540,'Volleyball F'!$B$2:$Q$50,16,FALSE),0)</f>
        <v>0</v>
      </c>
      <c r="V540">
        <f>IFERROR(VLOOKUP(C540,Pool!$B$2:$U$31,20,FALSE),0)</f>
        <v>0</v>
      </c>
      <c r="W540">
        <f>IFERROR(VLOOKUP(C540,'Tug of War'!$B$2:$AC$20,28,FALSE),0)</f>
        <v>0</v>
      </c>
      <c r="X540">
        <f t="shared" si="52"/>
        <v>100</v>
      </c>
      <c r="Y540">
        <f>IFERROR(VLOOKUP(C540,Frisbee!$B$2:$Q$18,16,FALSE),0)</f>
        <v>0</v>
      </c>
      <c r="Z540">
        <f t="shared" si="53"/>
        <v>100</v>
      </c>
    </row>
    <row r="541" spans="1:26" ht="29.4" thickBot="1" x14ac:dyDescent="0.35">
      <c r="A541" s="16" t="s">
        <v>1609</v>
      </c>
      <c r="B541" s="16" t="s">
        <v>1610</v>
      </c>
      <c r="C541" s="16" t="s">
        <v>1611</v>
      </c>
      <c r="D541">
        <f>IFERROR(VLOOKUP(C541,'throwball F'!$B$2:$N$138,13,FALSE),100)</f>
        <v>100</v>
      </c>
      <c r="E541">
        <f>IFERROR(VLOOKUP(C541,'Cricket SF&amp;F'!$B$2:$AC$103,28,FALSE),0)</f>
        <v>0</v>
      </c>
      <c r="F541">
        <f>IFERROR(VLOOKUP(C541,'Chess F'!$B$2:$H$84,7,FALSE),0)</f>
        <v>0</v>
      </c>
      <c r="G541">
        <f t="shared" si="48"/>
        <v>100</v>
      </c>
      <c r="H541">
        <f>IFERROR(VLOOKUP(C541,'Football SF'!$B$2:$U$61,20,FALSE),0)</f>
        <v>0</v>
      </c>
      <c r="I541">
        <f>IFERROR(VLOOKUP(C541,FIFA!$B$2:$M$36,12,FALSE),0)</f>
        <v>0</v>
      </c>
      <c r="J541">
        <f>IFERROR(VLOOKUP(C541,'TT F'!$B$2:$Q$71,16,FALSE),0)</f>
        <v>0</v>
      </c>
      <c r="K541">
        <f t="shared" si="49"/>
        <v>100</v>
      </c>
      <c r="L541">
        <f>IFERROR(VLOOKUP(C541,'Futsal F'!$B$2:$M$37,12,FALSE),0)</f>
        <v>0</v>
      </c>
      <c r="M541">
        <f>IFERROR(VLOOKUP(C541,'Football F'!$B$2:$M$34,12,FALSE),0)</f>
        <v>0</v>
      </c>
      <c r="N541">
        <f>IFERROR(VLOOKUP(C541,'Basketball F'!$B$2:$M$32,12,FALSE),0)</f>
        <v>0</v>
      </c>
      <c r="O541">
        <f t="shared" si="50"/>
        <v>100</v>
      </c>
      <c r="P541">
        <f>IFERROR(VLOOKUP(C541,'BGMI F'!$B$2:$Q$32,16,FALSE),0)</f>
        <v>0</v>
      </c>
      <c r="Q541">
        <f>IFERROR(VLOOKUP(C541,'Carrom F'!$B$2:$M$41,12,FALSE),0)</f>
        <v>0</v>
      </c>
      <c r="R541">
        <f>IFERROR(VLOOKUP(C541,'Badminton F'!$B$2:$Q$46,16,FALSE),0)</f>
        <v>0</v>
      </c>
      <c r="S541">
        <f t="shared" si="51"/>
        <v>100</v>
      </c>
      <c r="T541">
        <f>IFERROR(VLOOKUP(C541,Athletics!$B$2:$AF$22,31,FALSE),0)</f>
        <v>0</v>
      </c>
      <c r="U541">
        <f>IFERROR(VLOOKUP(C541,'Volleyball F'!$B$2:$Q$50,16,FALSE),0)</f>
        <v>0</v>
      </c>
      <c r="V541">
        <f>IFERROR(VLOOKUP(C541,Pool!$B$2:$U$31,20,FALSE),0)</f>
        <v>0</v>
      </c>
      <c r="W541">
        <f>IFERROR(VLOOKUP(C541,'Tug of War'!$B$2:$AC$20,28,FALSE),0)</f>
        <v>0</v>
      </c>
      <c r="X541">
        <f t="shared" si="52"/>
        <v>100</v>
      </c>
      <c r="Y541">
        <f>IFERROR(VLOOKUP(C541,Frisbee!$B$2:$Q$18,16,FALSE),0)</f>
        <v>0</v>
      </c>
      <c r="Z541">
        <f t="shared" si="53"/>
        <v>100</v>
      </c>
    </row>
    <row r="542" spans="1:26" ht="15" thickBot="1" x14ac:dyDescent="0.35">
      <c r="A542" s="16" t="s">
        <v>1612</v>
      </c>
      <c r="B542" s="16" t="s">
        <v>1613</v>
      </c>
      <c r="C542" s="16" t="s">
        <v>1614</v>
      </c>
      <c r="D542">
        <f>IFERROR(VLOOKUP(C542,'throwball F'!$B$2:$N$138,13,FALSE),100)</f>
        <v>100</v>
      </c>
      <c r="E542">
        <f>IFERROR(VLOOKUP(C542,'Cricket SF&amp;F'!$B$2:$AC$103,28,FALSE),0)</f>
        <v>0</v>
      </c>
      <c r="F542">
        <f>IFERROR(VLOOKUP(C542,'Chess F'!$B$2:$H$84,7,FALSE),0)</f>
        <v>-3</v>
      </c>
      <c r="G542">
        <f t="shared" si="48"/>
        <v>97</v>
      </c>
      <c r="H542">
        <f>IFERROR(VLOOKUP(C542,'Football SF'!$B$2:$U$61,20,FALSE),0)</f>
        <v>0</v>
      </c>
      <c r="I542">
        <f>IFERROR(VLOOKUP(C542,FIFA!$B$2:$M$36,12,FALSE),0)</f>
        <v>0</v>
      </c>
      <c r="J542">
        <f>IFERROR(VLOOKUP(C542,'TT F'!$B$2:$Q$71,16,FALSE),0)</f>
        <v>0</v>
      </c>
      <c r="K542">
        <f t="shared" si="49"/>
        <v>97</v>
      </c>
      <c r="L542">
        <f>IFERROR(VLOOKUP(C542,'Futsal F'!$B$2:$M$37,12,FALSE),0)</f>
        <v>0</v>
      </c>
      <c r="M542">
        <f>IFERROR(VLOOKUP(C542,'Football F'!$B$2:$M$34,12,FALSE),0)</f>
        <v>0</v>
      </c>
      <c r="N542">
        <f>IFERROR(VLOOKUP(C542,'Basketball F'!$B$2:$M$32,12,FALSE),0)</f>
        <v>0</v>
      </c>
      <c r="O542">
        <f t="shared" si="50"/>
        <v>97</v>
      </c>
      <c r="P542">
        <f>IFERROR(VLOOKUP(C542,'BGMI F'!$B$2:$Q$32,16,FALSE),0)</f>
        <v>0</v>
      </c>
      <c r="Q542">
        <f>IFERROR(VLOOKUP(C542,'Carrom F'!$B$2:$M$41,12,FALSE),0)</f>
        <v>0</v>
      </c>
      <c r="R542">
        <f>IFERROR(VLOOKUP(C542,'Badminton F'!$B$2:$Q$46,16,FALSE),0)</f>
        <v>0</v>
      </c>
      <c r="S542">
        <f t="shared" si="51"/>
        <v>97</v>
      </c>
      <c r="T542">
        <f>IFERROR(VLOOKUP(C542,Athletics!$B$2:$AF$22,31,FALSE),0)</f>
        <v>0</v>
      </c>
      <c r="U542">
        <f>IFERROR(VLOOKUP(C542,'Volleyball F'!$B$2:$Q$50,16,FALSE),0)</f>
        <v>0</v>
      </c>
      <c r="V542">
        <f>IFERROR(VLOOKUP(C542,Pool!$B$2:$U$31,20,FALSE),0)</f>
        <v>0</v>
      </c>
      <c r="W542">
        <f>IFERROR(VLOOKUP(C542,'Tug of War'!$B$2:$AC$20,28,FALSE),0)</f>
        <v>0</v>
      </c>
      <c r="X542">
        <f t="shared" si="52"/>
        <v>97</v>
      </c>
      <c r="Y542">
        <f>IFERROR(VLOOKUP(C542,Frisbee!$B$2:$Q$18,16,FALSE),0)</f>
        <v>0</v>
      </c>
      <c r="Z542">
        <f t="shared" si="53"/>
        <v>97</v>
      </c>
    </row>
    <row r="543" spans="1:26" ht="29.4" thickBot="1" x14ac:dyDescent="0.35">
      <c r="A543" s="16" t="s">
        <v>1615</v>
      </c>
      <c r="B543" s="16" t="s">
        <v>1616</v>
      </c>
      <c r="C543" s="16" t="s">
        <v>1617</v>
      </c>
      <c r="D543">
        <f>IFERROR(VLOOKUP(C543,'throwball F'!$B$2:$N$138,13,FALSE),100)</f>
        <v>100</v>
      </c>
      <c r="E543">
        <f>IFERROR(VLOOKUP(C543,'Cricket SF&amp;F'!$B$2:$AC$103,28,FALSE),0)</f>
        <v>0</v>
      </c>
      <c r="F543">
        <f>IFERROR(VLOOKUP(C543,'Chess F'!$B$2:$H$84,7,FALSE),0)</f>
        <v>0</v>
      </c>
      <c r="G543">
        <f t="shared" si="48"/>
        <v>100</v>
      </c>
      <c r="H543">
        <f>IFERROR(VLOOKUP(C543,'Football SF'!$B$2:$U$61,20,FALSE),0)</f>
        <v>0</v>
      </c>
      <c r="I543">
        <f>IFERROR(VLOOKUP(C543,FIFA!$B$2:$M$36,12,FALSE),0)</f>
        <v>0</v>
      </c>
      <c r="J543">
        <f>IFERROR(VLOOKUP(C543,'TT F'!$B$2:$Q$71,16,FALSE),0)</f>
        <v>0</v>
      </c>
      <c r="K543">
        <f t="shared" si="49"/>
        <v>100</v>
      </c>
      <c r="L543">
        <f>IFERROR(VLOOKUP(C543,'Futsal F'!$B$2:$M$37,12,FALSE),0)</f>
        <v>0</v>
      </c>
      <c r="M543">
        <f>IFERROR(VLOOKUP(C543,'Football F'!$B$2:$M$34,12,FALSE),0)</f>
        <v>0</v>
      </c>
      <c r="N543">
        <f>IFERROR(VLOOKUP(C543,'Basketball F'!$B$2:$M$32,12,FALSE),0)</f>
        <v>0</v>
      </c>
      <c r="O543">
        <f t="shared" si="50"/>
        <v>100</v>
      </c>
      <c r="P543">
        <f>IFERROR(VLOOKUP(C543,'BGMI F'!$B$2:$Q$32,16,FALSE),0)</f>
        <v>0</v>
      </c>
      <c r="Q543">
        <f>IFERROR(VLOOKUP(C543,'Carrom F'!$B$2:$M$41,12,FALSE),0)</f>
        <v>0</v>
      </c>
      <c r="R543">
        <f>IFERROR(VLOOKUP(C543,'Badminton F'!$B$2:$Q$46,16,FALSE),0)</f>
        <v>0</v>
      </c>
      <c r="S543">
        <f t="shared" si="51"/>
        <v>100</v>
      </c>
      <c r="T543">
        <f>IFERROR(VLOOKUP(C543,Athletics!$B$2:$AF$22,31,FALSE),0)</f>
        <v>0</v>
      </c>
      <c r="U543">
        <f>IFERROR(VLOOKUP(C543,'Volleyball F'!$B$2:$Q$50,16,FALSE),0)</f>
        <v>0</v>
      </c>
      <c r="V543">
        <f>IFERROR(VLOOKUP(C543,Pool!$B$2:$U$31,20,FALSE),0)</f>
        <v>0</v>
      </c>
      <c r="W543">
        <f>IFERROR(VLOOKUP(C543,'Tug of War'!$B$2:$AC$20,28,FALSE),0)</f>
        <v>0</v>
      </c>
      <c r="X543">
        <f t="shared" si="52"/>
        <v>100</v>
      </c>
      <c r="Y543">
        <f>IFERROR(VLOOKUP(C543,Frisbee!$B$2:$Q$18,16,FALSE),0)</f>
        <v>0</v>
      </c>
      <c r="Z543">
        <f t="shared" si="53"/>
        <v>100</v>
      </c>
    </row>
    <row r="544" spans="1:26" ht="15" thickBot="1" x14ac:dyDescent="0.35">
      <c r="A544" s="16" t="s">
        <v>1618</v>
      </c>
      <c r="B544" s="16" t="s">
        <v>1619</v>
      </c>
      <c r="C544" s="16" t="s">
        <v>1620</v>
      </c>
      <c r="D544">
        <f>IFERROR(VLOOKUP(C544,'throwball F'!$B$2:$N$138,13,FALSE),100)</f>
        <v>100</v>
      </c>
      <c r="E544">
        <f>IFERROR(VLOOKUP(C544,'Cricket SF&amp;F'!$B$2:$AC$103,28,FALSE),0)</f>
        <v>0</v>
      </c>
      <c r="F544">
        <f>IFERROR(VLOOKUP(C544,'Chess F'!$B$2:$H$84,7,FALSE),0)</f>
        <v>0</v>
      </c>
      <c r="G544">
        <f t="shared" si="48"/>
        <v>100</v>
      </c>
      <c r="H544">
        <f>IFERROR(VLOOKUP(C544,'Football SF'!$B$2:$U$61,20,FALSE),0)</f>
        <v>0</v>
      </c>
      <c r="I544">
        <f>IFERROR(VLOOKUP(C544,FIFA!$B$2:$M$36,12,FALSE),0)</f>
        <v>0</v>
      </c>
      <c r="J544">
        <f>IFERROR(VLOOKUP(C544,'TT F'!$B$2:$Q$71,16,FALSE),0)</f>
        <v>0</v>
      </c>
      <c r="K544">
        <f t="shared" si="49"/>
        <v>100</v>
      </c>
      <c r="L544">
        <f>IFERROR(VLOOKUP(C544,'Futsal F'!$B$2:$M$37,12,FALSE),0)</f>
        <v>0</v>
      </c>
      <c r="M544">
        <f>IFERROR(VLOOKUP(C544,'Football F'!$B$2:$M$34,12,FALSE),0)</f>
        <v>0</v>
      </c>
      <c r="N544">
        <f>IFERROR(VLOOKUP(C544,'Basketball F'!$B$2:$M$32,12,FALSE),0)</f>
        <v>0</v>
      </c>
      <c r="O544">
        <f t="shared" si="50"/>
        <v>100</v>
      </c>
      <c r="P544">
        <f>IFERROR(VLOOKUP(C544,'BGMI F'!$B$2:$Q$32,16,FALSE),0)</f>
        <v>0</v>
      </c>
      <c r="Q544">
        <f>IFERROR(VLOOKUP(C544,'Carrom F'!$B$2:$M$41,12,FALSE),0)</f>
        <v>0</v>
      </c>
      <c r="R544">
        <f>IFERROR(VLOOKUP(C544,'Badminton F'!$B$2:$Q$46,16,FALSE),0)</f>
        <v>0</v>
      </c>
      <c r="S544">
        <f t="shared" si="51"/>
        <v>100</v>
      </c>
      <c r="T544">
        <f>IFERROR(VLOOKUP(C544,Athletics!$B$2:$AF$22,31,FALSE),0)</f>
        <v>0</v>
      </c>
      <c r="U544">
        <f>IFERROR(VLOOKUP(C544,'Volleyball F'!$B$2:$Q$50,16,FALSE),0)</f>
        <v>0</v>
      </c>
      <c r="V544">
        <f>IFERROR(VLOOKUP(C544,Pool!$B$2:$U$31,20,FALSE),0)</f>
        <v>0</v>
      </c>
      <c r="W544">
        <f>IFERROR(VLOOKUP(C544,'Tug of War'!$B$2:$AC$20,28,FALSE),0)</f>
        <v>0</v>
      </c>
      <c r="X544">
        <f t="shared" si="52"/>
        <v>100</v>
      </c>
      <c r="Y544">
        <f>IFERROR(VLOOKUP(C544,Frisbee!$B$2:$Q$18,16,FALSE),0)</f>
        <v>0</v>
      </c>
      <c r="Z544">
        <f t="shared" si="53"/>
        <v>100</v>
      </c>
    </row>
    <row r="545" spans="1:26" ht="15" thickBot="1" x14ac:dyDescent="0.35">
      <c r="A545" s="16" t="s">
        <v>1621</v>
      </c>
      <c r="B545" s="16" t="s">
        <v>1622</v>
      </c>
      <c r="C545" s="16" t="s">
        <v>1623</v>
      </c>
      <c r="D545">
        <f>IFERROR(VLOOKUP(C545,'throwball F'!$B$2:$N$138,13,FALSE),100)</f>
        <v>100</v>
      </c>
      <c r="E545">
        <f>IFERROR(VLOOKUP(C545,'Cricket SF&amp;F'!$B$2:$AC$103,28,FALSE),0)</f>
        <v>0</v>
      </c>
      <c r="F545">
        <f>IFERROR(VLOOKUP(C545,'Chess F'!$B$2:$H$84,7,FALSE),0)</f>
        <v>0</v>
      </c>
      <c r="G545">
        <f t="shared" si="48"/>
        <v>100</v>
      </c>
      <c r="H545">
        <f>IFERROR(VLOOKUP(C545,'Football SF'!$B$2:$U$61,20,FALSE),0)</f>
        <v>0</v>
      </c>
      <c r="I545">
        <f>IFERROR(VLOOKUP(C545,FIFA!$B$2:$M$36,12,FALSE),0)</f>
        <v>0</v>
      </c>
      <c r="J545">
        <f>IFERROR(VLOOKUP(C545,'TT F'!$B$2:$Q$71,16,FALSE),0)</f>
        <v>0</v>
      </c>
      <c r="K545">
        <f t="shared" si="49"/>
        <v>100</v>
      </c>
      <c r="L545">
        <f>IFERROR(VLOOKUP(C545,'Futsal F'!$B$2:$M$37,12,FALSE),0)</f>
        <v>0</v>
      </c>
      <c r="M545">
        <f>IFERROR(VLOOKUP(C545,'Football F'!$B$2:$M$34,12,FALSE),0)</f>
        <v>0</v>
      </c>
      <c r="N545">
        <f>IFERROR(VLOOKUP(C545,'Basketball F'!$B$2:$M$32,12,FALSE),0)</f>
        <v>0</v>
      </c>
      <c r="O545">
        <f t="shared" si="50"/>
        <v>100</v>
      </c>
      <c r="P545">
        <f>IFERROR(VLOOKUP(C545,'BGMI F'!$B$2:$Q$32,16,FALSE),0)</f>
        <v>0</v>
      </c>
      <c r="Q545">
        <f>IFERROR(VLOOKUP(C545,'Carrom F'!$B$2:$M$41,12,FALSE),0)</f>
        <v>0</v>
      </c>
      <c r="R545">
        <f>IFERROR(VLOOKUP(C545,'Badminton F'!$B$2:$Q$46,16,FALSE),0)</f>
        <v>0</v>
      </c>
      <c r="S545">
        <f t="shared" si="51"/>
        <v>100</v>
      </c>
      <c r="T545">
        <f>IFERROR(VLOOKUP(C545,Athletics!$B$2:$AF$22,31,FALSE),0)</f>
        <v>0</v>
      </c>
      <c r="U545">
        <f>IFERROR(VLOOKUP(C545,'Volleyball F'!$B$2:$Q$50,16,FALSE),0)</f>
        <v>0</v>
      </c>
      <c r="V545">
        <f>IFERROR(VLOOKUP(C545,Pool!$B$2:$U$31,20,FALSE),0)</f>
        <v>0</v>
      </c>
      <c r="W545">
        <f>IFERROR(VLOOKUP(C545,'Tug of War'!$B$2:$AC$20,28,FALSE),0)</f>
        <v>0</v>
      </c>
      <c r="X545">
        <f t="shared" si="52"/>
        <v>100</v>
      </c>
      <c r="Y545">
        <f>IFERROR(VLOOKUP(C545,Frisbee!$B$2:$Q$18,16,FALSE),0)</f>
        <v>0</v>
      </c>
      <c r="Z545">
        <f t="shared" si="53"/>
        <v>100</v>
      </c>
    </row>
    <row r="546" spans="1:26" ht="15" thickBot="1" x14ac:dyDescent="0.35">
      <c r="A546" s="16" t="s">
        <v>1624</v>
      </c>
      <c r="B546" s="16" t="s">
        <v>1625</v>
      </c>
      <c r="C546" s="16" t="s">
        <v>1626</v>
      </c>
      <c r="D546">
        <f>IFERROR(VLOOKUP(C546,'throwball F'!$B$2:$N$138,13,FALSE),100)</f>
        <v>100</v>
      </c>
      <c r="E546">
        <f>IFERROR(VLOOKUP(C546,'Cricket SF&amp;F'!$B$2:$AC$103,28,FALSE),0)</f>
        <v>0</v>
      </c>
      <c r="F546">
        <f>IFERROR(VLOOKUP(C546,'Chess F'!$B$2:$H$84,7,FALSE),0)</f>
        <v>0</v>
      </c>
      <c r="G546">
        <f t="shared" si="48"/>
        <v>100</v>
      </c>
      <c r="H546">
        <f>IFERROR(VLOOKUP(C546,'Football SF'!$B$2:$U$61,20,FALSE),0)</f>
        <v>0</v>
      </c>
      <c r="I546">
        <f>IFERROR(VLOOKUP(C546,FIFA!$B$2:$M$36,12,FALSE),0)</f>
        <v>0</v>
      </c>
      <c r="J546">
        <f>IFERROR(VLOOKUP(C546,'TT F'!$B$2:$Q$71,16,FALSE),0)</f>
        <v>0</v>
      </c>
      <c r="K546">
        <f t="shared" si="49"/>
        <v>100</v>
      </c>
      <c r="L546">
        <f>IFERROR(VLOOKUP(C546,'Futsal F'!$B$2:$M$37,12,FALSE),0)</f>
        <v>0</v>
      </c>
      <c r="M546">
        <f>IFERROR(VLOOKUP(C546,'Football F'!$B$2:$M$34,12,FALSE),0)</f>
        <v>0</v>
      </c>
      <c r="N546">
        <f>IFERROR(VLOOKUP(C546,'Basketball F'!$B$2:$M$32,12,FALSE),0)</f>
        <v>0</v>
      </c>
      <c r="O546">
        <f t="shared" si="50"/>
        <v>100</v>
      </c>
      <c r="P546">
        <f>IFERROR(VLOOKUP(C546,'BGMI F'!$B$2:$Q$32,16,FALSE),0)</f>
        <v>0</v>
      </c>
      <c r="Q546">
        <f>IFERROR(VLOOKUP(C546,'Carrom F'!$B$2:$M$41,12,FALSE),0)</f>
        <v>0</v>
      </c>
      <c r="R546">
        <f>IFERROR(VLOOKUP(C546,'Badminton F'!$B$2:$Q$46,16,FALSE),0)</f>
        <v>0</v>
      </c>
      <c r="S546">
        <f t="shared" si="51"/>
        <v>100</v>
      </c>
      <c r="T546">
        <f>IFERROR(VLOOKUP(C546,Athletics!$B$2:$AF$22,31,FALSE),0)</f>
        <v>0</v>
      </c>
      <c r="U546">
        <f>IFERROR(VLOOKUP(C546,'Volleyball F'!$B$2:$Q$50,16,FALSE),0)</f>
        <v>0</v>
      </c>
      <c r="V546">
        <f>IFERROR(VLOOKUP(C546,Pool!$B$2:$U$31,20,FALSE),0)</f>
        <v>0</v>
      </c>
      <c r="W546">
        <f>IFERROR(VLOOKUP(C546,'Tug of War'!$B$2:$AC$20,28,FALSE),0)</f>
        <v>0</v>
      </c>
      <c r="X546">
        <f t="shared" si="52"/>
        <v>100</v>
      </c>
      <c r="Y546">
        <f>IFERROR(VLOOKUP(C546,Frisbee!$B$2:$Q$18,16,FALSE),0)</f>
        <v>0</v>
      </c>
      <c r="Z546">
        <f t="shared" si="53"/>
        <v>100</v>
      </c>
    </row>
    <row r="547" spans="1:26" ht="15" thickBot="1" x14ac:dyDescent="0.35">
      <c r="A547" s="16" t="s">
        <v>1627</v>
      </c>
      <c r="B547" s="16" t="s">
        <v>1628</v>
      </c>
      <c r="C547" s="16" t="s">
        <v>1629</v>
      </c>
      <c r="D547">
        <f>IFERROR(VLOOKUP(C547,'throwball F'!$B$2:$N$138,13,FALSE),100)</f>
        <v>100</v>
      </c>
      <c r="E547">
        <f>IFERROR(VLOOKUP(C547,'Cricket SF&amp;F'!$B$2:$AC$103,28,FALSE),0)</f>
        <v>0</v>
      </c>
      <c r="F547">
        <f>IFERROR(VLOOKUP(C547,'Chess F'!$B$2:$H$84,7,FALSE),0)</f>
        <v>0</v>
      </c>
      <c r="G547">
        <f t="shared" si="48"/>
        <v>100</v>
      </c>
      <c r="H547">
        <f>IFERROR(VLOOKUP(C547,'Football SF'!$B$2:$U$61,20,FALSE),0)</f>
        <v>0</v>
      </c>
      <c r="I547">
        <f>IFERROR(VLOOKUP(C547,FIFA!$B$2:$M$36,12,FALSE),0)</f>
        <v>0</v>
      </c>
      <c r="J547">
        <f>IFERROR(VLOOKUP(C547,'TT F'!$B$2:$Q$71,16,FALSE),0)</f>
        <v>0</v>
      </c>
      <c r="K547">
        <f t="shared" si="49"/>
        <v>100</v>
      </c>
      <c r="L547">
        <f>IFERROR(VLOOKUP(C547,'Futsal F'!$B$2:$M$37,12,FALSE),0)</f>
        <v>0</v>
      </c>
      <c r="M547">
        <f>IFERROR(VLOOKUP(C547,'Football F'!$B$2:$M$34,12,FALSE),0)</f>
        <v>0</v>
      </c>
      <c r="N547">
        <f>IFERROR(VLOOKUP(C547,'Basketball F'!$B$2:$M$32,12,FALSE),0)</f>
        <v>0</v>
      </c>
      <c r="O547">
        <f t="shared" si="50"/>
        <v>100</v>
      </c>
      <c r="P547">
        <f>IFERROR(VLOOKUP(C547,'BGMI F'!$B$2:$Q$32,16,FALSE),0)</f>
        <v>0</v>
      </c>
      <c r="Q547">
        <f>IFERROR(VLOOKUP(C547,'Carrom F'!$B$2:$M$41,12,FALSE),0)</f>
        <v>0</v>
      </c>
      <c r="R547">
        <f>IFERROR(VLOOKUP(C547,'Badminton F'!$B$2:$Q$46,16,FALSE),0)</f>
        <v>0</v>
      </c>
      <c r="S547">
        <f t="shared" si="51"/>
        <v>100</v>
      </c>
      <c r="T547">
        <f>IFERROR(VLOOKUP(C547,Athletics!$B$2:$AF$22,31,FALSE),0)</f>
        <v>0</v>
      </c>
      <c r="U547">
        <f>IFERROR(VLOOKUP(C547,'Volleyball F'!$B$2:$Q$50,16,FALSE),0)</f>
        <v>0</v>
      </c>
      <c r="V547">
        <f>IFERROR(VLOOKUP(C547,Pool!$B$2:$U$31,20,FALSE),0)</f>
        <v>0</v>
      </c>
      <c r="W547">
        <f>IFERROR(VLOOKUP(C547,'Tug of War'!$B$2:$AC$20,28,FALSE),0)</f>
        <v>0</v>
      </c>
      <c r="X547">
        <f t="shared" si="52"/>
        <v>100</v>
      </c>
      <c r="Y547">
        <f>IFERROR(VLOOKUP(C547,Frisbee!$B$2:$Q$18,16,FALSE),0)</f>
        <v>0</v>
      </c>
      <c r="Z547">
        <f t="shared" si="53"/>
        <v>100</v>
      </c>
    </row>
    <row r="548" spans="1:26" ht="15" thickBot="1" x14ac:dyDescent="0.35">
      <c r="A548" s="16" t="s">
        <v>1630</v>
      </c>
      <c r="B548" s="16" t="s">
        <v>1631</v>
      </c>
      <c r="C548" s="16" t="s">
        <v>1632</v>
      </c>
      <c r="D548">
        <f>IFERROR(VLOOKUP(C548,'throwball F'!$B$2:$N$138,13,FALSE),100)</f>
        <v>92</v>
      </c>
      <c r="E548">
        <f>IFERROR(VLOOKUP(C548,'Cricket SF&amp;F'!$B$2:$AC$103,28,FALSE),0)</f>
        <v>0</v>
      </c>
      <c r="F548">
        <f>IFERROR(VLOOKUP(C548,'Chess F'!$B$2:$H$84,7,FALSE),0)</f>
        <v>0</v>
      </c>
      <c r="G548">
        <f t="shared" si="48"/>
        <v>92</v>
      </c>
      <c r="H548">
        <f>IFERROR(VLOOKUP(C548,'Football SF'!$B$2:$U$61,20,FALSE),0)</f>
        <v>0</v>
      </c>
      <c r="I548">
        <f>IFERROR(VLOOKUP(C548,FIFA!$B$2:$M$36,12,FALSE),0)</f>
        <v>0</v>
      </c>
      <c r="J548">
        <f>IFERROR(VLOOKUP(C548,'TT F'!$B$2:$Q$71,16,FALSE),0)</f>
        <v>0</v>
      </c>
      <c r="K548">
        <f t="shared" si="49"/>
        <v>92</v>
      </c>
      <c r="L548">
        <f>IFERROR(VLOOKUP(C548,'Futsal F'!$B$2:$M$37,12,FALSE),0)</f>
        <v>0</v>
      </c>
      <c r="M548">
        <f>IFERROR(VLOOKUP(C548,'Football F'!$B$2:$M$34,12,FALSE),0)</f>
        <v>0</v>
      </c>
      <c r="N548">
        <f>IFERROR(VLOOKUP(C548,'Basketball F'!$B$2:$M$32,12,FALSE),0)</f>
        <v>0</v>
      </c>
      <c r="O548">
        <f t="shared" si="50"/>
        <v>92</v>
      </c>
      <c r="P548">
        <f>IFERROR(VLOOKUP(C548,'BGMI F'!$B$2:$Q$32,16,FALSE),0)</f>
        <v>0</v>
      </c>
      <c r="Q548">
        <f>IFERROR(VLOOKUP(C548,'Carrom F'!$B$2:$M$41,12,FALSE),0)</f>
        <v>0</v>
      </c>
      <c r="R548">
        <f>IFERROR(VLOOKUP(C548,'Badminton F'!$B$2:$Q$46,16,FALSE),0)</f>
        <v>0</v>
      </c>
      <c r="S548">
        <f t="shared" si="51"/>
        <v>92</v>
      </c>
      <c r="T548">
        <f>IFERROR(VLOOKUP(C548,Athletics!$B$2:$AF$22,31,FALSE),0)</f>
        <v>0</v>
      </c>
      <c r="U548">
        <f>IFERROR(VLOOKUP(C548,'Volleyball F'!$B$2:$Q$50,16,FALSE),0)</f>
        <v>0</v>
      </c>
      <c r="V548">
        <f>IFERROR(VLOOKUP(C548,Pool!$B$2:$U$31,20,FALSE),0)</f>
        <v>0</v>
      </c>
      <c r="W548">
        <f>IFERROR(VLOOKUP(C548,'Tug of War'!$B$2:$AC$20,28,FALSE),0)</f>
        <v>0</v>
      </c>
      <c r="X548">
        <f t="shared" si="52"/>
        <v>92</v>
      </c>
      <c r="Y548">
        <f>IFERROR(VLOOKUP(C548,Frisbee!$B$2:$Q$18,16,FALSE),0)</f>
        <v>0</v>
      </c>
      <c r="Z548">
        <f t="shared" si="53"/>
        <v>92</v>
      </c>
    </row>
    <row r="549" spans="1:26" ht="15" thickBot="1" x14ac:dyDescent="0.35">
      <c r="A549" s="16" t="s">
        <v>1633</v>
      </c>
      <c r="B549" s="16" t="s">
        <v>1634</v>
      </c>
      <c r="C549" s="16" t="s">
        <v>1635</v>
      </c>
      <c r="D549">
        <f>IFERROR(VLOOKUP(C549,'throwball F'!$B$2:$N$138,13,FALSE),100)</f>
        <v>100</v>
      </c>
      <c r="E549">
        <f>IFERROR(VLOOKUP(C549,'Cricket SF&amp;F'!$B$2:$AC$103,28,FALSE),0)</f>
        <v>0</v>
      </c>
      <c r="F549">
        <f>IFERROR(VLOOKUP(C549,'Chess F'!$B$2:$H$84,7,FALSE),0)</f>
        <v>0</v>
      </c>
      <c r="G549">
        <f t="shared" si="48"/>
        <v>100</v>
      </c>
      <c r="H549">
        <f>IFERROR(VLOOKUP(C549,'Football SF'!$B$2:$U$61,20,FALSE),0)</f>
        <v>0</v>
      </c>
      <c r="I549">
        <f>IFERROR(VLOOKUP(C549,FIFA!$B$2:$M$36,12,FALSE),0)</f>
        <v>0</v>
      </c>
      <c r="J549">
        <f>IFERROR(VLOOKUP(C549,'TT F'!$B$2:$Q$71,16,FALSE),0)</f>
        <v>0</v>
      </c>
      <c r="K549">
        <f t="shared" si="49"/>
        <v>100</v>
      </c>
      <c r="L549">
        <f>IFERROR(VLOOKUP(C549,'Futsal F'!$B$2:$M$37,12,FALSE),0)</f>
        <v>0</v>
      </c>
      <c r="M549">
        <f>IFERROR(VLOOKUP(C549,'Football F'!$B$2:$M$34,12,FALSE),0)</f>
        <v>0</v>
      </c>
      <c r="N549">
        <f>IFERROR(VLOOKUP(C549,'Basketball F'!$B$2:$M$32,12,FALSE),0)</f>
        <v>0</v>
      </c>
      <c r="O549">
        <f t="shared" si="50"/>
        <v>100</v>
      </c>
      <c r="P549">
        <f>IFERROR(VLOOKUP(C549,'BGMI F'!$B$2:$Q$32,16,FALSE),0)</f>
        <v>0</v>
      </c>
      <c r="Q549">
        <f>IFERROR(VLOOKUP(C549,'Carrom F'!$B$2:$M$41,12,FALSE),0)</f>
        <v>-5</v>
      </c>
      <c r="R549">
        <f>IFERROR(VLOOKUP(C549,'Badminton F'!$B$2:$Q$46,16,FALSE),0)</f>
        <v>13</v>
      </c>
      <c r="S549">
        <f t="shared" si="51"/>
        <v>108</v>
      </c>
      <c r="T549">
        <f>IFERROR(VLOOKUP(C549,Athletics!$B$2:$AF$22,31,FALSE),0)</f>
        <v>0</v>
      </c>
      <c r="U549">
        <f>IFERROR(VLOOKUP(C549,'Volleyball F'!$B$2:$Q$50,16,FALSE),0)</f>
        <v>0</v>
      </c>
      <c r="V549">
        <f>IFERROR(VLOOKUP(C549,Pool!$B$2:$U$31,20,FALSE),0)</f>
        <v>0</v>
      </c>
      <c r="W549">
        <f>IFERROR(VLOOKUP(C549,'Tug of War'!$B$2:$AC$20,28,FALSE),0)</f>
        <v>0</v>
      </c>
      <c r="X549">
        <f t="shared" si="52"/>
        <v>108</v>
      </c>
      <c r="Y549">
        <f>IFERROR(VLOOKUP(C549,Frisbee!$B$2:$Q$18,16,FALSE),0)</f>
        <v>0</v>
      </c>
      <c r="Z549">
        <f t="shared" si="53"/>
        <v>108</v>
      </c>
    </row>
    <row r="550" spans="1:26" ht="15" thickBot="1" x14ac:dyDescent="0.35">
      <c r="A550" s="16" t="s">
        <v>1636</v>
      </c>
      <c r="B550" s="16" t="s">
        <v>1637</v>
      </c>
      <c r="C550" s="16" t="s">
        <v>1638</v>
      </c>
      <c r="D550">
        <f>IFERROR(VLOOKUP(C550,'throwball F'!$B$2:$N$138,13,FALSE),100)</f>
        <v>100</v>
      </c>
      <c r="E550">
        <f>IFERROR(VLOOKUP(C550,'Cricket SF&amp;F'!$B$2:$AC$103,28,FALSE),0)</f>
        <v>-4</v>
      </c>
      <c r="F550">
        <f>IFERROR(VLOOKUP(C550,'Chess F'!$B$2:$H$84,7,FALSE),0)</f>
        <v>-4</v>
      </c>
      <c r="G550">
        <f t="shared" si="48"/>
        <v>92</v>
      </c>
      <c r="H550">
        <f>IFERROR(VLOOKUP(C550,'Football SF'!$B$2:$U$61,20,FALSE),0)</f>
        <v>0</v>
      </c>
      <c r="I550">
        <f>IFERROR(VLOOKUP(C550,FIFA!$B$2:$M$36,12,FALSE),0)</f>
        <v>2</v>
      </c>
      <c r="J550">
        <f>IFERROR(VLOOKUP(C550,'TT F'!$B$2:$Q$71,16,FALSE),0)</f>
        <v>12</v>
      </c>
      <c r="K550">
        <f t="shared" si="49"/>
        <v>106</v>
      </c>
      <c r="L550">
        <f>IFERROR(VLOOKUP(C550,'Futsal F'!$B$2:$M$37,12,FALSE),0)</f>
        <v>3</v>
      </c>
      <c r="M550">
        <f>IFERROR(VLOOKUP(C550,'Football F'!$B$2:$M$34,12,FALSE),0)</f>
        <v>3</v>
      </c>
      <c r="N550">
        <f>IFERROR(VLOOKUP(C550,'Basketball F'!$B$2:$M$32,12,FALSE),0)</f>
        <v>1</v>
      </c>
      <c r="O550">
        <f t="shared" si="50"/>
        <v>113</v>
      </c>
      <c r="P550">
        <f>IFERROR(VLOOKUP(C550,'BGMI F'!$B$2:$Q$32,16,FALSE),0)</f>
        <v>-2</v>
      </c>
      <c r="Q550">
        <f>IFERROR(VLOOKUP(C550,'Carrom F'!$B$2:$M$41,12,FALSE),0)</f>
        <v>0</v>
      </c>
      <c r="R550">
        <f>IFERROR(VLOOKUP(C550,'Badminton F'!$B$2:$Q$46,16,FALSE),0)</f>
        <v>14</v>
      </c>
      <c r="S550">
        <f t="shared" si="51"/>
        <v>125</v>
      </c>
      <c r="T550">
        <f>IFERROR(VLOOKUP(C550,Athletics!$B$2:$AF$22,31,FALSE),0)</f>
        <v>0</v>
      </c>
      <c r="U550">
        <f>IFERROR(VLOOKUP(C550,'Volleyball F'!$B$2:$Q$50,16,FALSE),0)</f>
        <v>-3</v>
      </c>
      <c r="V550">
        <f>IFERROR(VLOOKUP(C550,Pool!$B$2:$U$31,20,FALSE),0)</f>
        <v>0</v>
      </c>
      <c r="W550">
        <f>IFERROR(VLOOKUP(C550,'Tug of War'!$B$2:$AC$20,28,FALSE),0)</f>
        <v>0</v>
      </c>
      <c r="X550">
        <f t="shared" si="52"/>
        <v>122</v>
      </c>
      <c r="Y550">
        <f>IFERROR(VLOOKUP(C550,Frisbee!$B$2:$Q$18,16,FALSE),0)</f>
        <v>0</v>
      </c>
      <c r="Z550">
        <f t="shared" si="53"/>
        <v>122</v>
      </c>
    </row>
    <row r="551" spans="1:26" ht="29.4" thickBot="1" x14ac:dyDescent="0.35">
      <c r="A551" s="16" t="s">
        <v>1639</v>
      </c>
      <c r="B551" s="16" t="s">
        <v>1640</v>
      </c>
      <c r="C551" s="16" t="s">
        <v>1641</v>
      </c>
      <c r="D551">
        <f>IFERROR(VLOOKUP(C551,'throwball F'!$B$2:$N$138,13,FALSE),100)</f>
        <v>100</v>
      </c>
      <c r="E551">
        <f>IFERROR(VLOOKUP(C551,'Cricket SF&amp;F'!$B$2:$AC$103,28,FALSE),0)</f>
        <v>12</v>
      </c>
      <c r="F551">
        <f>IFERROR(VLOOKUP(C551,'Chess F'!$B$2:$H$84,7,FALSE),0)</f>
        <v>0</v>
      </c>
      <c r="G551">
        <f t="shared" si="48"/>
        <v>112</v>
      </c>
      <c r="H551">
        <f>IFERROR(VLOOKUP(C551,'Football SF'!$B$2:$U$61,20,FALSE),0)</f>
        <v>0</v>
      </c>
      <c r="I551">
        <f>IFERROR(VLOOKUP(C551,FIFA!$B$2:$M$36,12,FALSE),0)</f>
        <v>0</v>
      </c>
      <c r="J551">
        <f>IFERROR(VLOOKUP(C551,'TT F'!$B$2:$Q$71,16,FALSE),0)</f>
        <v>0</v>
      </c>
      <c r="K551">
        <f t="shared" si="49"/>
        <v>112</v>
      </c>
      <c r="L551">
        <f>IFERROR(VLOOKUP(C551,'Futsal F'!$B$2:$M$37,12,FALSE),0)</f>
        <v>0</v>
      </c>
      <c r="M551">
        <f>IFERROR(VLOOKUP(C551,'Football F'!$B$2:$M$34,12,FALSE),0)</f>
        <v>0</v>
      </c>
      <c r="N551">
        <f>IFERROR(VLOOKUP(C551,'Basketball F'!$B$2:$M$32,12,FALSE),0)</f>
        <v>0</v>
      </c>
      <c r="O551">
        <f t="shared" si="50"/>
        <v>112</v>
      </c>
      <c r="P551">
        <f>IFERROR(VLOOKUP(C551,'BGMI F'!$B$2:$Q$32,16,FALSE),0)</f>
        <v>0</v>
      </c>
      <c r="Q551">
        <f>IFERROR(VLOOKUP(C551,'Carrom F'!$B$2:$M$41,12,FALSE),0)</f>
        <v>5</v>
      </c>
      <c r="R551">
        <f>IFERROR(VLOOKUP(C551,'Badminton F'!$B$2:$Q$46,16,FALSE),0)</f>
        <v>0</v>
      </c>
      <c r="S551">
        <f t="shared" si="51"/>
        <v>117</v>
      </c>
      <c r="T551">
        <f>IFERROR(VLOOKUP(C551,Athletics!$B$2:$AF$22,31,FALSE),0)</f>
        <v>0</v>
      </c>
      <c r="U551">
        <f>IFERROR(VLOOKUP(C551,'Volleyball F'!$B$2:$Q$50,16,FALSE),0)</f>
        <v>0</v>
      </c>
      <c r="V551">
        <f>IFERROR(VLOOKUP(C551,Pool!$B$2:$U$31,20,FALSE),0)</f>
        <v>0</v>
      </c>
      <c r="W551">
        <f>IFERROR(VLOOKUP(C551,'Tug of War'!$B$2:$AC$20,28,FALSE),0)</f>
        <v>-18</v>
      </c>
      <c r="X551">
        <f t="shared" si="52"/>
        <v>99</v>
      </c>
      <c r="Y551">
        <f>IFERROR(VLOOKUP(C551,Frisbee!$B$2:$Q$18,16,FALSE),0)</f>
        <v>0</v>
      </c>
      <c r="Z551">
        <f t="shared" si="53"/>
        <v>99</v>
      </c>
    </row>
    <row r="552" spans="1:26" ht="15" thickBot="1" x14ac:dyDescent="0.35">
      <c r="A552" s="16" t="s">
        <v>1642</v>
      </c>
      <c r="B552" s="16" t="s">
        <v>1643</v>
      </c>
      <c r="C552" s="16" t="s">
        <v>1644</v>
      </c>
      <c r="D552">
        <f>IFERROR(VLOOKUP(C552,'throwball F'!$B$2:$N$138,13,FALSE),100)</f>
        <v>100</v>
      </c>
      <c r="E552">
        <f>IFERROR(VLOOKUP(C552,'Cricket SF&amp;F'!$B$2:$AC$103,28,FALSE),0)</f>
        <v>0</v>
      </c>
      <c r="F552">
        <f>IFERROR(VLOOKUP(C552,'Chess F'!$B$2:$H$84,7,FALSE),0)</f>
        <v>0</v>
      </c>
      <c r="G552">
        <f t="shared" si="48"/>
        <v>100</v>
      </c>
      <c r="H552">
        <f>IFERROR(VLOOKUP(C552,'Football SF'!$B$2:$U$61,20,FALSE),0)</f>
        <v>0</v>
      </c>
      <c r="I552">
        <f>IFERROR(VLOOKUP(C552,FIFA!$B$2:$M$36,12,FALSE),0)</f>
        <v>0</v>
      </c>
      <c r="J552">
        <f>IFERROR(VLOOKUP(C552,'TT F'!$B$2:$Q$71,16,FALSE),0)</f>
        <v>0</v>
      </c>
      <c r="K552">
        <f t="shared" si="49"/>
        <v>100</v>
      </c>
      <c r="L552">
        <f>IFERROR(VLOOKUP(C552,'Futsal F'!$B$2:$M$37,12,FALSE),0)</f>
        <v>0</v>
      </c>
      <c r="M552">
        <f>IFERROR(VLOOKUP(C552,'Football F'!$B$2:$M$34,12,FALSE),0)</f>
        <v>0</v>
      </c>
      <c r="N552">
        <f>IFERROR(VLOOKUP(C552,'Basketball F'!$B$2:$M$32,12,FALSE),0)</f>
        <v>0</v>
      </c>
      <c r="O552">
        <f t="shared" si="50"/>
        <v>100</v>
      </c>
      <c r="P552">
        <f>IFERROR(VLOOKUP(C552,'BGMI F'!$B$2:$Q$32,16,FALSE),0)</f>
        <v>0</v>
      </c>
      <c r="Q552">
        <f>IFERROR(VLOOKUP(C552,'Carrom F'!$B$2:$M$41,12,FALSE),0)</f>
        <v>0</v>
      </c>
      <c r="R552">
        <f>IFERROR(VLOOKUP(C552,'Badminton F'!$B$2:$Q$46,16,FALSE),0)</f>
        <v>0</v>
      </c>
      <c r="S552">
        <f t="shared" si="51"/>
        <v>100</v>
      </c>
      <c r="T552">
        <f>IFERROR(VLOOKUP(C552,Athletics!$B$2:$AF$22,31,FALSE),0)</f>
        <v>0</v>
      </c>
      <c r="U552">
        <f>IFERROR(VLOOKUP(C552,'Volleyball F'!$B$2:$Q$50,16,FALSE),0)</f>
        <v>0</v>
      </c>
      <c r="V552">
        <f>IFERROR(VLOOKUP(C552,Pool!$B$2:$U$31,20,FALSE),0)</f>
        <v>0</v>
      </c>
      <c r="W552">
        <f>IFERROR(VLOOKUP(C552,'Tug of War'!$B$2:$AC$20,28,FALSE),0)</f>
        <v>0</v>
      </c>
      <c r="X552">
        <f t="shared" si="52"/>
        <v>100</v>
      </c>
      <c r="Y552">
        <f>IFERROR(VLOOKUP(C552,Frisbee!$B$2:$Q$18,16,FALSE),0)</f>
        <v>0</v>
      </c>
      <c r="Z552">
        <f t="shared" si="53"/>
        <v>100</v>
      </c>
    </row>
    <row r="553" spans="1:26" ht="15" thickBot="1" x14ac:dyDescent="0.35">
      <c r="A553" s="16" t="s">
        <v>1645</v>
      </c>
      <c r="B553" s="16" t="s">
        <v>1646</v>
      </c>
      <c r="C553" s="16" t="s">
        <v>1647</v>
      </c>
      <c r="D553">
        <f>IFERROR(VLOOKUP(C553,'throwball F'!$B$2:$N$138,13,FALSE),100)</f>
        <v>93</v>
      </c>
      <c r="E553">
        <f>IFERROR(VLOOKUP(C553,'Cricket SF&amp;F'!$B$2:$AC$103,28,FALSE),0)</f>
        <v>-9</v>
      </c>
      <c r="F553">
        <f>IFERROR(VLOOKUP(C553,'Chess F'!$B$2:$H$84,7,FALSE),0)</f>
        <v>-5</v>
      </c>
      <c r="G553">
        <f t="shared" si="48"/>
        <v>79</v>
      </c>
      <c r="H553">
        <f>IFERROR(VLOOKUP(C553,'Football SF'!$B$2:$U$61,20,FALSE),0)</f>
        <v>-4</v>
      </c>
      <c r="I553">
        <f>IFERROR(VLOOKUP(C553,FIFA!$B$2:$M$36,12,FALSE),0)</f>
        <v>1</v>
      </c>
      <c r="J553">
        <f>IFERROR(VLOOKUP(C553,'TT F'!$B$2:$Q$71,16,FALSE),0)</f>
        <v>19</v>
      </c>
      <c r="K553">
        <f t="shared" si="49"/>
        <v>95</v>
      </c>
      <c r="L553">
        <f>IFERROR(VLOOKUP(C553,'Futsal F'!$B$2:$M$37,12,FALSE),0)</f>
        <v>6</v>
      </c>
      <c r="M553">
        <f>IFERROR(VLOOKUP(C553,'Football F'!$B$2:$M$34,12,FALSE),0)</f>
        <v>-9</v>
      </c>
      <c r="N553">
        <f>IFERROR(VLOOKUP(C553,'Basketball F'!$B$2:$M$32,12,FALSE),0)</f>
        <v>0</v>
      </c>
      <c r="O553">
        <f t="shared" si="50"/>
        <v>92</v>
      </c>
      <c r="P553">
        <f>IFERROR(VLOOKUP(C553,'BGMI F'!$B$2:$Q$32,16,FALSE),0)</f>
        <v>19</v>
      </c>
      <c r="Q553">
        <f>IFERROR(VLOOKUP(C553,'Carrom F'!$B$2:$M$41,12,FALSE),0)</f>
        <v>-8</v>
      </c>
      <c r="R553">
        <f>IFERROR(VLOOKUP(C553,'Badminton F'!$B$2:$Q$46,16,FALSE),0)</f>
        <v>5</v>
      </c>
      <c r="S553">
        <f t="shared" si="51"/>
        <v>108</v>
      </c>
      <c r="T553">
        <f>IFERROR(VLOOKUP(C553,Athletics!$B$2:$AF$22,31,FALSE),0)</f>
        <v>0</v>
      </c>
      <c r="U553">
        <f>IFERROR(VLOOKUP(C553,'Volleyball F'!$B$2:$Q$50,16,FALSE),0)</f>
        <v>-3</v>
      </c>
      <c r="V553">
        <f>IFERROR(VLOOKUP(C553,Pool!$B$2:$U$31,20,FALSE),0)</f>
        <v>0</v>
      </c>
      <c r="W553">
        <f>IFERROR(VLOOKUP(C553,'Tug of War'!$B$2:$AC$20,28,FALSE),0)</f>
        <v>0</v>
      </c>
      <c r="X553">
        <f t="shared" si="52"/>
        <v>105</v>
      </c>
      <c r="Y553">
        <f>IFERROR(VLOOKUP(C553,Frisbee!$B$2:$Q$18,16,FALSE),0)</f>
        <v>0</v>
      </c>
      <c r="Z553">
        <f t="shared" si="53"/>
        <v>105</v>
      </c>
    </row>
    <row r="554" spans="1:26" ht="15" thickBot="1" x14ac:dyDescent="0.35">
      <c r="A554" s="16" t="s">
        <v>1648</v>
      </c>
      <c r="B554" s="16" t="s">
        <v>1649</v>
      </c>
      <c r="C554" s="16" t="s">
        <v>1650</v>
      </c>
      <c r="D554">
        <f>IFERROR(VLOOKUP(C554,'throwball F'!$B$2:$N$138,13,FALSE),100)</f>
        <v>100</v>
      </c>
      <c r="E554">
        <f>IFERROR(VLOOKUP(C554,'Cricket SF&amp;F'!$B$2:$AC$103,28,FALSE),0)</f>
        <v>-10</v>
      </c>
      <c r="F554">
        <f>IFERROR(VLOOKUP(C554,'Chess F'!$B$2:$H$84,7,FALSE),0)</f>
        <v>0</v>
      </c>
      <c r="G554">
        <f t="shared" si="48"/>
        <v>90</v>
      </c>
      <c r="H554">
        <f>IFERROR(VLOOKUP(C554,'Football SF'!$B$2:$U$61,20,FALSE),0)</f>
        <v>0</v>
      </c>
      <c r="I554">
        <f>IFERROR(VLOOKUP(C554,FIFA!$B$2:$M$36,12,FALSE),0)</f>
        <v>0</v>
      </c>
      <c r="J554">
        <f>IFERROR(VLOOKUP(C554,'TT F'!$B$2:$Q$71,16,FALSE),0)</f>
        <v>0</v>
      </c>
      <c r="K554">
        <f t="shared" si="49"/>
        <v>90</v>
      </c>
      <c r="L554">
        <f>IFERROR(VLOOKUP(C554,'Futsal F'!$B$2:$M$37,12,FALSE),0)</f>
        <v>0</v>
      </c>
      <c r="M554">
        <f>IFERROR(VLOOKUP(C554,'Football F'!$B$2:$M$34,12,FALSE),0)</f>
        <v>0</v>
      </c>
      <c r="N554">
        <f>IFERROR(VLOOKUP(C554,'Basketball F'!$B$2:$M$32,12,FALSE),0)</f>
        <v>0</v>
      </c>
      <c r="O554">
        <f t="shared" si="50"/>
        <v>90</v>
      </c>
      <c r="P554">
        <f>IFERROR(VLOOKUP(C554,'BGMI F'!$B$2:$Q$32,16,FALSE),0)</f>
        <v>0</v>
      </c>
      <c r="Q554">
        <f>IFERROR(VLOOKUP(C554,'Carrom F'!$B$2:$M$41,12,FALSE),0)</f>
        <v>0</v>
      </c>
      <c r="R554">
        <f>IFERROR(VLOOKUP(C554,'Badminton F'!$B$2:$Q$46,16,FALSE),0)</f>
        <v>0</v>
      </c>
      <c r="S554">
        <f t="shared" si="51"/>
        <v>90</v>
      </c>
      <c r="T554">
        <f>IFERROR(VLOOKUP(C554,Athletics!$B$2:$AF$22,31,FALSE),0)</f>
        <v>0</v>
      </c>
      <c r="U554">
        <f>IFERROR(VLOOKUP(C554,'Volleyball F'!$B$2:$Q$50,16,FALSE),0)</f>
        <v>0</v>
      </c>
      <c r="V554">
        <f>IFERROR(VLOOKUP(C554,Pool!$B$2:$U$31,20,FALSE),0)</f>
        <v>0</v>
      </c>
      <c r="W554">
        <f>IFERROR(VLOOKUP(C554,'Tug of War'!$B$2:$AC$20,28,FALSE),0)</f>
        <v>0</v>
      </c>
      <c r="X554">
        <f t="shared" si="52"/>
        <v>90</v>
      </c>
      <c r="Y554">
        <f>IFERROR(VLOOKUP(C554,Frisbee!$B$2:$Q$18,16,FALSE),0)</f>
        <v>0</v>
      </c>
      <c r="Z554">
        <f t="shared" si="53"/>
        <v>90</v>
      </c>
    </row>
    <row r="555" spans="1:26" ht="29.4" thickBot="1" x14ac:dyDescent="0.35">
      <c r="A555" s="16" t="s">
        <v>1651</v>
      </c>
      <c r="B555" s="16" t="s">
        <v>1652</v>
      </c>
      <c r="C555" s="16" t="s">
        <v>1653</v>
      </c>
      <c r="D555">
        <f>IFERROR(VLOOKUP(C555,'throwball F'!$B$2:$N$138,13,FALSE),100)</f>
        <v>100</v>
      </c>
      <c r="E555">
        <f>IFERROR(VLOOKUP(C555,'Cricket SF&amp;F'!$B$2:$AC$103,28,FALSE),0)</f>
        <v>-18</v>
      </c>
      <c r="F555">
        <f>IFERROR(VLOOKUP(C555,'Chess F'!$B$2:$H$84,7,FALSE),0)</f>
        <v>-3</v>
      </c>
      <c r="G555">
        <f t="shared" si="48"/>
        <v>79</v>
      </c>
      <c r="H555">
        <f>IFERROR(VLOOKUP(C555,'Football SF'!$B$2:$U$61,20,FALSE),0)</f>
        <v>0</v>
      </c>
      <c r="I555">
        <f>IFERROR(VLOOKUP(C555,FIFA!$B$2:$M$36,12,FALSE),0)</f>
        <v>0</v>
      </c>
      <c r="J555">
        <f>IFERROR(VLOOKUP(C555,'TT F'!$B$2:$Q$71,16,FALSE),0)</f>
        <v>10</v>
      </c>
      <c r="K555">
        <f t="shared" si="49"/>
        <v>89</v>
      </c>
      <c r="L555">
        <f>IFERROR(VLOOKUP(C555,'Futsal F'!$B$2:$M$37,12,FALSE),0)</f>
        <v>0</v>
      </c>
      <c r="M555">
        <f>IFERROR(VLOOKUP(C555,'Football F'!$B$2:$M$34,12,FALSE),0)</f>
        <v>0</v>
      </c>
      <c r="N555">
        <f>IFERROR(VLOOKUP(C555,'Basketball F'!$B$2:$M$32,12,FALSE),0)</f>
        <v>0</v>
      </c>
      <c r="O555">
        <f t="shared" si="50"/>
        <v>89</v>
      </c>
      <c r="P555">
        <f>IFERROR(VLOOKUP(C555,'BGMI F'!$B$2:$Q$32,16,FALSE),0)</f>
        <v>0</v>
      </c>
      <c r="Q555">
        <f>IFERROR(VLOOKUP(C555,'Carrom F'!$B$2:$M$41,12,FALSE),0)</f>
        <v>0</v>
      </c>
      <c r="R555">
        <f>IFERROR(VLOOKUP(C555,'Badminton F'!$B$2:$Q$46,16,FALSE),0)</f>
        <v>0</v>
      </c>
      <c r="S555">
        <f t="shared" si="51"/>
        <v>89</v>
      </c>
      <c r="T555">
        <f>IFERROR(VLOOKUP(C555,Athletics!$B$2:$AF$22,31,FALSE),0)</f>
        <v>0</v>
      </c>
      <c r="U555">
        <f>IFERROR(VLOOKUP(C555,'Volleyball F'!$B$2:$Q$50,16,FALSE),0)</f>
        <v>8</v>
      </c>
      <c r="V555">
        <f>IFERROR(VLOOKUP(C555,Pool!$B$2:$U$31,20,FALSE),0)</f>
        <v>0</v>
      </c>
      <c r="W555">
        <f>IFERROR(VLOOKUP(C555,'Tug of War'!$B$2:$AC$20,28,FALSE),0)</f>
        <v>0</v>
      </c>
      <c r="X555">
        <f t="shared" si="52"/>
        <v>97</v>
      </c>
      <c r="Y555">
        <f>IFERROR(VLOOKUP(C555,Frisbee!$B$2:$Q$18,16,FALSE),0)</f>
        <v>0</v>
      </c>
      <c r="Z555">
        <f t="shared" si="53"/>
        <v>97</v>
      </c>
    </row>
    <row r="556" spans="1:26" ht="29.4" thickBot="1" x14ac:dyDescent="0.35">
      <c r="A556" s="16" t="s">
        <v>1654</v>
      </c>
      <c r="B556" s="16" t="s">
        <v>1655</v>
      </c>
      <c r="C556" s="16" t="s">
        <v>1656</v>
      </c>
      <c r="D556">
        <f>IFERROR(VLOOKUP(C556,'throwball F'!$B$2:$N$138,13,FALSE),100)</f>
        <v>100</v>
      </c>
      <c r="E556">
        <f>IFERROR(VLOOKUP(C556,'Cricket SF&amp;F'!$B$2:$AC$103,28,FALSE),0)</f>
        <v>0</v>
      </c>
      <c r="F556">
        <f>IFERROR(VLOOKUP(C556,'Chess F'!$B$2:$H$84,7,FALSE),0)</f>
        <v>0</v>
      </c>
      <c r="G556">
        <f t="shared" si="48"/>
        <v>100</v>
      </c>
      <c r="H556">
        <f>IFERROR(VLOOKUP(C556,'Football SF'!$B$2:$U$61,20,FALSE),0)</f>
        <v>0</v>
      </c>
      <c r="I556">
        <f>IFERROR(VLOOKUP(C556,FIFA!$B$2:$M$36,12,FALSE),0)</f>
        <v>0</v>
      </c>
      <c r="J556">
        <f>IFERROR(VLOOKUP(C556,'TT F'!$B$2:$Q$71,16,FALSE),0)</f>
        <v>0</v>
      </c>
      <c r="K556">
        <f t="shared" si="49"/>
        <v>100</v>
      </c>
      <c r="L556">
        <f>IFERROR(VLOOKUP(C556,'Futsal F'!$B$2:$M$37,12,FALSE),0)</f>
        <v>0</v>
      </c>
      <c r="M556">
        <f>IFERROR(VLOOKUP(C556,'Football F'!$B$2:$M$34,12,FALSE),0)</f>
        <v>0</v>
      </c>
      <c r="N556">
        <f>IFERROR(VLOOKUP(C556,'Basketball F'!$B$2:$M$32,12,FALSE),0)</f>
        <v>0</v>
      </c>
      <c r="O556">
        <f t="shared" si="50"/>
        <v>100</v>
      </c>
      <c r="P556">
        <f>IFERROR(VLOOKUP(C556,'BGMI F'!$B$2:$Q$32,16,FALSE),0)</f>
        <v>0</v>
      </c>
      <c r="Q556">
        <f>IFERROR(VLOOKUP(C556,'Carrom F'!$B$2:$M$41,12,FALSE),0)</f>
        <v>0</v>
      </c>
      <c r="R556">
        <f>IFERROR(VLOOKUP(C556,'Badminton F'!$B$2:$Q$46,16,FALSE),0)</f>
        <v>0</v>
      </c>
      <c r="S556">
        <f t="shared" si="51"/>
        <v>100</v>
      </c>
      <c r="T556">
        <f>IFERROR(VLOOKUP(C556,Athletics!$B$2:$AF$22,31,FALSE),0)</f>
        <v>0</v>
      </c>
      <c r="U556">
        <f>IFERROR(VLOOKUP(C556,'Volleyball F'!$B$2:$Q$50,16,FALSE),0)</f>
        <v>0</v>
      </c>
      <c r="V556">
        <f>IFERROR(VLOOKUP(C556,Pool!$B$2:$U$31,20,FALSE),0)</f>
        <v>0</v>
      </c>
      <c r="W556">
        <f>IFERROR(VLOOKUP(C556,'Tug of War'!$B$2:$AC$20,28,FALSE),0)</f>
        <v>0</v>
      </c>
      <c r="X556">
        <f t="shared" si="52"/>
        <v>100</v>
      </c>
      <c r="Y556">
        <f>IFERROR(VLOOKUP(C556,Frisbee!$B$2:$Q$18,16,FALSE),0)</f>
        <v>0</v>
      </c>
      <c r="Z556">
        <f t="shared" si="53"/>
        <v>100</v>
      </c>
    </row>
    <row r="557" spans="1:26" ht="15" thickBot="1" x14ac:dyDescent="0.35">
      <c r="A557" s="16" t="s">
        <v>1657</v>
      </c>
      <c r="B557" s="16" t="s">
        <v>1658</v>
      </c>
      <c r="C557" s="16" t="s">
        <v>1659</v>
      </c>
      <c r="D557">
        <f>IFERROR(VLOOKUP(C557,'throwball F'!$B$2:$N$138,13,FALSE),100)</f>
        <v>90</v>
      </c>
      <c r="E557">
        <f>IFERROR(VLOOKUP(C557,'Cricket SF&amp;F'!$B$2:$AC$103,28,FALSE),0)</f>
        <v>0</v>
      </c>
      <c r="F557">
        <f>IFERROR(VLOOKUP(C557,'Chess F'!$B$2:$H$84,7,FALSE),0)</f>
        <v>0</v>
      </c>
      <c r="G557">
        <f t="shared" si="48"/>
        <v>90</v>
      </c>
      <c r="H557">
        <f>IFERROR(VLOOKUP(C557,'Football SF'!$B$2:$U$61,20,FALSE),0)</f>
        <v>0</v>
      </c>
      <c r="I557">
        <f>IFERROR(VLOOKUP(C557,FIFA!$B$2:$M$36,12,FALSE),0)</f>
        <v>0</v>
      </c>
      <c r="J557">
        <f>IFERROR(VLOOKUP(C557,'TT F'!$B$2:$Q$71,16,FALSE),0)</f>
        <v>0</v>
      </c>
      <c r="K557">
        <f t="shared" si="49"/>
        <v>90</v>
      </c>
      <c r="L557">
        <f>IFERROR(VLOOKUP(C557,'Futsal F'!$B$2:$M$37,12,FALSE),0)</f>
        <v>0</v>
      </c>
      <c r="M557">
        <f>IFERROR(VLOOKUP(C557,'Football F'!$B$2:$M$34,12,FALSE),0)</f>
        <v>0</v>
      </c>
      <c r="N557">
        <f>IFERROR(VLOOKUP(C557,'Basketball F'!$B$2:$M$32,12,FALSE),0)</f>
        <v>0</v>
      </c>
      <c r="O557">
        <f t="shared" si="50"/>
        <v>90</v>
      </c>
      <c r="P557">
        <f>IFERROR(VLOOKUP(C557,'BGMI F'!$B$2:$Q$32,16,FALSE),0)</f>
        <v>-15</v>
      </c>
      <c r="Q557">
        <f>IFERROR(VLOOKUP(C557,'Carrom F'!$B$2:$M$41,12,FALSE),0)</f>
        <v>0</v>
      </c>
      <c r="R557">
        <f>IFERROR(VLOOKUP(C557,'Badminton F'!$B$2:$Q$46,16,FALSE),0)</f>
        <v>-15</v>
      </c>
      <c r="S557">
        <f t="shared" si="51"/>
        <v>60</v>
      </c>
      <c r="T557">
        <f>IFERROR(VLOOKUP(C557,Athletics!$B$2:$AF$22,31,FALSE),0)</f>
        <v>0</v>
      </c>
      <c r="U557">
        <f>IFERROR(VLOOKUP(C557,'Volleyball F'!$B$2:$Q$50,16,FALSE),0)</f>
        <v>0</v>
      </c>
      <c r="V557">
        <f>IFERROR(VLOOKUP(C557,Pool!$B$2:$U$31,20,FALSE),0)</f>
        <v>0</v>
      </c>
      <c r="W557">
        <f>IFERROR(VLOOKUP(C557,'Tug of War'!$B$2:$AC$20,28,FALSE),0)</f>
        <v>0</v>
      </c>
      <c r="X557">
        <f t="shared" si="52"/>
        <v>60</v>
      </c>
      <c r="Y557">
        <f>IFERROR(VLOOKUP(C557,Frisbee!$B$2:$Q$18,16,FALSE),0)</f>
        <v>0</v>
      </c>
      <c r="Z557">
        <f t="shared" si="53"/>
        <v>60</v>
      </c>
    </row>
    <row r="558" spans="1:26" ht="29.4" thickBot="1" x14ac:dyDescent="0.35">
      <c r="A558" s="16" t="s">
        <v>1660</v>
      </c>
      <c r="B558" s="16" t="s">
        <v>1661</v>
      </c>
      <c r="C558" s="16" t="s">
        <v>1662</v>
      </c>
      <c r="D558">
        <f>IFERROR(VLOOKUP(C558,'throwball F'!$B$2:$N$138,13,FALSE),100)</f>
        <v>100</v>
      </c>
      <c r="E558">
        <f>IFERROR(VLOOKUP(C558,'Cricket SF&amp;F'!$B$2:$AC$103,28,FALSE),0)</f>
        <v>0</v>
      </c>
      <c r="F558">
        <f>IFERROR(VLOOKUP(C558,'Chess F'!$B$2:$H$84,7,FALSE),0)</f>
        <v>0</v>
      </c>
      <c r="G558">
        <f t="shared" si="48"/>
        <v>100</v>
      </c>
      <c r="H558">
        <f>IFERROR(VLOOKUP(C558,'Football SF'!$B$2:$U$61,20,FALSE),0)</f>
        <v>0</v>
      </c>
      <c r="I558">
        <f>IFERROR(VLOOKUP(C558,FIFA!$B$2:$M$36,12,FALSE),0)</f>
        <v>0</v>
      </c>
      <c r="J558">
        <f>IFERROR(VLOOKUP(C558,'TT F'!$B$2:$Q$71,16,FALSE),0)</f>
        <v>0</v>
      </c>
      <c r="K558">
        <f t="shared" si="49"/>
        <v>100</v>
      </c>
      <c r="L558">
        <f>IFERROR(VLOOKUP(C558,'Futsal F'!$B$2:$M$37,12,FALSE),0)</f>
        <v>0</v>
      </c>
      <c r="M558">
        <f>IFERROR(VLOOKUP(C558,'Football F'!$B$2:$M$34,12,FALSE),0)</f>
        <v>0</v>
      </c>
      <c r="N558">
        <f>IFERROR(VLOOKUP(C558,'Basketball F'!$B$2:$M$32,12,FALSE),0)</f>
        <v>0</v>
      </c>
      <c r="O558">
        <f t="shared" si="50"/>
        <v>100</v>
      </c>
      <c r="P558">
        <f>IFERROR(VLOOKUP(C558,'BGMI F'!$B$2:$Q$32,16,FALSE),0)</f>
        <v>0</v>
      </c>
      <c r="Q558">
        <f>IFERROR(VLOOKUP(C558,'Carrom F'!$B$2:$M$41,12,FALSE),0)</f>
        <v>0</v>
      </c>
      <c r="R558">
        <f>IFERROR(VLOOKUP(C558,'Badminton F'!$B$2:$Q$46,16,FALSE),0)</f>
        <v>0</v>
      </c>
      <c r="S558">
        <f t="shared" si="51"/>
        <v>100</v>
      </c>
      <c r="T558">
        <f>IFERROR(VLOOKUP(C558,Athletics!$B$2:$AF$22,31,FALSE),0)</f>
        <v>0</v>
      </c>
      <c r="U558">
        <f>IFERROR(VLOOKUP(C558,'Volleyball F'!$B$2:$Q$50,16,FALSE),0)</f>
        <v>0</v>
      </c>
      <c r="V558">
        <f>IFERROR(VLOOKUP(C558,Pool!$B$2:$U$31,20,FALSE),0)</f>
        <v>0</v>
      </c>
      <c r="W558">
        <f>IFERROR(VLOOKUP(C558,'Tug of War'!$B$2:$AC$20,28,FALSE),0)</f>
        <v>0</v>
      </c>
      <c r="X558">
        <f t="shared" si="52"/>
        <v>100</v>
      </c>
      <c r="Y558">
        <f>IFERROR(VLOOKUP(C558,Frisbee!$B$2:$Q$18,16,FALSE),0)</f>
        <v>0</v>
      </c>
      <c r="Z558">
        <f t="shared" si="53"/>
        <v>100</v>
      </c>
    </row>
    <row r="559" spans="1:26" ht="29.4" thickBot="1" x14ac:dyDescent="0.35">
      <c r="A559" s="16" t="s">
        <v>1663</v>
      </c>
      <c r="B559" s="16" t="s">
        <v>1664</v>
      </c>
      <c r="C559" s="16" t="s">
        <v>1665</v>
      </c>
      <c r="D559">
        <f>IFERROR(VLOOKUP(C559,'throwball F'!$B$2:$N$138,13,FALSE),100)</f>
        <v>100</v>
      </c>
      <c r="E559">
        <f>IFERROR(VLOOKUP(C559,'Cricket SF&amp;F'!$B$2:$AC$103,28,FALSE),0)</f>
        <v>0</v>
      </c>
      <c r="F559">
        <f>IFERROR(VLOOKUP(C559,'Chess F'!$B$2:$H$84,7,FALSE),0)</f>
        <v>0</v>
      </c>
      <c r="G559">
        <f t="shared" si="48"/>
        <v>100</v>
      </c>
      <c r="H559">
        <f>IFERROR(VLOOKUP(C559,'Football SF'!$B$2:$U$61,20,FALSE),0)</f>
        <v>0</v>
      </c>
      <c r="I559">
        <f>IFERROR(VLOOKUP(C559,FIFA!$B$2:$M$36,12,FALSE),0)</f>
        <v>0</v>
      </c>
      <c r="J559">
        <f>IFERROR(VLOOKUP(C559,'TT F'!$B$2:$Q$71,16,FALSE),0)</f>
        <v>0</v>
      </c>
      <c r="K559">
        <f t="shared" si="49"/>
        <v>100</v>
      </c>
      <c r="L559">
        <f>IFERROR(VLOOKUP(C559,'Futsal F'!$B$2:$M$37,12,FALSE),0)</f>
        <v>0</v>
      </c>
      <c r="M559">
        <f>IFERROR(VLOOKUP(C559,'Football F'!$B$2:$M$34,12,FALSE),0)</f>
        <v>0</v>
      </c>
      <c r="N559">
        <f>IFERROR(VLOOKUP(C559,'Basketball F'!$B$2:$M$32,12,FALSE),0)</f>
        <v>0</v>
      </c>
      <c r="O559">
        <f t="shared" si="50"/>
        <v>100</v>
      </c>
      <c r="P559">
        <f>IFERROR(VLOOKUP(C559,'BGMI F'!$B$2:$Q$32,16,FALSE),0)</f>
        <v>0</v>
      </c>
      <c r="Q559">
        <f>IFERROR(VLOOKUP(C559,'Carrom F'!$B$2:$M$41,12,FALSE),0)</f>
        <v>0</v>
      </c>
      <c r="R559">
        <f>IFERROR(VLOOKUP(C559,'Badminton F'!$B$2:$Q$46,16,FALSE),0)</f>
        <v>0</v>
      </c>
      <c r="S559">
        <f t="shared" si="51"/>
        <v>100</v>
      </c>
      <c r="T559">
        <f>IFERROR(VLOOKUP(C559,Athletics!$B$2:$AF$22,31,FALSE),0)</f>
        <v>0</v>
      </c>
      <c r="U559">
        <f>IFERROR(VLOOKUP(C559,'Volleyball F'!$B$2:$Q$50,16,FALSE),0)</f>
        <v>0</v>
      </c>
      <c r="V559">
        <f>IFERROR(VLOOKUP(C559,Pool!$B$2:$U$31,20,FALSE),0)</f>
        <v>0</v>
      </c>
      <c r="W559">
        <f>IFERROR(VLOOKUP(C559,'Tug of War'!$B$2:$AC$20,28,FALSE),0)</f>
        <v>0</v>
      </c>
      <c r="X559">
        <f t="shared" si="52"/>
        <v>100</v>
      </c>
      <c r="Y559">
        <f>IFERROR(VLOOKUP(C559,Frisbee!$B$2:$Q$18,16,FALSE),0)</f>
        <v>0</v>
      </c>
      <c r="Z559">
        <f t="shared" si="53"/>
        <v>100</v>
      </c>
    </row>
    <row r="560" spans="1:26" ht="29.4" thickBot="1" x14ac:dyDescent="0.35">
      <c r="A560" s="16" t="s">
        <v>1666</v>
      </c>
      <c r="B560" s="16" t="s">
        <v>1667</v>
      </c>
      <c r="C560" s="16" t="s">
        <v>1668</v>
      </c>
      <c r="D560">
        <f>IFERROR(VLOOKUP(C560,'throwball F'!$B$2:$N$138,13,FALSE),100)</f>
        <v>100</v>
      </c>
      <c r="E560">
        <f>IFERROR(VLOOKUP(C560,'Cricket SF&amp;F'!$B$2:$AC$103,28,FALSE),0)</f>
        <v>0</v>
      </c>
      <c r="F560">
        <f>IFERROR(VLOOKUP(C560,'Chess F'!$B$2:$H$84,7,FALSE),0)</f>
        <v>0</v>
      </c>
      <c r="G560">
        <f t="shared" si="48"/>
        <v>100</v>
      </c>
      <c r="H560">
        <f>IFERROR(VLOOKUP(C560,'Football SF'!$B$2:$U$61,20,FALSE),0)</f>
        <v>0</v>
      </c>
      <c r="I560">
        <f>IFERROR(VLOOKUP(C560,FIFA!$B$2:$M$36,12,FALSE),0)</f>
        <v>0</v>
      </c>
      <c r="J560">
        <f>IFERROR(VLOOKUP(C560,'TT F'!$B$2:$Q$71,16,FALSE),0)</f>
        <v>0</v>
      </c>
      <c r="K560">
        <f t="shared" si="49"/>
        <v>100</v>
      </c>
      <c r="L560">
        <f>IFERROR(VLOOKUP(C560,'Futsal F'!$B$2:$M$37,12,FALSE),0)</f>
        <v>0</v>
      </c>
      <c r="M560">
        <f>IFERROR(VLOOKUP(C560,'Football F'!$B$2:$M$34,12,FALSE),0)</f>
        <v>0</v>
      </c>
      <c r="N560">
        <f>IFERROR(VLOOKUP(C560,'Basketball F'!$B$2:$M$32,12,FALSE),0)</f>
        <v>0</v>
      </c>
      <c r="O560">
        <f t="shared" si="50"/>
        <v>100</v>
      </c>
      <c r="P560">
        <f>IFERROR(VLOOKUP(C560,'BGMI F'!$B$2:$Q$32,16,FALSE),0)</f>
        <v>0</v>
      </c>
      <c r="Q560">
        <f>IFERROR(VLOOKUP(C560,'Carrom F'!$B$2:$M$41,12,FALSE),0)</f>
        <v>0</v>
      </c>
      <c r="R560">
        <f>IFERROR(VLOOKUP(C560,'Badminton F'!$B$2:$Q$46,16,FALSE),0)</f>
        <v>0</v>
      </c>
      <c r="S560">
        <f t="shared" si="51"/>
        <v>100</v>
      </c>
      <c r="T560">
        <f>IFERROR(VLOOKUP(C560,Athletics!$B$2:$AF$22,31,FALSE),0)</f>
        <v>0</v>
      </c>
      <c r="U560">
        <f>IFERROR(VLOOKUP(C560,'Volleyball F'!$B$2:$Q$50,16,FALSE),0)</f>
        <v>0</v>
      </c>
      <c r="V560">
        <f>IFERROR(VLOOKUP(C560,Pool!$B$2:$U$31,20,FALSE),0)</f>
        <v>0</v>
      </c>
      <c r="W560">
        <f>IFERROR(VLOOKUP(C560,'Tug of War'!$B$2:$AC$20,28,FALSE),0)</f>
        <v>0</v>
      </c>
      <c r="X560">
        <f t="shared" si="52"/>
        <v>100</v>
      </c>
      <c r="Y560">
        <f>IFERROR(VLOOKUP(C560,Frisbee!$B$2:$Q$18,16,FALSE),0)</f>
        <v>0</v>
      </c>
      <c r="Z560">
        <f t="shared" si="53"/>
        <v>100</v>
      </c>
    </row>
    <row r="561" spans="1:26" ht="15" thickBot="1" x14ac:dyDescent="0.35">
      <c r="A561" s="16" t="s">
        <v>1669</v>
      </c>
      <c r="B561" s="16" t="s">
        <v>1670</v>
      </c>
      <c r="C561" s="16" t="s">
        <v>1671</v>
      </c>
      <c r="D561">
        <f>IFERROR(VLOOKUP(C561,'throwball F'!$B$2:$N$138,13,FALSE),100)</f>
        <v>100</v>
      </c>
      <c r="E561">
        <f>IFERROR(VLOOKUP(C561,'Cricket SF&amp;F'!$B$2:$AC$103,28,FALSE),0)</f>
        <v>0</v>
      </c>
      <c r="F561">
        <f>IFERROR(VLOOKUP(C561,'Chess F'!$B$2:$H$84,7,FALSE),0)</f>
        <v>0</v>
      </c>
      <c r="G561">
        <f t="shared" si="48"/>
        <v>100</v>
      </c>
      <c r="H561">
        <f>IFERROR(VLOOKUP(C561,'Football SF'!$B$2:$U$61,20,FALSE),0)</f>
        <v>0</v>
      </c>
      <c r="I561">
        <f>IFERROR(VLOOKUP(C561,FIFA!$B$2:$M$36,12,FALSE),0)</f>
        <v>0</v>
      </c>
      <c r="J561">
        <f>IFERROR(VLOOKUP(C561,'TT F'!$B$2:$Q$71,16,FALSE),0)</f>
        <v>0</v>
      </c>
      <c r="K561">
        <f t="shared" si="49"/>
        <v>100</v>
      </c>
      <c r="L561">
        <f>IFERROR(VLOOKUP(C561,'Futsal F'!$B$2:$M$37,12,FALSE),0)</f>
        <v>0</v>
      </c>
      <c r="M561">
        <f>IFERROR(VLOOKUP(C561,'Football F'!$B$2:$M$34,12,FALSE),0)</f>
        <v>0</v>
      </c>
      <c r="N561">
        <f>IFERROR(VLOOKUP(C561,'Basketball F'!$B$2:$M$32,12,FALSE),0)</f>
        <v>0</v>
      </c>
      <c r="O561">
        <f t="shared" si="50"/>
        <v>100</v>
      </c>
      <c r="P561">
        <f>IFERROR(VLOOKUP(C561,'BGMI F'!$B$2:$Q$32,16,FALSE),0)</f>
        <v>0</v>
      </c>
      <c r="Q561">
        <f>IFERROR(VLOOKUP(C561,'Carrom F'!$B$2:$M$41,12,FALSE),0)</f>
        <v>0</v>
      </c>
      <c r="R561">
        <f>IFERROR(VLOOKUP(C561,'Badminton F'!$B$2:$Q$46,16,FALSE),0)</f>
        <v>0</v>
      </c>
      <c r="S561">
        <f t="shared" si="51"/>
        <v>100</v>
      </c>
      <c r="T561">
        <f>IFERROR(VLOOKUP(C561,Athletics!$B$2:$AF$22,31,FALSE),0)</f>
        <v>0</v>
      </c>
      <c r="U561">
        <f>IFERROR(VLOOKUP(C561,'Volleyball F'!$B$2:$Q$50,16,FALSE),0)</f>
        <v>0</v>
      </c>
      <c r="V561">
        <f>IFERROR(VLOOKUP(C561,Pool!$B$2:$U$31,20,FALSE),0)</f>
        <v>0</v>
      </c>
      <c r="W561">
        <f>IFERROR(VLOOKUP(C561,'Tug of War'!$B$2:$AC$20,28,FALSE),0)</f>
        <v>0</v>
      </c>
      <c r="X561">
        <f t="shared" si="52"/>
        <v>100</v>
      </c>
      <c r="Y561">
        <f>IFERROR(VLOOKUP(C561,Frisbee!$B$2:$Q$18,16,FALSE),0)</f>
        <v>0</v>
      </c>
      <c r="Z561">
        <f t="shared" si="53"/>
        <v>100</v>
      </c>
    </row>
    <row r="562" spans="1:26" ht="29.4" thickBot="1" x14ac:dyDescent="0.35">
      <c r="A562" s="16" t="s">
        <v>1672</v>
      </c>
      <c r="B562" s="16" t="s">
        <v>1673</v>
      </c>
      <c r="C562" s="16" t="s">
        <v>1674</v>
      </c>
      <c r="D562">
        <f>IFERROR(VLOOKUP(C562,'throwball F'!$B$2:$N$138,13,FALSE),100)</f>
        <v>100</v>
      </c>
      <c r="E562">
        <f>IFERROR(VLOOKUP(C562,'Cricket SF&amp;F'!$B$2:$AC$103,28,FALSE),0)</f>
        <v>0</v>
      </c>
      <c r="F562">
        <f>IFERROR(VLOOKUP(C562,'Chess F'!$B$2:$H$84,7,FALSE),0)</f>
        <v>0</v>
      </c>
      <c r="G562">
        <f t="shared" si="48"/>
        <v>100</v>
      </c>
      <c r="H562">
        <f>IFERROR(VLOOKUP(C562,'Football SF'!$B$2:$U$61,20,FALSE),0)</f>
        <v>0</v>
      </c>
      <c r="I562">
        <f>IFERROR(VLOOKUP(C562,FIFA!$B$2:$M$36,12,FALSE),0)</f>
        <v>0</v>
      </c>
      <c r="J562">
        <f>IFERROR(VLOOKUP(C562,'TT F'!$B$2:$Q$71,16,FALSE),0)</f>
        <v>0</v>
      </c>
      <c r="K562">
        <f t="shared" si="49"/>
        <v>100</v>
      </c>
      <c r="L562">
        <f>IFERROR(VLOOKUP(C562,'Futsal F'!$B$2:$M$37,12,FALSE),0)</f>
        <v>0</v>
      </c>
      <c r="M562">
        <f>IFERROR(VLOOKUP(C562,'Football F'!$B$2:$M$34,12,FALSE),0)</f>
        <v>0</v>
      </c>
      <c r="N562">
        <f>IFERROR(VLOOKUP(C562,'Basketball F'!$B$2:$M$32,12,FALSE),0)</f>
        <v>0</v>
      </c>
      <c r="O562">
        <f t="shared" si="50"/>
        <v>100</v>
      </c>
      <c r="P562">
        <f>IFERROR(VLOOKUP(C562,'BGMI F'!$B$2:$Q$32,16,FALSE),0)</f>
        <v>0</v>
      </c>
      <c r="Q562">
        <f>IFERROR(VLOOKUP(C562,'Carrom F'!$B$2:$M$41,12,FALSE),0)</f>
        <v>0</v>
      </c>
      <c r="R562">
        <f>IFERROR(VLOOKUP(C562,'Badminton F'!$B$2:$Q$46,16,FALSE),0)</f>
        <v>0</v>
      </c>
      <c r="S562">
        <f t="shared" si="51"/>
        <v>100</v>
      </c>
      <c r="T562">
        <f>IFERROR(VLOOKUP(C562,Athletics!$B$2:$AF$22,31,FALSE),0)</f>
        <v>0</v>
      </c>
      <c r="U562">
        <f>IFERROR(VLOOKUP(C562,'Volleyball F'!$B$2:$Q$50,16,FALSE),0)</f>
        <v>0</v>
      </c>
      <c r="V562">
        <f>IFERROR(VLOOKUP(C562,Pool!$B$2:$U$31,20,FALSE),0)</f>
        <v>0</v>
      </c>
      <c r="W562">
        <f>IFERROR(VLOOKUP(C562,'Tug of War'!$B$2:$AC$20,28,FALSE),0)</f>
        <v>0</v>
      </c>
      <c r="X562">
        <f t="shared" si="52"/>
        <v>100</v>
      </c>
      <c r="Y562">
        <f>IFERROR(VLOOKUP(C562,Frisbee!$B$2:$Q$18,16,FALSE),0)</f>
        <v>0</v>
      </c>
      <c r="Z562">
        <f t="shared" si="53"/>
        <v>100</v>
      </c>
    </row>
    <row r="563" spans="1:26" ht="29.4" thickBot="1" x14ac:dyDescent="0.35">
      <c r="A563" s="16" t="s">
        <v>1675</v>
      </c>
      <c r="B563" s="16" t="s">
        <v>1676</v>
      </c>
      <c r="C563" s="16" t="s">
        <v>1677</v>
      </c>
      <c r="D563">
        <f>IFERROR(VLOOKUP(C563,'throwball F'!$B$2:$N$138,13,FALSE),100)</f>
        <v>100</v>
      </c>
      <c r="E563">
        <f>IFERROR(VLOOKUP(C563,'Cricket SF&amp;F'!$B$2:$AC$103,28,FALSE),0)</f>
        <v>0</v>
      </c>
      <c r="F563">
        <f>IFERROR(VLOOKUP(C563,'Chess F'!$B$2:$H$84,7,FALSE),0)</f>
        <v>0</v>
      </c>
      <c r="G563">
        <f t="shared" si="48"/>
        <v>100</v>
      </c>
      <c r="H563">
        <f>IFERROR(VLOOKUP(C563,'Football SF'!$B$2:$U$61,20,FALSE),0)</f>
        <v>0</v>
      </c>
      <c r="I563">
        <f>IFERROR(VLOOKUP(C563,FIFA!$B$2:$M$36,12,FALSE),0)</f>
        <v>0</v>
      </c>
      <c r="J563">
        <f>IFERROR(VLOOKUP(C563,'TT F'!$B$2:$Q$71,16,FALSE),0)</f>
        <v>0</v>
      </c>
      <c r="K563">
        <f t="shared" si="49"/>
        <v>100</v>
      </c>
      <c r="L563">
        <f>IFERROR(VLOOKUP(C563,'Futsal F'!$B$2:$M$37,12,FALSE),0)</f>
        <v>0</v>
      </c>
      <c r="M563">
        <f>IFERROR(VLOOKUP(C563,'Football F'!$B$2:$M$34,12,FALSE),0)</f>
        <v>0</v>
      </c>
      <c r="N563">
        <f>IFERROR(VLOOKUP(C563,'Basketball F'!$B$2:$M$32,12,FALSE),0)</f>
        <v>0</v>
      </c>
      <c r="O563">
        <f t="shared" si="50"/>
        <v>100</v>
      </c>
      <c r="P563">
        <f>IFERROR(VLOOKUP(C563,'BGMI F'!$B$2:$Q$32,16,FALSE),0)</f>
        <v>0</v>
      </c>
      <c r="Q563">
        <f>IFERROR(VLOOKUP(C563,'Carrom F'!$B$2:$M$41,12,FALSE),0)</f>
        <v>0</v>
      </c>
      <c r="R563">
        <f>IFERROR(VLOOKUP(C563,'Badminton F'!$B$2:$Q$46,16,FALSE),0)</f>
        <v>0</v>
      </c>
      <c r="S563">
        <f t="shared" si="51"/>
        <v>100</v>
      </c>
      <c r="T563">
        <f>IFERROR(VLOOKUP(C563,Athletics!$B$2:$AF$22,31,FALSE),0)</f>
        <v>0</v>
      </c>
      <c r="U563">
        <f>IFERROR(VLOOKUP(C563,'Volleyball F'!$B$2:$Q$50,16,FALSE),0)</f>
        <v>0</v>
      </c>
      <c r="V563">
        <f>IFERROR(VLOOKUP(C563,Pool!$B$2:$U$31,20,FALSE),0)</f>
        <v>0</v>
      </c>
      <c r="W563">
        <f>IFERROR(VLOOKUP(C563,'Tug of War'!$B$2:$AC$20,28,FALSE),0)</f>
        <v>0</v>
      </c>
      <c r="X563">
        <f t="shared" si="52"/>
        <v>100</v>
      </c>
      <c r="Y563">
        <f>IFERROR(VLOOKUP(C563,Frisbee!$B$2:$Q$18,16,FALSE),0)</f>
        <v>0</v>
      </c>
      <c r="Z563">
        <f t="shared" si="53"/>
        <v>100</v>
      </c>
    </row>
    <row r="564" spans="1:26" ht="29.4" thickBot="1" x14ac:dyDescent="0.35">
      <c r="A564" s="16" t="s">
        <v>1678</v>
      </c>
      <c r="B564" s="16" t="s">
        <v>1679</v>
      </c>
      <c r="C564" s="16" t="s">
        <v>1680</v>
      </c>
      <c r="D564">
        <f>IFERROR(VLOOKUP(C564,'throwball F'!$B$2:$N$138,13,FALSE),100)</f>
        <v>100</v>
      </c>
      <c r="E564">
        <f>IFERROR(VLOOKUP(C564,'Cricket SF&amp;F'!$B$2:$AC$103,28,FALSE),0)</f>
        <v>5</v>
      </c>
      <c r="F564">
        <f>IFERROR(VLOOKUP(C564,'Chess F'!$B$2:$H$84,7,FALSE),0)</f>
        <v>0</v>
      </c>
      <c r="G564">
        <f t="shared" si="48"/>
        <v>105</v>
      </c>
      <c r="H564">
        <f>IFERROR(VLOOKUP(C564,'Football SF'!$B$2:$U$61,20,FALSE),0)</f>
        <v>0</v>
      </c>
      <c r="I564">
        <f>IFERROR(VLOOKUP(C564,FIFA!$B$2:$M$36,12,FALSE),0)</f>
        <v>0</v>
      </c>
      <c r="J564">
        <f>IFERROR(VLOOKUP(C564,'TT F'!$B$2:$Q$71,16,FALSE),0)</f>
        <v>0</v>
      </c>
      <c r="K564">
        <f t="shared" si="49"/>
        <v>105</v>
      </c>
      <c r="L564">
        <f>IFERROR(VLOOKUP(C564,'Futsal F'!$B$2:$M$37,12,FALSE),0)</f>
        <v>0</v>
      </c>
      <c r="M564">
        <f>IFERROR(VLOOKUP(C564,'Football F'!$B$2:$M$34,12,FALSE),0)</f>
        <v>0</v>
      </c>
      <c r="N564">
        <f>IFERROR(VLOOKUP(C564,'Basketball F'!$B$2:$M$32,12,FALSE),0)</f>
        <v>0</v>
      </c>
      <c r="O564">
        <f t="shared" si="50"/>
        <v>105</v>
      </c>
      <c r="P564">
        <f>IFERROR(VLOOKUP(C564,'BGMI F'!$B$2:$Q$32,16,FALSE),0)</f>
        <v>0</v>
      </c>
      <c r="Q564">
        <f>IFERROR(VLOOKUP(C564,'Carrom F'!$B$2:$M$41,12,FALSE),0)</f>
        <v>0</v>
      </c>
      <c r="R564">
        <f>IFERROR(VLOOKUP(C564,'Badminton F'!$B$2:$Q$46,16,FALSE),0)</f>
        <v>0</v>
      </c>
      <c r="S564">
        <f t="shared" si="51"/>
        <v>105</v>
      </c>
      <c r="T564">
        <f>IFERROR(VLOOKUP(C564,Athletics!$B$2:$AF$22,31,FALSE),0)</f>
        <v>0</v>
      </c>
      <c r="U564">
        <f>IFERROR(VLOOKUP(C564,'Volleyball F'!$B$2:$Q$50,16,FALSE),0)</f>
        <v>0</v>
      </c>
      <c r="V564">
        <f>IFERROR(VLOOKUP(C564,Pool!$B$2:$U$31,20,FALSE),0)</f>
        <v>0</v>
      </c>
      <c r="W564">
        <f>IFERROR(VLOOKUP(C564,'Tug of War'!$B$2:$AC$20,28,FALSE),0)</f>
        <v>0</v>
      </c>
      <c r="X564">
        <f t="shared" si="52"/>
        <v>105</v>
      </c>
      <c r="Y564">
        <f>IFERROR(VLOOKUP(C564,Frisbee!$B$2:$Q$18,16,FALSE),0)</f>
        <v>0</v>
      </c>
      <c r="Z564">
        <f t="shared" si="53"/>
        <v>105</v>
      </c>
    </row>
    <row r="565" spans="1:26" ht="15" thickBot="1" x14ac:dyDescent="0.35">
      <c r="A565" s="16" t="s">
        <v>1681</v>
      </c>
      <c r="B565" s="16" t="s">
        <v>1682</v>
      </c>
      <c r="C565" s="16" t="s">
        <v>1683</v>
      </c>
      <c r="D565">
        <f>IFERROR(VLOOKUP(C565,'throwball F'!$B$2:$N$138,13,FALSE),100)</f>
        <v>100</v>
      </c>
      <c r="E565">
        <f>IFERROR(VLOOKUP(C565,'Cricket SF&amp;F'!$B$2:$AC$103,28,FALSE),0)</f>
        <v>0</v>
      </c>
      <c r="F565">
        <f>IFERROR(VLOOKUP(C565,'Chess F'!$B$2:$H$84,7,FALSE),0)</f>
        <v>0</v>
      </c>
      <c r="G565">
        <f t="shared" si="48"/>
        <v>100</v>
      </c>
      <c r="H565">
        <f>IFERROR(VLOOKUP(C565,'Football SF'!$B$2:$U$61,20,FALSE),0)</f>
        <v>0</v>
      </c>
      <c r="I565">
        <f>IFERROR(VLOOKUP(C565,FIFA!$B$2:$M$36,12,FALSE),0)</f>
        <v>0</v>
      </c>
      <c r="J565">
        <f>IFERROR(VLOOKUP(C565,'TT F'!$B$2:$Q$71,16,FALSE),0)</f>
        <v>0</v>
      </c>
      <c r="K565">
        <f t="shared" si="49"/>
        <v>100</v>
      </c>
      <c r="L565">
        <f>IFERROR(VLOOKUP(C565,'Futsal F'!$B$2:$M$37,12,FALSE),0)</f>
        <v>0</v>
      </c>
      <c r="M565">
        <f>IFERROR(VLOOKUP(C565,'Football F'!$B$2:$M$34,12,FALSE),0)</f>
        <v>0</v>
      </c>
      <c r="N565">
        <f>IFERROR(VLOOKUP(C565,'Basketball F'!$B$2:$M$32,12,FALSE),0)</f>
        <v>0</v>
      </c>
      <c r="O565">
        <f t="shared" si="50"/>
        <v>100</v>
      </c>
      <c r="P565">
        <f>IFERROR(VLOOKUP(C565,'BGMI F'!$B$2:$Q$32,16,FALSE),0)</f>
        <v>0</v>
      </c>
      <c r="Q565">
        <f>IFERROR(VLOOKUP(C565,'Carrom F'!$B$2:$M$41,12,FALSE),0)</f>
        <v>0</v>
      </c>
      <c r="R565">
        <f>IFERROR(VLOOKUP(C565,'Badminton F'!$B$2:$Q$46,16,FALSE),0)</f>
        <v>0</v>
      </c>
      <c r="S565">
        <f t="shared" si="51"/>
        <v>100</v>
      </c>
      <c r="T565">
        <f>IFERROR(VLOOKUP(C565,Athletics!$B$2:$AF$22,31,FALSE),0)</f>
        <v>0</v>
      </c>
      <c r="U565">
        <f>IFERROR(VLOOKUP(C565,'Volleyball F'!$B$2:$Q$50,16,FALSE),0)</f>
        <v>0</v>
      </c>
      <c r="V565">
        <f>IFERROR(VLOOKUP(C565,Pool!$B$2:$U$31,20,FALSE),0)</f>
        <v>0</v>
      </c>
      <c r="W565">
        <f>IFERROR(VLOOKUP(C565,'Tug of War'!$B$2:$AC$20,28,FALSE),0)</f>
        <v>0</v>
      </c>
      <c r="X565">
        <f t="shared" si="52"/>
        <v>100</v>
      </c>
      <c r="Y565">
        <f>IFERROR(VLOOKUP(C565,Frisbee!$B$2:$Q$18,16,FALSE),0)</f>
        <v>0</v>
      </c>
      <c r="Z565">
        <f t="shared" si="53"/>
        <v>100</v>
      </c>
    </row>
    <row r="566" spans="1:26" ht="15" thickBot="1" x14ac:dyDescent="0.35">
      <c r="A566" s="16" t="s">
        <v>1684</v>
      </c>
      <c r="B566" s="16" t="s">
        <v>1685</v>
      </c>
      <c r="C566" s="16" t="s">
        <v>1686</v>
      </c>
      <c r="D566">
        <f>IFERROR(VLOOKUP(C566,'throwball F'!$B$2:$N$138,13,FALSE),100)</f>
        <v>100</v>
      </c>
      <c r="E566">
        <f>IFERROR(VLOOKUP(C566,'Cricket SF&amp;F'!$B$2:$AC$103,28,FALSE),0)</f>
        <v>0</v>
      </c>
      <c r="F566">
        <f>IFERROR(VLOOKUP(C566,'Chess F'!$B$2:$H$84,7,FALSE),0)</f>
        <v>0</v>
      </c>
      <c r="G566">
        <f t="shared" si="48"/>
        <v>100</v>
      </c>
      <c r="H566">
        <f>IFERROR(VLOOKUP(C566,'Football SF'!$B$2:$U$61,20,FALSE),0)</f>
        <v>0</v>
      </c>
      <c r="I566">
        <f>IFERROR(VLOOKUP(C566,FIFA!$B$2:$M$36,12,FALSE),0)</f>
        <v>0</v>
      </c>
      <c r="J566">
        <f>IFERROR(VLOOKUP(C566,'TT F'!$B$2:$Q$71,16,FALSE),0)</f>
        <v>0</v>
      </c>
      <c r="K566">
        <f t="shared" si="49"/>
        <v>100</v>
      </c>
      <c r="L566">
        <f>IFERROR(VLOOKUP(C566,'Futsal F'!$B$2:$M$37,12,FALSE),0)</f>
        <v>0</v>
      </c>
      <c r="M566">
        <f>IFERROR(VLOOKUP(C566,'Football F'!$B$2:$M$34,12,FALSE),0)</f>
        <v>0</v>
      </c>
      <c r="N566">
        <f>IFERROR(VLOOKUP(C566,'Basketball F'!$B$2:$M$32,12,FALSE),0)</f>
        <v>0</v>
      </c>
      <c r="O566">
        <f t="shared" si="50"/>
        <v>100</v>
      </c>
      <c r="P566">
        <f>IFERROR(VLOOKUP(C566,'BGMI F'!$B$2:$Q$32,16,FALSE),0)</f>
        <v>0</v>
      </c>
      <c r="Q566">
        <f>IFERROR(VLOOKUP(C566,'Carrom F'!$B$2:$M$41,12,FALSE),0)</f>
        <v>0</v>
      </c>
      <c r="R566">
        <f>IFERROR(VLOOKUP(C566,'Badminton F'!$B$2:$Q$46,16,FALSE),0)</f>
        <v>0</v>
      </c>
      <c r="S566">
        <f t="shared" si="51"/>
        <v>100</v>
      </c>
      <c r="T566">
        <f>IFERROR(VLOOKUP(C566,Athletics!$B$2:$AF$22,31,FALSE),0)</f>
        <v>0</v>
      </c>
      <c r="U566">
        <f>IFERROR(VLOOKUP(C566,'Volleyball F'!$B$2:$Q$50,16,FALSE),0)</f>
        <v>0</v>
      </c>
      <c r="V566">
        <f>IFERROR(VLOOKUP(C566,Pool!$B$2:$U$31,20,FALSE),0)</f>
        <v>0</v>
      </c>
      <c r="W566">
        <f>IFERROR(VLOOKUP(C566,'Tug of War'!$B$2:$AC$20,28,FALSE),0)</f>
        <v>0</v>
      </c>
      <c r="X566">
        <f t="shared" si="52"/>
        <v>100</v>
      </c>
      <c r="Y566">
        <f>IFERROR(VLOOKUP(C566,Frisbee!$B$2:$Q$18,16,FALSE),0)</f>
        <v>0</v>
      </c>
      <c r="Z566">
        <f t="shared" si="53"/>
        <v>100</v>
      </c>
    </row>
    <row r="567" spans="1:26" ht="29.4" thickBot="1" x14ac:dyDescent="0.35">
      <c r="A567" s="16" t="s">
        <v>1687</v>
      </c>
      <c r="B567" s="16" t="s">
        <v>1688</v>
      </c>
      <c r="C567" s="16" t="s">
        <v>1689</v>
      </c>
      <c r="D567">
        <f>IFERROR(VLOOKUP(C567,'throwball F'!$B$2:$N$138,13,FALSE),100)</f>
        <v>104</v>
      </c>
      <c r="E567">
        <f>IFERROR(VLOOKUP(C567,'Cricket SF&amp;F'!$B$2:$AC$103,28,FALSE),0)</f>
        <v>0</v>
      </c>
      <c r="F567">
        <f>IFERROR(VLOOKUP(C567,'Chess F'!$B$2:$H$84,7,FALSE),0)</f>
        <v>0</v>
      </c>
      <c r="G567">
        <f t="shared" si="48"/>
        <v>104</v>
      </c>
      <c r="H567">
        <f>IFERROR(VLOOKUP(C567,'Football SF'!$B$2:$U$61,20,FALSE),0)</f>
        <v>0</v>
      </c>
      <c r="I567">
        <f>IFERROR(VLOOKUP(C567,FIFA!$B$2:$M$36,12,FALSE),0)</f>
        <v>0</v>
      </c>
      <c r="J567">
        <f>IFERROR(VLOOKUP(C567,'TT F'!$B$2:$Q$71,16,FALSE),0)</f>
        <v>0</v>
      </c>
      <c r="K567">
        <f t="shared" si="49"/>
        <v>104</v>
      </c>
      <c r="L567">
        <f>IFERROR(VLOOKUP(C567,'Futsal F'!$B$2:$M$37,12,FALSE),0)</f>
        <v>0</v>
      </c>
      <c r="M567">
        <f>IFERROR(VLOOKUP(C567,'Football F'!$B$2:$M$34,12,FALSE),0)</f>
        <v>0</v>
      </c>
      <c r="N567">
        <f>IFERROR(VLOOKUP(C567,'Basketball F'!$B$2:$M$32,12,FALSE),0)</f>
        <v>0</v>
      </c>
      <c r="O567">
        <f t="shared" si="50"/>
        <v>104</v>
      </c>
      <c r="P567">
        <f>IFERROR(VLOOKUP(C567,'BGMI F'!$B$2:$Q$32,16,FALSE),0)</f>
        <v>0</v>
      </c>
      <c r="Q567">
        <f>IFERROR(VLOOKUP(C567,'Carrom F'!$B$2:$M$41,12,FALSE),0)</f>
        <v>0</v>
      </c>
      <c r="R567">
        <f>IFERROR(VLOOKUP(C567,'Badminton F'!$B$2:$Q$46,16,FALSE),0)</f>
        <v>0</v>
      </c>
      <c r="S567">
        <f t="shared" si="51"/>
        <v>104</v>
      </c>
      <c r="T567">
        <f>IFERROR(VLOOKUP(C567,Athletics!$B$2:$AF$22,31,FALSE),0)</f>
        <v>0</v>
      </c>
      <c r="U567">
        <f>IFERROR(VLOOKUP(C567,'Volleyball F'!$B$2:$Q$50,16,FALSE),0)</f>
        <v>0</v>
      </c>
      <c r="V567">
        <f>IFERROR(VLOOKUP(C567,Pool!$B$2:$U$31,20,FALSE),0)</f>
        <v>0</v>
      </c>
      <c r="W567">
        <f>IFERROR(VLOOKUP(C567,'Tug of War'!$B$2:$AC$20,28,FALSE),0)</f>
        <v>0</v>
      </c>
      <c r="X567">
        <f t="shared" si="52"/>
        <v>104</v>
      </c>
      <c r="Y567">
        <f>IFERROR(VLOOKUP(C567,Frisbee!$B$2:$Q$18,16,FALSE),0)</f>
        <v>0</v>
      </c>
      <c r="Z567">
        <f t="shared" si="53"/>
        <v>104</v>
      </c>
    </row>
    <row r="568" spans="1:26" ht="15" thickBot="1" x14ac:dyDescent="0.35">
      <c r="A568" s="16" t="s">
        <v>1690</v>
      </c>
      <c r="B568" s="16" t="s">
        <v>1691</v>
      </c>
      <c r="C568" s="16" t="s">
        <v>1692</v>
      </c>
      <c r="D568">
        <f>IFERROR(VLOOKUP(C568,'throwball F'!$B$2:$N$138,13,FALSE),100)</f>
        <v>95</v>
      </c>
      <c r="E568">
        <f>IFERROR(VLOOKUP(C568,'Cricket SF&amp;F'!$B$2:$AC$103,28,FALSE),0)</f>
        <v>0</v>
      </c>
      <c r="F568">
        <f>IFERROR(VLOOKUP(C568,'Chess F'!$B$2:$H$84,7,FALSE),0)</f>
        <v>0</v>
      </c>
      <c r="G568">
        <f t="shared" si="48"/>
        <v>95</v>
      </c>
      <c r="H568">
        <f>IFERROR(VLOOKUP(C568,'Football SF'!$B$2:$U$61,20,FALSE),0)</f>
        <v>0</v>
      </c>
      <c r="I568">
        <f>IFERROR(VLOOKUP(C568,FIFA!$B$2:$M$36,12,FALSE),0)</f>
        <v>0</v>
      </c>
      <c r="J568">
        <f>IFERROR(VLOOKUP(C568,'TT F'!$B$2:$Q$71,16,FALSE),0)</f>
        <v>0</v>
      </c>
      <c r="K568">
        <f t="shared" si="49"/>
        <v>95</v>
      </c>
      <c r="L568">
        <f>IFERROR(VLOOKUP(C568,'Futsal F'!$B$2:$M$37,12,FALSE),0)</f>
        <v>0</v>
      </c>
      <c r="M568">
        <f>IFERROR(VLOOKUP(C568,'Football F'!$B$2:$M$34,12,FALSE),0)</f>
        <v>0</v>
      </c>
      <c r="N568">
        <f>IFERROR(VLOOKUP(C568,'Basketball F'!$B$2:$M$32,12,FALSE),0)</f>
        <v>0</v>
      </c>
      <c r="O568">
        <f t="shared" si="50"/>
        <v>95</v>
      </c>
      <c r="P568">
        <f>IFERROR(VLOOKUP(C568,'BGMI F'!$B$2:$Q$32,16,FALSE),0)</f>
        <v>0</v>
      </c>
      <c r="Q568">
        <f>IFERROR(VLOOKUP(C568,'Carrom F'!$B$2:$M$41,12,FALSE),0)</f>
        <v>0</v>
      </c>
      <c r="R568">
        <f>IFERROR(VLOOKUP(C568,'Badminton F'!$B$2:$Q$46,16,FALSE),0)</f>
        <v>0</v>
      </c>
      <c r="S568">
        <f t="shared" si="51"/>
        <v>95</v>
      </c>
      <c r="T568">
        <f>IFERROR(VLOOKUP(C568,Athletics!$B$2:$AF$22,31,FALSE),0)</f>
        <v>0</v>
      </c>
      <c r="U568">
        <f>IFERROR(VLOOKUP(C568,'Volleyball F'!$B$2:$Q$50,16,FALSE),0)</f>
        <v>0</v>
      </c>
      <c r="V568">
        <f>IFERROR(VLOOKUP(C568,Pool!$B$2:$U$31,20,FALSE),0)</f>
        <v>0</v>
      </c>
      <c r="W568">
        <f>IFERROR(VLOOKUP(C568,'Tug of War'!$B$2:$AC$20,28,FALSE),0)</f>
        <v>0</v>
      </c>
      <c r="X568">
        <f t="shared" si="52"/>
        <v>95</v>
      </c>
      <c r="Y568">
        <f>IFERROR(VLOOKUP(C568,Frisbee!$B$2:$Q$18,16,FALSE),0)</f>
        <v>0</v>
      </c>
      <c r="Z568">
        <f t="shared" si="53"/>
        <v>95</v>
      </c>
    </row>
    <row r="569" spans="1:26" ht="29.4" thickBot="1" x14ac:dyDescent="0.35">
      <c r="A569" s="16" t="s">
        <v>1693</v>
      </c>
      <c r="B569" s="16" t="s">
        <v>1694</v>
      </c>
      <c r="C569" s="16" t="s">
        <v>1695</v>
      </c>
      <c r="D569">
        <f>IFERROR(VLOOKUP(C569,'throwball F'!$B$2:$N$138,13,FALSE),100)</f>
        <v>100</v>
      </c>
      <c r="E569">
        <f>IFERROR(VLOOKUP(C569,'Cricket SF&amp;F'!$B$2:$AC$103,28,FALSE),0)</f>
        <v>0</v>
      </c>
      <c r="F569">
        <f>IFERROR(VLOOKUP(C569,'Chess F'!$B$2:$H$84,7,FALSE),0)</f>
        <v>0</v>
      </c>
      <c r="G569">
        <f t="shared" si="48"/>
        <v>100</v>
      </c>
      <c r="H569">
        <f>IFERROR(VLOOKUP(C569,'Football SF'!$B$2:$U$61,20,FALSE),0)</f>
        <v>0</v>
      </c>
      <c r="I569">
        <f>IFERROR(VLOOKUP(C569,FIFA!$B$2:$M$36,12,FALSE),0)</f>
        <v>0</v>
      </c>
      <c r="J569">
        <f>IFERROR(VLOOKUP(C569,'TT F'!$B$2:$Q$71,16,FALSE),0)</f>
        <v>0</v>
      </c>
      <c r="K569">
        <f t="shared" si="49"/>
        <v>100</v>
      </c>
      <c r="L569">
        <f>IFERROR(VLOOKUP(C569,'Futsal F'!$B$2:$M$37,12,FALSE),0)</f>
        <v>0</v>
      </c>
      <c r="M569">
        <f>IFERROR(VLOOKUP(C569,'Football F'!$B$2:$M$34,12,FALSE),0)</f>
        <v>0</v>
      </c>
      <c r="N569">
        <f>IFERROR(VLOOKUP(C569,'Basketball F'!$B$2:$M$32,12,FALSE),0)</f>
        <v>0</v>
      </c>
      <c r="O569">
        <f t="shared" si="50"/>
        <v>100</v>
      </c>
      <c r="P569">
        <f>IFERROR(VLOOKUP(C569,'BGMI F'!$B$2:$Q$32,16,FALSE),0)</f>
        <v>0</v>
      </c>
      <c r="Q569">
        <f>IFERROR(VLOOKUP(C569,'Carrom F'!$B$2:$M$41,12,FALSE),0)</f>
        <v>0</v>
      </c>
      <c r="R569">
        <f>IFERROR(VLOOKUP(C569,'Badminton F'!$B$2:$Q$46,16,FALSE),0)</f>
        <v>0</v>
      </c>
      <c r="S569">
        <f t="shared" si="51"/>
        <v>100</v>
      </c>
      <c r="T569">
        <f>IFERROR(VLOOKUP(C569,Athletics!$B$2:$AF$22,31,FALSE),0)</f>
        <v>0</v>
      </c>
      <c r="U569">
        <f>IFERROR(VLOOKUP(C569,'Volleyball F'!$B$2:$Q$50,16,FALSE),0)</f>
        <v>0</v>
      </c>
      <c r="V569">
        <f>IFERROR(VLOOKUP(C569,Pool!$B$2:$U$31,20,FALSE),0)</f>
        <v>0</v>
      </c>
      <c r="W569">
        <f>IFERROR(VLOOKUP(C569,'Tug of War'!$B$2:$AC$20,28,FALSE),0)</f>
        <v>0</v>
      </c>
      <c r="X569">
        <f t="shared" si="52"/>
        <v>100</v>
      </c>
      <c r="Y569">
        <f>IFERROR(VLOOKUP(C569,Frisbee!$B$2:$Q$18,16,FALSE),0)</f>
        <v>0</v>
      </c>
      <c r="Z569">
        <f t="shared" si="53"/>
        <v>100</v>
      </c>
    </row>
    <row r="570" spans="1:26" ht="29.4" thickBot="1" x14ac:dyDescent="0.35">
      <c r="A570" s="16" t="s">
        <v>1696</v>
      </c>
      <c r="B570" s="16" t="s">
        <v>1697</v>
      </c>
      <c r="C570" s="16" t="s">
        <v>1698</v>
      </c>
      <c r="D570">
        <f>IFERROR(VLOOKUP(C570,'throwball F'!$B$2:$N$138,13,FALSE),100)</f>
        <v>100</v>
      </c>
      <c r="E570">
        <f>IFERROR(VLOOKUP(C570,'Cricket SF&amp;F'!$B$2:$AC$103,28,FALSE),0)</f>
        <v>0</v>
      </c>
      <c r="F570">
        <f>IFERROR(VLOOKUP(C570,'Chess F'!$B$2:$H$84,7,FALSE),0)</f>
        <v>0</v>
      </c>
      <c r="G570">
        <f t="shared" si="48"/>
        <v>100</v>
      </c>
      <c r="H570">
        <f>IFERROR(VLOOKUP(C570,'Football SF'!$B$2:$U$61,20,FALSE),0)</f>
        <v>0</v>
      </c>
      <c r="I570">
        <f>IFERROR(VLOOKUP(C570,FIFA!$B$2:$M$36,12,FALSE),0)</f>
        <v>0</v>
      </c>
      <c r="J570">
        <f>IFERROR(VLOOKUP(C570,'TT F'!$B$2:$Q$71,16,FALSE),0)</f>
        <v>0</v>
      </c>
      <c r="K570">
        <f t="shared" si="49"/>
        <v>100</v>
      </c>
      <c r="L570">
        <f>IFERROR(VLOOKUP(C570,'Futsal F'!$B$2:$M$37,12,FALSE),0)</f>
        <v>0</v>
      </c>
      <c r="M570">
        <f>IFERROR(VLOOKUP(C570,'Football F'!$B$2:$M$34,12,FALSE),0)</f>
        <v>0</v>
      </c>
      <c r="N570">
        <f>IFERROR(VLOOKUP(C570,'Basketball F'!$B$2:$M$32,12,FALSE),0)</f>
        <v>0</v>
      </c>
      <c r="O570">
        <f t="shared" si="50"/>
        <v>100</v>
      </c>
      <c r="P570">
        <f>IFERROR(VLOOKUP(C570,'BGMI F'!$B$2:$Q$32,16,FALSE),0)</f>
        <v>0</v>
      </c>
      <c r="Q570">
        <f>IFERROR(VLOOKUP(C570,'Carrom F'!$B$2:$M$41,12,FALSE),0)</f>
        <v>0</v>
      </c>
      <c r="R570">
        <f>IFERROR(VLOOKUP(C570,'Badminton F'!$B$2:$Q$46,16,FALSE),0)</f>
        <v>0</v>
      </c>
      <c r="S570">
        <f t="shared" si="51"/>
        <v>100</v>
      </c>
      <c r="T570">
        <f>IFERROR(VLOOKUP(C570,Athletics!$B$2:$AF$22,31,FALSE),0)</f>
        <v>0</v>
      </c>
      <c r="U570">
        <f>IFERROR(VLOOKUP(C570,'Volleyball F'!$B$2:$Q$50,16,FALSE),0)</f>
        <v>0</v>
      </c>
      <c r="V570">
        <f>IFERROR(VLOOKUP(C570,Pool!$B$2:$U$31,20,FALSE),0)</f>
        <v>0</v>
      </c>
      <c r="W570">
        <f>IFERROR(VLOOKUP(C570,'Tug of War'!$B$2:$AC$20,28,FALSE),0)</f>
        <v>0</v>
      </c>
      <c r="X570">
        <f t="shared" si="52"/>
        <v>100</v>
      </c>
      <c r="Y570">
        <f>IFERROR(VLOOKUP(C570,Frisbee!$B$2:$Q$18,16,FALSE),0)</f>
        <v>0</v>
      </c>
      <c r="Z570">
        <f t="shared" si="53"/>
        <v>100</v>
      </c>
    </row>
    <row r="571" spans="1:26" ht="15" thickBot="1" x14ac:dyDescent="0.35">
      <c r="A571" s="16" t="s">
        <v>1699</v>
      </c>
      <c r="B571" s="16" t="s">
        <v>1700</v>
      </c>
      <c r="C571" s="16" t="s">
        <v>1701</v>
      </c>
      <c r="D571">
        <f>IFERROR(VLOOKUP(C571,'throwball F'!$B$2:$N$138,13,FALSE),100)</f>
        <v>100</v>
      </c>
      <c r="E571">
        <f>IFERROR(VLOOKUP(C571,'Cricket SF&amp;F'!$B$2:$AC$103,28,FALSE),0)</f>
        <v>0</v>
      </c>
      <c r="F571">
        <f>IFERROR(VLOOKUP(C571,'Chess F'!$B$2:$H$84,7,FALSE),0)</f>
        <v>0</v>
      </c>
      <c r="G571">
        <f t="shared" si="48"/>
        <v>100</v>
      </c>
      <c r="H571">
        <f>IFERROR(VLOOKUP(C571,'Football SF'!$B$2:$U$61,20,FALSE),0)</f>
        <v>0</v>
      </c>
      <c r="I571">
        <f>IFERROR(VLOOKUP(C571,FIFA!$B$2:$M$36,12,FALSE),0)</f>
        <v>0</v>
      </c>
      <c r="J571">
        <f>IFERROR(VLOOKUP(C571,'TT F'!$B$2:$Q$71,16,FALSE),0)</f>
        <v>0</v>
      </c>
      <c r="K571">
        <f t="shared" si="49"/>
        <v>100</v>
      </c>
      <c r="L571">
        <f>IFERROR(VLOOKUP(C571,'Futsal F'!$B$2:$M$37,12,FALSE),0)</f>
        <v>0</v>
      </c>
      <c r="M571">
        <f>IFERROR(VLOOKUP(C571,'Football F'!$B$2:$M$34,12,FALSE),0)</f>
        <v>0</v>
      </c>
      <c r="N571">
        <f>IFERROR(VLOOKUP(C571,'Basketball F'!$B$2:$M$32,12,FALSE),0)</f>
        <v>0</v>
      </c>
      <c r="O571">
        <f t="shared" si="50"/>
        <v>100</v>
      </c>
      <c r="P571">
        <f>IFERROR(VLOOKUP(C571,'BGMI F'!$B$2:$Q$32,16,FALSE),0)</f>
        <v>0</v>
      </c>
      <c r="Q571">
        <f>IFERROR(VLOOKUP(C571,'Carrom F'!$B$2:$M$41,12,FALSE),0)</f>
        <v>0</v>
      </c>
      <c r="R571">
        <f>IFERROR(VLOOKUP(C571,'Badminton F'!$B$2:$Q$46,16,FALSE),0)</f>
        <v>0</v>
      </c>
      <c r="S571">
        <f t="shared" si="51"/>
        <v>100</v>
      </c>
      <c r="T571">
        <f>IFERROR(VLOOKUP(C571,Athletics!$B$2:$AF$22,31,FALSE),0)</f>
        <v>0</v>
      </c>
      <c r="U571">
        <f>IFERROR(VLOOKUP(C571,'Volleyball F'!$B$2:$Q$50,16,FALSE),0)</f>
        <v>0</v>
      </c>
      <c r="V571">
        <f>IFERROR(VLOOKUP(C571,Pool!$B$2:$U$31,20,FALSE),0)</f>
        <v>0</v>
      </c>
      <c r="W571">
        <f>IFERROR(VLOOKUP(C571,'Tug of War'!$B$2:$AC$20,28,FALSE),0)</f>
        <v>0</v>
      </c>
      <c r="X571">
        <f t="shared" si="52"/>
        <v>100</v>
      </c>
      <c r="Y571">
        <f>IFERROR(VLOOKUP(C571,Frisbee!$B$2:$Q$18,16,FALSE),0)</f>
        <v>0</v>
      </c>
      <c r="Z571">
        <f t="shared" si="53"/>
        <v>100</v>
      </c>
    </row>
    <row r="572" spans="1:26" ht="29.4" thickBot="1" x14ac:dyDescent="0.35">
      <c r="A572" s="16" t="s">
        <v>1702</v>
      </c>
      <c r="B572" s="16" t="s">
        <v>1703</v>
      </c>
      <c r="C572" s="16" t="s">
        <v>1704</v>
      </c>
      <c r="D572">
        <f>IFERROR(VLOOKUP(C572,'throwball F'!$B$2:$N$138,13,FALSE),100)</f>
        <v>100</v>
      </c>
      <c r="E572">
        <f>IFERROR(VLOOKUP(C572,'Cricket SF&amp;F'!$B$2:$AC$103,28,FALSE),0)</f>
        <v>0</v>
      </c>
      <c r="F572">
        <f>IFERROR(VLOOKUP(C572,'Chess F'!$B$2:$H$84,7,FALSE),0)</f>
        <v>-5</v>
      </c>
      <c r="G572">
        <f t="shared" si="48"/>
        <v>95</v>
      </c>
      <c r="H572">
        <f>IFERROR(VLOOKUP(C572,'Football SF'!$B$2:$U$61,20,FALSE),0)</f>
        <v>0</v>
      </c>
      <c r="I572">
        <f>IFERROR(VLOOKUP(C572,FIFA!$B$2:$M$36,12,FALSE),0)</f>
        <v>0</v>
      </c>
      <c r="J572">
        <f>IFERROR(VLOOKUP(C572,'TT F'!$B$2:$Q$71,16,FALSE),0)</f>
        <v>0</v>
      </c>
      <c r="K572">
        <f t="shared" si="49"/>
        <v>95</v>
      </c>
      <c r="L572">
        <f>IFERROR(VLOOKUP(C572,'Futsal F'!$B$2:$M$37,12,FALSE),0)</f>
        <v>0</v>
      </c>
      <c r="M572">
        <f>IFERROR(VLOOKUP(C572,'Football F'!$B$2:$M$34,12,FALSE),0)</f>
        <v>0</v>
      </c>
      <c r="N572">
        <f>IFERROR(VLOOKUP(C572,'Basketball F'!$B$2:$M$32,12,FALSE),0)</f>
        <v>0</v>
      </c>
      <c r="O572">
        <f t="shared" si="50"/>
        <v>95</v>
      </c>
      <c r="P572">
        <f>IFERROR(VLOOKUP(C572,'BGMI F'!$B$2:$Q$32,16,FALSE),0)</f>
        <v>0</v>
      </c>
      <c r="Q572">
        <f>IFERROR(VLOOKUP(C572,'Carrom F'!$B$2:$M$41,12,FALSE),0)</f>
        <v>0</v>
      </c>
      <c r="R572">
        <f>IFERROR(VLOOKUP(C572,'Badminton F'!$B$2:$Q$46,16,FALSE),0)</f>
        <v>0</v>
      </c>
      <c r="S572">
        <f t="shared" si="51"/>
        <v>95</v>
      </c>
      <c r="T572">
        <f>IFERROR(VLOOKUP(C572,Athletics!$B$2:$AF$22,31,FALSE),0)</f>
        <v>0</v>
      </c>
      <c r="U572">
        <f>IFERROR(VLOOKUP(C572,'Volleyball F'!$B$2:$Q$50,16,FALSE),0)</f>
        <v>0</v>
      </c>
      <c r="V572">
        <f>IFERROR(VLOOKUP(C572,Pool!$B$2:$U$31,20,FALSE),0)</f>
        <v>0</v>
      </c>
      <c r="W572">
        <f>IFERROR(VLOOKUP(C572,'Tug of War'!$B$2:$AC$20,28,FALSE),0)</f>
        <v>0</v>
      </c>
      <c r="X572">
        <f t="shared" si="52"/>
        <v>95</v>
      </c>
      <c r="Y572">
        <f>IFERROR(VLOOKUP(C572,Frisbee!$B$2:$Q$18,16,FALSE),0)</f>
        <v>0</v>
      </c>
      <c r="Z572">
        <f t="shared" si="53"/>
        <v>95</v>
      </c>
    </row>
    <row r="573" spans="1:26" ht="15" thickBot="1" x14ac:dyDescent="0.35">
      <c r="A573" s="16" t="s">
        <v>1705</v>
      </c>
      <c r="B573" s="16" t="s">
        <v>1706</v>
      </c>
      <c r="C573" s="16" t="s">
        <v>1707</v>
      </c>
      <c r="D573">
        <f>IFERROR(VLOOKUP(C573,'throwball F'!$B$2:$N$138,13,FALSE),100)</f>
        <v>100</v>
      </c>
      <c r="E573">
        <f>IFERROR(VLOOKUP(C573,'Cricket SF&amp;F'!$B$2:$AC$103,28,FALSE),0)</f>
        <v>0</v>
      </c>
      <c r="F573">
        <f>IFERROR(VLOOKUP(C573,'Chess F'!$B$2:$H$84,7,FALSE),0)</f>
        <v>0</v>
      </c>
      <c r="G573">
        <f t="shared" si="48"/>
        <v>100</v>
      </c>
      <c r="H573">
        <f>IFERROR(VLOOKUP(C573,'Football SF'!$B$2:$U$61,20,FALSE),0)</f>
        <v>0</v>
      </c>
      <c r="I573">
        <f>IFERROR(VLOOKUP(C573,FIFA!$B$2:$M$36,12,FALSE),0)</f>
        <v>0</v>
      </c>
      <c r="J573">
        <f>IFERROR(VLOOKUP(C573,'TT F'!$B$2:$Q$71,16,FALSE),0)</f>
        <v>0</v>
      </c>
      <c r="K573">
        <f t="shared" si="49"/>
        <v>100</v>
      </c>
      <c r="L573">
        <f>IFERROR(VLOOKUP(C573,'Futsal F'!$B$2:$M$37,12,FALSE),0)</f>
        <v>0</v>
      </c>
      <c r="M573">
        <f>IFERROR(VLOOKUP(C573,'Football F'!$B$2:$M$34,12,FALSE),0)</f>
        <v>0</v>
      </c>
      <c r="N573">
        <f>IFERROR(VLOOKUP(C573,'Basketball F'!$B$2:$M$32,12,FALSE),0)</f>
        <v>0</v>
      </c>
      <c r="O573">
        <f t="shared" si="50"/>
        <v>100</v>
      </c>
      <c r="P573">
        <f>IFERROR(VLOOKUP(C573,'BGMI F'!$B$2:$Q$32,16,FALSE),0)</f>
        <v>0</v>
      </c>
      <c r="Q573">
        <f>IFERROR(VLOOKUP(C573,'Carrom F'!$B$2:$M$41,12,FALSE),0)</f>
        <v>0</v>
      </c>
      <c r="R573">
        <f>IFERROR(VLOOKUP(C573,'Badminton F'!$B$2:$Q$46,16,FALSE),0)</f>
        <v>0</v>
      </c>
      <c r="S573">
        <f t="shared" si="51"/>
        <v>100</v>
      </c>
      <c r="T573">
        <f>IFERROR(VLOOKUP(C573,Athletics!$B$2:$AF$22,31,FALSE),0)</f>
        <v>0</v>
      </c>
      <c r="U573">
        <f>IFERROR(VLOOKUP(C573,'Volleyball F'!$B$2:$Q$50,16,FALSE),0)</f>
        <v>0</v>
      </c>
      <c r="V573">
        <f>IFERROR(VLOOKUP(C573,Pool!$B$2:$U$31,20,FALSE),0)</f>
        <v>0</v>
      </c>
      <c r="W573">
        <f>IFERROR(VLOOKUP(C573,'Tug of War'!$B$2:$AC$20,28,FALSE),0)</f>
        <v>0</v>
      </c>
      <c r="X573">
        <f t="shared" si="52"/>
        <v>100</v>
      </c>
      <c r="Y573">
        <f>IFERROR(VLOOKUP(C573,Frisbee!$B$2:$Q$18,16,FALSE),0)</f>
        <v>0</v>
      </c>
      <c r="Z573">
        <f t="shared" si="53"/>
        <v>100</v>
      </c>
    </row>
    <row r="574" spans="1:26" ht="15" thickBot="1" x14ac:dyDescent="0.35">
      <c r="A574" s="16" t="s">
        <v>1708</v>
      </c>
      <c r="B574" s="16" t="s">
        <v>1709</v>
      </c>
      <c r="C574" s="16" t="s">
        <v>1710</v>
      </c>
      <c r="D574">
        <f>IFERROR(VLOOKUP(C574,'throwball F'!$B$2:$N$138,13,FALSE),100)</f>
        <v>100</v>
      </c>
      <c r="E574">
        <f>IFERROR(VLOOKUP(C574,'Cricket SF&amp;F'!$B$2:$AC$103,28,FALSE),0)</f>
        <v>-17</v>
      </c>
      <c r="F574">
        <f>IFERROR(VLOOKUP(C574,'Chess F'!$B$2:$H$84,7,FALSE),0)</f>
        <v>0</v>
      </c>
      <c r="G574">
        <f t="shared" si="48"/>
        <v>83</v>
      </c>
      <c r="H574">
        <f>IFERROR(VLOOKUP(C574,'Football SF'!$B$2:$U$61,20,FALSE),0)</f>
        <v>0</v>
      </c>
      <c r="I574">
        <f>IFERROR(VLOOKUP(C574,FIFA!$B$2:$M$36,12,FALSE),0)</f>
        <v>0</v>
      </c>
      <c r="J574">
        <f>IFERROR(VLOOKUP(C574,'TT F'!$B$2:$Q$71,16,FALSE),0)</f>
        <v>0</v>
      </c>
      <c r="K574">
        <f t="shared" si="49"/>
        <v>83</v>
      </c>
      <c r="L574">
        <f>IFERROR(VLOOKUP(C574,'Futsal F'!$B$2:$M$37,12,FALSE),0)</f>
        <v>0</v>
      </c>
      <c r="M574">
        <f>IFERROR(VLOOKUP(C574,'Football F'!$B$2:$M$34,12,FALSE),0)</f>
        <v>0</v>
      </c>
      <c r="N574">
        <f>IFERROR(VLOOKUP(C574,'Basketball F'!$B$2:$M$32,12,FALSE),0)</f>
        <v>0</v>
      </c>
      <c r="O574">
        <f t="shared" si="50"/>
        <v>83</v>
      </c>
      <c r="P574">
        <f>IFERROR(VLOOKUP(C574,'BGMI F'!$B$2:$Q$32,16,FALSE),0)</f>
        <v>0</v>
      </c>
      <c r="Q574">
        <f>IFERROR(VLOOKUP(C574,'Carrom F'!$B$2:$M$41,12,FALSE),0)</f>
        <v>0</v>
      </c>
      <c r="R574">
        <f>IFERROR(VLOOKUP(C574,'Badminton F'!$B$2:$Q$46,16,FALSE),0)</f>
        <v>0</v>
      </c>
      <c r="S574">
        <f t="shared" si="51"/>
        <v>83</v>
      </c>
      <c r="T574">
        <f>IFERROR(VLOOKUP(C574,Athletics!$B$2:$AF$22,31,FALSE),0)</f>
        <v>0</v>
      </c>
      <c r="U574">
        <f>IFERROR(VLOOKUP(C574,'Volleyball F'!$B$2:$Q$50,16,FALSE),0)</f>
        <v>0</v>
      </c>
      <c r="V574">
        <f>IFERROR(VLOOKUP(C574,Pool!$B$2:$U$31,20,FALSE),0)</f>
        <v>0</v>
      </c>
      <c r="W574">
        <f>IFERROR(VLOOKUP(C574,'Tug of War'!$B$2:$AC$20,28,FALSE),0)</f>
        <v>0</v>
      </c>
      <c r="X574">
        <f t="shared" si="52"/>
        <v>83</v>
      </c>
      <c r="Y574">
        <f>IFERROR(VLOOKUP(C574,Frisbee!$B$2:$Q$18,16,FALSE),0)</f>
        <v>0</v>
      </c>
      <c r="Z574">
        <f t="shared" si="53"/>
        <v>83</v>
      </c>
    </row>
    <row r="575" spans="1:26" ht="15" thickBot="1" x14ac:dyDescent="0.35">
      <c r="A575" s="16" t="s">
        <v>1711</v>
      </c>
      <c r="B575" s="16" t="s">
        <v>1712</v>
      </c>
      <c r="C575" s="16" t="s">
        <v>1713</v>
      </c>
      <c r="D575">
        <f>IFERROR(VLOOKUP(C575,'throwball F'!$B$2:$N$138,13,FALSE),100)</f>
        <v>100</v>
      </c>
      <c r="E575">
        <f>IFERROR(VLOOKUP(C575,'Cricket SF&amp;F'!$B$2:$AC$103,28,FALSE),0)</f>
        <v>0</v>
      </c>
      <c r="F575">
        <f>IFERROR(VLOOKUP(C575,'Chess F'!$B$2:$H$84,7,FALSE),0)</f>
        <v>0</v>
      </c>
      <c r="G575">
        <f t="shared" si="48"/>
        <v>100</v>
      </c>
      <c r="H575">
        <f>IFERROR(VLOOKUP(C575,'Football SF'!$B$2:$U$61,20,FALSE),0)</f>
        <v>0</v>
      </c>
      <c r="I575">
        <f>IFERROR(VLOOKUP(C575,FIFA!$B$2:$M$36,12,FALSE),0)</f>
        <v>0</v>
      </c>
      <c r="J575">
        <f>IFERROR(VLOOKUP(C575,'TT F'!$B$2:$Q$71,16,FALSE),0)</f>
        <v>0</v>
      </c>
      <c r="K575">
        <f t="shared" si="49"/>
        <v>100</v>
      </c>
      <c r="L575">
        <f>IFERROR(VLOOKUP(C575,'Futsal F'!$B$2:$M$37,12,FALSE),0)</f>
        <v>0</v>
      </c>
      <c r="M575">
        <f>IFERROR(VLOOKUP(C575,'Football F'!$B$2:$M$34,12,FALSE),0)</f>
        <v>0</v>
      </c>
      <c r="N575">
        <f>IFERROR(VLOOKUP(C575,'Basketball F'!$B$2:$M$32,12,FALSE),0)</f>
        <v>0</v>
      </c>
      <c r="O575">
        <f t="shared" si="50"/>
        <v>100</v>
      </c>
      <c r="P575">
        <f>IFERROR(VLOOKUP(C575,'BGMI F'!$B$2:$Q$32,16,FALSE),0)</f>
        <v>0</v>
      </c>
      <c r="Q575">
        <f>IFERROR(VLOOKUP(C575,'Carrom F'!$B$2:$M$41,12,FALSE),0)</f>
        <v>0</v>
      </c>
      <c r="R575">
        <f>IFERROR(VLOOKUP(C575,'Badminton F'!$B$2:$Q$46,16,FALSE),0)</f>
        <v>0</v>
      </c>
      <c r="S575">
        <f t="shared" si="51"/>
        <v>100</v>
      </c>
      <c r="T575">
        <f>IFERROR(VLOOKUP(C575,Athletics!$B$2:$AF$22,31,FALSE),0)</f>
        <v>0</v>
      </c>
      <c r="U575">
        <f>IFERROR(VLOOKUP(C575,'Volleyball F'!$B$2:$Q$50,16,FALSE),0)</f>
        <v>0</v>
      </c>
      <c r="V575">
        <f>IFERROR(VLOOKUP(C575,Pool!$B$2:$U$31,20,FALSE),0)</f>
        <v>0</v>
      </c>
      <c r="W575">
        <f>IFERROR(VLOOKUP(C575,'Tug of War'!$B$2:$AC$20,28,FALSE),0)</f>
        <v>0</v>
      </c>
      <c r="X575">
        <f t="shared" si="52"/>
        <v>100</v>
      </c>
      <c r="Y575">
        <f>IFERROR(VLOOKUP(C575,Frisbee!$B$2:$Q$18,16,FALSE),0)</f>
        <v>0</v>
      </c>
      <c r="Z575">
        <f t="shared" si="53"/>
        <v>100</v>
      </c>
    </row>
    <row r="576" spans="1:26" ht="29.4" thickBot="1" x14ac:dyDescent="0.35">
      <c r="A576" s="16" t="s">
        <v>1714</v>
      </c>
      <c r="B576" s="16" t="s">
        <v>1715</v>
      </c>
      <c r="C576" s="16" t="s">
        <v>1716</v>
      </c>
      <c r="D576">
        <f>IFERROR(VLOOKUP(C576,'throwball F'!$B$2:$N$138,13,FALSE),100)</f>
        <v>100</v>
      </c>
      <c r="E576">
        <f>IFERROR(VLOOKUP(C576,'Cricket SF&amp;F'!$B$2:$AC$103,28,FALSE),0)</f>
        <v>0</v>
      </c>
      <c r="F576">
        <f>IFERROR(VLOOKUP(C576,'Chess F'!$B$2:$H$84,7,FALSE),0)</f>
        <v>0</v>
      </c>
      <c r="G576">
        <f t="shared" si="48"/>
        <v>100</v>
      </c>
      <c r="H576">
        <f>IFERROR(VLOOKUP(C576,'Football SF'!$B$2:$U$61,20,FALSE),0)</f>
        <v>0</v>
      </c>
      <c r="I576">
        <f>IFERROR(VLOOKUP(C576,FIFA!$B$2:$M$36,12,FALSE),0)</f>
        <v>0</v>
      </c>
      <c r="J576">
        <f>IFERROR(VLOOKUP(C576,'TT F'!$B$2:$Q$71,16,FALSE),0)</f>
        <v>0</v>
      </c>
      <c r="K576">
        <f t="shared" si="49"/>
        <v>100</v>
      </c>
      <c r="L576">
        <f>IFERROR(VLOOKUP(C576,'Futsal F'!$B$2:$M$37,12,FALSE),0)</f>
        <v>0</v>
      </c>
      <c r="M576">
        <f>IFERROR(VLOOKUP(C576,'Football F'!$B$2:$M$34,12,FALSE),0)</f>
        <v>0</v>
      </c>
      <c r="N576">
        <f>IFERROR(VLOOKUP(C576,'Basketball F'!$B$2:$M$32,12,FALSE),0)</f>
        <v>0</v>
      </c>
      <c r="O576">
        <f t="shared" si="50"/>
        <v>100</v>
      </c>
      <c r="P576">
        <f>IFERROR(VLOOKUP(C576,'BGMI F'!$B$2:$Q$32,16,FALSE),0)</f>
        <v>0</v>
      </c>
      <c r="Q576">
        <f>IFERROR(VLOOKUP(C576,'Carrom F'!$B$2:$M$41,12,FALSE),0)</f>
        <v>0</v>
      </c>
      <c r="R576">
        <f>IFERROR(VLOOKUP(C576,'Badminton F'!$B$2:$Q$46,16,FALSE),0)</f>
        <v>0</v>
      </c>
      <c r="S576">
        <f t="shared" si="51"/>
        <v>100</v>
      </c>
      <c r="T576">
        <f>IFERROR(VLOOKUP(C576,Athletics!$B$2:$AF$22,31,FALSE),0)</f>
        <v>0</v>
      </c>
      <c r="U576">
        <f>IFERROR(VLOOKUP(C576,'Volleyball F'!$B$2:$Q$50,16,FALSE),0)</f>
        <v>0</v>
      </c>
      <c r="V576">
        <f>IFERROR(VLOOKUP(C576,Pool!$B$2:$U$31,20,FALSE),0)</f>
        <v>0</v>
      </c>
      <c r="W576">
        <f>IFERROR(VLOOKUP(C576,'Tug of War'!$B$2:$AC$20,28,FALSE),0)</f>
        <v>0</v>
      </c>
      <c r="X576">
        <f t="shared" si="52"/>
        <v>100</v>
      </c>
      <c r="Y576">
        <f>IFERROR(VLOOKUP(C576,Frisbee!$B$2:$Q$18,16,FALSE),0)</f>
        <v>0</v>
      </c>
      <c r="Z576">
        <f t="shared" si="53"/>
        <v>100</v>
      </c>
    </row>
    <row r="577" spans="1:26" ht="29.4" thickBot="1" x14ac:dyDescent="0.35">
      <c r="A577" s="16" t="s">
        <v>1717</v>
      </c>
      <c r="B577" s="16" t="s">
        <v>1718</v>
      </c>
      <c r="C577" s="16" t="s">
        <v>1719</v>
      </c>
      <c r="D577">
        <f>IFERROR(VLOOKUP(C577,'throwball F'!$B$2:$N$138,13,FALSE),100)</f>
        <v>91</v>
      </c>
      <c r="E577">
        <f>IFERROR(VLOOKUP(C577,'Cricket SF&amp;F'!$B$2:$AC$103,28,FALSE),0)</f>
        <v>10</v>
      </c>
      <c r="F577">
        <f>IFERROR(VLOOKUP(C577,'Chess F'!$B$2:$H$84,7,FALSE),0)</f>
        <v>-4</v>
      </c>
      <c r="G577">
        <f t="shared" si="48"/>
        <v>97</v>
      </c>
      <c r="H577">
        <f>IFERROR(VLOOKUP(C577,'Football SF'!$B$2:$U$61,20,FALSE),0)</f>
        <v>0</v>
      </c>
      <c r="I577">
        <f>IFERROR(VLOOKUP(C577,FIFA!$B$2:$M$36,12,FALSE),0)</f>
        <v>0</v>
      </c>
      <c r="J577">
        <f>IFERROR(VLOOKUP(C577,'TT F'!$B$2:$Q$71,16,FALSE),0)</f>
        <v>16</v>
      </c>
      <c r="K577">
        <f t="shared" si="49"/>
        <v>113</v>
      </c>
      <c r="L577">
        <f>IFERROR(VLOOKUP(C577,'Futsal F'!$B$2:$M$37,12,FALSE),0)</f>
        <v>0</v>
      </c>
      <c r="M577">
        <f>IFERROR(VLOOKUP(C577,'Football F'!$B$2:$M$34,12,FALSE),0)</f>
        <v>0</v>
      </c>
      <c r="N577">
        <f>IFERROR(VLOOKUP(C577,'Basketball F'!$B$2:$M$32,12,FALSE),0)</f>
        <v>0</v>
      </c>
      <c r="O577">
        <f t="shared" si="50"/>
        <v>113</v>
      </c>
      <c r="P577">
        <f>IFERROR(VLOOKUP(C577,'BGMI F'!$B$2:$Q$32,16,FALSE),0)</f>
        <v>0</v>
      </c>
      <c r="Q577">
        <f>IFERROR(VLOOKUP(C577,'Carrom F'!$B$2:$M$41,12,FALSE),0)</f>
        <v>-7</v>
      </c>
      <c r="R577">
        <f>IFERROR(VLOOKUP(C577,'Badminton F'!$B$2:$Q$46,16,FALSE),0)</f>
        <v>17</v>
      </c>
      <c r="S577">
        <f t="shared" si="51"/>
        <v>123</v>
      </c>
      <c r="T577">
        <f>IFERROR(VLOOKUP(C577,Athletics!$B$2:$AF$22,31,FALSE),0)</f>
        <v>10</v>
      </c>
      <c r="U577">
        <f>IFERROR(VLOOKUP(C577,'Volleyball F'!$B$2:$Q$50,16,FALSE),0)</f>
        <v>-3</v>
      </c>
      <c r="V577">
        <f>IFERROR(VLOOKUP(C577,Pool!$B$2:$U$31,20,FALSE),0)</f>
        <v>0</v>
      </c>
      <c r="W577">
        <f>IFERROR(VLOOKUP(C577,'Tug of War'!$B$2:$AC$20,28,FALSE),0)</f>
        <v>-10</v>
      </c>
      <c r="X577">
        <f t="shared" si="52"/>
        <v>120</v>
      </c>
      <c r="Y577">
        <f>IFERROR(VLOOKUP(C577,Frisbee!$B$2:$Q$18,16,FALSE),0)</f>
        <v>0</v>
      </c>
      <c r="Z577">
        <f t="shared" si="53"/>
        <v>120</v>
      </c>
    </row>
    <row r="578" spans="1:26" ht="29.4" thickBot="1" x14ac:dyDescent="0.35">
      <c r="A578" s="16" t="s">
        <v>1720</v>
      </c>
      <c r="B578" s="16" t="s">
        <v>1721</v>
      </c>
      <c r="C578" s="16" t="s">
        <v>1722</v>
      </c>
      <c r="D578">
        <f>IFERROR(VLOOKUP(C578,'throwball F'!$B$2:$N$138,13,FALSE),100)</f>
        <v>100</v>
      </c>
      <c r="E578">
        <f>IFERROR(VLOOKUP(C578,'Cricket SF&amp;F'!$B$2:$AC$103,28,FALSE),0)</f>
        <v>0</v>
      </c>
      <c r="F578">
        <f>IFERROR(VLOOKUP(C578,'Chess F'!$B$2:$H$84,7,FALSE),0)</f>
        <v>0</v>
      </c>
      <c r="G578">
        <f t="shared" si="48"/>
        <v>100</v>
      </c>
      <c r="H578">
        <f>IFERROR(VLOOKUP(C578,'Football SF'!$B$2:$U$61,20,FALSE),0)</f>
        <v>0</v>
      </c>
      <c r="I578">
        <f>IFERROR(VLOOKUP(C578,FIFA!$B$2:$M$36,12,FALSE),0)</f>
        <v>0</v>
      </c>
      <c r="J578">
        <f>IFERROR(VLOOKUP(C578,'TT F'!$B$2:$Q$71,16,FALSE),0)</f>
        <v>0</v>
      </c>
      <c r="K578">
        <f t="shared" si="49"/>
        <v>100</v>
      </c>
      <c r="L578">
        <f>IFERROR(VLOOKUP(C578,'Futsal F'!$B$2:$M$37,12,FALSE),0)</f>
        <v>0</v>
      </c>
      <c r="M578">
        <f>IFERROR(VLOOKUP(C578,'Football F'!$B$2:$M$34,12,FALSE),0)</f>
        <v>0</v>
      </c>
      <c r="N578">
        <f>IFERROR(VLOOKUP(C578,'Basketball F'!$B$2:$M$32,12,FALSE),0)</f>
        <v>0</v>
      </c>
      <c r="O578">
        <f t="shared" si="50"/>
        <v>100</v>
      </c>
      <c r="P578">
        <f>IFERROR(VLOOKUP(C578,'BGMI F'!$B$2:$Q$32,16,FALSE),0)</f>
        <v>0</v>
      </c>
      <c r="Q578">
        <f>IFERROR(VLOOKUP(C578,'Carrom F'!$B$2:$M$41,12,FALSE),0)</f>
        <v>0</v>
      </c>
      <c r="R578">
        <f>IFERROR(VLOOKUP(C578,'Badminton F'!$B$2:$Q$46,16,FALSE),0)</f>
        <v>0</v>
      </c>
      <c r="S578">
        <f t="shared" si="51"/>
        <v>100</v>
      </c>
      <c r="T578">
        <f>IFERROR(VLOOKUP(C578,Athletics!$B$2:$AF$22,31,FALSE),0)</f>
        <v>0</v>
      </c>
      <c r="U578">
        <f>IFERROR(VLOOKUP(C578,'Volleyball F'!$B$2:$Q$50,16,FALSE),0)</f>
        <v>0</v>
      </c>
      <c r="V578">
        <f>IFERROR(VLOOKUP(C578,Pool!$B$2:$U$31,20,FALSE),0)</f>
        <v>0</v>
      </c>
      <c r="W578">
        <f>IFERROR(VLOOKUP(C578,'Tug of War'!$B$2:$AC$20,28,FALSE),0)</f>
        <v>0</v>
      </c>
      <c r="X578">
        <f t="shared" si="52"/>
        <v>100</v>
      </c>
      <c r="Y578">
        <f>IFERROR(VLOOKUP(C578,Frisbee!$B$2:$Q$18,16,FALSE),0)</f>
        <v>0</v>
      </c>
      <c r="Z578">
        <f t="shared" si="53"/>
        <v>100</v>
      </c>
    </row>
    <row r="579" spans="1:26" ht="15" thickBot="1" x14ac:dyDescent="0.35">
      <c r="A579" s="16" t="s">
        <v>1723</v>
      </c>
      <c r="B579" s="16" t="s">
        <v>1724</v>
      </c>
      <c r="C579" s="16" t="s">
        <v>1725</v>
      </c>
      <c r="D579">
        <f>IFERROR(VLOOKUP(C579,'throwball F'!$B$2:$N$138,13,FALSE),100)</f>
        <v>100</v>
      </c>
      <c r="E579">
        <f>IFERROR(VLOOKUP(C579,'Cricket SF&amp;F'!$B$2:$AC$103,28,FALSE),0)</f>
        <v>0</v>
      </c>
      <c r="F579">
        <f>IFERROR(VLOOKUP(C579,'Chess F'!$B$2:$H$84,7,FALSE),0)</f>
        <v>0</v>
      </c>
      <c r="G579">
        <f t="shared" ref="G579:G608" si="54">SUM(D579:F579)</f>
        <v>100</v>
      </c>
      <c r="H579">
        <f>IFERROR(VLOOKUP(C579,'Football SF'!$B$2:$U$61,20,FALSE),0)</f>
        <v>0</v>
      </c>
      <c r="I579">
        <f>IFERROR(VLOOKUP(C579,FIFA!$B$2:$M$36,12,FALSE),0)</f>
        <v>0</v>
      </c>
      <c r="J579">
        <f>IFERROR(VLOOKUP(C579,'TT F'!$B$2:$Q$71,16,FALSE),0)</f>
        <v>0</v>
      </c>
      <c r="K579">
        <f t="shared" ref="K579:K608" si="55">SUM(G579:J579)</f>
        <v>100</v>
      </c>
      <c r="L579">
        <f>IFERROR(VLOOKUP(C579,'Futsal F'!$B$2:$M$37,12,FALSE),0)</f>
        <v>0</v>
      </c>
      <c r="M579">
        <f>IFERROR(VLOOKUP(C579,'Football F'!$B$2:$M$34,12,FALSE),0)</f>
        <v>0</v>
      </c>
      <c r="N579">
        <f>IFERROR(VLOOKUP(C579,'Basketball F'!$B$2:$M$32,12,FALSE),0)</f>
        <v>0</v>
      </c>
      <c r="O579">
        <f t="shared" ref="O579:O608" si="56">SUM(K579:N579)</f>
        <v>100</v>
      </c>
      <c r="P579">
        <f>IFERROR(VLOOKUP(C579,'BGMI F'!$B$2:$Q$32,16,FALSE),0)</f>
        <v>0</v>
      </c>
      <c r="Q579">
        <f>IFERROR(VLOOKUP(C579,'Carrom F'!$B$2:$M$41,12,FALSE),0)</f>
        <v>0</v>
      </c>
      <c r="R579">
        <f>IFERROR(VLOOKUP(C579,'Badminton F'!$B$2:$Q$46,16,FALSE),0)</f>
        <v>0</v>
      </c>
      <c r="S579">
        <f t="shared" ref="S579:S608" si="57">SUM(O579:R579)</f>
        <v>100</v>
      </c>
      <c r="T579">
        <f>IFERROR(VLOOKUP(C579,Athletics!$B$2:$AF$22,31,FALSE),0)</f>
        <v>0</v>
      </c>
      <c r="U579">
        <f>IFERROR(VLOOKUP(C579,'Volleyball F'!$B$2:$Q$50,16,FALSE),0)</f>
        <v>0</v>
      </c>
      <c r="V579">
        <f>IFERROR(VLOOKUP(C579,Pool!$B$2:$U$31,20,FALSE),0)</f>
        <v>0</v>
      </c>
      <c r="W579">
        <f>IFERROR(VLOOKUP(C579,'Tug of War'!$B$2:$AC$20,28,FALSE),0)</f>
        <v>0</v>
      </c>
      <c r="X579">
        <f t="shared" ref="X579:X608" si="58">SUM(S579:W579)</f>
        <v>100</v>
      </c>
      <c r="Y579">
        <f>IFERROR(VLOOKUP(C579,Frisbee!$B$2:$Q$18,16,FALSE),0)</f>
        <v>0</v>
      </c>
      <c r="Z579">
        <f t="shared" ref="Z579:Z642" si="59">SUM(X579:Y579)</f>
        <v>100</v>
      </c>
    </row>
    <row r="580" spans="1:26" ht="15" thickBot="1" x14ac:dyDescent="0.35">
      <c r="A580" s="16" t="s">
        <v>1726</v>
      </c>
      <c r="B580" s="16" t="s">
        <v>1727</v>
      </c>
      <c r="C580" s="16" t="s">
        <v>1728</v>
      </c>
      <c r="D580">
        <f>IFERROR(VLOOKUP(C580,'throwball F'!$B$2:$N$138,13,FALSE),100)</f>
        <v>91</v>
      </c>
      <c r="E580">
        <f>IFERROR(VLOOKUP(C580,'Cricket SF&amp;F'!$B$2:$AC$103,28,FALSE),0)</f>
        <v>0</v>
      </c>
      <c r="F580">
        <f>IFERROR(VLOOKUP(C580,'Chess F'!$B$2:$H$84,7,FALSE),0)</f>
        <v>0</v>
      </c>
      <c r="G580">
        <f t="shared" si="54"/>
        <v>91</v>
      </c>
      <c r="H580">
        <f>IFERROR(VLOOKUP(C580,'Football SF'!$B$2:$U$61,20,FALSE),0)</f>
        <v>-14</v>
      </c>
      <c r="I580">
        <f>IFERROR(VLOOKUP(C580,FIFA!$B$2:$M$36,12,FALSE),0)</f>
        <v>0</v>
      </c>
      <c r="J580">
        <f>IFERROR(VLOOKUP(C580,'TT F'!$B$2:$Q$71,16,FALSE),0)</f>
        <v>-5</v>
      </c>
      <c r="K580">
        <f t="shared" si="55"/>
        <v>72</v>
      </c>
      <c r="L580">
        <f>IFERROR(VLOOKUP(C580,'Futsal F'!$B$2:$M$37,12,FALSE),0)</f>
        <v>0</v>
      </c>
      <c r="M580">
        <f>IFERROR(VLOOKUP(C580,'Football F'!$B$2:$M$34,12,FALSE),0)</f>
        <v>0</v>
      </c>
      <c r="N580">
        <f>IFERROR(VLOOKUP(C580,'Basketball F'!$B$2:$M$32,12,FALSE),0)</f>
        <v>0</v>
      </c>
      <c r="O580">
        <f t="shared" si="56"/>
        <v>72</v>
      </c>
      <c r="P580">
        <f>IFERROR(VLOOKUP(C580,'BGMI F'!$B$2:$Q$32,16,FALSE),0)</f>
        <v>10</v>
      </c>
      <c r="Q580">
        <f>IFERROR(VLOOKUP(C580,'Carrom F'!$B$2:$M$41,12,FALSE),0)</f>
        <v>5</v>
      </c>
      <c r="R580">
        <f>IFERROR(VLOOKUP(C580,'Badminton F'!$B$2:$Q$46,16,FALSE),0)</f>
        <v>7</v>
      </c>
      <c r="S580">
        <f t="shared" si="57"/>
        <v>94</v>
      </c>
      <c r="T580">
        <f>IFERROR(VLOOKUP(C580,Athletics!$B$2:$AF$22,31,FALSE),0)</f>
        <v>0</v>
      </c>
      <c r="U580">
        <f>IFERROR(VLOOKUP(C580,'Volleyball F'!$B$2:$Q$50,16,FALSE),0)</f>
        <v>0</v>
      </c>
      <c r="V580">
        <f>IFERROR(VLOOKUP(C580,Pool!$B$2:$U$31,20,FALSE),0)</f>
        <v>20</v>
      </c>
      <c r="W580">
        <f>IFERROR(VLOOKUP(C580,'Tug of War'!$B$2:$AC$20,28,FALSE),0)</f>
        <v>0</v>
      </c>
      <c r="X580">
        <f t="shared" si="58"/>
        <v>114</v>
      </c>
      <c r="Y580">
        <f>IFERROR(VLOOKUP(C580,Frisbee!$B$2:$Q$18,16,FALSE),0)</f>
        <v>0</v>
      </c>
      <c r="Z580">
        <f t="shared" si="59"/>
        <v>114</v>
      </c>
    </row>
    <row r="581" spans="1:26" ht="15" thickBot="1" x14ac:dyDescent="0.35">
      <c r="A581" s="16" t="s">
        <v>1729</v>
      </c>
      <c r="B581" s="16" t="s">
        <v>1730</v>
      </c>
      <c r="C581" s="16" t="s">
        <v>1731</v>
      </c>
      <c r="D581">
        <f>IFERROR(VLOOKUP(C581,'throwball F'!$B$2:$N$138,13,FALSE),100)</f>
        <v>120</v>
      </c>
      <c r="E581">
        <f>IFERROR(VLOOKUP(C581,'Cricket SF&amp;F'!$B$2:$AC$103,28,FALSE),0)</f>
        <v>-30</v>
      </c>
      <c r="F581">
        <f>IFERROR(VLOOKUP(C581,'Chess F'!$B$2:$H$84,7,FALSE),0)</f>
        <v>-5</v>
      </c>
      <c r="G581">
        <f t="shared" si="54"/>
        <v>85</v>
      </c>
      <c r="H581">
        <f>IFERROR(VLOOKUP(C581,'Football SF'!$B$2:$U$61,20,FALSE),0)</f>
        <v>0</v>
      </c>
      <c r="I581">
        <f>IFERROR(VLOOKUP(C581,FIFA!$B$2:$M$36,12,FALSE),0)</f>
        <v>0</v>
      </c>
      <c r="J581">
        <f>IFERROR(VLOOKUP(C581,'TT F'!$B$2:$Q$71,16,FALSE),0)</f>
        <v>0</v>
      </c>
      <c r="K581">
        <f t="shared" si="55"/>
        <v>85</v>
      </c>
      <c r="L581">
        <f>IFERROR(VLOOKUP(C581,'Futsal F'!$B$2:$M$37,12,FALSE),0)</f>
        <v>7</v>
      </c>
      <c r="M581">
        <f>IFERROR(VLOOKUP(C581,'Football F'!$B$2:$M$34,12,FALSE),0)</f>
        <v>5</v>
      </c>
      <c r="N581">
        <f>IFERROR(VLOOKUP(C581,'Basketball F'!$B$2:$M$32,12,FALSE),0)</f>
        <v>5</v>
      </c>
      <c r="O581">
        <f t="shared" si="56"/>
        <v>102</v>
      </c>
      <c r="P581">
        <f>IFERROR(VLOOKUP(C581,'BGMI F'!$B$2:$Q$32,16,FALSE),0)</f>
        <v>-5</v>
      </c>
      <c r="Q581">
        <f>IFERROR(VLOOKUP(C581,'Carrom F'!$B$2:$M$41,12,FALSE),0)</f>
        <v>5</v>
      </c>
      <c r="R581">
        <f>IFERROR(VLOOKUP(C581,'Badminton F'!$B$2:$Q$46,16,FALSE),0)</f>
        <v>0</v>
      </c>
      <c r="S581">
        <f t="shared" si="57"/>
        <v>102</v>
      </c>
      <c r="T581">
        <f>IFERROR(VLOOKUP(C581,Athletics!$B$2:$AF$22,31,FALSE),0)</f>
        <v>0</v>
      </c>
      <c r="U581">
        <f>IFERROR(VLOOKUP(C581,'Volleyball F'!$B$2:$Q$50,16,FALSE),0)</f>
        <v>-5</v>
      </c>
      <c r="V581">
        <f>IFERROR(VLOOKUP(C581,Pool!$B$2:$U$31,20,FALSE),0)</f>
        <v>0</v>
      </c>
      <c r="W581">
        <f>IFERROR(VLOOKUP(C581,'Tug of War'!$B$2:$AC$20,28,FALSE),0)</f>
        <v>0</v>
      </c>
      <c r="X581">
        <f t="shared" si="58"/>
        <v>97</v>
      </c>
      <c r="Y581">
        <f>IFERROR(VLOOKUP(C581,Frisbee!$B$2:$Q$18,16,FALSE),0)</f>
        <v>0</v>
      </c>
      <c r="Z581">
        <f t="shared" si="59"/>
        <v>97</v>
      </c>
    </row>
    <row r="582" spans="1:26" ht="29.4" thickBot="1" x14ac:dyDescent="0.35">
      <c r="A582" s="16" t="s">
        <v>1732</v>
      </c>
      <c r="B582" s="16" t="s">
        <v>1733</v>
      </c>
      <c r="C582" s="16" t="s">
        <v>1734</v>
      </c>
      <c r="D582">
        <f>IFERROR(VLOOKUP(C582,'throwball F'!$B$2:$N$138,13,FALSE),100)</f>
        <v>100</v>
      </c>
      <c r="E582">
        <f>IFERROR(VLOOKUP(C582,'Cricket SF&amp;F'!$B$2:$AC$103,28,FALSE),0)</f>
        <v>0</v>
      </c>
      <c r="F582">
        <f>IFERROR(VLOOKUP(C582,'Chess F'!$B$2:$H$84,7,FALSE),0)</f>
        <v>0</v>
      </c>
      <c r="G582">
        <f t="shared" si="54"/>
        <v>100</v>
      </c>
      <c r="H582">
        <f>IFERROR(VLOOKUP(C582,'Football SF'!$B$2:$U$61,20,FALSE),0)</f>
        <v>0</v>
      </c>
      <c r="I582">
        <f>IFERROR(VLOOKUP(C582,FIFA!$B$2:$M$36,12,FALSE),0)</f>
        <v>0</v>
      </c>
      <c r="J582">
        <f>IFERROR(VLOOKUP(C582,'TT F'!$B$2:$Q$71,16,FALSE),0)</f>
        <v>0</v>
      </c>
      <c r="K582">
        <f t="shared" si="55"/>
        <v>100</v>
      </c>
      <c r="L582">
        <f>IFERROR(VLOOKUP(C582,'Futsal F'!$B$2:$M$37,12,FALSE),0)</f>
        <v>0</v>
      </c>
      <c r="M582">
        <f>IFERROR(VLOOKUP(C582,'Football F'!$B$2:$M$34,12,FALSE),0)</f>
        <v>0</v>
      </c>
      <c r="N582">
        <f>IFERROR(VLOOKUP(C582,'Basketball F'!$B$2:$M$32,12,FALSE),0)</f>
        <v>0</v>
      </c>
      <c r="O582">
        <f t="shared" si="56"/>
        <v>100</v>
      </c>
      <c r="P582">
        <f>IFERROR(VLOOKUP(C582,'BGMI F'!$B$2:$Q$32,16,FALSE),0)</f>
        <v>0</v>
      </c>
      <c r="Q582">
        <f>IFERROR(VLOOKUP(C582,'Carrom F'!$B$2:$M$41,12,FALSE),0)</f>
        <v>0</v>
      </c>
      <c r="R582">
        <f>IFERROR(VLOOKUP(C582,'Badminton F'!$B$2:$Q$46,16,FALSE),0)</f>
        <v>0</v>
      </c>
      <c r="S582">
        <f t="shared" si="57"/>
        <v>100</v>
      </c>
      <c r="T582">
        <f>IFERROR(VLOOKUP(C582,Athletics!$B$2:$AF$22,31,FALSE),0)</f>
        <v>0</v>
      </c>
      <c r="U582">
        <f>IFERROR(VLOOKUP(C582,'Volleyball F'!$B$2:$Q$50,16,FALSE),0)</f>
        <v>0</v>
      </c>
      <c r="V582">
        <f>IFERROR(VLOOKUP(C582,Pool!$B$2:$U$31,20,FALSE),0)</f>
        <v>0</v>
      </c>
      <c r="W582">
        <f>IFERROR(VLOOKUP(C582,'Tug of War'!$B$2:$AC$20,28,FALSE),0)</f>
        <v>0</v>
      </c>
      <c r="X582">
        <f t="shared" si="58"/>
        <v>100</v>
      </c>
      <c r="Y582">
        <f>IFERROR(VLOOKUP(C582,Frisbee!$B$2:$Q$18,16,FALSE),0)</f>
        <v>0</v>
      </c>
      <c r="Z582">
        <f t="shared" si="59"/>
        <v>100</v>
      </c>
    </row>
    <row r="583" spans="1:26" ht="15" thickBot="1" x14ac:dyDescent="0.35">
      <c r="A583" s="16" t="s">
        <v>1735</v>
      </c>
      <c r="B583" s="16" t="s">
        <v>1736</v>
      </c>
      <c r="C583" s="16" t="s">
        <v>1737</v>
      </c>
      <c r="D583">
        <f>IFERROR(VLOOKUP(C583,'throwball F'!$B$2:$N$138,13,FALSE),100)</f>
        <v>92</v>
      </c>
      <c r="E583">
        <f>IFERROR(VLOOKUP(C583,'Cricket SF&amp;F'!$B$2:$AC$103,28,FALSE),0)</f>
        <v>0</v>
      </c>
      <c r="F583">
        <f>IFERROR(VLOOKUP(C583,'Chess F'!$B$2:$H$84,7,FALSE),0)</f>
        <v>0</v>
      </c>
      <c r="G583">
        <f t="shared" si="54"/>
        <v>92</v>
      </c>
      <c r="H583">
        <f>IFERROR(VLOOKUP(C583,'Football SF'!$B$2:$U$61,20,FALSE),0)</f>
        <v>0</v>
      </c>
      <c r="I583">
        <f>IFERROR(VLOOKUP(C583,FIFA!$B$2:$M$36,12,FALSE),0)</f>
        <v>0</v>
      </c>
      <c r="J583">
        <f>IFERROR(VLOOKUP(C583,'TT F'!$B$2:$Q$71,16,FALSE),0)</f>
        <v>-5</v>
      </c>
      <c r="K583">
        <f t="shared" si="55"/>
        <v>87</v>
      </c>
      <c r="L583">
        <f>IFERROR(VLOOKUP(C583,'Futsal F'!$B$2:$M$37,12,FALSE),0)</f>
        <v>0</v>
      </c>
      <c r="M583">
        <f>IFERROR(VLOOKUP(C583,'Football F'!$B$2:$M$34,12,FALSE),0)</f>
        <v>0</v>
      </c>
      <c r="N583">
        <f>IFERROR(VLOOKUP(C583,'Basketball F'!$B$2:$M$32,12,FALSE),0)</f>
        <v>0</v>
      </c>
      <c r="O583">
        <f t="shared" si="56"/>
        <v>87</v>
      </c>
      <c r="P583">
        <f>IFERROR(VLOOKUP(C583,'BGMI F'!$B$2:$Q$32,16,FALSE),0)</f>
        <v>0</v>
      </c>
      <c r="Q583">
        <f>IFERROR(VLOOKUP(C583,'Carrom F'!$B$2:$M$41,12,FALSE),0)</f>
        <v>0</v>
      </c>
      <c r="R583">
        <f>IFERROR(VLOOKUP(C583,'Badminton F'!$B$2:$Q$46,16,FALSE),0)</f>
        <v>0</v>
      </c>
      <c r="S583">
        <f t="shared" si="57"/>
        <v>87</v>
      </c>
      <c r="T583">
        <f>IFERROR(VLOOKUP(C583,Athletics!$B$2:$AF$22,31,FALSE),0)</f>
        <v>0</v>
      </c>
      <c r="U583">
        <f>IFERROR(VLOOKUP(C583,'Volleyball F'!$B$2:$Q$50,16,FALSE),0)</f>
        <v>0</v>
      </c>
      <c r="V583">
        <f>IFERROR(VLOOKUP(C583,Pool!$B$2:$U$31,20,FALSE),0)</f>
        <v>-5</v>
      </c>
      <c r="W583">
        <f>IFERROR(VLOOKUP(C583,'Tug of War'!$B$2:$AC$20,28,FALSE),0)</f>
        <v>-10</v>
      </c>
      <c r="X583">
        <f t="shared" si="58"/>
        <v>72</v>
      </c>
      <c r="Y583">
        <f>IFERROR(VLOOKUP(C583,Frisbee!$B$2:$Q$18,16,FALSE),0)</f>
        <v>0</v>
      </c>
      <c r="Z583">
        <f t="shared" si="59"/>
        <v>72</v>
      </c>
    </row>
    <row r="584" spans="1:26" ht="29.4" thickBot="1" x14ac:dyDescent="0.35">
      <c r="A584" s="16" t="s">
        <v>1738</v>
      </c>
      <c r="B584" s="16" t="s">
        <v>1739</v>
      </c>
      <c r="C584" s="16" t="s">
        <v>1740</v>
      </c>
      <c r="D584">
        <f>IFERROR(VLOOKUP(C584,'throwball F'!$B$2:$N$138,13,FALSE),100)</f>
        <v>100</v>
      </c>
      <c r="E584">
        <f>IFERROR(VLOOKUP(C584,'Cricket SF&amp;F'!$B$2:$AC$103,28,FALSE),0)</f>
        <v>0</v>
      </c>
      <c r="F584">
        <f>IFERROR(VLOOKUP(C584,'Chess F'!$B$2:$H$84,7,FALSE),0)</f>
        <v>0</v>
      </c>
      <c r="G584">
        <f t="shared" si="54"/>
        <v>100</v>
      </c>
      <c r="H584">
        <f>IFERROR(VLOOKUP(C584,'Football SF'!$B$2:$U$61,20,FALSE),0)</f>
        <v>0</v>
      </c>
      <c r="I584">
        <f>IFERROR(VLOOKUP(C584,FIFA!$B$2:$M$36,12,FALSE),0)</f>
        <v>0</v>
      </c>
      <c r="J584">
        <f>IFERROR(VLOOKUP(C584,'TT F'!$B$2:$Q$71,16,FALSE),0)</f>
        <v>0</v>
      </c>
      <c r="K584">
        <f t="shared" si="55"/>
        <v>100</v>
      </c>
      <c r="L584">
        <f>IFERROR(VLOOKUP(C584,'Futsal F'!$B$2:$M$37,12,FALSE),0)</f>
        <v>0</v>
      </c>
      <c r="M584">
        <f>IFERROR(VLOOKUP(C584,'Football F'!$B$2:$M$34,12,FALSE),0)</f>
        <v>0</v>
      </c>
      <c r="N584">
        <f>IFERROR(VLOOKUP(C584,'Basketball F'!$B$2:$M$32,12,FALSE),0)</f>
        <v>0</v>
      </c>
      <c r="O584">
        <f t="shared" si="56"/>
        <v>100</v>
      </c>
      <c r="P584">
        <f>IFERROR(VLOOKUP(C584,'BGMI F'!$B$2:$Q$32,16,FALSE),0)</f>
        <v>0</v>
      </c>
      <c r="Q584">
        <f>IFERROR(VLOOKUP(C584,'Carrom F'!$B$2:$M$41,12,FALSE),0)</f>
        <v>0</v>
      </c>
      <c r="R584">
        <f>IFERROR(VLOOKUP(C584,'Badminton F'!$B$2:$Q$46,16,FALSE),0)</f>
        <v>0</v>
      </c>
      <c r="S584">
        <f t="shared" si="57"/>
        <v>100</v>
      </c>
      <c r="T584">
        <f>IFERROR(VLOOKUP(C584,Athletics!$B$2:$AF$22,31,FALSE),0)</f>
        <v>0</v>
      </c>
      <c r="U584">
        <f>IFERROR(VLOOKUP(C584,'Volleyball F'!$B$2:$Q$50,16,FALSE),0)</f>
        <v>0</v>
      </c>
      <c r="V584">
        <f>IFERROR(VLOOKUP(C584,Pool!$B$2:$U$31,20,FALSE),0)</f>
        <v>0</v>
      </c>
      <c r="W584">
        <f>IFERROR(VLOOKUP(C584,'Tug of War'!$B$2:$AC$20,28,FALSE),0)</f>
        <v>0</v>
      </c>
      <c r="X584">
        <f t="shared" si="58"/>
        <v>100</v>
      </c>
      <c r="Y584">
        <f>IFERROR(VLOOKUP(C584,Frisbee!$B$2:$Q$18,16,FALSE),0)</f>
        <v>0</v>
      </c>
      <c r="Z584">
        <f t="shared" si="59"/>
        <v>100</v>
      </c>
    </row>
    <row r="585" spans="1:26" ht="15" thickBot="1" x14ac:dyDescent="0.35">
      <c r="A585" s="16" t="s">
        <v>1741</v>
      </c>
      <c r="B585" s="16" t="s">
        <v>1742</v>
      </c>
      <c r="C585" s="16" t="s">
        <v>1743</v>
      </c>
      <c r="D585">
        <f>IFERROR(VLOOKUP(C585,'throwball F'!$B$2:$N$138,13,FALSE),100)</f>
        <v>100</v>
      </c>
      <c r="E585">
        <f>IFERROR(VLOOKUP(C585,'Cricket SF&amp;F'!$B$2:$AC$103,28,FALSE),0)</f>
        <v>0</v>
      </c>
      <c r="F585">
        <f>IFERROR(VLOOKUP(C585,'Chess F'!$B$2:$H$84,7,FALSE),0)</f>
        <v>0</v>
      </c>
      <c r="G585">
        <f t="shared" si="54"/>
        <v>100</v>
      </c>
      <c r="H585">
        <f>IFERROR(VLOOKUP(C585,'Football SF'!$B$2:$U$61,20,FALSE),0)</f>
        <v>0</v>
      </c>
      <c r="I585">
        <f>IFERROR(VLOOKUP(C585,FIFA!$B$2:$M$36,12,FALSE),0)</f>
        <v>0</v>
      </c>
      <c r="J585">
        <f>IFERROR(VLOOKUP(C585,'TT F'!$B$2:$Q$71,16,FALSE),0)</f>
        <v>0</v>
      </c>
      <c r="K585">
        <f t="shared" si="55"/>
        <v>100</v>
      </c>
      <c r="L585">
        <f>IFERROR(VLOOKUP(C585,'Futsal F'!$B$2:$M$37,12,FALSE),0)</f>
        <v>0</v>
      </c>
      <c r="M585">
        <f>IFERROR(VLOOKUP(C585,'Football F'!$B$2:$M$34,12,FALSE),0)</f>
        <v>0</v>
      </c>
      <c r="N585">
        <f>IFERROR(VLOOKUP(C585,'Basketball F'!$B$2:$M$32,12,FALSE),0)</f>
        <v>0</v>
      </c>
      <c r="O585">
        <f t="shared" si="56"/>
        <v>100</v>
      </c>
      <c r="P585">
        <f>IFERROR(VLOOKUP(C585,'BGMI F'!$B$2:$Q$32,16,FALSE),0)</f>
        <v>0</v>
      </c>
      <c r="Q585">
        <f>IFERROR(VLOOKUP(C585,'Carrom F'!$B$2:$M$41,12,FALSE),0)</f>
        <v>0</v>
      </c>
      <c r="R585">
        <f>IFERROR(VLOOKUP(C585,'Badminton F'!$B$2:$Q$46,16,FALSE),0)</f>
        <v>0</v>
      </c>
      <c r="S585">
        <f t="shared" si="57"/>
        <v>100</v>
      </c>
      <c r="T585">
        <f>IFERROR(VLOOKUP(C585,Athletics!$B$2:$AF$22,31,FALSE),0)</f>
        <v>0</v>
      </c>
      <c r="U585">
        <f>IFERROR(VLOOKUP(C585,'Volleyball F'!$B$2:$Q$50,16,FALSE),0)</f>
        <v>0</v>
      </c>
      <c r="V585">
        <f>IFERROR(VLOOKUP(C585,Pool!$B$2:$U$31,20,FALSE),0)</f>
        <v>0</v>
      </c>
      <c r="W585">
        <f>IFERROR(VLOOKUP(C585,'Tug of War'!$B$2:$AC$20,28,FALSE),0)</f>
        <v>0</v>
      </c>
      <c r="X585">
        <f t="shared" si="58"/>
        <v>100</v>
      </c>
      <c r="Y585">
        <f>IFERROR(VLOOKUP(C585,Frisbee!$B$2:$Q$18,16,FALSE),0)</f>
        <v>0</v>
      </c>
      <c r="Z585">
        <f t="shared" si="59"/>
        <v>100</v>
      </c>
    </row>
    <row r="586" spans="1:26" ht="29.4" thickBot="1" x14ac:dyDescent="0.35">
      <c r="A586" s="16" t="s">
        <v>1744</v>
      </c>
      <c r="B586" s="16" t="s">
        <v>1745</v>
      </c>
      <c r="C586" s="16" t="s">
        <v>1746</v>
      </c>
      <c r="D586">
        <f>IFERROR(VLOOKUP(C586,'throwball F'!$B$2:$N$138,13,FALSE),100)</f>
        <v>100</v>
      </c>
      <c r="E586">
        <f>IFERROR(VLOOKUP(C586,'Cricket SF&amp;F'!$B$2:$AC$103,28,FALSE),0)</f>
        <v>0</v>
      </c>
      <c r="F586">
        <f>IFERROR(VLOOKUP(C586,'Chess F'!$B$2:$H$84,7,FALSE),0)</f>
        <v>15</v>
      </c>
      <c r="G586">
        <f t="shared" si="54"/>
        <v>115</v>
      </c>
      <c r="H586">
        <f>IFERROR(VLOOKUP(C586,'Football SF'!$B$2:$U$61,20,FALSE),0)</f>
        <v>0</v>
      </c>
      <c r="I586">
        <f>IFERROR(VLOOKUP(C586,FIFA!$B$2:$M$36,12,FALSE),0)</f>
        <v>0</v>
      </c>
      <c r="J586">
        <f>IFERROR(VLOOKUP(C586,'TT F'!$B$2:$Q$71,16,FALSE),0)</f>
        <v>0</v>
      </c>
      <c r="K586">
        <f t="shared" si="55"/>
        <v>115</v>
      </c>
      <c r="L586">
        <f>IFERROR(VLOOKUP(C586,'Futsal F'!$B$2:$M$37,12,FALSE),0)</f>
        <v>0</v>
      </c>
      <c r="M586">
        <f>IFERROR(VLOOKUP(C586,'Football F'!$B$2:$M$34,12,FALSE),0)</f>
        <v>0</v>
      </c>
      <c r="N586">
        <f>IFERROR(VLOOKUP(C586,'Basketball F'!$B$2:$M$32,12,FALSE),0)</f>
        <v>0</v>
      </c>
      <c r="O586">
        <f t="shared" si="56"/>
        <v>115</v>
      </c>
      <c r="P586">
        <f>IFERROR(VLOOKUP(C586,'BGMI F'!$B$2:$Q$32,16,FALSE),0)</f>
        <v>0</v>
      </c>
      <c r="Q586">
        <f>IFERROR(VLOOKUP(C586,'Carrom F'!$B$2:$M$41,12,FALSE),0)</f>
        <v>0</v>
      </c>
      <c r="R586">
        <f>IFERROR(VLOOKUP(C586,'Badminton F'!$B$2:$Q$46,16,FALSE),0)</f>
        <v>0</v>
      </c>
      <c r="S586">
        <f t="shared" si="57"/>
        <v>115</v>
      </c>
      <c r="T586">
        <f>IFERROR(VLOOKUP(C586,Athletics!$B$2:$AF$22,31,FALSE),0)</f>
        <v>0</v>
      </c>
      <c r="U586">
        <f>IFERROR(VLOOKUP(C586,'Volleyball F'!$B$2:$Q$50,16,FALSE),0)</f>
        <v>0</v>
      </c>
      <c r="V586">
        <f>IFERROR(VLOOKUP(C586,Pool!$B$2:$U$31,20,FALSE),0)</f>
        <v>0</v>
      </c>
      <c r="W586">
        <f>IFERROR(VLOOKUP(C586,'Tug of War'!$B$2:$AC$20,28,FALSE),0)</f>
        <v>0</v>
      </c>
      <c r="X586">
        <f t="shared" si="58"/>
        <v>115</v>
      </c>
      <c r="Y586">
        <f>IFERROR(VLOOKUP(C586,Frisbee!$B$2:$Q$18,16,FALSE),0)</f>
        <v>0</v>
      </c>
      <c r="Z586">
        <f t="shared" si="59"/>
        <v>115</v>
      </c>
    </row>
    <row r="587" spans="1:26" ht="15" thickBot="1" x14ac:dyDescent="0.35">
      <c r="A587" s="16" t="s">
        <v>1747</v>
      </c>
      <c r="B587" s="16" t="s">
        <v>1748</v>
      </c>
      <c r="C587" s="16" t="s">
        <v>1749</v>
      </c>
      <c r="D587">
        <f>IFERROR(VLOOKUP(C587,'throwball F'!$B$2:$N$138,13,FALSE),100)</f>
        <v>100</v>
      </c>
      <c r="E587">
        <f>IFERROR(VLOOKUP(C587,'Cricket SF&amp;F'!$B$2:$AC$103,28,FALSE),0)</f>
        <v>0</v>
      </c>
      <c r="F587">
        <f>IFERROR(VLOOKUP(C587,'Chess F'!$B$2:$H$84,7,FALSE),0)</f>
        <v>0</v>
      </c>
      <c r="G587">
        <f t="shared" si="54"/>
        <v>100</v>
      </c>
      <c r="H587">
        <f>IFERROR(VLOOKUP(C587,'Football SF'!$B$2:$U$61,20,FALSE),0)</f>
        <v>0</v>
      </c>
      <c r="I587">
        <f>IFERROR(VLOOKUP(C587,FIFA!$B$2:$M$36,12,FALSE),0)</f>
        <v>0</v>
      </c>
      <c r="J587">
        <f>IFERROR(VLOOKUP(C587,'TT F'!$B$2:$Q$71,16,FALSE),0)</f>
        <v>0</v>
      </c>
      <c r="K587">
        <f t="shared" si="55"/>
        <v>100</v>
      </c>
      <c r="L587">
        <f>IFERROR(VLOOKUP(C587,'Futsal F'!$B$2:$M$37,12,FALSE),0)</f>
        <v>0</v>
      </c>
      <c r="M587">
        <f>IFERROR(VLOOKUP(C587,'Football F'!$B$2:$M$34,12,FALSE),0)</f>
        <v>0</v>
      </c>
      <c r="N587">
        <f>IFERROR(VLOOKUP(C587,'Basketball F'!$B$2:$M$32,12,FALSE),0)</f>
        <v>0</v>
      </c>
      <c r="O587">
        <f t="shared" si="56"/>
        <v>100</v>
      </c>
      <c r="P587">
        <f>IFERROR(VLOOKUP(C587,'BGMI F'!$B$2:$Q$32,16,FALSE),0)</f>
        <v>0</v>
      </c>
      <c r="Q587">
        <f>IFERROR(VLOOKUP(C587,'Carrom F'!$B$2:$M$41,12,FALSE),0)</f>
        <v>0</v>
      </c>
      <c r="R587">
        <f>IFERROR(VLOOKUP(C587,'Badminton F'!$B$2:$Q$46,16,FALSE),0)</f>
        <v>0</v>
      </c>
      <c r="S587">
        <f t="shared" si="57"/>
        <v>100</v>
      </c>
      <c r="T587">
        <f>IFERROR(VLOOKUP(C587,Athletics!$B$2:$AF$22,31,FALSE),0)</f>
        <v>0</v>
      </c>
      <c r="U587">
        <f>IFERROR(VLOOKUP(C587,'Volleyball F'!$B$2:$Q$50,16,FALSE),0)</f>
        <v>0</v>
      </c>
      <c r="V587">
        <f>IFERROR(VLOOKUP(C587,Pool!$B$2:$U$31,20,FALSE),0)</f>
        <v>0</v>
      </c>
      <c r="W587">
        <f>IFERROR(VLOOKUP(C587,'Tug of War'!$B$2:$AC$20,28,FALSE),0)</f>
        <v>0</v>
      </c>
      <c r="X587">
        <f t="shared" si="58"/>
        <v>100</v>
      </c>
      <c r="Y587">
        <f>IFERROR(VLOOKUP(C587,Frisbee!$B$2:$Q$18,16,FALSE),0)</f>
        <v>0</v>
      </c>
      <c r="Z587">
        <f t="shared" si="59"/>
        <v>100</v>
      </c>
    </row>
    <row r="588" spans="1:26" ht="15" thickBot="1" x14ac:dyDescent="0.35">
      <c r="A588" s="16" t="s">
        <v>1750</v>
      </c>
      <c r="B588" s="16" t="s">
        <v>1751</v>
      </c>
      <c r="C588" s="16" t="s">
        <v>1752</v>
      </c>
      <c r="D588">
        <f>IFERROR(VLOOKUP(C588,'throwball F'!$B$2:$N$138,13,FALSE),100)</f>
        <v>100</v>
      </c>
      <c r="E588">
        <f>IFERROR(VLOOKUP(C588,'Cricket SF&amp;F'!$B$2:$AC$103,28,FALSE),0)</f>
        <v>0</v>
      </c>
      <c r="F588">
        <f>IFERROR(VLOOKUP(C588,'Chess F'!$B$2:$H$84,7,FALSE),0)</f>
        <v>0</v>
      </c>
      <c r="G588">
        <f t="shared" si="54"/>
        <v>100</v>
      </c>
      <c r="H588">
        <f>IFERROR(VLOOKUP(C588,'Football SF'!$B$2:$U$61,20,FALSE),0)</f>
        <v>0</v>
      </c>
      <c r="I588">
        <f>IFERROR(VLOOKUP(C588,FIFA!$B$2:$M$36,12,FALSE),0)</f>
        <v>0</v>
      </c>
      <c r="J588">
        <f>IFERROR(VLOOKUP(C588,'TT F'!$B$2:$Q$71,16,FALSE),0)</f>
        <v>20</v>
      </c>
      <c r="K588">
        <f t="shared" si="55"/>
        <v>120</v>
      </c>
      <c r="L588">
        <f>IFERROR(VLOOKUP(C588,'Futsal F'!$B$2:$M$37,12,FALSE),0)</f>
        <v>0</v>
      </c>
      <c r="M588">
        <f>IFERROR(VLOOKUP(C588,'Football F'!$B$2:$M$34,12,FALSE),0)</f>
        <v>0</v>
      </c>
      <c r="N588">
        <f>IFERROR(VLOOKUP(C588,'Basketball F'!$B$2:$M$32,12,FALSE),0)</f>
        <v>0</v>
      </c>
      <c r="O588">
        <f t="shared" si="56"/>
        <v>120</v>
      </c>
      <c r="P588">
        <f>IFERROR(VLOOKUP(C588,'BGMI F'!$B$2:$Q$32,16,FALSE),0)</f>
        <v>0</v>
      </c>
      <c r="Q588">
        <f>IFERROR(VLOOKUP(C588,'Carrom F'!$B$2:$M$41,12,FALSE),0)</f>
        <v>0</v>
      </c>
      <c r="R588">
        <f>IFERROR(VLOOKUP(C588,'Badminton F'!$B$2:$Q$46,16,FALSE),0)</f>
        <v>20</v>
      </c>
      <c r="S588">
        <f t="shared" si="57"/>
        <v>140</v>
      </c>
      <c r="T588">
        <f>IFERROR(VLOOKUP(C588,Athletics!$B$2:$AF$22,31,FALSE),0)</f>
        <v>0</v>
      </c>
      <c r="U588">
        <f>IFERROR(VLOOKUP(C588,'Volleyball F'!$B$2:$Q$50,16,FALSE),0)</f>
        <v>0</v>
      </c>
      <c r="V588">
        <f>IFERROR(VLOOKUP(C588,Pool!$B$2:$U$31,20,FALSE),0)</f>
        <v>0</v>
      </c>
      <c r="W588">
        <f>IFERROR(VLOOKUP(C588,'Tug of War'!$B$2:$AC$20,28,FALSE),0)</f>
        <v>0</v>
      </c>
      <c r="X588">
        <f t="shared" si="58"/>
        <v>140</v>
      </c>
      <c r="Y588">
        <f>IFERROR(VLOOKUP(C588,Frisbee!$B$2:$Q$18,16,FALSE),0)</f>
        <v>0</v>
      </c>
      <c r="Z588">
        <f t="shared" si="59"/>
        <v>140</v>
      </c>
    </row>
    <row r="589" spans="1:26" ht="29.4" thickBot="1" x14ac:dyDescent="0.35">
      <c r="A589" s="16" t="s">
        <v>1753</v>
      </c>
      <c r="B589" s="16" t="s">
        <v>1754</v>
      </c>
      <c r="C589" s="16" t="s">
        <v>1755</v>
      </c>
      <c r="D589">
        <f>IFERROR(VLOOKUP(C589,'throwball F'!$B$2:$N$138,13,FALSE),100)</f>
        <v>100</v>
      </c>
      <c r="E589">
        <f>IFERROR(VLOOKUP(C589,'Cricket SF&amp;F'!$B$2:$AC$103,28,FALSE),0)</f>
        <v>0</v>
      </c>
      <c r="F589">
        <f>IFERROR(VLOOKUP(C589,'Chess F'!$B$2:$H$84,7,FALSE),0)</f>
        <v>0</v>
      </c>
      <c r="G589">
        <f t="shared" si="54"/>
        <v>100</v>
      </c>
      <c r="H589">
        <f>IFERROR(VLOOKUP(C589,'Football SF'!$B$2:$U$61,20,FALSE),0)</f>
        <v>0</v>
      </c>
      <c r="I589">
        <f>IFERROR(VLOOKUP(C589,FIFA!$B$2:$M$36,12,FALSE),0)</f>
        <v>0</v>
      </c>
      <c r="J589">
        <f>IFERROR(VLOOKUP(C589,'TT F'!$B$2:$Q$71,16,FALSE),0)</f>
        <v>0</v>
      </c>
      <c r="K589">
        <f t="shared" si="55"/>
        <v>100</v>
      </c>
      <c r="L589">
        <f>IFERROR(VLOOKUP(C589,'Futsal F'!$B$2:$M$37,12,FALSE),0)</f>
        <v>0</v>
      </c>
      <c r="M589">
        <f>IFERROR(VLOOKUP(C589,'Football F'!$B$2:$M$34,12,FALSE),0)</f>
        <v>0</v>
      </c>
      <c r="N589">
        <f>IFERROR(VLOOKUP(C589,'Basketball F'!$B$2:$M$32,12,FALSE),0)</f>
        <v>0</v>
      </c>
      <c r="O589">
        <f t="shared" si="56"/>
        <v>100</v>
      </c>
      <c r="P589">
        <f>IFERROR(VLOOKUP(C589,'BGMI F'!$B$2:$Q$32,16,FALSE),0)</f>
        <v>0</v>
      </c>
      <c r="Q589">
        <f>IFERROR(VLOOKUP(C589,'Carrom F'!$B$2:$M$41,12,FALSE),0)</f>
        <v>0</v>
      </c>
      <c r="R589">
        <f>IFERROR(VLOOKUP(C589,'Badminton F'!$B$2:$Q$46,16,FALSE),0)</f>
        <v>0</v>
      </c>
      <c r="S589">
        <f t="shared" si="57"/>
        <v>100</v>
      </c>
      <c r="T589">
        <f>IFERROR(VLOOKUP(C589,Athletics!$B$2:$AF$22,31,FALSE),0)</f>
        <v>0</v>
      </c>
      <c r="U589">
        <f>IFERROR(VLOOKUP(C589,'Volleyball F'!$B$2:$Q$50,16,FALSE),0)</f>
        <v>0</v>
      </c>
      <c r="V589">
        <f>IFERROR(VLOOKUP(C589,Pool!$B$2:$U$31,20,FALSE),0)</f>
        <v>0</v>
      </c>
      <c r="W589">
        <f>IFERROR(VLOOKUP(C589,'Tug of War'!$B$2:$AC$20,28,FALSE),0)</f>
        <v>0</v>
      </c>
      <c r="X589">
        <f t="shared" si="58"/>
        <v>100</v>
      </c>
      <c r="Y589">
        <f>IFERROR(VLOOKUP(C589,Frisbee!$B$2:$Q$18,16,FALSE),0)</f>
        <v>0</v>
      </c>
      <c r="Z589">
        <f t="shared" si="59"/>
        <v>100</v>
      </c>
    </row>
    <row r="590" spans="1:26" ht="15" thickBot="1" x14ac:dyDescent="0.35">
      <c r="A590" s="16" t="s">
        <v>1756</v>
      </c>
      <c r="B590" s="16" t="s">
        <v>1757</v>
      </c>
      <c r="C590" s="16" t="s">
        <v>1758</v>
      </c>
      <c r="D590">
        <f>IFERROR(VLOOKUP(C590,'throwball F'!$B$2:$N$138,13,FALSE),100)</f>
        <v>100</v>
      </c>
      <c r="E590">
        <f>IFERROR(VLOOKUP(C590,'Cricket SF&amp;F'!$B$2:$AC$103,28,FALSE),0)</f>
        <v>0</v>
      </c>
      <c r="F590">
        <f>IFERROR(VLOOKUP(C590,'Chess F'!$B$2:$H$84,7,FALSE),0)</f>
        <v>0</v>
      </c>
      <c r="G590">
        <f t="shared" si="54"/>
        <v>100</v>
      </c>
      <c r="H590">
        <f>IFERROR(VLOOKUP(C590,'Football SF'!$B$2:$U$61,20,FALSE),0)</f>
        <v>0</v>
      </c>
      <c r="I590">
        <f>IFERROR(VLOOKUP(C590,FIFA!$B$2:$M$36,12,FALSE),0)</f>
        <v>0</v>
      </c>
      <c r="J590">
        <f>IFERROR(VLOOKUP(C590,'TT F'!$B$2:$Q$71,16,FALSE),0)</f>
        <v>0</v>
      </c>
      <c r="K590">
        <f t="shared" si="55"/>
        <v>100</v>
      </c>
      <c r="L590">
        <f>IFERROR(VLOOKUP(C590,'Futsal F'!$B$2:$M$37,12,FALSE),0)</f>
        <v>0</v>
      </c>
      <c r="M590">
        <f>IFERROR(VLOOKUP(C590,'Football F'!$B$2:$M$34,12,FALSE),0)</f>
        <v>0</v>
      </c>
      <c r="N590">
        <f>IFERROR(VLOOKUP(C590,'Basketball F'!$B$2:$M$32,12,FALSE),0)</f>
        <v>0</v>
      </c>
      <c r="O590">
        <f t="shared" si="56"/>
        <v>100</v>
      </c>
      <c r="P590">
        <f>IFERROR(VLOOKUP(C590,'BGMI F'!$B$2:$Q$32,16,FALSE),0)</f>
        <v>0</v>
      </c>
      <c r="Q590">
        <f>IFERROR(VLOOKUP(C590,'Carrom F'!$B$2:$M$41,12,FALSE),0)</f>
        <v>0</v>
      </c>
      <c r="R590">
        <f>IFERROR(VLOOKUP(C590,'Badminton F'!$B$2:$Q$46,16,FALSE),0)</f>
        <v>0</v>
      </c>
      <c r="S590">
        <f t="shared" si="57"/>
        <v>100</v>
      </c>
      <c r="T590">
        <f>IFERROR(VLOOKUP(C590,Athletics!$B$2:$AF$22,31,FALSE),0)</f>
        <v>0</v>
      </c>
      <c r="U590">
        <f>IFERROR(VLOOKUP(C590,'Volleyball F'!$B$2:$Q$50,16,FALSE),0)</f>
        <v>0</v>
      </c>
      <c r="V590">
        <f>IFERROR(VLOOKUP(C590,Pool!$B$2:$U$31,20,FALSE),0)</f>
        <v>0</v>
      </c>
      <c r="W590">
        <f>IFERROR(VLOOKUP(C590,'Tug of War'!$B$2:$AC$20,28,FALSE),0)</f>
        <v>0</v>
      </c>
      <c r="X590">
        <f t="shared" si="58"/>
        <v>100</v>
      </c>
      <c r="Y590">
        <f>IFERROR(VLOOKUP(C590,Frisbee!$B$2:$Q$18,16,FALSE),0)</f>
        <v>0</v>
      </c>
      <c r="Z590">
        <f t="shared" si="59"/>
        <v>100</v>
      </c>
    </row>
    <row r="591" spans="1:26" ht="15" thickBot="1" x14ac:dyDescent="0.35">
      <c r="A591" s="16" t="s">
        <v>1759</v>
      </c>
      <c r="B591" s="16" t="s">
        <v>1760</v>
      </c>
      <c r="C591" s="16" t="s">
        <v>1761</v>
      </c>
      <c r="D591">
        <f>IFERROR(VLOOKUP(C591,'throwball F'!$B$2:$N$138,13,FALSE),100)</f>
        <v>100</v>
      </c>
      <c r="E591">
        <f>IFERROR(VLOOKUP(C591,'Cricket SF&amp;F'!$B$2:$AC$103,28,FALSE),0)</f>
        <v>0</v>
      </c>
      <c r="F591">
        <f>IFERROR(VLOOKUP(C591,'Chess F'!$B$2:$H$84,7,FALSE),0)</f>
        <v>0</v>
      </c>
      <c r="G591">
        <f t="shared" si="54"/>
        <v>100</v>
      </c>
      <c r="H591">
        <f>IFERROR(VLOOKUP(C591,'Football SF'!$B$2:$U$61,20,FALSE),0)</f>
        <v>0</v>
      </c>
      <c r="I591">
        <f>IFERROR(VLOOKUP(C591,FIFA!$B$2:$M$36,12,FALSE),0)</f>
        <v>0</v>
      </c>
      <c r="J591">
        <f>IFERROR(VLOOKUP(C591,'TT F'!$B$2:$Q$71,16,FALSE),0)</f>
        <v>0</v>
      </c>
      <c r="K591">
        <f t="shared" si="55"/>
        <v>100</v>
      </c>
      <c r="L591">
        <f>IFERROR(VLOOKUP(C591,'Futsal F'!$B$2:$M$37,12,FALSE),0)</f>
        <v>0</v>
      </c>
      <c r="M591">
        <f>IFERROR(VLOOKUP(C591,'Football F'!$B$2:$M$34,12,FALSE),0)</f>
        <v>0</v>
      </c>
      <c r="N591">
        <f>IFERROR(VLOOKUP(C591,'Basketball F'!$B$2:$M$32,12,FALSE),0)</f>
        <v>0</v>
      </c>
      <c r="O591">
        <f t="shared" si="56"/>
        <v>100</v>
      </c>
      <c r="P591">
        <f>IFERROR(VLOOKUP(C591,'BGMI F'!$B$2:$Q$32,16,FALSE),0)</f>
        <v>0</v>
      </c>
      <c r="Q591">
        <f>IFERROR(VLOOKUP(C591,'Carrom F'!$B$2:$M$41,12,FALSE),0)</f>
        <v>0</v>
      </c>
      <c r="R591">
        <f>IFERROR(VLOOKUP(C591,'Badminton F'!$B$2:$Q$46,16,FALSE),0)</f>
        <v>0</v>
      </c>
      <c r="S591">
        <f t="shared" si="57"/>
        <v>100</v>
      </c>
      <c r="T591">
        <f>IFERROR(VLOOKUP(C591,Athletics!$B$2:$AF$22,31,FALSE),0)</f>
        <v>0</v>
      </c>
      <c r="U591">
        <f>IFERROR(VLOOKUP(C591,'Volleyball F'!$B$2:$Q$50,16,FALSE),0)</f>
        <v>0</v>
      </c>
      <c r="V591">
        <f>IFERROR(VLOOKUP(C591,Pool!$B$2:$U$31,20,FALSE),0)</f>
        <v>0</v>
      </c>
      <c r="W591">
        <f>IFERROR(VLOOKUP(C591,'Tug of War'!$B$2:$AC$20,28,FALSE),0)</f>
        <v>0</v>
      </c>
      <c r="X591">
        <f t="shared" si="58"/>
        <v>100</v>
      </c>
      <c r="Y591">
        <f>IFERROR(VLOOKUP(C591,Frisbee!$B$2:$Q$18,16,FALSE),0)</f>
        <v>0</v>
      </c>
      <c r="Z591">
        <f t="shared" si="59"/>
        <v>100</v>
      </c>
    </row>
    <row r="592" spans="1:26" ht="15" thickBot="1" x14ac:dyDescent="0.35">
      <c r="A592" s="16" t="s">
        <v>1762</v>
      </c>
      <c r="B592" s="16" t="s">
        <v>1763</v>
      </c>
      <c r="C592" s="16" t="s">
        <v>1764</v>
      </c>
      <c r="D592">
        <f>IFERROR(VLOOKUP(C592,'throwball F'!$B$2:$N$138,13,FALSE),100)</f>
        <v>100</v>
      </c>
      <c r="E592">
        <f>IFERROR(VLOOKUP(C592,'Cricket SF&amp;F'!$B$2:$AC$103,28,FALSE),0)</f>
        <v>0</v>
      </c>
      <c r="F592">
        <f>IFERROR(VLOOKUP(C592,'Chess F'!$B$2:$H$84,7,FALSE),0)</f>
        <v>0</v>
      </c>
      <c r="G592">
        <f t="shared" si="54"/>
        <v>100</v>
      </c>
      <c r="H592">
        <f>IFERROR(VLOOKUP(C592,'Football SF'!$B$2:$U$61,20,FALSE),0)</f>
        <v>0</v>
      </c>
      <c r="I592">
        <f>IFERROR(VLOOKUP(C592,FIFA!$B$2:$M$36,12,FALSE),0)</f>
        <v>0</v>
      </c>
      <c r="J592">
        <f>IFERROR(VLOOKUP(C592,'TT F'!$B$2:$Q$71,16,FALSE),0)</f>
        <v>0</v>
      </c>
      <c r="K592">
        <f t="shared" si="55"/>
        <v>100</v>
      </c>
      <c r="L592">
        <f>IFERROR(VLOOKUP(C592,'Futsal F'!$B$2:$M$37,12,FALSE),0)</f>
        <v>0</v>
      </c>
      <c r="M592">
        <f>IFERROR(VLOOKUP(C592,'Football F'!$B$2:$M$34,12,FALSE),0)</f>
        <v>0</v>
      </c>
      <c r="N592">
        <f>IFERROR(VLOOKUP(C592,'Basketball F'!$B$2:$M$32,12,FALSE),0)</f>
        <v>0</v>
      </c>
      <c r="O592">
        <f t="shared" si="56"/>
        <v>100</v>
      </c>
      <c r="P592">
        <f>IFERROR(VLOOKUP(C592,'BGMI F'!$B$2:$Q$32,16,FALSE),0)</f>
        <v>0</v>
      </c>
      <c r="Q592">
        <f>IFERROR(VLOOKUP(C592,'Carrom F'!$B$2:$M$41,12,FALSE),0)</f>
        <v>0</v>
      </c>
      <c r="R592">
        <f>IFERROR(VLOOKUP(C592,'Badminton F'!$B$2:$Q$46,16,FALSE),0)</f>
        <v>0</v>
      </c>
      <c r="S592">
        <f t="shared" si="57"/>
        <v>100</v>
      </c>
      <c r="T592">
        <f>IFERROR(VLOOKUP(C592,Athletics!$B$2:$AF$22,31,FALSE),0)</f>
        <v>0</v>
      </c>
      <c r="U592">
        <f>IFERROR(VLOOKUP(C592,'Volleyball F'!$B$2:$Q$50,16,FALSE),0)</f>
        <v>0</v>
      </c>
      <c r="V592">
        <f>IFERROR(VLOOKUP(C592,Pool!$B$2:$U$31,20,FALSE),0)</f>
        <v>0</v>
      </c>
      <c r="W592">
        <f>IFERROR(VLOOKUP(C592,'Tug of War'!$B$2:$AC$20,28,FALSE),0)</f>
        <v>0</v>
      </c>
      <c r="X592">
        <f t="shared" si="58"/>
        <v>100</v>
      </c>
      <c r="Y592">
        <f>IFERROR(VLOOKUP(C592,Frisbee!$B$2:$Q$18,16,FALSE),0)</f>
        <v>0</v>
      </c>
      <c r="Z592">
        <f t="shared" si="59"/>
        <v>100</v>
      </c>
    </row>
    <row r="593" spans="1:26" ht="15" thickBot="1" x14ac:dyDescent="0.35">
      <c r="A593" s="16" t="s">
        <v>1765</v>
      </c>
      <c r="B593" s="16" t="s">
        <v>1766</v>
      </c>
      <c r="C593" s="16" t="s">
        <v>1767</v>
      </c>
      <c r="D593">
        <f>IFERROR(VLOOKUP(C593,'throwball F'!$B$2:$N$138,13,FALSE),100)</f>
        <v>100</v>
      </c>
      <c r="E593">
        <f>IFERROR(VLOOKUP(C593,'Cricket SF&amp;F'!$B$2:$AC$103,28,FALSE),0)</f>
        <v>0</v>
      </c>
      <c r="F593">
        <f>IFERROR(VLOOKUP(C593,'Chess F'!$B$2:$H$84,7,FALSE),0)</f>
        <v>0</v>
      </c>
      <c r="G593">
        <f t="shared" si="54"/>
        <v>100</v>
      </c>
      <c r="H593">
        <f>IFERROR(VLOOKUP(C593,'Football SF'!$B$2:$U$61,20,FALSE),0)</f>
        <v>0</v>
      </c>
      <c r="I593">
        <f>IFERROR(VLOOKUP(C593,FIFA!$B$2:$M$36,12,FALSE),0)</f>
        <v>0</v>
      </c>
      <c r="J593">
        <f>IFERROR(VLOOKUP(C593,'TT F'!$B$2:$Q$71,16,FALSE),0)</f>
        <v>20</v>
      </c>
      <c r="K593">
        <f t="shared" si="55"/>
        <v>120</v>
      </c>
      <c r="L593">
        <f>IFERROR(VLOOKUP(C593,'Futsal F'!$B$2:$M$37,12,FALSE),0)</f>
        <v>0</v>
      </c>
      <c r="M593">
        <f>IFERROR(VLOOKUP(C593,'Football F'!$B$2:$M$34,12,FALSE),0)</f>
        <v>0</v>
      </c>
      <c r="N593">
        <f>IFERROR(VLOOKUP(C593,'Basketball F'!$B$2:$M$32,12,FALSE),0)</f>
        <v>0</v>
      </c>
      <c r="O593">
        <f t="shared" si="56"/>
        <v>120</v>
      </c>
      <c r="P593">
        <f>IFERROR(VLOOKUP(C593,'BGMI F'!$B$2:$Q$32,16,FALSE),0)</f>
        <v>-5</v>
      </c>
      <c r="Q593">
        <f>IFERROR(VLOOKUP(C593,'Carrom F'!$B$2:$M$41,12,FALSE),0)</f>
        <v>5</v>
      </c>
      <c r="R593">
        <f>IFERROR(VLOOKUP(C593,'Badminton F'!$B$2:$Q$46,16,FALSE),0)</f>
        <v>0</v>
      </c>
      <c r="S593">
        <f t="shared" si="57"/>
        <v>120</v>
      </c>
      <c r="T593">
        <f>IFERROR(VLOOKUP(C593,Athletics!$B$2:$AF$22,31,FALSE),0)</f>
        <v>0</v>
      </c>
      <c r="U593">
        <f>IFERROR(VLOOKUP(C593,'Volleyball F'!$B$2:$Q$50,16,FALSE),0)</f>
        <v>0</v>
      </c>
      <c r="V593">
        <f>IFERROR(VLOOKUP(C593,Pool!$B$2:$U$31,20,FALSE),0)</f>
        <v>0</v>
      </c>
      <c r="W593">
        <f>IFERROR(VLOOKUP(C593,'Tug of War'!$B$2:$AC$20,28,FALSE),0)</f>
        <v>0</v>
      </c>
      <c r="X593">
        <f t="shared" si="58"/>
        <v>120</v>
      </c>
      <c r="Y593">
        <f>IFERROR(VLOOKUP(C593,Frisbee!$B$2:$Q$18,16,FALSE),0)</f>
        <v>0</v>
      </c>
      <c r="Z593">
        <f t="shared" si="59"/>
        <v>120</v>
      </c>
    </row>
    <row r="594" spans="1:26" ht="29.4" thickBot="1" x14ac:dyDescent="0.35">
      <c r="A594" s="16" t="s">
        <v>1768</v>
      </c>
      <c r="B594" s="16" t="s">
        <v>1769</v>
      </c>
      <c r="C594" s="16" t="s">
        <v>1770</v>
      </c>
      <c r="D594">
        <f>IFERROR(VLOOKUP(C594,'throwball F'!$B$2:$N$138,13,FALSE),100)</f>
        <v>94</v>
      </c>
      <c r="E594">
        <f>IFERROR(VLOOKUP(C594,'Cricket SF&amp;F'!$B$2:$AC$103,28,FALSE),0)</f>
        <v>35</v>
      </c>
      <c r="F594">
        <f>IFERROR(VLOOKUP(C594,'Chess F'!$B$2:$H$84,7,FALSE),0)</f>
        <v>0</v>
      </c>
      <c r="G594">
        <f t="shared" si="54"/>
        <v>129</v>
      </c>
      <c r="H594">
        <f>IFERROR(VLOOKUP(C594,'Football SF'!$B$2:$U$61,20,FALSE),0)</f>
        <v>-20</v>
      </c>
      <c r="I594">
        <f>IFERROR(VLOOKUP(C594,FIFA!$B$2:$M$36,12,FALSE),0)</f>
        <v>0</v>
      </c>
      <c r="J594">
        <f>IFERROR(VLOOKUP(C594,'TT F'!$B$2:$Q$71,16,FALSE),0)</f>
        <v>10</v>
      </c>
      <c r="K594">
        <f t="shared" si="55"/>
        <v>119</v>
      </c>
      <c r="L594">
        <f>IFERROR(VLOOKUP(C594,'Futsal F'!$B$2:$M$37,12,FALSE),0)</f>
        <v>0</v>
      </c>
      <c r="M594">
        <f>IFERROR(VLOOKUP(C594,'Football F'!$B$2:$M$34,12,FALSE),0)</f>
        <v>0</v>
      </c>
      <c r="N594">
        <f>IFERROR(VLOOKUP(C594,'Basketball F'!$B$2:$M$32,12,FALSE),0)</f>
        <v>0</v>
      </c>
      <c r="O594">
        <f t="shared" si="56"/>
        <v>119</v>
      </c>
      <c r="P594">
        <f>IFERROR(VLOOKUP(C594,'BGMI F'!$B$2:$Q$32,16,FALSE),0)</f>
        <v>-5</v>
      </c>
      <c r="Q594">
        <f>IFERROR(VLOOKUP(C594,'Carrom F'!$B$2:$M$41,12,FALSE),0)</f>
        <v>5</v>
      </c>
      <c r="R594">
        <f>IFERROR(VLOOKUP(C594,'Badminton F'!$B$2:$Q$46,16,FALSE),0)</f>
        <v>10</v>
      </c>
      <c r="S594">
        <f t="shared" si="57"/>
        <v>129</v>
      </c>
      <c r="T594">
        <f>IFERROR(VLOOKUP(C594,Athletics!$B$2:$AF$22,31,FALSE),0)</f>
        <v>20</v>
      </c>
      <c r="U594">
        <f>IFERROR(VLOOKUP(C594,'Volleyball F'!$B$2:$Q$50,16,FALSE),0)</f>
        <v>0</v>
      </c>
      <c r="V594">
        <f>IFERROR(VLOOKUP(C594,Pool!$B$2:$U$31,20,FALSE),0)</f>
        <v>0</v>
      </c>
      <c r="W594">
        <f>IFERROR(VLOOKUP(C594,'Tug of War'!$B$2:$AC$20,28,FALSE),0)</f>
        <v>0</v>
      </c>
      <c r="X594">
        <f t="shared" si="58"/>
        <v>149</v>
      </c>
      <c r="Y594">
        <f>IFERROR(VLOOKUP(C594,Frisbee!$B$2:$Q$18,16,FALSE),0)</f>
        <v>-5</v>
      </c>
      <c r="Z594">
        <f t="shared" si="59"/>
        <v>144</v>
      </c>
    </row>
    <row r="595" spans="1:26" ht="29.4" thickBot="1" x14ac:dyDescent="0.35">
      <c r="A595" s="16" t="s">
        <v>1771</v>
      </c>
      <c r="B595" s="16" t="s">
        <v>1772</v>
      </c>
      <c r="C595" s="16" t="s">
        <v>1773</v>
      </c>
      <c r="D595">
        <f>IFERROR(VLOOKUP(C595,'throwball F'!$B$2:$N$138,13,FALSE),100)</f>
        <v>100</v>
      </c>
      <c r="E595">
        <f>IFERROR(VLOOKUP(C595,'Cricket SF&amp;F'!$B$2:$AC$103,28,FALSE),0)</f>
        <v>0</v>
      </c>
      <c r="F595">
        <f>IFERROR(VLOOKUP(C595,'Chess F'!$B$2:$H$84,7,FALSE),0)</f>
        <v>0</v>
      </c>
      <c r="G595">
        <f t="shared" si="54"/>
        <v>100</v>
      </c>
      <c r="H595">
        <f>IFERROR(VLOOKUP(C595,'Football SF'!$B$2:$U$61,20,FALSE),0)</f>
        <v>-5</v>
      </c>
      <c r="I595">
        <f>IFERROR(VLOOKUP(C595,FIFA!$B$2:$M$36,12,FALSE),0)</f>
        <v>0</v>
      </c>
      <c r="J595">
        <f>IFERROR(VLOOKUP(C595,'TT F'!$B$2:$Q$71,16,FALSE),0)</f>
        <v>0</v>
      </c>
      <c r="K595">
        <f t="shared" si="55"/>
        <v>95</v>
      </c>
      <c r="L595">
        <f>IFERROR(VLOOKUP(C595,'Futsal F'!$B$2:$M$37,12,FALSE),0)</f>
        <v>0</v>
      </c>
      <c r="M595">
        <f>IFERROR(VLOOKUP(C595,'Football F'!$B$2:$M$34,12,FALSE),0)</f>
        <v>0</v>
      </c>
      <c r="N595">
        <f>IFERROR(VLOOKUP(C595,'Basketball F'!$B$2:$M$32,12,FALSE),0)</f>
        <v>0</v>
      </c>
      <c r="O595">
        <f t="shared" si="56"/>
        <v>95</v>
      </c>
      <c r="P595">
        <f>IFERROR(VLOOKUP(C595,'BGMI F'!$B$2:$Q$32,16,FALSE),0)</f>
        <v>0</v>
      </c>
      <c r="Q595">
        <f>IFERROR(VLOOKUP(C595,'Carrom F'!$B$2:$M$41,12,FALSE),0)</f>
        <v>0</v>
      </c>
      <c r="R595">
        <f>IFERROR(VLOOKUP(C595,'Badminton F'!$B$2:$Q$46,16,FALSE),0)</f>
        <v>0</v>
      </c>
      <c r="S595">
        <f t="shared" si="57"/>
        <v>95</v>
      </c>
      <c r="T595">
        <f>IFERROR(VLOOKUP(C595,Athletics!$B$2:$AF$22,31,FALSE),0)</f>
        <v>0</v>
      </c>
      <c r="U595">
        <f>IFERROR(VLOOKUP(C595,'Volleyball F'!$B$2:$Q$50,16,FALSE),0)</f>
        <v>0</v>
      </c>
      <c r="V595">
        <f>IFERROR(VLOOKUP(C595,Pool!$B$2:$U$31,20,FALSE),0)</f>
        <v>0</v>
      </c>
      <c r="W595">
        <f>IFERROR(VLOOKUP(C595,'Tug of War'!$B$2:$AC$20,28,FALSE),0)</f>
        <v>0</v>
      </c>
      <c r="X595">
        <f t="shared" si="58"/>
        <v>95</v>
      </c>
      <c r="Y595">
        <f>IFERROR(VLOOKUP(C595,Frisbee!$B$2:$Q$18,16,FALSE),0)</f>
        <v>0</v>
      </c>
      <c r="Z595">
        <f t="shared" si="59"/>
        <v>95</v>
      </c>
    </row>
    <row r="596" spans="1:26" ht="29.4" thickBot="1" x14ac:dyDescent="0.35">
      <c r="A596" s="16" t="s">
        <v>1774</v>
      </c>
      <c r="B596" s="16" t="s">
        <v>1775</v>
      </c>
      <c r="C596" s="16" t="s">
        <v>1776</v>
      </c>
      <c r="D596">
        <f>IFERROR(VLOOKUP(C596,'throwball F'!$B$2:$N$138,13,FALSE),100)</f>
        <v>100</v>
      </c>
      <c r="E596">
        <f>IFERROR(VLOOKUP(C596,'Cricket SF&amp;F'!$B$2:$AC$103,28,FALSE),0)</f>
        <v>0</v>
      </c>
      <c r="F596">
        <f>IFERROR(VLOOKUP(C596,'Chess F'!$B$2:$H$84,7,FALSE),0)</f>
        <v>0</v>
      </c>
      <c r="G596">
        <f t="shared" si="54"/>
        <v>100</v>
      </c>
      <c r="H596">
        <f>IFERROR(VLOOKUP(C596,'Football SF'!$B$2:$U$61,20,FALSE),0)</f>
        <v>0</v>
      </c>
      <c r="I596">
        <f>IFERROR(VLOOKUP(C596,FIFA!$B$2:$M$36,12,FALSE),0)</f>
        <v>0</v>
      </c>
      <c r="J596">
        <f>IFERROR(VLOOKUP(C596,'TT F'!$B$2:$Q$71,16,FALSE),0)</f>
        <v>0</v>
      </c>
      <c r="K596">
        <f t="shared" si="55"/>
        <v>100</v>
      </c>
      <c r="L596">
        <f>IFERROR(VLOOKUP(C596,'Futsal F'!$B$2:$M$37,12,FALSE),0)</f>
        <v>0</v>
      </c>
      <c r="M596">
        <f>IFERROR(VLOOKUP(C596,'Football F'!$B$2:$M$34,12,FALSE),0)</f>
        <v>0</v>
      </c>
      <c r="N596">
        <f>IFERROR(VLOOKUP(C596,'Basketball F'!$B$2:$M$32,12,FALSE),0)</f>
        <v>0</v>
      </c>
      <c r="O596">
        <f t="shared" si="56"/>
        <v>100</v>
      </c>
      <c r="P596">
        <f>IFERROR(VLOOKUP(C596,'BGMI F'!$B$2:$Q$32,16,FALSE),0)</f>
        <v>0</v>
      </c>
      <c r="Q596">
        <f>IFERROR(VLOOKUP(C596,'Carrom F'!$B$2:$M$41,12,FALSE),0)</f>
        <v>0</v>
      </c>
      <c r="R596">
        <f>IFERROR(VLOOKUP(C596,'Badminton F'!$B$2:$Q$46,16,FALSE),0)</f>
        <v>0</v>
      </c>
      <c r="S596">
        <f t="shared" si="57"/>
        <v>100</v>
      </c>
      <c r="T596">
        <f>IFERROR(VLOOKUP(C596,Athletics!$B$2:$AF$22,31,FALSE),0)</f>
        <v>0</v>
      </c>
      <c r="U596">
        <f>IFERROR(VLOOKUP(C596,'Volleyball F'!$B$2:$Q$50,16,FALSE),0)</f>
        <v>0</v>
      </c>
      <c r="V596">
        <f>IFERROR(VLOOKUP(C596,Pool!$B$2:$U$31,20,FALSE),0)</f>
        <v>0</v>
      </c>
      <c r="W596">
        <f>IFERROR(VLOOKUP(C596,'Tug of War'!$B$2:$AC$20,28,FALSE),0)</f>
        <v>0</v>
      </c>
      <c r="X596">
        <f t="shared" si="58"/>
        <v>100</v>
      </c>
      <c r="Y596">
        <f>IFERROR(VLOOKUP(C596,Frisbee!$B$2:$Q$18,16,FALSE),0)</f>
        <v>0</v>
      </c>
      <c r="Z596">
        <f t="shared" si="59"/>
        <v>100</v>
      </c>
    </row>
    <row r="597" spans="1:26" ht="15" thickBot="1" x14ac:dyDescent="0.35">
      <c r="A597" s="16" t="s">
        <v>1777</v>
      </c>
      <c r="B597" s="16" t="s">
        <v>1778</v>
      </c>
      <c r="C597" s="16" t="s">
        <v>1779</v>
      </c>
      <c r="D597">
        <f>IFERROR(VLOOKUP(C597,'throwball F'!$B$2:$N$138,13,FALSE),100)</f>
        <v>100</v>
      </c>
      <c r="E597">
        <f>IFERROR(VLOOKUP(C597,'Cricket SF&amp;F'!$B$2:$AC$103,28,FALSE),0)</f>
        <v>0</v>
      </c>
      <c r="F597">
        <f>IFERROR(VLOOKUP(C597,'Chess F'!$B$2:$H$84,7,FALSE),0)</f>
        <v>0</v>
      </c>
      <c r="G597">
        <f t="shared" si="54"/>
        <v>100</v>
      </c>
      <c r="H597">
        <f>IFERROR(VLOOKUP(C597,'Football SF'!$B$2:$U$61,20,FALSE),0)</f>
        <v>0</v>
      </c>
      <c r="I597">
        <f>IFERROR(VLOOKUP(C597,FIFA!$B$2:$M$36,12,FALSE),0)</f>
        <v>0</v>
      </c>
      <c r="J597">
        <f>IFERROR(VLOOKUP(C597,'TT F'!$B$2:$Q$71,16,FALSE),0)</f>
        <v>0</v>
      </c>
      <c r="K597">
        <f t="shared" si="55"/>
        <v>100</v>
      </c>
      <c r="L597">
        <f>IFERROR(VLOOKUP(C597,'Futsal F'!$B$2:$M$37,12,FALSE),0)</f>
        <v>0</v>
      </c>
      <c r="M597">
        <f>IFERROR(VLOOKUP(C597,'Football F'!$B$2:$M$34,12,FALSE),0)</f>
        <v>0</v>
      </c>
      <c r="N597">
        <f>IFERROR(VLOOKUP(C597,'Basketball F'!$B$2:$M$32,12,FALSE),0)</f>
        <v>0</v>
      </c>
      <c r="O597">
        <f t="shared" si="56"/>
        <v>100</v>
      </c>
      <c r="P597">
        <f>IFERROR(VLOOKUP(C597,'BGMI F'!$B$2:$Q$32,16,FALSE),0)</f>
        <v>0</v>
      </c>
      <c r="Q597">
        <f>IFERROR(VLOOKUP(C597,'Carrom F'!$B$2:$M$41,12,FALSE),0)</f>
        <v>0</v>
      </c>
      <c r="R597">
        <f>IFERROR(VLOOKUP(C597,'Badminton F'!$B$2:$Q$46,16,FALSE),0)</f>
        <v>0</v>
      </c>
      <c r="S597">
        <f t="shared" si="57"/>
        <v>100</v>
      </c>
      <c r="T597">
        <f>IFERROR(VLOOKUP(C597,Athletics!$B$2:$AF$22,31,FALSE),0)</f>
        <v>0</v>
      </c>
      <c r="U597">
        <f>IFERROR(VLOOKUP(C597,'Volleyball F'!$B$2:$Q$50,16,FALSE),0)</f>
        <v>0</v>
      </c>
      <c r="V597">
        <f>IFERROR(VLOOKUP(C597,Pool!$B$2:$U$31,20,FALSE),0)</f>
        <v>0</v>
      </c>
      <c r="W597">
        <f>IFERROR(VLOOKUP(C597,'Tug of War'!$B$2:$AC$20,28,FALSE),0)</f>
        <v>0</v>
      </c>
      <c r="X597">
        <f t="shared" si="58"/>
        <v>100</v>
      </c>
      <c r="Y597">
        <f>IFERROR(VLOOKUP(C597,Frisbee!$B$2:$Q$18,16,FALSE),0)</f>
        <v>0</v>
      </c>
      <c r="Z597">
        <f t="shared" si="59"/>
        <v>100</v>
      </c>
    </row>
    <row r="598" spans="1:26" ht="15" thickBot="1" x14ac:dyDescent="0.35">
      <c r="A598" s="16" t="s">
        <v>1780</v>
      </c>
      <c r="B598" s="16" t="s">
        <v>1781</v>
      </c>
      <c r="C598" s="16" t="s">
        <v>1782</v>
      </c>
      <c r="D598">
        <f>IFERROR(VLOOKUP(C598,'throwball F'!$B$2:$N$138,13,FALSE),100)</f>
        <v>100</v>
      </c>
      <c r="E598">
        <f>IFERROR(VLOOKUP(C598,'Cricket SF&amp;F'!$B$2:$AC$103,28,FALSE),0)</f>
        <v>0</v>
      </c>
      <c r="F598">
        <f>IFERROR(VLOOKUP(C598,'Chess F'!$B$2:$H$84,7,FALSE),0)</f>
        <v>0</v>
      </c>
      <c r="G598">
        <f t="shared" si="54"/>
        <v>100</v>
      </c>
      <c r="H598">
        <f>IFERROR(VLOOKUP(C598,'Football SF'!$B$2:$U$61,20,FALSE),0)</f>
        <v>0</v>
      </c>
      <c r="I598">
        <f>IFERROR(VLOOKUP(C598,FIFA!$B$2:$M$36,12,FALSE),0)</f>
        <v>0</v>
      </c>
      <c r="J598">
        <f>IFERROR(VLOOKUP(C598,'TT F'!$B$2:$Q$71,16,FALSE),0)</f>
        <v>0</v>
      </c>
      <c r="K598">
        <f t="shared" si="55"/>
        <v>100</v>
      </c>
      <c r="L598">
        <f>IFERROR(VLOOKUP(C598,'Futsal F'!$B$2:$M$37,12,FALSE),0)</f>
        <v>0</v>
      </c>
      <c r="M598">
        <f>IFERROR(VLOOKUP(C598,'Football F'!$B$2:$M$34,12,FALSE),0)</f>
        <v>0</v>
      </c>
      <c r="N598">
        <f>IFERROR(VLOOKUP(C598,'Basketball F'!$B$2:$M$32,12,FALSE),0)</f>
        <v>0</v>
      </c>
      <c r="O598">
        <f t="shared" si="56"/>
        <v>100</v>
      </c>
      <c r="P598">
        <f>IFERROR(VLOOKUP(C598,'BGMI F'!$B$2:$Q$32,16,FALSE),0)</f>
        <v>0</v>
      </c>
      <c r="Q598">
        <f>IFERROR(VLOOKUP(C598,'Carrom F'!$B$2:$M$41,12,FALSE),0)</f>
        <v>0</v>
      </c>
      <c r="R598">
        <f>IFERROR(VLOOKUP(C598,'Badminton F'!$B$2:$Q$46,16,FALSE),0)</f>
        <v>0</v>
      </c>
      <c r="S598">
        <f t="shared" si="57"/>
        <v>100</v>
      </c>
      <c r="T598">
        <f>IFERROR(VLOOKUP(C598,Athletics!$B$2:$AF$22,31,FALSE),0)</f>
        <v>0</v>
      </c>
      <c r="U598">
        <f>IFERROR(VLOOKUP(C598,'Volleyball F'!$B$2:$Q$50,16,FALSE),0)</f>
        <v>0</v>
      </c>
      <c r="V598">
        <f>IFERROR(VLOOKUP(C598,Pool!$B$2:$U$31,20,FALSE),0)</f>
        <v>0</v>
      </c>
      <c r="W598">
        <f>IFERROR(VLOOKUP(C598,'Tug of War'!$B$2:$AC$20,28,FALSE),0)</f>
        <v>0</v>
      </c>
      <c r="X598">
        <f t="shared" si="58"/>
        <v>100</v>
      </c>
      <c r="Y598">
        <f>IFERROR(VLOOKUP(C598,Frisbee!$B$2:$Q$18,16,FALSE),0)</f>
        <v>0</v>
      </c>
      <c r="Z598">
        <f t="shared" si="59"/>
        <v>100</v>
      </c>
    </row>
    <row r="599" spans="1:26" ht="29.4" thickBot="1" x14ac:dyDescent="0.35">
      <c r="A599" s="16" t="s">
        <v>1783</v>
      </c>
      <c r="B599" s="16" t="s">
        <v>1784</v>
      </c>
      <c r="C599" s="16" t="s">
        <v>1785</v>
      </c>
      <c r="D599">
        <f>IFERROR(VLOOKUP(C599,'throwball F'!$B$2:$N$138,13,FALSE),100)</f>
        <v>100</v>
      </c>
      <c r="E599">
        <f>IFERROR(VLOOKUP(C599,'Cricket SF&amp;F'!$B$2:$AC$103,28,FALSE),0)</f>
        <v>0</v>
      </c>
      <c r="F599">
        <f>IFERROR(VLOOKUP(C599,'Chess F'!$B$2:$H$84,7,FALSE),0)</f>
        <v>0</v>
      </c>
      <c r="G599">
        <f t="shared" si="54"/>
        <v>100</v>
      </c>
      <c r="H599">
        <f>IFERROR(VLOOKUP(C599,'Football SF'!$B$2:$U$61,20,FALSE),0)</f>
        <v>0</v>
      </c>
      <c r="I599">
        <f>IFERROR(VLOOKUP(C599,FIFA!$B$2:$M$36,12,FALSE),0)</f>
        <v>0</v>
      </c>
      <c r="J599">
        <f>IFERROR(VLOOKUP(C599,'TT F'!$B$2:$Q$71,16,FALSE),0)</f>
        <v>0</v>
      </c>
      <c r="K599">
        <f t="shared" si="55"/>
        <v>100</v>
      </c>
      <c r="L599">
        <f>IFERROR(VLOOKUP(C599,'Futsal F'!$B$2:$M$37,12,FALSE),0)</f>
        <v>0</v>
      </c>
      <c r="M599">
        <f>IFERROR(VLOOKUP(C599,'Football F'!$B$2:$M$34,12,FALSE),0)</f>
        <v>0</v>
      </c>
      <c r="N599">
        <f>IFERROR(VLOOKUP(C599,'Basketball F'!$B$2:$M$32,12,FALSE),0)</f>
        <v>0</v>
      </c>
      <c r="O599">
        <f t="shared" si="56"/>
        <v>100</v>
      </c>
      <c r="P599">
        <f>IFERROR(VLOOKUP(C599,'BGMI F'!$B$2:$Q$32,16,FALSE),0)</f>
        <v>0</v>
      </c>
      <c r="Q599">
        <f>IFERROR(VLOOKUP(C599,'Carrom F'!$B$2:$M$41,12,FALSE),0)</f>
        <v>0</v>
      </c>
      <c r="R599">
        <f>IFERROR(VLOOKUP(C599,'Badminton F'!$B$2:$Q$46,16,FALSE),0)</f>
        <v>10</v>
      </c>
      <c r="S599">
        <f t="shared" si="57"/>
        <v>110</v>
      </c>
      <c r="T599">
        <f>IFERROR(VLOOKUP(C599,Athletics!$B$2:$AF$22,31,FALSE),0)</f>
        <v>0</v>
      </c>
      <c r="U599">
        <f>IFERROR(VLOOKUP(C599,'Volleyball F'!$B$2:$Q$50,16,FALSE),0)</f>
        <v>0</v>
      </c>
      <c r="V599">
        <f>IFERROR(VLOOKUP(C599,Pool!$B$2:$U$31,20,FALSE),0)</f>
        <v>0</v>
      </c>
      <c r="W599">
        <f>IFERROR(VLOOKUP(C599,'Tug of War'!$B$2:$AC$20,28,FALSE),0)</f>
        <v>0</v>
      </c>
      <c r="X599">
        <f t="shared" si="58"/>
        <v>110</v>
      </c>
      <c r="Y599">
        <f>IFERROR(VLOOKUP(C599,Frisbee!$B$2:$Q$18,16,FALSE),0)</f>
        <v>0</v>
      </c>
      <c r="Z599">
        <f t="shared" si="59"/>
        <v>110</v>
      </c>
    </row>
    <row r="600" spans="1:26" ht="15" thickBot="1" x14ac:dyDescent="0.35">
      <c r="A600" s="16" t="s">
        <v>1786</v>
      </c>
      <c r="B600" s="16" t="s">
        <v>1787</v>
      </c>
      <c r="C600" s="16" t="s">
        <v>1788</v>
      </c>
      <c r="D600">
        <f>IFERROR(VLOOKUP(C600,'throwball F'!$B$2:$N$138,13,FALSE),100)</f>
        <v>101</v>
      </c>
      <c r="E600">
        <f>IFERROR(VLOOKUP(C600,'Cricket SF&amp;F'!$B$2:$AC$103,28,FALSE),0)</f>
        <v>0</v>
      </c>
      <c r="F600">
        <f>IFERROR(VLOOKUP(C600,'Chess F'!$B$2:$H$84,7,FALSE),0)</f>
        <v>0</v>
      </c>
      <c r="G600">
        <f t="shared" si="54"/>
        <v>101</v>
      </c>
      <c r="H600">
        <f>IFERROR(VLOOKUP(C600,'Football SF'!$B$2:$U$61,20,FALSE),0)</f>
        <v>0</v>
      </c>
      <c r="I600">
        <f>IFERROR(VLOOKUP(C600,FIFA!$B$2:$M$36,12,FALSE),0)</f>
        <v>0</v>
      </c>
      <c r="J600">
        <f>IFERROR(VLOOKUP(C600,'TT F'!$B$2:$Q$71,16,FALSE),0)</f>
        <v>0</v>
      </c>
      <c r="K600">
        <f t="shared" si="55"/>
        <v>101</v>
      </c>
      <c r="L600">
        <f>IFERROR(VLOOKUP(C600,'Futsal F'!$B$2:$M$37,12,FALSE),0)</f>
        <v>0</v>
      </c>
      <c r="M600">
        <f>IFERROR(VLOOKUP(C600,'Football F'!$B$2:$M$34,12,FALSE),0)</f>
        <v>0</v>
      </c>
      <c r="N600">
        <f>IFERROR(VLOOKUP(C600,'Basketball F'!$B$2:$M$32,12,FALSE),0)</f>
        <v>0</v>
      </c>
      <c r="O600">
        <f t="shared" si="56"/>
        <v>101</v>
      </c>
      <c r="P600">
        <f>IFERROR(VLOOKUP(C600,'BGMI F'!$B$2:$Q$32,16,FALSE),0)</f>
        <v>0</v>
      </c>
      <c r="Q600">
        <f>IFERROR(VLOOKUP(C600,'Carrom F'!$B$2:$M$41,12,FALSE),0)</f>
        <v>0</v>
      </c>
      <c r="R600">
        <f>IFERROR(VLOOKUP(C600,'Badminton F'!$B$2:$Q$46,16,FALSE),0)</f>
        <v>0</v>
      </c>
      <c r="S600">
        <f t="shared" si="57"/>
        <v>101</v>
      </c>
      <c r="T600">
        <f>IFERROR(VLOOKUP(C600,Athletics!$B$2:$AF$22,31,FALSE),0)</f>
        <v>0</v>
      </c>
      <c r="U600">
        <f>IFERROR(VLOOKUP(C600,'Volleyball F'!$B$2:$Q$50,16,FALSE),0)</f>
        <v>0</v>
      </c>
      <c r="V600">
        <f>IFERROR(VLOOKUP(C600,Pool!$B$2:$U$31,20,FALSE),0)</f>
        <v>0</v>
      </c>
      <c r="W600">
        <f>IFERROR(VLOOKUP(C600,'Tug of War'!$B$2:$AC$20,28,FALSE),0)</f>
        <v>0</v>
      </c>
      <c r="X600">
        <f t="shared" si="58"/>
        <v>101</v>
      </c>
      <c r="Y600">
        <f>IFERROR(VLOOKUP(C600,Frisbee!$B$2:$Q$18,16,FALSE),0)</f>
        <v>0</v>
      </c>
      <c r="Z600">
        <f t="shared" si="59"/>
        <v>101</v>
      </c>
    </row>
    <row r="601" spans="1:26" ht="15" thickBot="1" x14ac:dyDescent="0.35">
      <c r="A601" s="16" t="s">
        <v>1789</v>
      </c>
      <c r="B601" s="16" t="s">
        <v>1790</v>
      </c>
      <c r="C601" s="16" t="s">
        <v>1791</v>
      </c>
      <c r="D601">
        <f>IFERROR(VLOOKUP(C601,'throwball F'!$B$2:$N$138,13,FALSE),100)</f>
        <v>100</v>
      </c>
      <c r="E601">
        <f>IFERROR(VLOOKUP(C601,'Cricket SF&amp;F'!$B$2:$AC$103,28,FALSE),0)</f>
        <v>0</v>
      </c>
      <c r="F601">
        <f>IFERROR(VLOOKUP(C601,'Chess F'!$B$2:$H$84,7,FALSE),0)</f>
        <v>0</v>
      </c>
      <c r="G601">
        <f t="shared" si="54"/>
        <v>100</v>
      </c>
      <c r="H601">
        <f>IFERROR(VLOOKUP(C601,'Football SF'!$B$2:$U$61,20,FALSE),0)</f>
        <v>0</v>
      </c>
      <c r="I601">
        <f>IFERROR(VLOOKUP(C601,FIFA!$B$2:$M$36,12,FALSE),0)</f>
        <v>0</v>
      </c>
      <c r="J601">
        <f>IFERROR(VLOOKUP(C601,'TT F'!$B$2:$Q$71,16,FALSE),0)</f>
        <v>0</v>
      </c>
      <c r="K601">
        <f t="shared" si="55"/>
        <v>100</v>
      </c>
      <c r="L601">
        <f>IFERROR(VLOOKUP(C601,'Futsal F'!$B$2:$M$37,12,FALSE),0)</f>
        <v>0</v>
      </c>
      <c r="M601">
        <f>IFERROR(VLOOKUP(C601,'Football F'!$B$2:$M$34,12,FALSE),0)</f>
        <v>0</v>
      </c>
      <c r="N601">
        <f>IFERROR(VLOOKUP(C601,'Basketball F'!$B$2:$M$32,12,FALSE),0)</f>
        <v>0</v>
      </c>
      <c r="O601">
        <f t="shared" si="56"/>
        <v>100</v>
      </c>
      <c r="P601">
        <f>IFERROR(VLOOKUP(C601,'BGMI F'!$B$2:$Q$32,16,FALSE),0)</f>
        <v>0</v>
      </c>
      <c r="Q601">
        <f>IFERROR(VLOOKUP(C601,'Carrom F'!$B$2:$M$41,12,FALSE),0)</f>
        <v>0</v>
      </c>
      <c r="R601">
        <f>IFERROR(VLOOKUP(C601,'Badminton F'!$B$2:$Q$46,16,FALSE),0)</f>
        <v>0</v>
      </c>
      <c r="S601">
        <f t="shared" si="57"/>
        <v>100</v>
      </c>
      <c r="T601">
        <f>IFERROR(VLOOKUP(C601,Athletics!$B$2:$AF$22,31,FALSE),0)</f>
        <v>0</v>
      </c>
      <c r="U601">
        <f>IFERROR(VLOOKUP(C601,'Volleyball F'!$B$2:$Q$50,16,FALSE),0)</f>
        <v>0</v>
      </c>
      <c r="V601">
        <f>IFERROR(VLOOKUP(C601,Pool!$B$2:$U$31,20,FALSE),0)</f>
        <v>0</v>
      </c>
      <c r="W601">
        <f>IFERROR(VLOOKUP(C601,'Tug of War'!$B$2:$AC$20,28,FALSE),0)</f>
        <v>0</v>
      </c>
      <c r="X601">
        <f t="shared" si="58"/>
        <v>100</v>
      </c>
      <c r="Y601">
        <f>IFERROR(VLOOKUP(C601,Frisbee!$B$2:$Q$18,16,FALSE),0)</f>
        <v>0</v>
      </c>
      <c r="Z601">
        <f t="shared" si="59"/>
        <v>100</v>
      </c>
    </row>
    <row r="602" spans="1:26" ht="15" thickBot="1" x14ac:dyDescent="0.35">
      <c r="A602" s="16" t="s">
        <v>1792</v>
      </c>
      <c r="B602" s="16" t="s">
        <v>1793</v>
      </c>
      <c r="C602" s="16" t="s">
        <v>1794</v>
      </c>
      <c r="D602">
        <f>IFERROR(VLOOKUP(C602,'throwball F'!$B$2:$N$138,13,FALSE),100)</f>
        <v>100</v>
      </c>
      <c r="E602">
        <f>IFERROR(VLOOKUP(C602,'Cricket SF&amp;F'!$B$2:$AC$103,28,FALSE),0)</f>
        <v>0</v>
      </c>
      <c r="F602">
        <f>IFERROR(VLOOKUP(C602,'Chess F'!$B$2:$H$84,7,FALSE),0)</f>
        <v>0</v>
      </c>
      <c r="G602">
        <f t="shared" si="54"/>
        <v>100</v>
      </c>
      <c r="H602">
        <f>IFERROR(VLOOKUP(C602,'Football SF'!$B$2:$U$61,20,FALSE),0)</f>
        <v>0</v>
      </c>
      <c r="I602">
        <f>IFERROR(VLOOKUP(C602,FIFA!$B$2:$M$36,12,FALSE),0)</f>
        <v>0</v>
      </c>
      <c r="J602">
        <f>IFERROR(VLOOKUP(C602,'TT F'!$B$2:$Q$71,16,FALSE),0)</f>
        <v>0</v>
      </c>
      <c r="K602">
        <f t="shared" si="55"/>
        <v>100</v>
      </c>
      <c r="L602">
        <f>IFERROR(VLOOKUP(C602,'Futsal F'!$B$2:$M$37,12,FALSE),0)</f>
        <v>0</v>
      </c>
      <c r="M602">
        <f>IFERROR(VLOOKUP(C602,'Football F'!$B$2:$M$34,12,FALSE),0)</f>
        <v>0</v>
      </c>
      <c r="N602">
        <f>IFERROR(VLOOKUP(C602,'Basketball F'!$B$2:$M$32,12,FALSE),0)</f>
        <v>0</v>
      </c>
      <c r="O602">
        <f t="shared" si="56"/>
        <v>100</v>
      </c>
      <c r="P602">
        <f>IFERROR(VLOOKUP(C602,'BGMI F'!$B$2:$Q$32,16,FALSE),0)</f>
        <v>0</v>
      </c>
      <c r="Q602">
        <f>IFERROR(VLOOKUP(C602,'Carrom F'!$B$2:$M$41,12,FALSE),0)</f>
        <v>0</v>
      </c>
      <c r="R602">
        <f>IFERROR(VLOOKUP(C602,'Badminton F'!$B$2:$Q$46,16,FALSE),0)</f>
        <v>0</v>
      </c>
      <c r="S602">
        <f t="shared" si="57"/>
        <v>100</v>
      </c>
      <c r="T602">
        <f>IFERROR(VLOOKUP(C602,Athletics!$B$2:$AF$22,31,FALSE),0)</f>
        <v>0</v>
      </c>
      <c r="U602">
        <f>IFERROR(VLOOKUP(C602,'Volleyball F'!$B$2:$Q$50,16,FALSE),0)</f>
        <v>0</v>
      </c>
      <c r="V602">
        <f>IFERROR(VLOOKUP(C602,Pool!$B$2:$U$31,20,FALSE),0)</f>
        <v>0</v>
      </c>
      <c r="W602">
        <f>IFERROR(VLOOKUP(C602,'Tug of War'!$B$2:$AC$20,28,FALSE),0)</f>
        <v>0</v>
      </c>
      <c r="X602">
        <f t="shared" si="58"/>
        <v>100</v>
      </c>
      <c r="Y602">
        <f>IFERROR(VLOOKUP(C602,Frisbee!$B$2:$Q$18,16,FALSE),0)</f>
        <v>0</v>
      </c>
      <c r="Z602">
        <f t="shared" si="59"/>
        <v>100</v>
      </c>
    </row>
    <row r="603" spans="1:26" ht="15" thickBot="1" x14ac:dyDescent="0.35">
      <c r="A603" s="16" t="s">
        <v>1795</v>
      </c>
      <c r="B603" s="16" t="s">
        <v>1796</v>
      </c>
      <c r="C603" s="16" t="s">
        <v>1797</v>
      </c>
      <c r="D603">
        <f>IFERROR(VLOOKUP(C603,'throwball F'!$B$2:$N$138,13,FALSE),100)</f>
        <v>100</v>
      </c>
      <c r="E603">
        <f>IFERROR(VLOOKUP(C603,'Cricket SF&amp;F'!$B$2:$AC$103,28,FALSE),0)</f>
        <v>0</v>
      </c>
      <c r="F603">
        <f>IFERROR(VLOOKUP(C603,'Chess F'!$B$2:$H$84,7,FALSE),0)</f>
        <v>0</v>
      </c>
      <c r="G603">
        <f t="shared" si="54"/>
        <v>100</v>
      </c>
      <c r="H603">
        <f>IFERROR(VLOOKUP(C603,'Football SF'!$B$2:$U$61,20,FALSE),0)</f>
        <v>0</v>
      </c>
      <c r="I603">
        <f>IFERROR(VLOOKUP(C603,FIFA!$B$2:$M$36,12,FALSE),0)</f>
        <v>0</v>
      </c>
      <c r="J603">
        <f>IFERROR(VLOOKUP(C603,'TT F'!$B$2:$Q$71,16,FALSE),0)</f>
        <v>0</v>
      </c>
      <c r="K603">
        <f t="shared" si="55"/>
        <v>100</v>
      </c>
      <c r="L603">
        <f>IFERROR(VLOOKUP(C603,'Futsal F'!$B$2:$M$37,12,FALSE),0)</f>
        <v>0</v>
      </c>
      <c r="M603">
        <f>IFERROR(VLOOKUP(C603,'Football F'!$B$2:$M$34,12,FALSE),0)</f>
        <v>0</v>
      </c>
      <c r="N603">
        <f>IFERROR(VLOOKUP(C603,'Basketball F'!$B$2:$M$32,12,FALSE),0)</f>
        <v>0</v>
      </c>
      <c r="O603">
        <f t="shared" si="56"/>
        <v>100</v>
      </c>
      <c r="P603">
        <f>IFERROR(VLOOKUP(C603,'BGMI F'!$B$2:$Q$32,16,FALSE),0)</f>
        <v>0</v>
      </c>
      <c r="Q603">
        <f>IFERROR(VLOOKUP(C603,'Carrom F'!$B$2:$M$41,12,FALSE),0)</f>
        <v>0</v>
      </c>
      <c r="R603">
        <f>IFERROR(VLOOKUP(C603,'Badminton F'!$B$2:$Q$46,16,FALSE),0)</f>
        <v>0</v>
      </c>
      <c r="S603">
        <f t="shared" si="57"/>
        <v>100</v>
      </c>
      <c r="T603">
        <f>IFERROR(VLOOKUP(C603,Athletics!$B$2:$AF$22,31,FALSE),0)</f>
        <v>0</v>
      </c>
      <c r="U603">
        <f>IFERROR(VLOOKUP(C603,'Volleyball F'!$B$2:$Q$50,16,FALSE),0)</f>
        <v>0</v>
      </c>
      <c r="V603">
        <f>IFERROR(VLOOKUP(C603,Pool!$B$2:$U$31,20,FALSE),0)</f>
        <v>0</v>
      </c>
      <c r="W603">
        <f>IFERROR(VLOOKUP(C603,'Tug of War'!$B$2:$AC$20,28,FALSE),0)</f>
        <v>0</v>
      </c>
      <c r="X603">
        <f t="shared" si="58"/>
        <v>100</v>
      </c>
      <c r="Y603">
        <f>IFERROR(VLOOKUP(C603,Frisbee!$B$2:$Q$18,16,FALSE),0)</f>
        <v>0</v>
      </c>
      <c r="Z603">
        <f t="shared" si="59"/>
        <v>100</v>
      </c>
    </row>
    <row r="604" spans="1:26" ht="15" thickBot="1" x14ac:dyDescent="0.35">
      <c r="A604" s="16" t="s">
        <v>1798</v>
      </c>
      <c r="B604" s="16" t="s">
        <v>1799</v>
      </c>
      <c r="C604" s="16" t="s">
        <v>1800</v>
      </c>
      <c r="D604">
        <f>IFERROR(VLOOKUP(C604,'throwball F'!$B$2:$N$138,13,FALSE),100)</f>
        <v>100</v>
      </c>
      <c r="E604">
        <f>IFERROR(VLOOKUP(C604,'Cricket SF&amp;F'!$B$2:$AC$103,28,FALSE),0)</f>
        <v>0</v>
      </c>
      <c r="F604">
        <f>IFERROR(VLOOKUP(C604,'Chess F'!$B$2:$H$84,7,FALSE),0)</f>
        <v>0</v>
      </c>
      <c r="G604">
        <f t="shared" si="54"/>
        <v>100</v>
      </c>
      <c r="H604">
        <f>IFERROR(VLOOKUP(C604,'Football SF'!$B$2:$U$61,20,FALSE),0)</f>
        <v>0</v>
      </c>
      <c r="I604">
        <f>IFERROR(VLOOKUP(C604,FIFA!$B$2:$M$36,12,FALSE),0)</f>
        <v>0</v>
      </c>
      <c r="J604">
        <f>IFERROR(VLOOKUP(C604,'TT F'!$B$2:$Q$71,16,FALSE),0)</f>
        <v>0</v>
      </c>
      <c r="K604">
        <f t="shared" si="55"/>
        <v>100</v>
      </c>
      <c r="L604">
        <f>IFERROR(VLOOKUP(C604,'Futsal F'!$B$2:$M$37,12,FALSE),0)</f>
        <v>0</v>
      </c>
      <c r="M604">
        <f>IFERROR(VLOOKUP(C604,'Football F'!$B$2:$M$34,12,FALSE),0)</f>
        <v>0</v>
      </c>
      <c r="N604">
        <f>IFERROR(VLOOKUP(C604,'Basketball F'!$B$2:$M$32,12,FALSE),0)</f>
        <v>0</v>
      </c>
      <c r="O604">
        <f t="shared" si="56"/>
        <v>100</v>
      </c>
      <c r="P604">
        <f>IFERROR(VLOOKUP(C604,'BGMI F'!$B$2:$Q$32,16,FALSE),0)</f>
        <v>0</v>
      </c>
      <c r="Q604">
        <f>IFERROR(VLOOKUP(C604,'Carrom F'!$B$2:$M$41,12,FALSE),0)</f>
        <v>0</v>
      </c>
      <c r="R604">
        <f>IFERROR(VLOOKUP(C604,'Badminton F'!$B$2:$Q$46,16,FALSE),0)</f>
        <v>0</v>
      </c>
      <c r="S604">
        <f t="shared" si="57"/>
        <v>100</v>
      </c>
      <c r="T604">
        <f>IFERROR(VLOOKUP(C604,Athletics!$B$2:$AF$22,31,FALSE),0)</f>
        <v>0</v>
      </c>
      <c r="U604">
        <f>IFERROR(VLOOKUP(C604,'Volleyball F'!$B$2:$Q$50,16,FALSE),0)</f>
        <v>0</v>
      </c>
      <c r="V604">
        <f>IFERROR(VLOOKUP(C604,Pool!$B$2:$U$31,20,FALSE),0)</f>
        <v>0</v>
      </c>
      <c r="W604">
        <f>IFERROR(VLOOKUP(C604,'Tug of War'!$B$2:$AC$20,28,FALSE),0)</f>
        <v>0</v>
      </c>
      <c r="X604">
        <f t="shared" si="58"/>
        <v>100</v>
      </c>
      <c r="Y604">
        <f>IFERROR(VLOOKUP(C604,Frisbee!$B$2:$Q$18,16,FALSE),0)</f>
        <v>0</v>
      </c>
      <c r="Z604">
        <f t="shared" si="59"/>
        <v>100</v>
      </c>
    </row>
    <row r="605" spans="1:26" ht="15" thickBot="1" x14ac:dyDescent="0.35">
      <c r="A605" s="16" t="s">
        <v>1801</v>
      </c>
      <c r="B605" s="16" t="s">
        <v>1802</v>
      </c>
      <c r="C605" s="16" t="s">
        <v>1803</v>
      </c>
      <c r="D605">
        <f>IFERROR(VLOOKUP(C605,'throwball F'!$B$2:$N$138,13,FALSE),100)</f>
        <v>100</v>
      </c>
      <c r="E605">
        <f>IFERROR(VLOOKUP(C605,'Cricket SF&amp;F'!$B$2:$AC$103,28,FALSE),0)</f>
        <v>-1</v>
      </c>
      <c r="F605">
        <f>IFERROR(VLOOKUP(C605,'Chess F'!$B$2:$H$84,7,FALSE),0)</f>
        <v>0</v>
      </c>
      <c r="G605">
        <f t="shared" si="54"/>
        <v>99</v>
      </c>
      <c r="H605">
        <f>IFERROR(VLOOKUP(C605,'Football SF'!$B$2:$U$61,20,FALSE),0)</f>
        <v>0</v>
      </c>
      <c r="I605">
        <f>IFERROR(VLOOKUP(C605,FIFA!$B$2:$M$36,12,FALSE),0)</f>
        <v>0</v>
      </c>
      <c r="J605">
        <f>IFERROR(VLOOKUP(C605,'TT F'!$B$2:$Q$71,16,FALSE),0)</f>
        <v>0</v>
      </c>
      <c r="K605">
        <f t="shared" si="55"/>
        <v>99</v>
      </c>
      <c r="L605">
        <f>IFERROR(VLOOKUP(C605,'Futsal F'!$B$2:$M$37,12,FALSE),0)</f>
        <v>0</v>
      </c>
      <c r="M605">
        <f>IFERROR(VLOOKUP(C605,'Football F'!$B$2:$M$34,12,FALSE),0)</f>
        <v>0</v>
      </c>
      <c r="N605">
        <f>IFERROR(VLOOKUP(C605,'Basketball F'!$B$2:$M$32,12,FALSE),0)</f>
        <v>0</v>
      </c>
      <c r="O605">
        <f t="shared" si="56"/>
        <v>99</v>
      </c>
      <c r="P605">
        <f>IFERROR(VLOOKUP(C605,'BGMI F'!$B$2:$Q$32,16,FALSE),0)</f>
        <v>0</v>
      </c>
      <c r="Q605">
        <f>IFERROR(VLOOKUP(C605,'Carrom F'!$B$2:$M$41,12,FALSE),0)</f>
        <v>0</v>
      </c>
      <c r="R605">
        <f>IFERROR(VLOOKUP(C605,'Badminton F'!$B$2:$Q$46,16,FALSE),0)</f>
        <v>0</v>
      </c>
      <c r="S605">
        <f t="shared" si="57"/>
        <v>99</v>
      </c>
      <c r="T605">
        <f>IFERROR(VLOOKUP(C605,Athletics!$B$2:$AF$22,31,FALSE),0)</f>
        <v>0</v>
      </c>
      <c r="U605">
        <f>IFERROR(VLOOKUP(C605,'Volleyball F'!$B$2:$Q$50,16,FALSE),0)</f>
        <v>0</v>
      </c>
      <c r="V605">
        <f>IFERROR(VLOOKUP(C605,Pool!$B$2:$U$31,20,FALSE),0)</f>
        <v>0</v>
      </c>
      <c r="W605">
        <f>IFERROR(VLOOKUP(C605,'Tug of War'!$B$2:$AC$20,28,FALSE),0)</f>
        <v>0</v>
      </c>
      <c r="X605">
        <f t="shared" si="58"/>
        <v>99</v>
      </c>
      <c r="Y605">
        <f>IFERROR(VLOOKUP(C605,Frisbee!$B$2:$Q$18,16,FALSE),0)</f>
        <v>0</v>
      </c>
      <c r="Z605">
        <f t="shared" si="59"/>
        <v>99</v>
      </c>
    </row>
    <row r="606" spans="1:26" ht="15" thickBot="1" x14ac:dyDescent="0.35">
      <c r="A606" s="16" t="s">
        <v>1804</v>
      </c>
      <c r="B606" s="16" t="s">
        <v>1805</v>
      </c>
      <c r="C606" s="16" t="s">
        <v>1806</v>
      </c>
      <c r="D606">
        <f>IFERROR(VLOOKUP(C606,'throwball F'!$B$2:$N$138,13,FALSE),100)</f>
        <v>100</v>
      </c>
      <c r="E606">
        <f>IFERROR(VLOOKUP(C606,'Cricket SF&amp;F'!$B$2:$AC$103,28,FALSE),0)</f>
        <v>0</v>
      </c>
      <c r="F606">
        <f>IFERROR(VLOOKUP(C606,'Chess F'!$B$2:$H$84,7,FALSE),0)</f>
        <v>0</v>
      </c>
      <c r="G606">
        <f t="shared" si="54"/>
        <v>100</v>
      </c>
      <c r="H606">
        <f>IFERROR(VLOOKUP(C606,'Football SF'!$B$2:$U$61,20,FALSE),0)</f>
        <v>0</v>
      </c>
      <c r="I606">
        <f>IFERROR(VLOOKUP(C606,FIFA!$B$2:$M$36,12,FALSE),0)</f>
        <v>0</v>
      </c>
      <c r="J606">
        <f>IFERROR(VLOOKUP(C606,'TT F'!$B$2:$Q$71,16,FALSE),0)</f>
        <v>0</v>
      </c>
      <c r="K606">
        <f t="shared" si="55"/>
        <v>100</v>
      </c>
      <c r="L606">
        <f>IFERROR(VLOOKUP(C606,'Futsal F'!$B$2:$M$37,12,FALSE),0)</f>
        <v>0</v>
      </c>
      <c r="M606">
        <f>IFERROR(VLOOKUP(C606,'Football F'!$B$2:$M$34,12,FALSE),0)</f>
        <v>0</v>
      </c>
      <c r="N606">
        <f>IFERROR(VLOOKUP(C606,'Basketball F'!$B$2:$M$32,12,FALSE),0)</f>
        <v>0</v>
      </c>
      <c r="O606">
        <f t="shared" si="56"/>
        <v>100</v>
      </c>
      <c r="P606">
        <f>IFERROR(VLOOKUP(C606,'BGMI F'!$B$2:$Q$32,16,FALSE),0)</f>
        <v>0</v>
      </c>
      <c r="Q606">
        <f>IFERROR(VLOOKUP(C606,'Carrom F'!$B$2:$M$41,12,FALSE),0)</f>
        <v>0</v>
      </c>
      <c r="R606">
        <f>IFERROR(VLOOKUP(C606,'Badminton F'!$B$2:$Q$46,16,FALSE),0)</f>
        <v>0</v>
      </c>
      <c r="S606">
        <f t="shared" si="57"/>
        <v>100</v>
      </c>
      <c r="T606">
        <f>IFERROR(VLOOKUP(C606,Athletics!$B$2:$AF$22,31,FALSE),0)</f>
        <v>0</v>
      </c>
      <c r="U606">
        <f>IFERROR(VLOOKUP(C606,'Volleyball F'!$B$2:$Q$50,16,FALSE),0)</f>
        <v>0</v>
      </c>
      <c r="V606">
        <f>IFERROR(VLOOKUP(C606,Pool!$B$2:$U$31,20,FALSE),0)</f>
        <v>0</v>
      </c>
      <c r="W606">
        <f>IFERROR(VLOOKUP(C606,'Tug of War'!$B$2:$AC$20,28,FALSE),0)</f>
        <v>0</v>
      </c>
      <c r="X606">
        <f t="shared" si="58"/>
        <v>100</v>
      </c>
      <c r="Y606">
        <f>IFERROR(VLOOKUP(C606,Frisbee!$B$2:$Q$18,16,FALSE),0)</f>
        <v>0</v>
      </c>
      <c r="Z606">
        <f t="shared" si="59"/>
        <v>100</v>
      </c>
    </row>
    <row r="607" spans="1:26" ht="15" thickBot="1" x14ac:dyDescent="0.35">
      <c r="A607" s="16" t="s">
        <v>1807</v>
      </c>
      <c r="B607" s="16" t="s">
        <v>1808</v>
      </c>
      <c r="C607" s="16" t="s">
        <v>1809</v>
      </c>
      <c r="D607">
        <f>IFERROR(VLOOKUP(C607,'throwball F'!$B$2:$N$138,13,FALSE),100)</f>
        <v>100</v>
      </c>
      <c r="E607">
        <f>IFERROR(VLOOKUP(C607,'Cricket SF&amp;F'!$B$2:$AC$103,28,FALSE),0)</f>
        <v>0</v>
      </c>
      <c r="F607">
        <f>IFERROR(VLOOKUP(C607,'Chess F'!$B$2:$H$84,7,FALSE),0)</f>
        <v>0</v>
      </c>
      <c r="G607">
        <f t="shared" si="54"/>
        <v>100</v>
      </c>
      <c r="H607">
        <f>IFERROR(VLOOKUP(C607,'Football SF'!$B$2:$U$61,20,FALSE),0)</f>
        <v>0</v>
      </c>
      <c r="I607">
        <f>IFERROR(VLOOKUP(C607,FIFA!$B$2:$M$36,12,FALSE),0)</f>
        <v>0</v>
      </c>
      <c r="J607">
        <f>IFERROR(VLOOKUP(C607,'TT F'!$B$2:$Q$71,16,FALSE),0)</f>
        <v>0</v>
      </c>
      <c r="K607">
        <f t="shared" si="55"/>
        <v>100</v>
      </c>
      <c r="L607">
        <f>IFERROR(VLOOKUP(C607,'Futsal F'!$B$2:$M$37,12,FALSE),0)</f>
        <v>0</v>
      </c>
      <c r="M607">
        <f>IFERROR(VLOOKUP(C607,'Football F'!$B$2:$M$34,12,FALSE),0)</f>
        <v>0</v>
      </c>
      <c r="N607">
        <f>IFERROR(VLOOKUP(C607,'Basketball F'!$B$2:$M$32,12,FALSE),0)</f>
        <v>0</v>
      </c>
      <c r="O607">
        <f t="shared" si="56"/>
        <v>100</v>
      </c>
      <c r="P607">
        <f>IFERROR(VLOOKUP(C607,'BGMI F'!$B$2:$Q$32,16,FALSE),0)</f>
        <v>0</v>
      </c>
      <c r="Q607">
        <f>IFERROR(VLOOKUP(C607,'Carrom F'!$B$2:$M$41,12,FALSE),0)</f>
        <v>0</v>
      </c>
      <c r="R607">
        <f>IFERROR(VLOOKUP(C607,'Badminton F'!$B$2:$Q$46,16,FALSE),0)</f>
        <v>0</v>
      </c>
      <c r="S607">
        <f t="shared" si="57"/>
        <v>100</v>
      </c>
      <c r="T607">
        <f>IFERROR(VLOOKUP(C607,Athletics!$B$2:$AF$22,31,FALSE),0)</f>
        <v>0</v>
      </c>
      <c r="U607">
        <f>IFERROR(VLOOKUP(C607,'Volleyball F'!$B$2:$Q$50,16,FALSE),0)</f>
        <v>0</v>
      </c>
      <c r="V607">
        <f>IFERROR(VLOOKUP(C607,Pool!$B$2:$U$31,20,FALSE),0)</f>
        <v>0</v>
      </c>
      <c r="W607">
        <f>IFERROR(VLOOKUP(C607,'Tug of War'!$B$2:$AC$20,28,FALSE),0)</f>
        <v>0</v>
      </c>
      <c r="X607">
        <f t="shared" si="58"/>
        <v>100</v>
      </c>
      <c r="Y607">
        <f>IFERROR(VLOOKUP(C607,Frisbee!$B$2:$Q$18,16,FALSE),0)</f>
        <v>0</v>
      </c>
      <c r="Z607">
        <f t="shared" si="59"/>
        <v>100</v>
      </c>
    </row>
    <row r="608" spans="1:26" ht="15" thickBot="1" x14ac:dyDescent="0.35">
      <c r="A608" s="16" t="s">
        <v>1810</v>
      </c>
      <c r="B608" s="16" t="s">
        <v>1811</v>
      </c>
      <c r="C608" s="16" t="s">
        <v>1812</v>
      </c>
      <c r="D608">
        <f>IFERROR(VLOOKUP(C608,'throwball F'!$B$2:$N$138,13,FALSE),100)</f>
        <v>100</v>
      </c>
      <c r="E608">
        <f>IFERROR(VLOOKUP(C608,'Cricket SF&amp;F'!$B$2:$AC$103,28,FALSE),0)</f>
        <v>0</v>
      </c>
      <c r="F608">
        <f>IFERROR(VLOOKUP(C608,'Chess F'!$B$2:$H$84,7,FALSE),0)</f>
        <v>0</v>
      </c>
      <c r="G608">
        <f t="shared" si="54"/>
        <v>100</v>
      </c>
      <c r="H608">
        <f>IFERROR(VLOOKUP(C608,'Football SF'!$B$2:$U$61,20,FALSE),0)</f>
        <v>0</v>
      </c>
      <c r="I608">
        <f>IFERROR(VLOOKUP(C608,FIFA!$B$2:$M$36,12,FALSE),0)</f>
        <v>0</v>
      </c>
      <c r="J608">
        <f>IFERROR(VLOOKUP(C608,'TT F'!$B$2:$Q$71,16,FALSE),0)</f>
        <v>0</v>
      </c>
      <c r="K608">
        <f t="shared" si="55"/>
        <v>100</v>
      </c>
      <c r="L608">
        <f>IFERROR(VLOOKUP(C608,'Futsal F'!$B$2:$M$37,12,FALSE),0)</f>
        <v>0</v>
      </c>
      <c r="M608">
        <f>IFERROR(VLOOKUP(C608,'Football F'!$B$2:$M$34,12,FALSE),0)</f>
        <v>0</v>
      </c>
      <c r="N608">
        <f>IFERROR(VLOOKUP(C608,'Basketball F'!$B$2:$M$32,12,FALSE),0)</f>
        <v>0</v>
      </c>
      <c r="O608">
        <f t="shared" si="56"/>
        <v>100</v>
      </c>
      <c r="P608">
        <f>IFERROR(VLOOKUP(C608,'BGMI F'!$B$2:$Q$32,16,FALSE),0)</f>
        <v>0</v>
      </c>
      <c r="Q608">
        <f>IFERROR(VLOOKUP(C608,'Carrom F'!$B$2:$M$41,12,FALSE),0)</f>
        <v>0</v>
      </c>
      <c r="R608">
        <f>IFERROR(VLOOKUP(C608,'Badminton F'!$B$2:$Q$46,16,FALSE),0)</f>
        <v>0</v>
      </c>
      <c r="S608">
        <f t="shared" si="57"/>
        <v>100</v>
      </c>
      <c r="T608">
        <f>IFERROR(VLOOKUP(C608,Athletics!$B$2:$AF$22,31,FALSE),0)</f>
        <v>0</v>
      </c>
      <c r="U608">
        <f>IFERROR(VLOOKUP(C608,'Volleyball F'!$B$2:$Q$50,16,FALSE),0)</f>
        <v>0</v>
      </c>
      <c r="V608">
        <f>IFERROR(VLOOKUP(C608,Pool!$B$2:$U$31,20,FALSE),0)</f>
        <v>0</v>
      </c>
      <c r="W608">
        <f>IFERROR(VLOOKUP(C608,'Tug of War'!$B$2:$AC$20,28,FALSE),0)</f>
        <v>0</v>
      </c>
      <c r="X608">
        <f t="shared" si="58"/>
        <v>100</v>
      </c>
      <c r="Y608">
        <f>IFERROR(VLOOKUP(C608,Frisbee!$B$2:$Q$18,16,FALSE),0)</f>
        <v>0</v>
      </c>
      <c r="Z608">
        <f t="shared" si="59"/>
        <v>100</v>
      </c>
    </row>
    <row r="609" spans="1:3" ht="15" thickBot="1" x14ac:dyDescent="0.35">
      <c r="A609" s="15"/>
      <c r="B609" s="15"/>
      <c r="C609" s="15"/>
    </row>
    <row r="610" spans="1:3" ht="15" thickBot="1" x14ac:dyDescent="0.35">
      <c r="A610" s="15"/>
      <c r="B610" s="15"/>
      <c r="C610" s="15"/>
    </row>
    <row r="611" spans="1:3" ht="15" thickBot="1" x14ac:dyDescent="0.35">
      <c r="A611" s="15"/>
      <c r="B611" s="15"/>
      <c r="C611" s="15"/>
    </row>
    <row r="612" spans="1:3" ht="15" thickBot="1" x14ac:dyDescent="0.35">
      <c r="A612" s="15"/>
      <c r="B612" s="15"/>
      <c r="C612" s="15"/>
    </row>
    <row r="613" spans="1:3" ht="15" thickBot="1" x14ac:dyDescent="0.35">
      <c r="A613" s="15"/>
      <c r="B613" s="15"/>
      <c r="C613" s="15"/>
    </row>
    <row r="614" spans="1:3" ht="15" thickBot="1" x14ac:dyDescent="0.35">
      <c r="A614" s="15"/>
      <c r="B614" s="15"/>
      <c r="C614" s="15"/>
    </row>
    <row r="615" spans="1:3" ht="15" thickBot="1" x14ac:dyDescent="0.35">
      <c r="A615" s="15"/>
      <c r="B615" s="15"/>
      <c r="C615" s="15"/>
    </row>
    <row r="616" spans="1:3" ht="15" thickBot="1" x14ac:dyDescent="0.35">
      <c r="A616" s="15"/>
      <c r="B616" s="15"/>
      <c r="C616" s="15"/>
    </row>
    <row r="617" spans="1:3" ht="15" thickBot="1" x14ac:dyDescent="0.35">
      <c r="A617" s="15"/>
      <c r="B617" s="15"/>
      <c r="C617" s="15"/>
    </row>
    <row r="618" spans="1:3" ht="15" thickBot="1" x14ac:dyDescent="0.35">
      <c r="A618" s="15"/>
      <c r="B618" s="15"/>
      <c r="C618" s="15"/>
    </row>
    <row r="619" spans="1:3" ht="15" thickBot="1" x14ac:dyDescent="0.35">
      <c r="A619" s="15"/>
      <c r="B619" s="15"/>
      <c r="C619" s="15"/>
    </row>
    <row r="620" spans="1:3" ht="15" thickBot="1" x14ac:dyDescent="0.35">
      <c r="A620" s="15"/>
      <c r="B620" s="15"/>
      <c r="C620" s="15"/>
    </row>
    <row r="621" spans="1:3" ht="15" thickBot="1" x14ac:dyDescent="0.35">
      <c r="A621" s="15"/>
      <c r="B621" s="15"/>
      <c r="C621" s="15"/>
    </row>
    <row r="622" spans="1:3" ht="15" thickBot="1" x14ac:dyDescent="0.35">
      <c r="A622" s="15"/>
      <c r="B622" s="15"/>
      <c r="C622" s="15"/>
    </row>
    <row r="623" spans="1:3" ht="15" thickBot="1" x14ac:dyDescent="0.35">
      <c r="A623" s="15"/>
      <c r="B623" s="15"/>
      <c r="C623" s="15"/>
    </row>
    <row r="624" spans="1:3" ht="15" thickBot="1" x14ac:dyDescent="0.35">
      <c r="A624" s="15"/>
      <c r="B624" s="15"/>
      <c r="C624" s="15"/>
    </row>
    <row r="625" spans="1:3" ht="15" thickBot="1" x14ac:dyDescent="0.35">
      <c r="A625" s="15"/>
      <c r="B625" s="15"/>
      <c r="C625" s="15"/>
    </row>
    <row r="626" spans="1:3" ht="15" thickBot="1" x14ac:dyDescent="0.35">
      <c r="A626" s="15"/>
      <c r="B626" s="15"/>
      <c r="C626" s="15"/>
    </row>
    <row r="627" spans="1:3" ht="15" thickBot="1" x14ac:dyDescent="0.35">
      <c r="A627" s="15"/>
      <c r="B627" s="15"/>
      <c r="C627" s="15"/>
    </row>
    <row r="628" spans="1:3" ht="15" thickBot="1" x14ac:dyDescent="0.35">
      <c r="A628" s="15"/>
      <c r="B628" s="15"/>
      <c r="C628" s="15"/>
    </row>
    <row r="629" spans="1:3" ht="15" thickBot="1" x14ac:dyDescent="0.35">
      <c r="A629" s="15"/>
      <c r="B629" s="15"/>
      <c r="C629" s="15"/>
    </row>
    <row r="630" spans="1:3" ht="15" thickBot="1" x14ac:dyDescent="0.35">
      <c r="A630" s="15"/>
      <c r="B630" s="15"/>
      <c r="C630" s="15"/>
    </row>
    <row r="631" spans="1:3" ht="15" thickBot="1" x14ac:dyDescent="0.35">
      <c r="A631" s="15"/>
      <c r="B631" s="15"/>
      <c r="C631" s="15"/>
    </row>
    <row r="632" spans="1:3" ht="15" thickBot="1" x14ac:dyDescent="0.35">
      <c r="A632" s="15"/>
      <c r="B632" s="15"/>
      <c r="C632" s="15"/>
    </row>
    <row r="633" spans="1:3" ht="15" thickBot="1" x14ac:dyDescent="0.35">
      <c r="A633" s="15"/>
      <c r="B633" s="15"/>
      <c r="C633" s="15"/>
    </row>
    <row r="634" spans="1:3" ht="15" thickBot="1" x14ac:dyDescent="0.35">
      <c r="A634" s="15"/>
      <c r="B634" s="15"/>
      <c r="C634" s="15"/>
    </row>
    <row r="635" spans="1:3" ht="15" thickBot="1" x14ac:dyDescent="0.35">
      <c r="A635" s="15"/>
      <c r="B635" s="15"/>
      <c r="C635" s="15"/>
    </row>
    <row r="636" spans="1:3" ht="15" thickBot="1" x14ac:dyDescent="0.35">
      <c r="A636" s="15"/>
      <c r="B636" s="15"/>
      <c r="C636" s="15"/>
    </row>
    <row r="637" spans="1:3" ht="15" thickBot="1" x14ac:dyDescent="0.35">
      <c r="A637" s="15"/>
      <c r="B637" s="15"/>
      <c r="C637" s="15"/>
    </row>
    <row r="638" spans="1:3" ht="15" thickBot="1" x14ac:dyDescent="0.35">
      <c r="A638" s="15"/>
      <c r="B638" s="15"/>
      <c r="C638" s="15"/>
    </row>
    <row r="639" spans="1:3" ht="15" thickBot="1" x14ac:dyDescent="0.35">
      <c r="A639" s="15"/>
      <c r="B639" s="15"/>
      <c r="C639" s="15"/>
    </row>
    <row r="640" spans="1:3" ht="15" thickBot="1" x14ac:dyDescent="0.35">
      <c r="A640" s="15"/>
      <c r="B640" s="15"/>
      <c r="C640" s="15"/>
    </row>
    <row r="641" spans="1:3" ht="15" thickBot="1" x14ac:dyDescent="0.35">
      <c r="A641" s="15"/>
      <c r="B641" s="15"/>
      <c r="C641" s="15"/>
    </row>
    <row r="642" spans="1:3" ht="15" thickBot="1" x14ac:dyDescent="0.35">
      <c r="A642" s="15"/>
      <c r="B642" s="15"/>
      <c r="C642" s="15"/>
    </row>
    <row r="643" spans="1:3" ht="15" thickBot="1" x14ac:dyDescent="0.35">
      <c r="A643" s="15"/>
      <c r="B643" s="15"/>
      <c r="C643" s="15"/>
    </row>
    <row r="644" spans="1:3" ht="15" thickBot="1" x14ac:dyDescent="0.35">
      <c r="A644" s="15"/>
      <c r="B644" s="15"/>
      <c r="C644" s="15"/>
    </row>
    <row r="645" spans="1:3" ht="15" thickBot="1" x14ac:dyDescent="0.35">
      <c r="A645" s="15"/>
      <c r="B645" s="15"/>
      <c r="C645" s="15"/>
    </row>
    <row r="646" spans="1:3" ht="15" thickBot="1" x14ac:dyDescent="0.35">
      <c r="A646" s="15"/>
      <c r="B646" s="15"/>
      <c r="C646" s="15"/>
    </row>
    <row r="647" spans="1:3" ht="15" thickBot="1" x14ac:dyDescent="0.35">
      <c r="A647" s="15"/>
      <c r="B647" s="15"/>
      <c r="C647" s="15"/>
    </row>
    <row r="648" spans="1:3" ht="15" thickBot="1" x14ac:dyDescent="0.35">
      <c r="A648" s="15"/>
      <c r="B648" s="15"/>
      <c r="C648" s="15"/>
    </row>
    <row r="649" spans="1:3" ht="15" thickBot="1" x14ac:dyDescent="0.35">
      <c r="A649" s="15"/>
      <c r="B649" s="15"/>
      <c r="C649" s="15"/>
    </row>
    <row r="650" spans="1:3" ht="15" thickBot="1" x14ac:dyDescent="0.35">
      <c r="A650" s="15"/>
      <c r="B650" s="15"/>
      <c r="C650" s="15"/>
    </row>
    <row r="651" spans="1:3" ht="15" thickBot="1" x14ac:dyDescent="0.35">
      <c r="A651" s="15"/>
      <c r="B651" s="15"/>
      <c r="C651" s="15"/>
    </row>
    <row r="652" spans="1:3" ht="15" thickBot="1" x14ac:dyDescent="0.35">
      <c r="A652" s="15"/>
      <c r="B652" s="15"/>
      <c r="C652" s="15"/>
    </row>
    <row r="653" spans="1:3" ht="15" thickBot="1" x14ac:dyDescent="0.35">
      <c r="A653" s="15"/>
      <c r="B653" s="15"/>
      <c r="C653" s="15"/>
    </row>
    <row r="654" spans="1:3" ht="15" thickBot="1" x14ac:dyDescent="0.35">
      <c r="A654" s="15"/>
      <c r="B654" s="15"/>
      <c r="C654" s="15"/>
    </row>
    <row r="655" spans="1:3" ht="15" thickBot="1" x14ac:dyDescent="0.35">
      <c r="A655" s="15"/>
      <c r="B655" s="15"/>
      <c r="C655" s="15"/>
    </row>
    <row r="656" spans="1:3" ht="15" thickBot="1" x14ac:dyDescent="0.35">
      <c r="A656" s="15"/>
      <c r="B656" s="15"/>
      <c r="C656" s="15"/>
    </row>
    <row r="657" spans="1:3" ht="15" thickBot="1" x14ac:dyDescent="0.35">
      <c r="A657" s="15"/>
      <c r="B657" s="15"/>
      <c r="C657" s="15"/>
    </row>
    <row r="658" spans="1:3" ht="15" thickBot="1" x14ac:dyDescent="0.35">
      <c r="A658" s="15"/>
      <c r="B658" s="15"/>
      <c r="C658" s="15"/>
    </row>
    <row r="659" spans="1:3" ht="15" thickBot="1" x14ac:dyDescent="0.35">
      <c r="A659" s="15"/>
      <c r="B659" s="15"/>
      <c r="C659" s="15"/>
    </row>
    <row r="660" spans="1:3" ht="15" thickBot="1" x14ac:dyDescent="0.35">
      <c r="A660" s="15"/>
      <c r="B660" s="15"/>
      <c r="C660" s="15"/>
    </row>
    <row r="661" spans="1:3" ht="15" thickBot="1" x14ac:dyDescent="0.35">
      <c r="A661" s="15"/>
      <c r="B661" s="15"/>
      <c r="C661" s="15"/>
    </row>
    <row r="662" spans="1:3" ht="15" thickBot="1" x14ac:dyDescent="0.35">
      <c r="A662" s="15"/>
      <c r="B662" s="15"/>
      <c r="C662" s="15"/>
    </row>
    <row r="663" spans="1:3" ht="15" thickBot="1" x14ac:dyDescent="0.35">
      <c r="A663" s="15"/>
      <c r="B663" s="15"/>
      <c r="C663" s="15"/>
    </row>
    <row r="664" spans="1:3" ht="15" thickBot="1" x14ac:dyDescent="0.35">
      <c r="A664" s="15"/>
      <c r="B664" s="15"/>
      <c r="C664" s="15"/>
    </row>
    <row r="665" spans="1:3" ht="15" thickBot="1" x14ac:dyDescent="0.35">
      <c r="A665" s="15"/>
      <c r="B665" s="15"/>
      <c r="C665" s="15"/>
    </row>
    <row r="666" spans="1:3" ht="15" thickBot="1" x14ac:dyDescent="0.35">
      <c r="A666" s="15"/>
      <c r="B666" s="15"/>
      <c r="C666" s="15"/>
    </row>
    <row r="667" spans="1:3" ht="15" thickBot="1" x14ac:dyDescent="0.35">
      <c r="A667" s="15"/>
      <c r="B667" s="15"/>
      <c r="C667" s="15"/>
    </row>
    <row r="668" spans="1:3" ht="15" thickBot="1" x14ac:dyDescent="0.35">
      <c r="A668" s="15"/>
      <c r="B668" s="15"/>
      <c r="C668" s="15"/>
    </row>
    <row r="669" spans="1:3" ht="15" thickBot="1" x14ac:dyDescent="0.35">
      <c r="A669" s="15"/>
      <c r="B669" s="15"/>
      <c r="C669" s="15"/>
    </row>
    <row r="670" spans="1:3" ht="15" thickBot="1" x14ac:dyDescent="0.35">
      <c r="A670" s="15"/>
      <c r="B670" s="15"/>
      <c r="C670" s="15"/>
    </row>
    <row r="671" spans="1:3" ht="15" thickBot="1" x14ac:dyDescent="0.35">
      <c r="A671" s="15"/>
      <c r="B671" s="15"/>
      <c r="C671" s="15"/>
    </row>
    <row r="672" spans="1:3" ht="15" thickBot="1" x14ac:dyDescent="0.35">
      <c r="A672" s="15"/>
      <c r="B672" s="15"/>
      <c r="C672" s="15"/>
    </row>
    <row r="673" spans="1:3" ht="15" thickBot="1" x14ac:dyDescent="0.35">
      <c r="A673" s="15"/>
      <c r="B673" s="15"/>
      <c r="C673" s="15"/>
    </row>
    <row r="674" spans="1:3" ht="15" thickBot="1" x14ac:dyDescent="0.35">
      <c r="A674" s="15"/>
      <c r="B674" s="15"/>
      <c r="C674" s="15"/>
    </row>
    <row r="675" spans="1:3" ht="15" thickBot="1" x14ac:dyDescent="0.35">
      <c r="A675" s="15"/>
      <c r="B675" s="15"/>
      <c r="C675" s="15"/>
    </row>
    <row r="676" spans="1:3" ht="15" thickBot="1" x14ac:dyDescent="0.35">
      <c r="A676" s="15"/>
      <c r="B676" s="15"/>
      <c r="C676" s="15"/>
    </row>
    <row r="677" spans="1:3" ht="15" thickBot="1" x14ac:dyDescent="0.35">
      <c r="A677" s="15"/>
      <c r="B677" s="15"/>
      <c r="C677" s="15"/>
    </row>
    <row r="678" spans="1:3" ht="15" thickBot="1" x14ac:dyDescent="0.35">
      <c r="A678" s="15"/>
      <c r="B678" s="15"/>
      <c r="C678" s="15"/>
    </row>
    <row r="679" spans="1:3" ht="15" thickBot="1" x14ac:dyDescent="0.35">
      <c r="A679" s="15"/>
      <c r="B679" s="15"/>
      <c r="C679" s="15"/>
    </row>
    <row r="680" spans="1:3" ht="15" thickBot="1" x14ac:dyDescent="0.35">
      <c r="A680" s="15"/>
      <c r="B680" s="15"/>
      <c r="C680" s="15"/>
    </row>
    <row r="681" spans="1:3" ht="15" thickBot="1" x14ac:dyDescent="0.35">
      <c r="A681" s="15"/>
      <c r="B681" s="15"/>
      <c r="C681" s="15"/>
    </row>
    <row r="682" spans="1:3" ht="15" thickBot="1" x14ac:dyDescent="0.35">
      <c r="A682" s="15"/>
      <c r="B682" s="15"/>
      <c r="C682" s="15"/>
    </row>
    <row r="683" spans="1:3" ht="15" thickBot="1" x14ac:dyDescent="0.35">
      <c r="A683" s="15"/>
      <c r="B683" s="15"/>
      <c r="C683" s="15"/>
    </row>
    <row r="684" spans="1:3" ht="15" thickBot="1" x14ac:dyDescent="0.35">
      <c r="A684" s="15"/>
      <c r="B684" s="15"/>
      <c r="C684" s="15"/>
    </row>
    <row r="685" spans="1:3" ht="15" thickBot="1" x14ac:dyDescent="0.35">
      <c r="A685" s="15"/>
      <c r="B685" s="15"/>
      <c r="C685" s="15"/>
    </row>
    <row r="686" spans="1:3" ht="15" thickBot="1" x14ac:dyDescent="0.35">
      <c r="A686" s="15"/>
      <c r="B686" s="15"/>
      <c r="C686" s="15"/>
    </row>
    <row r="687" spans="1:3" ht="15" thickBot="1" x14ac:dyDescent="0.35">
      <c r="A687" s="15"/>
      <c r="B687" s="15"/>
      <c r="C687" s="15"/>
    </row>
    <row r="688" spans="1:3" ht="15" thickBot="1" x14ac:dyDescent="0.35">
      <c r="A688" s="15"/>
      <c r="B688" s="15"/>
      <c r="C688" s="15"/>
    </row>
    <row r="689" spans="1:3" ht="15" thickBot="1" x14ac:dyDescent="0.35">
      <c r="A689" s="15"/>
      <c r="B689" s="15"/>
      <c r="C689" s="15"/>
    </row>
    <row r="690" spans="1:3" ht="15" thickBot="1" x14ac:dyDescent="0.35">
      <c r="A690" s="15"/>
      <c r="B690" s="15"/>
      <c r="C690" s="15"/>
    </row>
    <row r="691" spans="1:3" ht="15" thickBot="1" x14ac:dyDescent="0.35">
      <c r="A691" s="15"/>
      <c r="B691" s="15"/>
      <c r="C691" s="15"/>
    </row>
    <row r="692" spans="1:3" ht="15" thickBot="1" x14ac:dyDescent="0.35">
      <c r="A692" s="15"/>
      <c r="B692" s="15"/>
      <c r="C692" s="15"/>
    </row>
    <row r="693" spans="1:3" ht="15" thickBot="1" x14ac:dyDescent="0.35">
      <c r="A693" s="15"/>
      <c r="B693" s="15"/>
      <c r="C693" s="15"/>
    </row>
    <row r="694" spans="1:3" ht="15" thickBot="1" x14ac:dyDescent="0.35">
      <c r="A694" s="15"/>
      <c r="B694" s="15"/>
      <c r="C694" s="15"/>
    </row>
    <row r="695" spans="1:3" ht="15" thickBot="1" x14ac:dyDescent="0.35">
      <c r="A695" s="15"/>
      <c r="B695" s="15"/>
      <c r="C695" s="15"/>
    </row>
    <row r="696" spans="1:3" ht="15" thickBot="1" x14ac:dyDescent="0.35">
      <c r="A696" s="15"/>
      <c r="B696" s="15"/>
      <c r="C696" s="15"/>
    </row>
    <row r="697" spans="1:3" ht="15" thickBot="1" x14ac:dyDescent="0.35">
      <c r="A697" s="15"/>
      <c r="B697" s="15"/>
      <c r="C697" s="15"/>
    </row>
    <row r="698" spans="1:3" ht="15" thickBot="1" x14ac:dyDescent="0.35">
      <c r="A698" s="15"/>
      <c r="B698" s="15"/>
      <c r="C698" s="15"/>
    </row>
    <row r="699" spans="1:3" ht="15" thickBot="1" x14ac:dyDescent="0.35">
      <c r="A699" s="15"/>
      <c r="B699" s="15"/>
      <c r="C699" s="15"/>
    </row>
    <row r="700" spans="1:3" ht="15" thickBot="1" x14ac:dyDescent="0.35">
      <c r="A700" s="15"/>
      <c r="B700" s="15"/>
      <c r="C700" s="15"/>
    </row>
    <row r="701" spans="1:3" ht="15" thickBot="1" x14ac:dyDescent="0.35">
      <c r="A701" s="15"/>
      <c r="B701" s="15"/>
      <c r="C701" s="15"/>
    </row>
    <row r="702" spans="1:3" ht="15" thickBot="1" x14ac:dyDescent="0.35">
      <c r="A702" s="15"/>
      <c r="B702" s="15"/>
      <c r="C702" s="15"/>
    </row>
    <row r="703" spans="1:3" ht="15" thickBot="1" x14ac:dyDescent="0.35">
      <c r="A703" s="15"/>
      <c r="B703" s="15"/>
      <c r="C703" s="15"/>
    </row>
    <row r="704" spans="1:3" ht="15" thickBot="1" x14ac:dyDescent="0.35">
      <c r="A704" s="15"/>
      <c r="B704" s="15"/>
      <c r="C704" s="15"/>
    </row>
    <row r="705" spans="1:3" ht="15" thickBot="1" x14ac:dyDescent="0.35">
      <c r="A705" s="15"/>
      <c r="B705" s="15"/>
      <c r="C705" s="15"/>
    </row>
    <row r="706" spans="1:3" ht="15" thickBot="1" x14ac:dyDescent="0.35">
      <c r="A706" s="15"/>
      <c r="B706" s="15"/>
      <c r="C706" s="15"/>
    </row>
    <row r="707" spans="1:3" ht="15" thickBot="1" x14ac:dyDescent="0.35">
      <c r="A707" s="15"/>
      <c r="B707" s="15"/>
      <c r="C707" s="15"/>
    </row>
    <row r="708" spans="1:3" ht="15" thickBot="1" x14ac:dyDescent="0.35">
      <c r="A708" s="15"/>
      <c r="B708" s="15"/>
      <c r="C708" s="15"/>
    </row>
    <row r="709" spans="1:3" ht="15" thickBot="1" x14ac:dyDescent="0.35">
      <c r="A709" s="15"/>
      <c r="B709" s="15"/>
      <c r="C709" s="15"/>
    </row>
    <row r="710" spans="1:3" ht="15" thickBot="1" x14ac:dyDescent="0.35">
      <c r="A710" s="15"/>
      <c r="B710" s="15"/>
      <c r="C710" s="15"/>
    </row>
    <row r="711" spans="1:3" ht="15" thickBot="1" x14ac:dyDescent="0.35">
      <c r="A711" s="15"/>
      <c r="B711" s="15"/>
      <c r="C711" s="15"/>
    </row>
    <row r="712" spans="1:3" ht="15" thickBot="1" x14ac:dyDescent="0.35">
      <c r="A712" s="15"/>
      <c r="B712" s="15"/>
      <c r="C712" s="15"/>
    </row>
    <row r="713" spans="1:3" ht="15" thickBot="1" x14ac:dyDescent="0.35">
      <c r="A713" s="15"/>
      <c r="B713" s="15"/>
      <c r="C713" s="15"/>
    </row>
    <row r="714" spans="1:3" ht="15" thickBot="1" x14ac:dyDescent="0.35">
      <c r="A714" s="15"/>
      <c r="B714" s="15"/>
      <c r="C714" s="15"/>
    </row>
    <row r="715" spans="1:3" ht="15" thickBot="1" x14ac:dyDescent="0.35">
      <c r="A715" s="15"/>
      <c r="B715" s="15"/>
      <c r="C715" s="15"/>
    </row>
    <row r="716" spans="1:3" ht="15" thickBot="1" x14ac:dyDescent="0.35">
      <c r="A716" s="15"/>
      <c r="B716" s="15"/>
      <c r="C716" s="15"/>
    </row>
    <row r="717" spans="1:3" ht="15" thickBot="1" x14ac:dyDescent="0.35">
      <c r="A717" s="15"/>
      <c r="B717" s="15"/>
      <c r="C717" s="15"/>
    </row>
    <row r="718" spans="1:3" ht="15" thickBot="1" x14ac:dyDescent="0.35">
      <c r="A718" s="15"/>
      <c r="B718" s="15"/>
      <c r="C718" s="15"/>
    </row>
    <row r="719" spans="1:3" ht="15" thickBot="1" x14ac:dyDescent="0.35">
      <c r="A719" s="15"/>
      <c r="B719" s="15"/>
      <c r="C719" s="15"/>
    </row>
    <row r="720" spans="1:3" ht="15" thickBot="1" x14ac:dyDescent="0.35">
      <c r="A720" s="15"/>
      <c r="B720" s="15"/>
      <c r="C720" s="15"/>
    </row>
    <row r="721" spans="1:3" ht="15" thickBot="1" x14ac:dyDescent="0.35">
      <c r="A721" s="15"/>
      <c r="B721" s="15"/>
      <c r="C721" s="15"/>
    </row>
    <row r="722" spans="1:3" ht="15" thickBot="1" x14ac:dyDescent="0.35">
      <c r="A722" s="15"/>
      <c r="B722" s="15"/>
      <c r="C722" s="15"/>
    </row>
    <row r="723" spans="1:3" ht="15" thickBot="1" x14ac:dyDescent="0.35">
      <c r="A723" s="15"/>
      <c r="B723" s="15"/>
      <c r="C723" s="15"/>
    </row>
    <row r="724" spans="1:3" ht="15" thickBot="1" x14ac:dyDescent="0.35">
      <c r="A724" s="15"/>
      <c r="B724" s="15"/>
      <c r="C724" s="15"/>
    </row>
    <row r="725" spans="1:3" ht="15" thickBot="1" x14ac:dyDescent="0.35">
      <c r="A725" s="15"/>
      <c r="B725" s="15"/>
      <c r="C725" s="15"/>
    </row>
    <row r="726" spans="1:3" ht="15" thickBot="1" x14ac:dyDescent="0.35">
      <c r="A726" s="15"/>
      <c r="B726" s="15"/>
      <c r="C726" s="15"/>
    </row>
    <row r="727" spans="1:3" ht="15" thickBot="1" x14ac:dyDescent="0.35">
      <c r="A727" s="15"/>
      <c r="B727" s="15"/>
      <c r="C727" s="15"/>
    </row>
    <row r="728" spans="1:3" ht="15" thickBot="1" x14ac:dyDescent="0.35">
      <c r="A728" s="15"/>
      <c r="B728" s="15"/>
      <c r="C728" s="15"/>
    </row>
    <row r="729" spans="1:3" ht="15" thickBot="1" x14ac:dyDescent="0.35">
      <c r="A729" s="15"/>
      <c r="B729" s="15"/>
      <c r="C729" s="15"/>
    </row>
    <row r="730" spans="1:3" ht="15" thickBot="1" x14ac:dyDescent="0.35">
      <c r="A730" s="15"/>
      <c r="B730" s="15"/>
      <c r="C730" s="15"/>
    </row>
    <row r="731" spans="1:3" ht="15" thickBot="1" x14ac:dyDescent="0.35">
      <c r="A731" s="15"/>
      <c r="B731" s="15"/>
      <c r="C731" s="15"/>
    </row>
    <row r="732" spans="1:3" ht="15" thickBot="1" x14ac:dyDescent="0.35">
      <c r="A732" s="15"/>
      <c r="B732" s="15"/>
      <c r="C732" s="15"/>
    </row>
    <row r="733" spans="1:3" ht="15" thickBot="1" x14ac:dyDescent="0.35">
      <c r="A733" s="15"/>
      <c r="B733" s="15"/>
      <c r="C733" s="15"/>
    </row>
    <row r="734" spans="1:3" ht="15" thickBot="1" x14ac:dyDescent="0.35">
      <c r="A734" s="15"/>
      <c r="B734" s="15"/>
      <c r="C734" s="15"/>
    </row>
    <row r="735" spans="1:3" ht="15" thickBot="1" x14ac:dyDescent="0.35">
      <c r="A735" s="15"/>
      <c r="B735" s="15"/>
      <c r="C735" s="15"/>
    </row>
    <row r="736" spans="1:3" ht="15" thickBot="1" x14ac:dyDescent="0.35">
      <c r="A736" s="15"/>
      <c r="B736" s="15"/>
      <c r="C736" s="15"/>
    </row>
    <row r="737" spans="1:3" ht="15" thickBot="1" x14ac:dyDescent="0.35">
      <c r="A737" s="15"/>
      <c r="B737" s="15"/>
      <c r="C737" s="15"/>
    </row>
    <row r="738" spans="1:3" ht="15" thickBot="1" x14ac:dyDescent="0.35">
      <c r="A738" s="15"/>
      <c r="B738" s="15"/>
      <c r="C738" s="15"/>
    </row>
    <row r="739" spans="1:3" ht="15" thickBot="1" x14ac:dyDescent="0.35">
      <c r="A739" s="15"/>
      <c r="B739" s="15"/>
      <c r="C739" s="15"/>
    </row>
    <row r="740" spans="1:3" ht="15" thickBot="1" x14ac:dyDescent="0.35">
      <c r="A740" s="15"/>
      <c r="B740" s="15"/>
      <c r="C740" s="15"/>
    </row>
    <row r="741" spans="1:3" ht="15" thickBot="1" x14ac:dyDescent="0.35">
      <c r="A741" s="15"/>
      <c r="B741" s="15"/>
      <c r="C741" s="15"/>
    </row>
    <row r="742" spans="1:3" ht="15" thickBot="1" x14ac:dyDescent="0.35">
      <c r="A742" s="15"/>
      <c r="B742" s="15"/>
      <c r="C742" s="15"/>
    </row>
    <row r="743" spans="1:3" ht="15" thickBot="1" x14ac:dyDescent="0.35">
      <c r="A743" s="15"/>
      <c r="B743" s="15"/>
      <c r="C743" s="15"/>
    </row>
    <row r="744" spans="1:3" ht="15" thickBot="1" x14ac:dyDescent="0.35">
      <c r="A744" s="15"/>
      <c r="B744" s="15"/>
      <c r="C744" s="15"/>
    </row>
    <row r="745" spans="1:3" ht="15" thickBot="1" x14ac:dyDescent="0.35">
      <c r="A745" s="15"/>
      <c r="B745" s="15"/>
      <c r="C745" s="15"/>
    </row>
    <row r="746" spans="1:3" ht="15" thickBot="1" x14ac:dyDescent="0.35">
      <c r="A746" s="15"/>
      <c r="B746" s="15"/>
      <c r="C746" s="15"/>
    </row>
    <row r="747" spans="1:3" ht="15" thickBot="1" x14ac:dyDescent="0.35">
      <c r="A747" s="15"/>
      <c r="B747" s="15"/>
      <c r="C747" s="15"/>
    </row>
    <row r="748" spans="1:3" ht="15" thickBot="1" x14ac:dyDescent="0.35">
      <c r="A748" s="15"/>
      <c r="B748" s="15"/>
      <c r="C748" s="15"/>
    </row>
    <row r="749" spans="1:3" ht="15" thickBot="1" x14ac:dyDescent="0.35">
      <c r="A749" s="15"/>
      <c r="B749" s="15"/>
      <c r="C749" s="15"/>
    </row>
    <row r="750" spans="1:3" ht="15" thickBot="1" x14ac:dyDescent="0.35">
      <c r="A750" s="15"/>
      <c r="B750" s="15"/>
      <c r="C750" s="15"/>
    </row>
    <row r="751" spans="1:3" ht="15" thickBot="1" x14ac:dyDescent="0.35">
      <c r="A751" s="15"/>
      <c r="B751" s="15"/>
      <c r="C751" s="15"/>
    </row>
    <row r="752" spans="1:3" ht="15" thickBot="1" x14ac:dyDescent="0.35">
      <c r="A752" s="15"/>
      <c r="B752" s="15"/>
      <c r="C752" s="15"/>
    </row>
    <row r="753" spans="1:3" ht="15" thickBot="1" x14ac:dyDescent="0.35">
      <c r="A753" s="15"/>
      <c r="B753" s="15"/>
      <c r="C753" s="15"/>
    </row>
    <row r="754" spans="1:3" ht="15" thickBot="1" x14ac:dyDescent="0.35">
      <c r="A754" s="15"/>
      <c r="B754" s="15"/>
      <c r="C754" s="15"/>
    </row>
    <row r="755" spans="1:3" ht="15" thickBot="1" x14ac:dyDescent="0.35">
      <c r="A755" s="15"/>
      <c r="B755" s="15"/>
      <c r="C755" s="15"/>
    </row>
    <row r="756" spans="1:3" ht="15" thickBot="1" x14ac:dyDescent="0.35">
      <c r="A756" s="15"/>
      <c r="B756" s="15"/>
      <c r="C756" s="15"/>
    </row>
    <row r="757" spans="1:3" ht="15" thickBot="1" x14ac:dyDescent="0.35">
      <c r="A757" s="15"/>
      <c r="B757" s="15"/>
      <c r="C757" s="15"/>
    </row>
    <row r="758" spans="1:3" ht="15" thickBot="1" x14ac:dyDescent="0.35">
      <c r="A758" s="15"/>
      <c r="B758" s="15"/>
      <c r="C758" s="15"/>
    </row>
    <row r="759" spans="1:3" ht="15" thickBot="1" x14ac:dyDescent="0.35">
      <c r="A759" s="15"/>
      <c r="B759" s="15"/>
      <c r="C759" s="15"/>
    </row>
    <row r="760" spans="1:3" ht="15" thickBot="1" x14ac:dyDescent="0.35">
      <c r="A760" s="15"/>
      <c r="B760" s="15"/>
      <c r="C760" s="15"/>
    </row>
    <row r="761" spans="1:3" ht="15" thickBot="1" x14ac:dyDescent="0.35">
      <c r="A761" s="15"/>
      <c r="B761" s="15"/>
      <c r="C761" s="15"/>
    </row>
    <row r="762" spans="1:3" ht="15" thickBot="1" x14ac:dyDescent="0.35">
      <c r="A762" s="15"/>
      <c r="B762" s="15"/>
      <c r="C762" s="15"/>
    </row>
    <row r="763" spans="1:3" ht="15" thickBot="1" x14ac:dyDescent="0.35">
      <c r="A763" s="15"/>
      <c r="B763" s="15"/>
      <c r="C763" s="15"/>
    </row>
    <row r="764" spans="1:3" ht="15" thickBot="1" x14ac:dyDescent="0.35">
      <c r="A764" s="15"/>
      <c r="B764" s="15"/>
      <c r="C764" s="15"/>
    </row>
    <row r="765" spans="1:3" ht="15" thickBot="1" x14ac:dyDescent="0.35">
      <c r="A765" s="15"/>
      <c r="B765" s="15"/>
      <c r="C765" s="15"/>
    </row>
    <row r="766" spans="1:3" ht="15" thickBot="1" x14ac:dyDescent="0.35">
      <c r="A766" s="15"/>
      <c r="B766" s="15"/>
      <c r="C766" s="15"/>
    </row>
    <row r="767" spans="1:3" ht="15" thickBot="1" x14ac:dyDescent="0.35">
      <c r="A767" s="15"/>
      <c r="B767" s="15"/>
      <c r="C767" s="15"/>
    </row>
    <row r="768" spans="1:3" ht="15" thickBot="1" x14ac:dyDescent="0.35">
      <c r="A768" s="15"/>
      <c r="B768" s="15"/>
      <c r="C768" s="15"/>
    </row>
    <row r="769" spans="1:3" ht="15" thickBot="1" x14ac:dyDescent="0.35">
      <c r="A769" s="15"/>
      <c r="B769" s="15"/>
      <c r="C769" s="15"/>
    </row>
    <row r="770" spans="1:3" ht="15" thickBot="1" x14ac:dyDescent="0.35">
      <c r="A770" s="15"/>
      <c r="B770" s="15"/>
      <c r="C770" s="15"/>
    </row>
    <row r="771" spans="1:3" ht="15" thickBot="1" x14ac:dyDescent="0.35">
      <c r="A771" s="15"/>
      <c r="B771" s="15"/>
      <c r="C771" s="15"/>
    </row>
    <row r="772" spans="1:3" ht="15" thickBot="1" x14ac:dyDescent="0.35">
      <c r="A772" s="15"/>
      <c r="B772" s="15"/>
      <c r="C772" s="15"/>
    </row>
    <row r="773" spans="1:3" ht="15" thickBot="1" x14ac:dyDescent="0.35">
      <c r="A773" s="15"/>
      <c r="B773" s="15"/>
      <c r="C773" s="15"/>
    </row>
    <row r="774" spans="1:3" ht="15" thickBot="1" x14ac:dyDescent="0.35">
      <c r="A774" s="15"/>
      <c r="B774" s="15"/>
      <c r="C774" s="15"/>
    </row>
    <row r="775" spans="1:3" ht="15" thickBot="1" x14ac:dyDescent="0.35">
      <c r="A775" s="15"/>
      <c r="B775" s="15"/>
      <c r="C775" s="15"/>
    </row>
    <row r="776" spans="1:3" ht="15" thickBot="1" x14ac:dyDescent="0.35">
      <c r="A776" s="15"/>
      <c r="B776" s="15"/>
      <c r="C776" s="15"/>
    </row>
    <row r="777" spans="1:3" ht="15" thickBot="1" x14ac:dyDescent="0.35">
      <c r="A777" s="15"/>
      <c r="B777" s="15"/>
      <c r="C777" s="15"/>
    </row>
    <row r="778" spans="1:3" ht="15" thickBot="1" x14ac:dyDescent="0.35">
      <c r="A778" s="15"/>
      <c r="B778" s="15"/>
      <c r="C778" s="15"/>
    </row>
    <row r="779" spans="1:3" ht="15" thickBot="1" x14ac:dyDescent="0.35">
      <c r="A779" s="15"/>
      <c r="B779" s="15"/>
      <c r="C779" s="15"/>
    </row>
    <row r="780" spans="1:3" ht="15" thickBot="1" x14ac:dyDescent="0.35">
      <c r="A780" s="15"/>
      <c r="B780" s="15"/>
      <c r="C780" s="15"/>
    </row>
    <row r="781" spans="1:3" ht="15" thickBot="1" x14ac:dyDescent="0.35">
      <c r="A781" s="15"/>
      <c r="B781" s="15"/>
      <c r="C781" s="15"/>
    </row>
    <row r="782" spans="1:3" ht="15" thickBot="1" x14ac:dyDescent="0.35">
      <c r="A782" s="15"/>
      <c r="B782" s="15"/>
      <c r="C782" s="15"/>
    </row>
    <row r="783" spans="1:3" ht="15" thickBot="1" x14ac:dyDescent="0.35">
      <c r="A783" s="15"/>
      <c r="B783" s="15"/>
      <c r="C783" s="15"/>
    </row>
    <row r="784" spans="1:3" ht="15" thickBot="1" x14ac:dyDescent="0.35">
      <c r="A784" s="15"/>
      <c r="B784" s="15"/>
      <c r="C784" s="15"/>
    </row>
    <row r="785" spans="1:3" ht="15" thickBot="1" x14ac:dyDescent="0.35">
      <c r="A785" s="15"/>
      <c r="B785" s="15"/>
      <c r="C785" s="15"/>
    </row>
    <row r="786" spans="1:3" ht="15" thickBot="1" x14ac:dyDescent="0.35">
      <c r="A786" s="15"/>
      <c r="B786" s="15"/>
      <c r="C786" s="15"/>
    </row>
    <row r="787" spans="1:3" ht="15" thickBot="1" x14ac:dyDescent="0.35">
      <c r="A787" s="15"/>
      <c r="B787" s="15"/>
      <c r="C787" s="15"/>
    </row>
    <row r="788" spans="1:3" ht="15" thickBot="1" x14ac:dyDescent="0.35">
      <c r="A788" s="15"/>
      <c r="B788" s="15"/>
      <c r="C788" s="15"/>
    </row>
    <row r="789" spans="1:3" ht="15" thickBot="1" x14ac:dyDescent="0.35">
      <c r="A789" s="15"/>
      <c r="B789" s="15"/>
      <c r="C789" s="15"/>
    </row>
    <row r="790" spans="1:3" ht="15" thickBot="1" x14ac:dyDescent="0.35">
      <c r="A790" s="15"/>
      <c r="B790" s="15"/>
      <c r="C790" s="15"/>
    </row>
    <row r="791" spans="1:3" ht="15" thickBot="1" x14ac:dyDescent="0.35">
      <c r="A791" s="15"/>
      <c r="B791" s="15"/>
      <c r="C791" s="15"/>
    </row>
    <row r="792" spans="1:3" ht="15" thickBot="1" x14ac:dyDescent="0.35">
      <c r="A792" s="15"/>
      <c r="B792" s="15"/>
      <c r="C792" s="15"/>
    </row>
    <row r="793" spans="1:3" ht="15" thickBot="1" x14ac:dyDescent="0.35">
      <c r="A793" s="15"/>
      <c r="B793" s="15"/>
      <c r="C793" s="15"/>
    </row>
    <row r="794" spans="1:3" ht="15" thickBot="1" x14ac:dyDescent="0.35">
      <c r="A794" s="15"/>
      <c r="B794" s="15"/>
      <c r="C794" s="15"/>
    </row>
    <row r="795" spans="1:3" ht="15" thickBot="1" x14ac:dyDescent="0.35">
      <c r="A795" s="15"/>
      <c r="B795" s="15"/>
      <c r="C795" s="15"/>
    </row>
    <row r="796" spans="1:3" ht="15" thickBot="1" x14ac:dyDescent="0.35">
      <c r="A796" s="15"/>
      <c r="B796" s="15"/>
      <c r="C796" s="15"/>
    </row>
    <row r="797" spans="1:3" ht="15" thickBot="1" x14ac:dyDescent="0.35">
      <c r="A797" s="15"/>
      <c r="B797" s="15"/>
      <c r="C797" s="15"/>
    </row>
    <row r="798" spans="1:3" ht="15" thickBot="1" x14ac:dyDescent="0.35">
      <c r="A798" s="15"/>
      <c r="B798" s="15"/>
      <c r="C798" s="15"/>
    </row>
    <row r="799" spans="1:3" ht="15" thickBot="1" x14ac:dyDescent="0.35">
      <c r="A799" s="15"/>
      <c r="B799" s="15"/>
      <c r="C799" s="15"/>
    </row>
    <row r="800" spans="1:3" ht="15" thickBot="1" x14ac:dyDescent="0.35">
      <c r="A800" s="15"/>
      <c r="B800" s="15"/>
      <c r="C800" s="15"/>
    </row>
    <row r="801" spans="1:3" ht="15" thickBot="1" x14ac:dyDescent="0.35">
      <c r="A801" s="15"/>
      <c r="B801" s="15"/>
      <c r="C801" s="15"/>
    </row>
    <row r="802" spans="1:3" ht="15" thickBot="1" x14ac:dyDescent="0.35">
      <c r="A802" s="15"/>
      <c r="B802" s="15"/>
      <c r="C802" s="15"/>
    </row>
    <row r="803" spans="1:3" ht="15" thickBot="1" x14ac:dyDescent="0.35">
      <c r="A803" s="15"/>
      <c r="B803" s="15"/>
      <c r="C803" s="15"/>
    </row>
    <row r="804" spans="1:3" ht="15" thickBot="1" x14ac:dyDescent="0.35">
      <c r="A804" s="15"/>
      <c r="B804" s="15"/>
      <c r="C804" s="15"/>
    </row>
    <row r="805" spans="1:3" ht="15" thickBot="1" x14ac:dyDescent="0.35">
      <c r="A805" s="15"/>
      <c r="B805" s="15"/>
      <c r="C805" s="15"/>
    </row>
    <row r="806" spans="1:3" ht="15" thickBot="1" x14ac:dyDescent="0.35">
      <c r="A806" s="15"/>
      <c r="B806" s="15"/>
      <c r="C806" s="15"/>
    </row>
    <row r="807" spans="1:3" ht="15" thickBot="1" x14ac:dyDescent="0.35">
      <c r="A807" s="15"/>
      <c r="B807" s="15"/>
      <c r="C807" s="15"/>
    </row>
    <row r="808" spans="1:3" ht="15" thickBot="1" x14ac:dyDescent="0.35">
      <c r="A808" s="15"/>
      <c r="B808" s="15"/>
      <c r="C808" s="15"/>
    </row>
    <row r="809" spans="1:3" ht="15" thickBot="1" x14ac:dyDescent="0.35">
      <c r="A809" s="15"/>
      <c r="B809" s="15"/>
      <c r="C809" s="15"/>
    </row>
    <row r="810" spans="1:3" ht="15" thickBot="1" x14ac:dyDescent="0.35">
      <c r="A810" s="15"/>
      <c r="B810" s="15"/>
      <c r="C810" s="15"/>
    </row>
    <row r="811" spans="1:3" ht="15" thickBot="1" x14ac:dyDescent="0.35">
      <c r="A811" s="15"/>
      <c r="B811" s="15"/>
      <c r="C811" s="15"/>
    </row>
    <row r="812" spans="1:3" ht="15" thickBot="1" x14ac:dyDescent="0.35">
      <c r="A812" s="15"/>
      <c r="B812" s="15"/>
      <c r="C812" s="15"/>
    </row>
    <row r="813" spans="1:3" ht="15" thickBot="1" x14ac:dyDescent="0.35">
      <c r="A813" s="15"/>
      <c r="B813" s="15"/>
      <c r="C813" s="15"/>
    </row>
    <row r="814" spans="1:3" ht="15" thickBot="1" x14ac:dyDescent="0.35">
      <c r="A814" s="15"/>
      <c r="B814" s="15"/>
      <c r="C814" s="15"/>
    </row>
    <row r="815" spans="1:3" ht="15" thickBot="1" x14ac:dyDescent="0.35">
      <c r="A815" s="15"/>
      <c r="B815" s="15"/>
      <c r="C815" s="15"/>
    </row>
    <row r="816" spans="1:3" ht="15" thickBot="1" x14ac:dyDescent="0.35">
      <c r="A816" s="15"/>
      <c r="B816" s="15"/>
      <c r="C816" s="15"/>
    </row>
    <row r="817" spans="1:3" ht="15" thickBot="1" x14ac:dyDescent="0.35">
      <c r="A817" s="15"/>
      <c r="B817" s="15"/>
      <c r="C817" s="15"/>
    </row>
    <row r="818" spans="1:3" ht="15" thickBot="1" x14ac:dyDescent="0.35">
      <c r="A818" s="15"/>
      <c r="B818" s="15"/>
      <c r="C818" s="15"/>
    </row>
    <row r="819" spans="1:3" ht="15" thickBot="1" x14ac:dyDescent="0.35">
      <c r="A819" s="15"/>
      <c r="B819" s="15"/>
      <c r="C819" s="15"/>
    </row>
    <row r="820" spans="1:3" ht="15" thickBot="1" x14ac:dyDescent="0.35">
      <c r="A820" s="15"/>
      <c r="B820" s="15"/>
      <c r="C820" s="15"/>
    </row>
    <row r="821" spans="1:3" ht="15" thickBot="1" x14ac:dyDescent="0.35">
      <c r="A821" s="15"/>
      <c r="B821" s="15"/>
      <c r="C821" s="15"/>
    </row>
    <row r="822" spans="1:3" ht="15" thickBot="1" x14ac:dyDescent="0.35">
      <c r="A822" s="15"/>
      <c r="B822" s="15"/>
      <c r="C822" s="15"/>
    </row>
    <row r="823" spans="1:3" ht="15" thickBot="1" x14ac:dyDescent="0.35">
      <c r="A823" s="15"/>
      <c r="B823" s="15"/>
      <c r="C823" s="15"/>
    </row>
    <row r="824" spans="1:3" ht="15" thickBot="1" x14ac:dyDescent="0.35">
      <c r="A824" s="15"/>
      <c r="B824" s="15"/>
      <c r="C824" s="15"/>
    </row>
    <row r="825" spans="1:3" ht="15" thickBot="1" x14ac:dyDescent="0.35">
      <c r="A825" s="15"/>
      <c r="B825" s="15"/>
      <c r="C825" s="15"/>
    </row>
    <row r="826" spans="1:3" ht="15" thickBot="1" x14ac:dyDescent="0.35">
      <c r="A826" s="15"/>
      <c r="B826" s="15"/>
      <c r="C826" s="15"/>
    </row>
    <row r="827" spans="1:3" ht="15" thickBot="1" x14ac:dyDescent="0.35">
      <c r="A827" s="15"/>
      <c r="B827" s="15"/>
      <c r="C827" s="15"/>
    </row>
    <row r="828" spans="1:3" ht="15" thickBot="1" x14ac:dyDescent="0.35">
      <c r="A828" s="15"/>
      <c r="B828" s="15"/>
      <c r="C828" s="15"/>
    </row>
    <row r="829" spans="1:3" ht="15" thickBot="1" x14ac:dyDescent="0.35">
      <c r="A829" s="15"/>
      <c r="B829" s="15"/>
      <c r="C829" s="15"/>
    </row>
    <row r="830" spans="1:3" ht="15" thickBot="1" x14ac:dyDescent="0.35">
      <c r="A830" s="15"/>
      <c r="B830" s="15"/>
      <c r="C830" s="15"/>
    </row>
    <row r="831" spans="1:3" ht="15" thickBot="1" x14ac:dyDescent="0.35">
      <c r="A831" s="15"/>
      <c r="B831" s="15"/>
      <c r="C831" s="15"/>
    </row>
    <row r="832" spans="1:3" ht="15" thickBot="1" x14ac:dyDescent="0.35">
      <c r="A832" s="15"/>
      <c r="B832" s="15"/>
      <c r="C832" s="15"/>
    </row>
    <row r="833" spans="1:3" ht="15" thickBot="1" x14ac:dyDescent="0.35">
      <c r="A833" s="15"/>
      <c r="B833" s="15"/>
      <c r="C833" s="15"/>
    </row>
    <row r="834" spans="1:3" ht="15" thickBot="1" x14ac:dyDescent="0.35">
      <c r="A834" s="15"/>
      <c r="B834" s="15"/>
      <c r="C834" s="15"/>
    </row>
    <row r="835" spans="1:3" ht="15" thickBot="1" x14ac:dyDescent="0.35">
      <c r="A835" s="15"/>
      <c r="B835" s="15"/>
      <c r="C835" s="15"/>
    </row>
    <row r="836" spans="1:3" ht="15" thickBot="1" x14ac:dyDescent="0.35">
      <c r="A836" s="15"/>
      <c r="B836" s="15"/>
      <c r="C836" s="15"/>
    </row>
    <row r="837" spans="1:3" ht="15" thickBot="1" x14ac:dyDescent="0.35">
      <c r="A837" s="15"/>
      <c r="B837" s="15"/>
      <c r="C837" s="15"/>
    </row>
    <row r="838" spans="1:3" ht="15" thickBot="1" x14ac:dyDescent="0.35">
      <c r="A838" s="15"/>
      <c r="B838" s="15"/>
      <c r="C838" s="15"/>
    </row>
    <row r="839" spans="1:3" ht="15" thickBot="1" x14ac:dyDescent="0.35">
      <c r="A839" s="15"/>
      <c r="B839" s="15"/>
      <c r="C839" s="15"/>
    </row>
    <row r="840" spans="1:3" ht="15" thickBot="1" x14ac:dyDescent="0.35">
      <c r="A840" s="15"/>
      <c r="B840" s="15"/>
      <c r="C840" s="15"/>
    </row>
    <row r="841" spans="1:3" ht="15" thickBot="1" x14ac:dyDescent="0.35">
      <c r="A841" s="15"/>
      <c r="B841" s="15"/>
      <c r="C841" s="15"/>
    </row>
    <row r="842" spans="1:3" ht="15" thickBot="1" x14ac:dyDescent="0.35">
      <c r="A842" s="15"/>
      <c r="B842" s="15"/>
      <c r="C842" s="15"/>
    </row>
    <row r="843" spans="1:3" ht="15" thickBot="1" x14ac:dyDescent="0.35">
      <c r="A843" s="15"/>
      <c r="B843" s="15"/>
      <c r="C843" s="15"/>
    </row>
    <row r="844" spans="1:3" ht="15" thickBot="1" x14ac:dyDescent="0.35">
      <c r="A844" s="15"/>
      <c r="B844" s="15"/>
      <c r="C844" s="15"/>
    </row>
    <row r="845" spans="1:3" ht="15" thickBot="1" x14ac:dyDescent="0.35">
      <c r="A845" s="15"/>
      <c r="B845" s="15"/>
      <c r="C845" s="15"/>
    </row>
    <row r="846" spans="1:3" ht="15" thickBot="1" x14ac:dyDescent="0.35">
      <c r="A846" s="15"/>
      <c r="B846" s="15"/>
      <c r="C846" s="15"/>
    </row>
    <row r="847" spans="1:3" ht="15" thickBot="1" x14ac:dyDescent="0.35">
      <c r="A847" s="15"/>
      <c r="B847" s="15"/>
      <c r="C847" s="15"/>
    </row>
    <row r="848" spans="1:3" ht="15" thickBot="1" x14ac:dyDescent="0.35">
      <c r="A848" s="15"/>
      <c r="B848" s="15"/>
      <c r="C848" s="15"/>
    </row>
    <row r="849" spans="1:3" ht="15" thickBot="1" x14ac:dyDescent="0.35">
      <c r="A849" s="15"/>
      <c r="B849" s="15"/>
      <c r="C849" s="15"/>
    </row>
    <row r="850" spans="1:3" ht="15" thickBot="1" x14ac:dyDescent="0.35">
      <c r="A850" s="15"/>
      <c r="B850" s="15"/>
      <c r="C850" s="15"/>
    </row>
    <row r="851" spans="1:3" ht="15" thickBot="1" x14ac:dyDescent="0.35">
      <c r="A851" s="15"/>
      <c r="B851" s="15"/>
      <c r="C851" s="15"/>
    </row>
    <row r="852" spans="1:3" ht="15" thickBot="1" x14ac:dyDescent="0.35">
      <c r="A852" s="15"/>
      <c r="B852" s="15"/>
      <c r="C852" s="15"/>
    </row>
    <row r="853" spans="1:3" ht="15" thickBot="1" x14ac:dyDescent="0.35">
      <c r="A853" s="15"/>
      <c r="B853" s="15"/>
      <c r="C853" s="15"/>
    </row>
    <row r="854" spans="1:3" ht="15" thickBot="1" x14ac:dyDescent="0.35">
      <c r="A854" s="15"/>
      <c r="B854" s="15"/>
      <c r="C854" s="15"/>
    </row>
    <row r="855" spans="1:3" ht="15" thickBot="1" x14ac:dyDescent="0.35">
      <c r="A855" s="15"/>
      <c r="B855" s="15"/>
      <c r="C855" s="15"/>
    </row>
    <row r="856" spans="1:3" ht="15" thickBot="1" x14ac:dyDescent="0.35">
      <c r="A856" s="15"/>
      <c r="B856" s="15"/>
      <c r="C856" s="15"/>
    </row>
    <row r="857" spans="1:3" ht="15" thickBot="1" x14ac:dyDescent="0.35">
      <c r="A857" s="15"/>
      <c r="B857" s="15"/>
      <c r="C857" s="15"/>
    </row>
    <row r="858" spans="1:3" ht="15" thickBot="1" x14ac:dyDescent="0.35">
      <c r="A858" s="15"/>
      <c r="B858" s="15"/>
      <c r="C858" s="15"/>
    </row>
    <row r="859" spans="1:3" ht="15" thickBot="1" x14ac:dyDescent="0.35">
      <c r="A859" s="15"/>
      <c r="B859" s="15"/>
      <c r="C859" s="15"/>
    </row>
    <row r="860" spans="1:3" ht="15" thickBot="1" x14ac:dyDescent="0.35">
      <c r="A860" s="15"/>
      <c r="B860" s="15"/>
      <c r="C860" s="15"/>
    </row>
    <row r="861" spans="1:3" ht="15" thickBot="1" x14ac:dyDescent="0.35">
      <c r="A861" s="15"/>
      <c r="B861" s="15"/>
      <c r="C861" s="15"/>
    </row>
    <row r="862" spans="1:3" ht="15" thickBot="1" x14ac:dyDescent="0.35">
      <c r="A862" s="15"/>
      <c r="B862" s="15"/>
      <c r="C862" s="15"/>
    </row>
    <row r="863" spans="1:3" ht="15" thickBot="1" x14ac:dyDescent="0.35">
      <c r="A863" s="15"/>
      <c r="B863" s="15"/>
      <c r="C863" s="15"/>
    </row>
    <row r="864" spans="1:3" ht="15" thickBot="1" x14ac:dyDescent="0.35">
      <c r="A864" s="15"/>
      <c r="B864" s="15"/>
      <c r="C864" s="15"/>
    </row>
    <row r="865" spans="1:3" ht="15" thickBot="1" x14ac:dyDescent="0.35">
      <c r="A865" s="15"/>
      <c r="B865" s="15"/>
      <c r="C865" s="15"/>
    </row>
    <row r="866" spans="1:3" ht="15" thickBot="1" x14ac:dyDescent="0.35">
      <c r="A866" s="15"/>
      <c r="B866" s="15"/>
      <c r="C866" s="15"/>
    </row>
    <row r="867" spans="1:3" ht="15" thickBot="1" x14ac:dyDescent="0.35">
      <c r="A867" s="15"/>
      <c r="B867" s="15"/>
      <c r="C867" s="15"/>
    </row>
    <row r="868" spans="1:3" ht="15" thickBot="1" x14ac:dyDescent="0.35">
      <c r="A868" s="15"/>
      <c r="B868" s="15"/>
      <c r="C868" s="15"/>
    </row>
    <row r="869" spans="1:3" ht="15" thickBot="1" x14ac:dyDescent="0.35">
      <c r="A869" s="15"/>
      <c r="B869" s="15"/>
      <c r="C869" s="15"/>
    </row>
    <row r="870" spans="1:3" ht="15" thickBot="1" x14ac:dyDescent="0.35">
      <c r="A870" s="15"/>
      <c r="B870" s="15"/>
      <c r="C870" s="15"/>
    </row>
    <row r="871" spans="1:3" ht="15" thickBot="1" x14ac:dyDescent="0.35">
      <c r="A871" s="15"/>
      <c r="B871" s="15"/>
      <c r="C871" s="15"/>
    </row>
    <row r="872" spans="1:3" ht="15" thickBot="1" x14ac:dyDescent="0.35">
      <c r="A872" s="15"/>
      <c r="B872" s="15"/>
      <c r="C872" s="15"/>
    </row>
    <row r="873" spans="1:3" ht="15" thickBot="1" x14ac:dyDescent="0.35">
      <c r="A873" s="15"/>
      <c r="B873" s="15"/>
      <c r="C873" s="15"/>
    </row>
    <row r="874" spans="1:3" ht="15" thickBot="1" x14ac:dyDescent="0.35">
      <c r="A874" s="15"/>
      <c r="B874" s="15"/>
      <c r="C874" s="15"/>
    </row>
    <row r="875" spans="1:3" ht="15" thickBot="1" x14ac:dyDescent="0.35">
      <c r="A875" s="15"/>
      <c r="B875" s="15"/>
      <c r="C875" s="15"/>
    </row>
    <row r="876" spans="1:3" ht="15" thickBot="1" x14ac:dyDescent="0.35">
      <c r="A876" s="15"/>
      <c r="B876" s="15"/>
      <c r="C876" s="15"/>
    </row>
    <row r="877" spans="1:3" ht="15" thickBot="1" x14ac:dyDescent="0.35">
      <c r="A877" s="15"/>
      <c r="B877" s="15"/>
      <c r="C877" s="15"/>
    </row>
    <row r="878" spans="1:3" ht="15" thickBot="1" x14ac:dyDescent="0.35">
      <c r="A878" s="15"/>
      <c r="B878" s="15"/>
      <c r="C878" s="15"/>
    </row>
    <row r="879" spans="1:3" ht="15" thickBot="1" x14ac:dyDescent="0.35">
      <c r="A879" s="15"/>
      <c r="B879" s="15"/>
      <c r="C879" s="15"/>
    </row>
    <row r="880" spans="1:3" ht="15" thickBot="1" x14ac:dyDescent="0.35">
      <c r="A880" s="15"/>
      <c r="B880" s="15"/>
      <c r="C880" s="15"/>
    </row>
    <row r="881" spans="1:3" ht="15" thickBot="1" x14ac:dyDescent="0.35">
      <c r="A881" s="15"/>
      <c r="B881" s="15"/>
      <c r="C881" s="15"/>
    </row>
    <row r="882" spans="1:3" ht="15" thickBot="1" x14ac:dyDescent="0.35">
      <c r="A882" s="15"/>
      <c r="B882" s="15"/>
      <c r="C882" s="15"/>
    </row>
    <row r="883" spans="1:3" ht="15" thickBot="1" x14ac:dyDescent="0.35">
      <c r="A883" s="15"/>
      <c r="B883" s="15"/>
      <c r="C883" s="15"/>
    </row>
    <row r="884" spans="1:3" ht="15" thickBot="1" x14ac:dyDescent="0.35">
      <c r="A884" s="15"/>
      <c r="B884" s="15"/>
      <c r="C884" s="15"/>
    </row>
    <row r="885" spans="1:3" ht="15" thickBot="1" x14ac:dyDescent="0.35">
      <c r="A885" s="15"/>
      <c r="B885" s="15"/>
      <c r="C885" s="15"/>
    </row>
    <row r="886" spans="1:3" ht="15" thickBot="1" x14ac:dyDescent="0.35">
      <c r="A886" s="15"/>
      <c r="B886" s="15"/>
      <c r="C886" s="15"/>
    </row>
    <row r="887" spans="1:3" ht="15" thickBot="1" x14ac:dyDescent="0.35">
      <c r="A887" s="15"/>
      <c r="B887" s="15"/>
      <c r="C887" s="15"/>
    </row>
    <row r="888" spans="1:3" ht="15" thickBot="1" x14ac:dyDescent="0.35">
      <c r="A888" s="15"/>
      <c r="B888" s="15"/>
      <c r="C888" s="15"/>
    </row>
    <row r="889" spans="1:3" ht="15" thickBot="1" x14ac:dyDescent="0.35">
      <c r="A889" s="15"/>
      <c r="B889" s="15"/>
      <c r="C889" s="15"/>
    </row>
    <row r="890" spans="1:3" ht="15" thickBot="1" x14ac:dyDescent="0.35">
      <c r="A890" s="15"/>
      <c r="B890" s="15"/>
      <c r="C890" s="15"/>
    </row>
    <row r="891" spans="1:3" ht="15" thickBot="1" x14ac:dyDescent="0.35">
      <c r="A891" s="15"/>
      <c r="B891" s="15"/>
      <c r="C891" s="15"/>
    </row>
    <row r="892" spans="1:3" ht="15" thickBot="1" x14ac:dyDescent="0.35">
      <c r="A892" s="15"/>
      <c r="B892" s="15"/>
      <c r="C892" s="15"/>
    </row>
    <row r="893" spans="1:3" ht="15" thickBot="1" x14ac:dyDescent="0.35">
      <c r="A893" s="15"/>
      <c r="B893" s="15"/>
      <c r="C893" s="15"/>
    </row>
    <row r="894" spans="1:3" ht="15" thickBot="1" x14ac:dyDescent="0.35">
      <c r="A894" s="15"/>
      <c r="B894" s="15"/>
      <c r="C894" s="15"/>
    </row>
    <row r="895" spans="1:3" ht="15" thickBot="1" x14ac:dyDescent="0.35">
      <c r="A895" s="15"/>
      <c r="B895" s="15"/>
      <c r="C895" s="15"/>
    </row>
    <row r="896" spans="1:3" ht="15" thickBot="1" x14ac:dyDescent="0.35">
      <c r="A896" s="15"/>
      <c r="B896" s="15"/>
      <c r="C896" s="15"/>
    </row>
    <row r="897" spans="1:3" ht="15" thickBot="1" x14ac:dyDescent="0.35">
      <c r="A897" s="15"/>
      <c r="B897" s="15"/>
      <c r="C897" s="15"/>
    </row>
    <row r="898" spans="1:3" ht="15" thickBot="1" x14ac:dyDescent="0.35">
      <c r="A898" s="15"/>
      <c r="B898" s="15"/>
      <c r="C898" s="15"/>
    </row>
    <row r="899" spans="1:3" ht="15" thickBot="1" x14ac:dyDescent="0.35">
      <c r="A899" s="15"/>
      <c r="B899" s="15"/>
      <c r="C899" s="15"/>
    </row>
    <row r="900" spans="1:3" ht="15" thickBot="1" x14ac:dyDescent="0.35">
      <c r="A900" s="15"/>
      <c r="B900" s="15"/>
      <c r="C900" s="15"/>
    </row>
    <row r="901" spans="1:3" ht="15" thickBot="1" x14ac:dyDescent="0.35">
      <c r="A901" s="15"/>
      <c r="B901" s="15"/>
      <c r="C901" s="15"/>
    </row>
    <row r="902" spans="1:3" ht="15" thickBot="1" x14ac:dyDescent="0.35">
      <c r="A902" s="15"/>
      <c r="B902" s="15"/>
      <c r="C902" s="15"/>
    </row>
    <row r="903" spans="1:3" ht="15" thickBot="1" x14ac:dyDescent="0.35">
      <c r="A903" s="15"/>
      <c r="B903" s="15"/>
      <c r="C903" s="15"/>
    </row>
    <row r="904" spans="1:3" ht="15" thickBot="1" x14ac:dyDescent="0.35">
      <c r="A904" s="15"/>
      <c r="B904" s="15"/>
      <c r="C904" s="15"/>
    </row>
    <row r="905" spans="1:3" ht="15" thickBot="1" x14ac:dyDescent="0.35">
      <c r="A905" s="15"/>
      <c r="B905" s="15"/>
      <c r="C905" s="15"/>
    </row>
    <row r="906" spans="1:3" ht="15" thickBot="1" x14ac:dyDescent="0.35">
      <c r="A906" s="15"/>
      <c r="B906" s="15"/>
      <c r="C906" s="15"/>
    </row>
    <row r="907" spans="1:3" ht="15" thickBot="1" x14ac:dyDescent="0.35">
      <c r="A907" s="15"/>
      <c r="B907" s="15"/>
      <c r="C907" s="15"/>
    </row>
    <row r="908" spans="1:3" ht="15" thickBot="1" x14ac:dyDescent="0.35">
      <c r="A908" s="15"/>
      <c r="B908" s="15"/>
      <c r="C908" s="15"/>
    </row>
    <row r="909" spans="1:3" ht="15" thickBot="1" x14ac:dyDescent="0.35">
      <c r="A909" s="15"/>
      <c r="B909" s="15"/>
      <c r="C909" s="15"/>
    </row>
    <row r="910" spans="1:3" ht="15" thickBot="1" x14ac:dyDescent="0.35">
      <c r="A910" s="15"/>
      <c r="B910" s="15"/>
      <c r="C910" s="15"/>
    </row>
    <row r="911" spans="1:3" ht="15" thickBot="1" x14ac:dyDescent="0.35">
      <c r="A911" s="15"/>
      <c r="B911" s="15"/>
      <c r="C911" s="15"/>
    </row>
    <row r="912" spans="1:3" ht="15" thickBot="1" x14ac:dyDescent="0.35">
      <c r="A912" s="15"/>
      <c r="B912" s="15"/>
      <c r="C912" s="15"/>
    </row>
    <row r="913" spans="1:3" ht="15" thickBot="1" x14ac:dyDescent="0.35">
      <c r="A913" s="15"/>
      <c r="B913" s="15"/>
      <c r="C913" s="15"/>
    </row>
    <row r="914" spans="1:3" ht="15" thickBot="1" x14ac:dyDescent="0.35">
      <c r="A914" s="15"/>
      <c r="B914" s="15"/>
      <c r="C914" s="15"/>
    </row>
    <row r="915" spans="1:3" ht="15" thickBot="1" x14ac:dyDescent="0.35">
      <c r="A915" s="15"/>
      <c r="B915" s="15"/>
      <c r="C915" s="15"/>
    </row>
    <row r="916" spans="1:3" ht="15" thickBot="1" x14ac:dyDescent="0.35">
      <c r="A916" s="15"/>
      <c r="B916" s="15"/>
      <c r="C916" s="15"/>
    </row>
    <row r="917" spans="1:3" ht="15" thickBot="1" x14ac:dyDescent="0.35">
      <c r="A917" s="15"/>
      <c r="B917" s="15"/>
      <c r="C917" s="15"/>
    </row>
    <row r="918" spans="1:3" ht="15" thickBot="1" x14ac:dyDescent="0.35">
      <c r="A918" s="15"/>
      <c r="B918" s="15"/>
      <c r="C918" s="15"/>
    </row>
    <row r="919" spans="1:3" ht="15" thickBot="1" x14ac:dyDescent="0.35">
      <c r="A919" s="15"/>
      <c r="B919" s="15"/>
      <c r="C919" s="15"/>
    </row>
    <row r="920" spans="1:3" ht="15" thickBot="1" x14ac:dyDescent="0.35">
      <c r="A920" s="15"/>
      <c r="B920" s="15"/>
      <c r="C920" s="15"/>
    </row>
    <row r="921" spans="1:3" ht="15" thickBot="1" x14ac:dyDescent="0.35">
      <c r="A921" s="15"/>
      <c r="B921" s="15"/>
      <c r="C921" s="15"/>
    </row>
    <row r="922" spans="1:3" ht="15" thickBot="1" x14ac:dyDescent="0.35">
      <c r="A922" s="15"/>
      <c r="B922" s="15"/>
      <c r="C922" s="15"/>
    </row>
    <row r="923" spans="1:3" ht="15" thickBot="1" x14ac:dyDescent="0.35">
      <c r="A923" s="15"/>
      <c r="B923" s="15"/>
      <c r="C923" s="15"/>
    </row>
    <row r="924" spans="1:3" ht="15" thickBot="1" x14ac:dyDescent="0.35">
      <c r="A924" s="15"/>
      <c r="B924" s="15"/>
      <c r="C924" s="15"/>
    </row>
    <row r="925" spans="1:3" ht="15" thickBot="1" x14ac:dyDescent="0.35">
      <c r="A925" s="15"/>
      <c r="B925" s="15"/>
      <c r="C925" s="15"/>
    </row>
    <row r="926" spans="1:3" ht="15" thickBot="1" x14ac:dyDescent="0.35">
      <c r="A926" s="15"/>
      <c r="B926" s="15"/>
      <c r="C926" s="15"/>
    </row>
    <row r="927" spans="1:3" ht="15" thickBot="1" x14ac:dyDescent="0.35">
      <c r="A927" s="15"/>
      <c r="B927" s="15"/>
      <c r="C927" s="15"/>
    </row>
    <row r="928" spans="1:3" ht="15" thickBot="1" x14ac:dyDescent="0.35">
      <c r="A928" s="15"/>
      <c r="B928" s="15"/>
      <c r="C928" s="15"/>
    </row>
    <row r="929" spans="1:3" ht="15" thickBot="1" x14ac:dyDescent="0.35">
      <c r="A929" s="15"/>
      <c r="B929" s="15"/>
      <c r="C929" s="15"/>
    </row>
    <row r="930" spans="1:3" ht="15" thickBot="1" x14ac:dyDescent="0.35">
      <c r="A930" s="15"/>
      <c r="B930" s="15"/>
      <c r="C930" s="15"/>
    </row>
    <row r="931" spans="1:3" ht="15" thickBot="1" x14ac:dyDescent="0.35">
      <c r="A931" s="15"/>
      <c r="B931" s="15"/>
      <c r="C931" s="15"/>
    </row>
    <row r="932" spans="1:3" ht="15" thickBot="1" x14ac:dyDescent="0.35">
      <c r="A932" s="15"/>
      <c r="B932" s="15"/>
      <c r="C932" s="15"/>
    </row>
    <row r="933" spans="1:3" ht="15" thickBot="1" x14ac:dyDescent="0.35">
      <c r="A933" s="15"/>
      <c r="B933" s="15"/>
      <c r="C933" s="15"/>
    </row>
    <row r="934" spans="1:3" ht="15" thickBot="1" x14ac:dyDescent="0.35">
      <c r="A934" s="15"/>
      <c r="B934" s="15"/>
      <c r="C934" s="15"/>
    </row>
    <row r="935" spans="1:3" ht="15" thickBot="1" x14ac:dyDescent="0.35">
      <c r="A935" s="15"/>
      <c r="B935" s="15"/>
      <c r="C935" s="15"/>
    </row>
    <row r="936" spans="1:3" ht="15" thickBot="1" x14ac:dyDescent="0.35">
      <c r="A936" s="15"/>
      <c r="B936" s="15"/>
      <c r="C936" s="15"/>
    </row>
    <row r="937" spans="1:3" ht="15" thickBot="1" x14ac:dyDescent="0.35">
      <c r="A937" s="15"/>
      <c r="B937" s="15"/>
      <c r="C937" s="15"/>
    </row>
    <row r="938" spans="1:3" ht="15" thickBot="1" x14ac:dyDescent="0.35">
      <c r="A938" s="15"/>
      <c r="B938" s="15"/>
      <c r="C938" s="15"/>
    </row>
    <row r="939" spans="1:3" ht="15" thickBot="1" x14ac:dyDescent="0.35">
      <c r="A939" s="15"/>
      <c r="B939" s="15"/>
      <c r="C939" s="15"/>
    </row>
    <row r="940" spans="1:3" ht="15" thickBot="1" x14ac:dyDescent="0.35">
      <c r="A940" s="15"/>
      <c r="B940" s="15"/>
      <c r="C940" s="15"/>
    </row>
    <row r="941" spans="1:3" ht="15" thickBot="1" x14ac:dyDescent="0.35">
      <c r="A941" s="15"/>
      <c r="B941" s="15"/>
      <c r="C941" s="15"/>
    </row>
    <row r="942" spans="1:3" ht="15" thickBot="1" x14ac:dyDescent="0.35">
      <c r="A942" s="15"/>
      <c r="B942" s="15"/>
      <c r="C942" s="15"/>
    </row>
    <row r="943" spans="1:3" ht="15" thickBot="1" x14ac:dyDescent="0.35">
      <c r="A943" s="15"/>
      <c r="B943" s="15"/>
      <c r="C943" s="15"/>
    </row>
    <row r="944" spans="1:3" ht="15" thickBot="1" x14ac:dyDescent="0.35">
      <c r="A944" s="15"/>
      <c r="B944" s="15"/>
      <c r="C944" s="15"/>
    </row>
    <row r="945" spans="1:3" ht="15" thickBot="1" x14ac:dyDescent="0.35">
      <c r="A945" s="15"/>
      <c r="B945" s="15"/>
      <c r="C945" s="15"/>
    </row>
    <row r="946" spans="1:3" ht="15" thickBot="1" x14ac:dyDescent="0.35">
      <c r="A946" s="15"/>
      <c r="B946" s="15"/>
      <c r="C946" s="15"/>
    </row>
    <row r="947" spans="1:3" ht="15" thickBot="1" x14ac:dyDescent="0.35">
      <c r="A947" s="15"/>
      <c r="B947" s="15"/>
      <c r="C947" s="15"/>
    </row>
    <row r="948" spans="1:3" ht="15" thickBot="1" x14ac:dyDescent="0.35">
      <c r="A948" s="15"/>
      <c r="B948" s="15"/>
      <c r="C948" s="15"/>
    </row>
    <row r="949" spans="1:3" ht="15" thickBot="1" x14ac:dyDescent="0.35">
      <c r="A949" s="15"/>
      <c r="B949" s="15"/>
      <c r="C949" s="15"/>
    </row>
    <row r="950" spans="1:3" ht="15" thickBot="1" x14ac:dyDescent="0.35">
      <c r="A950" s="15"/>
      <c r="B950" s="15"/>
      <c r="C950" s="15"/>
    </row>
    <row r="951" spans="1:3" ht="15" thickBot="1" x14ac:dyDescent="0.35">
      <c r="A951" s="15"/>
      <c r="B951" s="15"/>
      <c r="C951" s="15"/>
    </row>
    <row r="952" spans="1:3" ht="15" thickBot="1" x14ac:dyDescent="0.35">
      <c r="A952" s="15"/>
      <c r="B952" s="15"/>
      <c r="C952" s="15"/>
    </row>
    <row r="953" spans="1:3" ht="15" thickBot="1" x14ac:dyDescent="0.35">
      <c r="A953" s="15"/>
      <c r="B953" s="15"/>
      <c r="C953" s="15"/>
    </row>
    <row r="954" spans="1:3" ht="15" thickBot="1" x14ac:dyDescent="0.35">
      <c r="A954" s="15"/>
      <c r="B954" s="15"/>
      <c r="C954" s="15"/>
    </row>
    <row r="955" spans="1:3" ht="15" thickBot="1" x14ac:dyDescent="0.35">
      <c r="A955" s="15"/>
      <c r="B955" s="15"/>
      <c r="C955" s="15"/>
    </row>
    <row r="956" spans="1:3" ht="15" thickBot="1" x14ac:dyDescent="0.35">
      <c r="A956" s="15"/>
      <c r="B956" s="15"/>
      <c r="C956" s="15"/>
    </row>
    <row r="957" spans="1:3" ht="15" thickBot="1" x14ac:dyDescent="0.35">
      <c r="A957" s="15"/>
      <c r="B957" s="15"/>
      <c r="C957" s="15"/>
    </row>
    <row r="958" spans="1:3" ht="15" thickBot="1" x14ac:dyDescent="0.35">
      <c r="A958" s="15"/>
      <c r="B958" s="15"/>
      <c r="C958" s="15"/>
    </row>
    <row r="959" spans="1:3" ht="15" thickBot="1" x14ac:dyDescent="0.35">
      <c r="A959" s="15"/>
      <c r="B959" s="15"/>
      <c r="C959" s="15"/>
    </row>
    <row r="960" spans="1:3" ht="15" thickBot="1" x14ac:dyDescent="0.35">
      <c r="A960" s="15"/>
      <c r="B960" s="15"/>
      <c r="C960" s="15"/>
    </row>
    <row r="961" spans="1:3" ht="15" thickBot="1" x14ac:dyDescent="0.35">
      <c r="A961" s="15"/>
      <c r="B961" s="15"/>
      <c r="C961" s="15"/>
    </row>
    <row r="962" spans="1:3" ht="15" thickBot="1" x14ac:dyDescent="0.35">
      <c r="A962" s="15"/>
      <c r="B962" s="15"/>
      <c r="C962" s="15"/>
    </row>
    <row r="963" spans="1:3" ht="15" thickBot="1" x14ac:dyDescent="0.35">
      <c r="A963" s="15"/>
      <c r="B963" s="15"/>
      <c r="C963" s="15"/>
    </row>
    <row r="964" spans="1:3" ht="15" thickBot="1" x14ac:dyDescent="0.35">
      <c r="A964" s="15"/>
      <c r="B964" s="15"/>
      <c r="C964" s="15"/>
    </row>
    <row r="965" spans="1:3" ht="15" thickBot="1" x14ac:dyDescent="0.35">
      <c r="A965" s="15"/>
      <c r="B965" s="15"/>
      <c r="C965" s="15"/>
    </row>
    <row r="966" spans="1:3" ht="15" thickBot="1" x14ac:dyDescent="0.35">
      <c r="A966" s="15"/>
      <c r="B966" s="15"/>
      <c r="C966" s="15"/>
    </row>
    <row r="967" spans="1:3" ht="15" thickBot="1" x14ac:dyDescent="0.35">
      <c r="A967" s="15"/>
      <c r="B967" s="15"/>
      <c r="C967" s="15"/>
    </row>
    <row r="968" spans="1:3" ht="15" thickBot="1" x14ac:dyDescent="0.35">
      <c r="A968" s="15"/>
      <c r="B968" s="15"/>
      <c r="C968" s="15"/>
    </row>
    <row r="969" spans="1:3" ht="15" thickBot="1" x14ac:dyDescent="0.35">
      <c r="A969" s="15"/>
      <c r="B969" s="15"/>
      <c r="C969" s="15"/>
    </row>
    <row r="970" spans="1:3" ht="15" thickBot="1" x14ac:dyDescent="0.35">
      <c r="A970" s="15"/>
      <c r="B970" s="15"/>
      <c r="C970" s="15"/>
    </row>
    <row r="971" spans="1:3" ht="15" thickBot="1" x14ac:dyDescent="0.35">
      <c r="A971" s="15"/>
      <c r="B971" s="15"/>
      <c r="C971" s="15"/>
    </row>
    <row r="972" spans="1:3" ht="15" thickBot="1" x14ac:dyDescent="0.35">
      <c r="A972" s="15"/>
      <c r="B972" s="15"/>
      <c r="C972" s="15"/>
    </row>
    <row r="973" spans="1:3" ht="15" thickBot="1" x14ac:dyDescent="0.35">
      <c r="A973" s="15"/>
      <c r="B973" s="15"/>
      <c r="C973" s="15"/>
    </row>
    <row r="974" spans="1:3" ht="15" thickBot="1" x14ac:dyDescent="0.35">
      <c r="A974" s="15"/>
      <c r="B974" s="15"/>
      <c r="C974" s="15"/>
    </row>
    <row r="975" spans="1:3" ht="15" thickBot="1" x14ac:dyDescent="0.35">
      <c r="A975" s="15"/>
      <c r="B975" s="15"/>
      <c r="C975" s="15"/>
    </row>
    <row r="976" spans="1:3" ht="15" thickBot="1" x14ac:dyDescent="0.35">
      <c r="A976" s="15"/>
      <c r="B976" s="15"/>
      <c r="C976" s="15"/>
    </row>
    <row r="977" spans="1:3" ht="15" thickBot="1" x14ac:dyDescent="0.35">
      <c r="A977" s="15"/>
      <c r="B977" s="15"/>
      <c r="C977" s="15"/>
    </row>
    <row r="978" spans="1:3" ht="15" thickBot="1" x14ac:dyDescent="0.35">
      <c r="A978" s="15"/>
      <c r="B978" s="15"/>
      <c r="C978" s="15"/>
    </row>
    <row r="979" spans="1:3" ht="15" thickBot="1" x14ac:dyDescent="0.35">
      <c r="A979" s="15"/>
      <c r="B979" s="15"/>
      <c r="C979" s="15"/>
    </row>
    <row r="980" spans="1:3" ht="15" thickBot="1" x14ac:dyDescent="0.35">
      <c r="A980" s="15"/>
      <c r="B980" s="15"/>
      <c r="C980" s="15"/>
    </row>
    <row r="981" spans="1:3" ht="15" thickBot="1" x14ac:dyDescent="0.35">
      <c r="A981" s="15"/>
      <c r="B981" s="15"/>
      <c r="C981" s="15"/>
    </row>
    <row r="982" spans="1:3" ht="15" thickBot="1" x14ac:dyDescent="0.35">
      <c r="A982" s="15"/>
      <c r="B982" s="15"/>
      <c r="C982" s="15"/>
    </row>
    <row r="983" spans="1:3" ht="15" thickBot="1" x14ac:dyDescent="0.35">
      <c r="A983" s="15"/>
      <c r="B983" s="15"/>
      <c r="C983" s="15"/>
    </row>
    <row r="984" spans="1:3" ht="15" thickBot="1" x14ac:dyDescent="0.35">
      <c r="A984" s="15"/>
      <c r="B984" s="15"/>
      <c r="C984" s="15"/>
    </row>
    <row r="985" spans="1:3" ht="15" thickBot="1" x14ac:dyDescent="0.35">
      <c r="A985" s="15"/>
      <c r="B985" s="15"/>
      <c r="C985" s="15"/>
    </row>
    <row r="986" spans="1:3" ht="15" thickBot="1" x14ac:dyDescent="0.35">
      <c r="A986" s="15"/>
      <c r="B986" s="15"/>
      <c r="C986" s="15"/>
    </row>
    <row r="987" spans="1:3" ht="15" thickBot="1" x14ac:dyDescent="0.35">
      <c r="A987" s="15"/>
      <c r="B987" s="15"/>
      <c r="C987" s="15"/>
    </row>
    <row r="988" spans="1:3" ht="15" thickBot="1" x14ac:dyDescent="0.35">
      <c r="A988" s="15"/>
      <c r="B988" s="15"/>
      <c r="C988" s="15"/>
    </row>
    <row r="989" spans="1:3" ht="15" thickBot="1" x14ac:dyDescent="0.35">
      <c r="A989" s="15"/>
      <c r="B989" s="15"/>
      <c r="C989" s="15"/>
    </row>
    <row r="990" spans="1:3" ht="15" thickBot="1" x14ac:dyDescent="0.35">
      <c r="A990" s="15"/>
      <c r="B990" s="15"/>
      <c r="C990" s="15"/>
    </row>
    <row r="991" spans="1:3" ht="15" thickBot="1" x14ac:dyDescent="0.35">
      <c r="A991" s="15"/>
      <c r="B991" s="15"/>
      <c r="C991" s="15"/>
    </row>
    <row r="992" spans="1:3" ht="15" thickBot="1" x14ac:dyDescent="0.35">
      <c r="A992" s="15"/>
      <c r="B992" s="15"/>
      <c r="C992" s="15"/>
    </row>
    <row r="993" spans="1:3" ht="15" thickBot="1" x14ac:dyDescent="0.35">
      <c r="A993" s="15"/>
      <c r="B993" s="15"/>
      <c r="C993" s="15"/>
    </row>
    <row r="994" spans="1:3" ht="15" thickBot="1" x14ac:dyDescent="0.35">
      <c r="A994" s="15"/>
      <c r="B994" s="15"/>
      <c r="C994" s="15"/>
    </row>
    <row r="995" spans="1:3" ht="15" thickBot="1" x14ac:dyDescent="0.35">
      <c r="A995" s="15"/>
      <c r="B995" s="15"/>
      <c r="C995" s="15"/>
    </row>
    <row r="996" spans="1:3" ht="15" thickBot="1" x14ac:dyDescent="0.35">
      <c r="A996" s="15"/>
      <c r="B996" s="15"/>
      <c r="C996" s="15"/>
    </row>
    <row r="997" spans="1:3" ht="15" thickBot="1" x14ac:dyDescent="0.35">
      <c r="A997" s="15"/>
      <c r="B997" s="15"/>
      <c r="C997" s="15"/>
    </row>
    <row r="998" spans="1:3" ht="15" thickBot="1" x14ac:dyDescent="0.35">
      <c r="A998" s="15"/>
      <c r="B998" s="15"/>
      <c r="C998" s="15"/>
    </row>
    <row r="999" spans="1:3" ht="15" thickBot="1" x14ac:dyDescent="0.35">
      <c r="A999" s="15"/>
      <c r="B999" s="15"/>
      <c r="C999" s="15"/>
    </row>
  </sheetData>
  <autoFilter ref="Z1:Z999" xr:uid="{00000000-0001-0000-0000-000000000000}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A7978-69AB-442D-8D69-55A90324A395}">
  <dimension ref="A1:M35"/>
  <sheetViews>
    <sheetView workbookViewId="0">
      <selection activeCell="L26" sqref="L26"/>
    </sheetView>
  </sheetViews>
  <sheetFormatPr defaultColWidth="25.44140625" defaultRowHeight="14.4" x14ac:dyDescent="0.3"/>
  <cols>
    <col min="1" max="1" width="19.6640625" bestFit="1" customWidth="1"/>
    <col min="2" max="2" width="31.44140625" customWidth="1"/>
    <col min="3" max="3" width="15.88671875" customWidth="1"/>
    <col min="4" max="4" width="14.77734375" bestFit="1" customWidth="1"/>
    <col min="5" max="5" width="14.44140625" customWidth="1"/>
    <col min="6" max="6" width="8.77734375" customWidth="1"/>
    <col min="7" max="7" width="12.33203125" bestFit="1" customWidth="1"/>
    <col min="8" max="8" width="15.5546875" customWidth="1"/>
    <col min="9" max="10" width="9" customWidth="1"/>
    <col min="11" max="13" width="9.44140625" customWidth="1"/>
  </cols>
  <sheetData>
    <row r="1" spans="1:13" ht="72.599999999999994" customHeight="1" thickBot="1" x14ac:dyDescent="0.35">
      <c r="A1" s="36" t="s">
        <v>1813</v>
      </c>
      <c r="B1" s="37" t="s">
        <v>1814</v>
      </c>
      <c r="C1" s="37" t="s">
        <v>2220</v>
      </c>
      <c r="D1" s="37" t="s">
        <v>2422</v>
      </c>
      <c r="E1" s="37" t="s">
        <v>2554</v>
      </c>
      <c r="F1" s="37" t="s">
        <v>1818</v>
      </c>
      <c r="G1" s="98" t="s">
        <v>2626</v>
      </c>
      <c r="H1" s="37" t="s">
        <v>2352</v>
      </c>
      <c r="I1" s="38" t="s">
        <v>2353</v>
      </c>
      <c r="J1" s="111" t="s">
        <v>2419</v>
      </c>
      <c r="K1" s="117" t="s">
        <v>2208</v>
      </c>
      <c r="L1" s="114" t="s">
        <v>2211</v>
      </c>
      <c r="M1" s="84" t="s">
        <v>1825</v>
      </c>
    </row>
    <row r="2" spans="1:13" ht="15" thickBot="1" x14ac:dyDescent="0.35">
      <c r="A2" s="44" t="s">
        <v>2555</v>
      </c>
      <c r="B2" s="40" t="s">
        <v>647</v>
      </c>
      <c r="C2" s="40" t="s">
        <v>2356</v>
      </c>
      <c r="D2" s="40" t="s">
        <v>645</v>
      </c>
      <c r="E2" s="40" t="s">
        <v>1828</v>
      </c>
      <c r="F2" s="27">
        <v>5</v>
      </c>
      <c r="G2" s="42" t="s">
        <v>1828</v>
      </c>
      <c r="H2" s="40" t="s">
        <v>2366</v>
      </c>
      <c r="I2" s="45">
        <v>2</v>
      </c>
      <c r="J2" s="43">
        <v>4</v>
      </c>
      <c r="K2">
        <f>IF(E2=G2,F2*3-F2,-F2)</f>
        <v>10</v>
      </c>
      <c r="L2">
        <f>IF(J2=H2,I2*2-I2,-I2)</f>
        <v>-2</v>
      </c>
      <c r="M2">
        <f>SUM(K2:L2)</f>
        <v>8</v>
      </c>
    </row>
    <row r="3" spans="1:13" ht="15" thickBot="1" x14ac:dyDescent="0.35">
      <c r="A3" s="46" t="s">
        <v>2556</v>
      </c>
      <c r="B3" s="42" t="s">
        <v>1479</v>
      </c>
      <c r="C3" s="42" t="s">
        <v>1902</v>
      </c>
      <c r="D3" s="42" t="s">
        <v>1477</v>
      </c>
      <c r="E3" s="42" t="s">
        <v>1828</v>
      </c>
      <c r="F3" s="21">
        <v>5</v>
      </c>
      <c r="G3" s="42" t="s">
        <v>1828</v>
      </c>
      <c r="H3" s="21">
        <v>1</v>
      </c>
      <c r="I3" s="43">
        <v>1</v>
      </c>
      <c r="J3" s="43">
        <v>4</v>
      </c>
      <c r="K3">
        <f t="shared" ref="K3:K35" si="0">IF(E3=G3,F3*3-F3,-F3)</f>
        <v>10</v>
      </c>
      <c r="L3">
        <f t="shared" ref="L3:L35" si="1">IF(J3=H3,I3*2-I3,-I3)</f>
        <v>-1</v>
      </c>
      <c r="M3">
        <f t="shared" ref="M3:M35" si="2">SUM(K3:L3)</f>
        <v>9</v>
      </c>
    </row>
    <row r="4" spans="1:13" ht="15" thickBot="1" x14ac:dyDescent="0.35">
      <c r="A4" s="44" t="s">
        <v>2557</v>
      </c>
      <c r="B4" s="40" t="s">
        <v>1731</v>
      </c>
      <c r="C4" s="40" t="s">
        <v>2230</v>
      </c>
      <c r="D4" s="40" t="s">
        <v>1729</v>
      </c>
      <c r="E4" s="40" t="s">
        <v>1828</v>
      </c>
      <c r="F4" s="27">
        <v>5</v>
      </c>
      <c r="G4" s="42" t="s">
        <v>1828</v>
      </c>
      <c r="H4" s="27">
        <v>3</v>
      </c>
      <c r="I4" s="45">
        <v>5</v>
      </c>
      <c r="J4" s="43">
        <v>4</v>
      </c>
      <c r="K4">
        <f t="shared" si="0"/>
        <v>10</v>
      </c>
      <c r="L4">
        <f t="shared" si="1"/>
        <v>-5</v>
      </c>
      <c r="M4">
        <f t="shared" si="2"/>
        <v>5</v>
      </c>
    </row>
    <row r="5" spans="1:13" ht="15" thickBot="1" x14ac:dyDescent="0.35">
      <c r="A5" s="46" t="s">
        <v>2558</v>
      </c>
      <c r="B5" s="42" t="s">
        <v>533</v>
      </c>
      <c r="C5" s="42" t="s">
        <v>2118</v>
      </c>
      <c r="D5" s="42" t="s">
        <v>531</v>
      </c>
      <c r="E5" s="42" t="s">
        <v>1883</v>
      </c>
      <c r="F5" s="21">
        <v>4</v>
      </c>
      <c r="G5" s="42" t="s">
        <v>1828</v>
      </c>
      <c r="H5" s="42" t="s">
        <v>2366</v>
      </c>
      <c r="I5" s="43">
        <v>4</v>
      </c>
      <c r="J5" s="43">
        <v>4</v>
      </c>
      <c r="K5">
        <f t="shared" si="0"/>
        <v>-4</v>
      </c>
      <c r="L5">
        <f t="shared" si="1"/>
        <v>-4</v>
      </c>
      <c r="M5">
        <f t="shared" si="2"/>
        <v>-8</v>
      </c>
    </row>
    <row r="6" spans="1:13" ht="15" thickBot="1" x14ac:dyDescent="0.35">
      <c r="A6" s="44" t="s">
        <v>2559</v>
      </c>
      <c r="B6" s="40" t="s">
        <v>1230</v>
      </c>
      <c r="C6" s="40" t="s">
        <v>1880</v>
      </c>
      <c r="D6" s="40" t="s">
        <v>1228</v>
      </c>
      <c r="E6" s="40" t="s">
        <v>1883</v>
      </c>
      <c r="F6" s="27">
        <v>3</v>
      </c>
      <c r="G6" s="42" t="s">
        <v>1828</v>
      </c>
      <c r="H6" s="27">
        <v>2</v>
      </c>
      <c r="I6" s="45">
        <v>3</v>
      </c>
      <c r="J6" s="43">
        <v>4</v>
      </c>
      <c r="K6">
        <f t="shared" si="0"/>
        <v>-3</v>
      </c>
      <c r="L6">
        <f t="shared" si="1"/>
        <v>-3</v>
      </c>
      <c r="M6">
        <f t="shared" si="2"/>
        <v>-6</v>
      </c>
    </row>
    <row r="7" spans="1:13" ht="27" thickBot="1" x14ac:dyDescent="0.35">
      <c r="A7" s="46" t="s">
        <v>2560</v>
      </c>
      <c r="B7" s="42" t="s">
        <v>1638</v>
      </c>
      <c r="C7" s="42" t="s">
        <v>2349</v>
      </c>
      <c r="D7" s="42" t="s">
        <v>1636</v>
      </c>
      <c r="E7" s="42" t="s">
        <v>1828</v>
      </c>
      <c r="F7" s="21">
        <v>3</v>
      </c>
      <c r="G7" s="42" t="s">
        <v>1828</v>
      </c>
      <c r="H7" s="21">
        <v>1</v>
      </c>
      <c r="I7" s="43">
        <v>3</v>
      </c>
      <c r="J7" s="43">
        <v>4</v>
      </c>
      <c r="K7">
        <f t="shared" si="0"/>
        <v>6</v>
      </c>
      <c r="L7">
        <f t="shared" si="1"/>
        <v>-3</v>
      </c>
      <c r="M7">
        <f t="shared" si="2"/>
        <v>3</v>
      </c>
    </row>
    <row r="8" spans="1:13" ht="15" thickBot="1" x14ac:dyDescent="0.35">
      <c r="A8" s="44" t="s">
        <v>2561</v>
      </c>
      <c r="B8" s="40" t="s">
        <v>1417</v>
      </c>
      <c r="C8" s="40" t="s">
        <v>1872</v>
      </c>
      <c r="D8" s="40" t="s">
        <v>1415</v>
      </c>
      <c r="E8" s="40" t="s">
        <v>1883</v>
      </c>
      <c r="F8" s="27">
        <v>1</v>
      </c>
      <c r="G8" s="42" t="s">
        <v>1828</v>
      </c>
      <c r="H8" s="27">
        <v>2</v>
      </c>
      <c r="I8" s="45">
        <v>1</v>
      </c>
      <c r="J8" s="43">
        <v>4</v>
      </c>
      <c r="K8">
        <f t="shared" si="0"/>
        <v>-1</v>
      </c>
      <c r="L8">
        <f t="shared" si="1"/>
        <v>-1</v>
      </c>
      <c r="M8">
        <f t="shared" si="2"/>
        <v>-2</v>
      </c>
    </row>
    <row r="9" spans="1:13" ht="15" thickBot="1" x14ac:dyDescent="0.35">
      <c r="A9" s="46" t="s">
        <v>2562</v>
      </c>
      <c r="B9" s="42" t="s">
        <v>62</v>
      </c>
      <c r="C9" s="42" t="s">
        <v>1991</v>
      </c>
      <c r="D9" s="42" t="s">
        <v>60</v>
      </c>
      <c r="E9" s="42" t="s">
        <v>1828</v>
      </c>
      <c r="F9" s="21">
        <v>5</v>
      </c>
      <c r="G9" s="42" t="s">
        <v>1828</v>
      </c>
      <c r="H9" s="42" t="s">
        <v>2366</v>
      </c>
      <c r="I9" s="43">
        <v>5</v>
      </c>
      <c r="J9" s="43">
        <v>4</v>
      </c>
      <c r="K9">
        <f t="shared" si="0"/>
        <v>10</v>
      </c>
      <c r="L9">
        <f t="shared" si="1"/>
        <v>-5</v>
      </c>
      <c r="M9">
        <f t="shared" si="2"/>
        <v>5</v>
      </c>
    </row>
    <row r="10" spans="1:13" ht="15" thickBot="1" x14ac:dyDescent="0.35">
      <c r="A10" s="44" t="s">
        <v>2563</v>
      </c>
      <c r="B10" s="40" t="s">
        <v>1411</v>
      </c>
      <c r="C10" s="40" t="s">
        <v>2336</v>
      </c>
      <c r="D10" s="40" t="s">
        <v>1409</v>
      </c>
      <c r="E10" s="40" t="s">
        <v>1828</v>
      </c>
      <c r="F10" s="27">
        <v>5</v>
      </c>
      <c r="G10" s="42" t="s">
        <v>1828</v>
      </c>
      <c r="H10" s="27">
        <v>1</v>
      </c>
      <c r="I10" s="45">
        <v>5</v>
      </c>
      <c r="J10" s="43">
        <v>4</v>
      </c>
      <c r="K10">
        <f t="shared" si="0"/>
        <v>10</v>
      </c>
      <c r="L10">
        <f t="shared" si="1"/>
        <v>-5</v>
      </c>
      <c r="M10">
        <f t="shared" si="2"/>
        <v>5</v>
      </c>
    </row>
    <row r="11" spans="1:13" ht="15" thickBot="1" x14ac:dyDescent="0.35">
      <c r="A11" s="46" t="s">
        <v>2564</v>
      </c>
      <c r="B11" s="42" t="s">
        <v>937</v>
      </c>
      <c r="C11" s="42" t="s">
        <v>1901</v>
      </c>
      <c r="D11" s="42" t="s">
        <v>935</v>
      </c>
      <c r="E11" s="42" t="s">
        <v>1828</v>
      </c>
      <c r="F11" s="21">
        <v>4</v>
      </c>
      <c r="G11" s="42" t="s">
        <v>1828</v>
      </c>
      <c r="H11" s="21">
        <v>1</v>
      </c>
      <c r="I11" s="43">
        <v>2</v>
      </c>
      <c r="J11" s="43">
        <v>4</v>
      </c>
      <c r="K11">
        <f t="shared" si="0"/>
        <v>8</v>
      </c>
      <c r="L11">
        <f t="shared" si="1"/>
        <v>-2</v>
      </c>
      <c r="M11">
        <f t="shared" si="2"/>
        <v>6</v>
      </c>
    </row>
    <row r="12" spans="1:13" ht="27" thickBot="1" x14ac:dyDescent="0.35">
      <c r="A12" s="44" t="s">
        <v>2565</v>
      </c>
      <c r="B12" s="40" t="s">
        <v>725</v>
      </c>
      <c r="C12" s="40" t="s">
        <v>1977</v>
      </c>
      <c r="D12" s="40" t="s">
        <v>723</v>
      </c>
      <c r="E12" s="40" t="s">
        <v>1828</v>
      </c>
      <c r="F12" s="27">
        <v>5</v>
      </c>
      <c r="G12" s="42" t="s">
        <v>1828</v>
      </c>
      <c r="H12" s="40" t="s">
        <v>2366</v>
      </c>
      <c r="I12" s="45">
        <v>5</v>
      </c>
      <c r="J12" s="43">
        <v>4</v>
      </c>
      <c r="K12">
        <f t="shared" si="0"/>
        <v>10</v>
      </c>
      <c r="L12">
        <f t="shared" si="1"/>
        <v>-5</v>
      </c>
      <c r="M12">
        <f t="shared" si="2"/>
        <v>5</v>
      </c>
    </row>
    <row r="13" spans="1:13" ht="15" thickBot="1" x14ac:dyDescent="0.35">
      <c r="A13" s="46" t="s">
        <v>2566</v>
      </c>
      <c r="B13" s="42" t="s">
        <v>602</v>
      </c>
      <c r="C13" s="42" t="s">
        <v>1986</v>
      </c>
      <c r="D13" s="42" t="s">
        <v>600</v>
      </c>
      <c r="E13" s="42" t="s">
        <v>1828</v>
      </c>
      <c r="F13" s="21">
        <v>5</v>
      </c>
      <c r="G13" s="42" t="s">
        <v>1828</v>
      </c>
      <c r="H13" s="21">
        <v>2</v>
      </c>
      <c r="I13" s="43">
        <v>5</v>
      </c>
      <c r="J13" s="43">
        <v>4</v>
      </c>
      <c r="K13">
        <f t="shared" si="0"/>
        <v>10</v>
      </c>
      <c r="L13">
        <f t="shared" si="1"/>
        <v>-5</v>
      </c>
      <c r="M13">
        <f t="shared" si="2"/>
        <v>5</v>
      </c>
    </row>
    <row r="14" spans="1:13" ht="15" thickBot="1" x14ac:dyDescent="0.35">
      <c r="A14" s="44" t="s">
        <v>2567</v>
      </c>
      <c r="B14" s="40" t="s">
        <v>251</v>
      </c>
      <c r="C14" s="40" t="s">
        <v>1838</v>
      </c>
      <c r="D14" s="40" t="s">
        <v>249</v>
      </c>
      <c r="E14" s="40" t="s">
        <v>1828</v>
      </c>
      <c r="F14" s="27">
        <v>5</v>
      </c>
      <c r="G14" s="42" t="s">
        <v>1828</v>
      </c>
      <c r="H14" s="27">
        <v>3</v>
      </c>
      <c r="I14" s="88"/>
      <c r="J14" s="43">
        <v>4</v>
      </c>
      <c r="K14">
        <f t="shared" si="0"/>
        <v>10</v>
      </c>
      <c r="L14">
        <f t="shared" si="1"/>
        <v>0</v>
      </c>
      <c r="M14">
        <f t="shared" si="2"/>
        <v>10</v>
      </c>
    </row>
    <row r="15" spans="1:13" ht="27" thickBot="1" x14ac:dyDescent="0.35">
      <c r="A15" s="46" t="s">
        <v>2568</v>
      </c>
      <c r="B15" s="42" t="s">
        <v>1040</v>
      </c>
      <c r="C15" s="42" t="s">
        <v>1957</v>
      </c>
      <c r="D15" s="42" t="s">
        <v>1038</v>
      </c>
      <c r="E15" s="42" t="s">
        <v>1883</v>
      </c>
      <c r="F15" s="21">
        <v>5</v>
      </c>
      <c r="G15" s="42" t="s">
        <v>1828</v>
      </c>
      <c r="H15" s="21">
        <v>1</v>
      </c>
      <c r="I15" s="43">
        <v>5</v>
      </c>
      <c r="J15" s="43">
        <v>4</v>
      </c>
      <c r="K15">
        <f t="shared" si="0"/>
        <v>-5</v>
      </c>
      <c r="L15">
        <f t="shared" si="1"/>
        <v>-5</v>
      </c>
      <c r="M15">
        <f t="shared" si="2"/>
        <v>-10</v>
      </c>
    </row>
    <row r="16" spans="1:13" ht="15" thickBot="1" x14ac:dyDescent="0.35">
      <c r="A16" s="44" t="s">
        <v>2569</v>
      </c>
      <c r="B16" s="40" t="s">
        <v>290</v>
      </c>
      <c r="C16" s="40" t="s">
        <v>2303</v>
      </c>
      <c r="D16" s="40" t="s">
        <v>288</v>
      </c>
      <c r="E16" s="40" t="s">
        <v>1828</v>
      </c>
      <c r="F16" s="27">
        <v>5</v>
      </c>
      <c r="G16" s="42" t="s">
        <v>1828</v>
      </c>
      <c r="H16" s="40" t="s">
        <v>2366</v>
      </c>
      <c r="I16" s="45">
        <v>5</v>
      </c>
      <c r="J16" s="43">
        <v>4</v>
      </c>
      <c r="K16">
        <f t="shared" si="0"/>
        <v>10</v>
      </c>
      <c r="L16">
        <f t="shared" si="1"/>
        <v>-5</v>
      </c>
      <c r="M16">
        <f t="shared" si="2"/>
        <v>5</v>
      </c>
    </row>
    <row r="17" spans="1:13" ht="15" thickBot="1" x14ac:dyDescent="0.35">
      <c r="A17" s="46" t="s">
        <v>2570</v>
      </c>
      <c r="B17" s="42" t="s">
        <v>1544</v>
      </c>
      <c r="C17" s="42" t="s">
        <v>2340</v>
      </c>
      <c r="D17" s="42" t="s">
        <v>1542</v>
      </c>
      <c r="E17" s="42" t="s">
        <v>1883</v>
      </c>
      <c r="F17" s="21">
        <v>2</v>
      </c>
      <c r="G17" s="42" t="s">
        <v>1828</v>
      </c>
      <c r="H17" s="21">
        <v>2</v>
      </c>
      <c r="I17" s="43">
        <v>2</v>
      </c>
      <c r="J17" s="43">
        <v>4</v>
      </c>
      <c r="K17">
        <f t="shared" si="0"/>
        <v>-2</v>
      </c>
      <c r="L17">
        <f t="shared" si="1"/>
        <v>-2</v>
      </c>
      <c r="M17">
        <f t="shared" si="2"/>
        <v>-4</v>
      </c>
    </row>
    <row r="18" spans="1:13" ht="15" thickBot="1" x14ac:dyDescent="0.35">
      <c r="A18" s="44" t="s">
        <v>2571</v>
      </c>
      <c r="B18" s="40" t="s">
        <v>92</v>
      </c>
      <c r="C18" s="40" t="s">
        <v>1992</v>
      </c>
      <c r="D18" s="40" t="s">
        <v>90</v>
      </c>
      <c r="E18" s="40" t="s">
        <v>1883</v>
      </c>
      <c r="F18" s="27">
        <v>5</v>
      </c>
      <c r="G18" s="42" t="s">
        <v>1828</v>
      </c>
      <c r="H18" s="27">
        <v>1</v>
      </c>
      <c r="I18" s="45">
        <v>5</v>
      </c>
      <c r="J18" s="43">
        <v>4</v>
      </c>
      <c r="K18">
        <f t="shared" si="0"/>
        <v>-5</v>
      </c>
      <c r="L18">
        <f t="shared" si="1"/>
        <v>-5</v>
      </c>
      <c r="M18">
        <f t="shared" si="2"/>
        <v>-10</v>
      </c>
    </row>
    <row r="19" spans="1:13" ht="15" thickBot="1" x14ac:dyDescent="0.35">
      <c r="A19" s="46" t="s">
        <v>2572</v>
      </c>
      <c r="B19" s="42" t="s">
        <v>1011</v>
      </c>
      <c r="C19" s="42" t="s">
        <v>1830</v>
      </c>
      <c r="D19" s="42" t="s">
        <v>1009</v>
      </c>
      <c r="E19" s="42" t="s">
        <v>1883</v>
      </c>
      <c r="F19" s="21">
        <v>5</v>
      </c>
      <c r="G19" s="42" t="s">
        <v>1828</v>
      </c>
      <c r="H19" s="21">
        <v>3</v>
      </c>
      <c r="I19" s="43">
        <v>4</v>
      </c>
      <c r="J19" s="43">
        <v>4</v>
      </c>
      <c r="K19">
        <f t="shared" si="0"/>
        <v>-5</v>
      </c>
      <c r="L19">
        <f t="shared" si="1"/>
        <v>-4</v>
      </c>
      <c r="M19">
        <f t="shared" si="2"/>
        <v>-9</v>
      </c>
    </row>
    <row r="20" spans="1:13" ht="15" thickBot="1" x14ac:dyDescent="0.35">
      <c r="A20" s="44" t="s">
        <v>2573</v>
      </c>
      <c r="B20" s="40" t="s">
        <v>107</v>
      </c>
      <c r="C20" s="40" t="s">
        <v>1981</v>
      </c>
      <c r="D20" s="40" t="s">
        <v>105</v>
      </c>
      <c r="E20" s="40" t="s">
        <v>1883</v>
      </c>
      <c r="F20" s="27">
        <v>5</v>
      </c>
      <c r="G20" s="42" t="s">
        <v>1828</v>
      </c>
      <c r="H20" s="40" t="s">
        <v>2366</v>
      </c>
      <c r="I20" s="45">
        <v>5</v>
      </c>
      <c r="J20" s="43">
        <v>4</v>
      </c>
      <c r="K20">
        <f t="shared" si="0"/>
        <v>-5</v>
      </c>
      <c r="L20">
        <f t="shared" si="1"/>
        <v>-5</v>
      </c>
      <c r="M20">
        <f t="shared" si="2"/>
        <v>-10</v>
      </c>
    </row>
    <row r="21" spans="1:13" ht="15" thickBot="1" x14ac:dyDescent="0.35">
      <c r="A21" s="46" t="s">
        <v>2574</v>
      </c>
      <c r="B21" s="42" t="s">
        <v>86</v>
      </c>
      <c r="C21" s="42" t="s">
        <v>1942</v>
      </c>
      <c r="D21" s="42" t="s">
        <v>84</v>
      </c>
      <c r="E21" s="42" t="s">
        <v>1828</v>
      </c>
      <c r="F21" s="21">
        <v>5</v>
      </c>
      <c r="G21" s="42" t="s">
        <v>1828</v>
      </c>
      <c r="H21" s="21">
        <v>4</v>
      </c>
      <c r="I21" s="43">
        <v>4</v>
      </c>
      <c r="J21" s="43">
        <v>4</v>
      </c>
      <c r="K21">
        <f t="shared" si="0"/>
        <v>10</v>
      </c>
      <c r="L21">
        <f t="shared" si="1"/>
        <v>4</v>
      </c>
      <c r="M21">
        <f t="shared" si="2"/>
        <v>14</v>
      </c>
    </row>
    <row r="22" spans="1:13" ht="27" thickBot="1" x14ac:dyDescent="0.35">
      <c r="A22" s="44" t="s">
        <v>2575</v>
      </c>
      <c r="B22" s="40" t="s">
        <v>901</v>
      </c>
      <c r="C22" s="40" t="s">
        <v>2141</v>
      </c>
      <c r="D22" s="40" t="s">
        <v>899</v>
      </c>
      <c r="E22" s="40" t="s">
        <v>1828</v>
      </c>
      <c r="F22" s="27">
        <v>3</v>
      </c>
      <c r="G22" s="42" t="s">
        <v>1828</v>
      </c>
      <c r="H22" s="40" t="s">
        <v>2366</v>
      </c>
      <c r="I22" s="45">
        <v>5</v>
      </c>
      <c r="J22" s="43">
        <v>4</v>
      </c>
      <c r="K22">
        <f t="shared" si="0"/>
        <v>6</v>
      </c>
      <c r="L22">
        <f t="shared" si="1"/>
        <v>-5</v>
      </c>
      <c r="M22">
        <f t="shared" si="2"/>
        <v>1</v>
      </c>
    </row>
    <row r="23" spans="1:13" ht="15" thickBot="1" x14ac:dyDescent="0.35">
      <c r="A23" s="46" t="s">
        <v>2576</v>
      </c>
      <c r="B23" s="42" t="s">
        <v>1317</v>
      </c>
      <c r="C23" s="42" t="s">
        <v>2379</v>
      </c>
      <c r="D23" s="42" t="s">
        <v>1315</v>
      </c>
      <c r="E23" s="42" t="s">
        <v>1828</v>
      </c>
      <c r="F23" s="21">
        <v>5</v>
      </c>
      <c r="G23" s="42" t="s">
        <v>1828</v>
      </c>
      <c r="H23" s="21">
        <v>2</v>
      </c>
      <c r="I23" s="43">
        <v>3</v>
      </c>
      <c r="J23" s="43">
        <v>4</v>
      </c>
      <c r="K23">
        <f t="shared" si="0"/>
        <v>10</v>
      </c>
      <c r="L23">
        <f t="shared" si="1"/>
        <v>-3</v>
      </c>
      <c r="M23">
        <f t="shared" si="2"/>
        <v>7</v>
      </c>
    </row>
    <row r="24" spans="1:13" ht="15" thickBot="1" x14ac:dyDescent="0.35">
      <c r="A24" s="44" t="s">
        <v>2577</v>
      </c>
      <c r="B24" s="40" t="s">
        <v>263</v>
      </c>
      <c r="C24" s="40" t="s">
        <v>2344</v>
      </c>
      <c r="D24" s="40" t="s">
        <v>261</v>
      </c>
      <c r="E24" s="40" t="s">
        <v>1883</v>
      </c>
      <c r="F24" s="27">
        <v>4</v>
      </c>
      <c r="G24" s="42" t="s">
        <v>1828</v>
      </c>
      <c r="H24" s="27">
        <v>1</v>
      </c>
      <c r="I24" s="45">
        <v>5</v>
      </c>
      <c r="J24" s="43">
        <v>4</v>
      </c>
      <c r="K24">
        <f t="shared" si="0"/>
        <v>-4</v>
      </c>
      <c r="L24">
        <f t="shared" si="1"/>
        <v>-5</v>
      </c>
      <c r="M24">
        <f t="shared" si="2"/>
        <v>-9</v>
      </c>
    </row>
    <row r="25" spans="1:13" ht="15" thickBot="1" x14ac:dyDescent="0.35">
      <c r="A25" s="46" t="s">
        <v>2578</v>
      </c>
      <c r="B25" s="42" t="s">
        <v>1055</v>
      </c>
      <c r="C25" s="42" t="s">
        <v>2536</v>
      </c>
      <c r="D25" s="42" t="s">
        <v>1053</v>
      </c>
      <c r="E25" s="42" t="s">
        <v>1828</v>
      </c>
      <c r="F25" s="21">
        <v>5</v>
      </c>
      <c r="G25" s="42" t="s">
        <v>1828</v>
      </c>
      <c r="H25" s="21">
        <v>2</v>
      </c>
      <c r="I25" s="43">
        <v>3</v>
      </c>
      <c r="J25" s="43">
        <v>4</v>
      </c>
      <c r="K25">
        <f t="shared" si="0"/>
        <v>10</v>
      </c>
      <c r="L25">
        <f t="shared" si="1"/>
        <v>-3</v>
      </c>
      <c r="M25">
        <f t="shared" si="2"/>
        <v>7</v>
      </c>
    </row>
    <row r="26" spans="1:13" ht="27" thickBot="1" x14ac:dyDescent="0.35">
      <c r="A26" s="44" t="s">
        <v>2579</v>
      </c>
      <c r="B26" s="40" t="s">
        <v>1647</v>
      </c>
      <c r="C26" s="40" t="s">
        <v>2269</v>
      </c>
      <c r="D26" s="40" t="s">
        <v>1645</v>
      </c>
      <c r="E26" s="40" t="s">
        <v>1883</v>
      </c>
      <c r="F26" s="27">
        <v>5</v>
      </c>
      <c r="G26" s="42" t="s">
        <v>1828</v>
      </c>
      <c r="H26" s="27">
        <v>1</v>
      </c>
      <c r="I26" s="45">
        <v>4</v>
      </c>
      <c r="J26" s="43">
        <v>4</v>
      </c>
      <c r="K26">
        <f t="shared" si="0"/>
        <v>-5</v>
      </c>
      <c r="L26">
        <f t="shared" si="1"/>
        <v>-4</v>
      </c>
      <c r="M26">
        <f t="shared" si="2"/>
        <v>-9</v>
      </c>
    </row>
    <row r="27" spans="1:13" ht="27" thickBot="1" x14ac:dyDescent="0.35">
      <c r="A27" s="46" t="s">
        <v>2580</v>
      </c>
      <c r="B27" s="42" t="s">
        <v>1556</v>
      </c>
      <c r="C27" s="42" t="s">
        <v>2357</v>
      </c>
      <c r="D27" s="42" t="s">
        <v>1554</v>
      </c>
      <c r="E27" s="42" t="s">
        <v>1828</v>
      </c>
      <c r="F27" s="21">
        <v>5</v>
      </c>
      <c r="G27" s="42" t="s">
        <v>1828</v>
      </c>
      <c r="H27" s="21">
        <v>1</v>
      </c>
      <c r="I27" s="43">
        <v>5</v>
      </c>
      <c r="J27" s="43">
        <v>4</v>
      </c>
      <c r="K27">
        <f t="shared" si="0"/>
        <v>10</v>
      </c>
      <c r="L27">
        <f t="shared" si="1"/>
        <v>-5</v>
      </c>
      <c r="M27">
        <f t="shared" si="2"/>
        <v>5</v>
      </c>
    </row>
    <row r="28" spans="1:13" ht="27" thickBot="1" x14ac:dyDescent="0.35">
      <c r="A28" s="44" t="s">
        <v>2581</v>
      </c>
      <c r="B28" s="40" t="s">
        <v>1052</v>
      </c>
      <c r="C28" s="40" t="s">
        <v>2539</v>
      </c>
      <c r="D28" s="40" t="s">
        <v>1050</v>
      </c>
      <c r="E28" s="40" t="s">
        <v>1828</v>
      </c>
      <c r="F28" s="27">
        <v>1</v>
      </c>
      <c r="G28" s="42" t="s">
        <v>1828</v>
      </c>
      <c r="H28" s="40" t="s">
        <v>2366</v>
      </c>
      <c r="I28" s="45">
        <v>1</v>
      </c>
      <c r="J28" s="43">
        <v>4</v>
      </c>
      <c r="K28">
        <f t="shared" si="0"/>
        <v>2</v>
      </c>
      <c r="L28">
        <f t="shared" si="1"/>
        <v>-1</v>
      </c>
      <c r="M28">
        <f t="shared" si="2"/>
        <v>1</v>
      </c>
    </row>
    <row r="29" spans="1:13" ht="15" thickBot="1" x14ac:dyDescent="0.35">
      <c r="A29" s="46" t="s">
        <v>2582</v>
      </c>
      <c r="B29" s="42" t="s">
        <v>1061</v>
      </c>
      <c r="C29" s="42" t="s">
        <v>1947</v>
      </c>
      <c r="D29" s="42" t="s">
        <v>1059</v>
      </c>
      <c r="E29" s="42" t="s">
        <v>1828</v>
      </c>
      <c r="F29" s="21">
        <v>5</v>
      </c>
      <c r="G29" s="42" t="s">
        <v>1828</v>
      </c>
      <c r="H29" s="21">
        <v>2</v>
      </c>
      <c r="I29" s="43">
        <v>5</v>
      </c>
      <c r="J29" s="43">
        <v>4</v>
      </c>
      <c r="K29">
        <f t="shared" si="0"/>
        <v>10</v>
      </c>
      <c r="L29">
        <f t="shared" si="1"/>
        <v>-5</v>
      </c>
      <c r="M29">
        <f t="shared" si="2"/>
        <v>5</v>
      </c>
    </row>
    <row r="30" spans="1:13" ht="15" thickBot="1" x14ac:dyDescent="0.35">
      <c r="A30" s="44" t="s">
        <v>2583</v>
      </c>
      <c r="B30" s="40" t="s">
        <v>248</v>
      </c>
      <c r="C30" s="40" t="s">
        <v>1996</v>
      </c>
      <c r="D30" s="40" t="s">
        <v>246</v>
      </c>
      <c r="E30" s="40" t="s">
        <v>1828</v>
      </c>
      <c r="F30" s="27">
        <v>5</v>
      </c>
      <c r="G30" s="42" t="s">
        <v>1828</v>
      </c>
      <c r="H30" s="40" t="s">
        <v>2366</v>
      </c>
      <c r="I30" s="88"/>
      <c r="J30" s="43">
        <v>4</v>
      </c>
      <c r="K30">
        <f t="shared" si="0"/>
        <v>10</v>
      </c>
      <c r="L30">
        <f t="shared" si="1"/>
        <v>0</v>
      </c>
      <c r="M30">
        <f t="shared" si="2"/>
        <v>10</v>
      </c>
    </row>
    <row r="31" spans="1:13" ht="15" thickBot="1" x14ac:dyDescent="0.35">
      <c r="A31" s="46" t="s">
        <v>2584</v>
      </c>
      <c r="B31" s="42" t="s">
        <v>275</v>
      </c>
      <c r="C31" s="42" t="s">
        <v>2317</v>
      </c>
      <c r="D31" s="42" t="s">
        <v>273</v>
      </c>
      <c r="E31" s="42" t="s">
        <v>1828</v>
      </c>
      <c r="F31" s="21">
        <v>5</v>
      </c>
      <c r="G31" s="42" t="s">
        <v>1828</v>
      </c>
      <c r="H31" s="42" t="s">
        <v>2370</v>
      </c>
      <c r="I31" s="43">
        <v>5</v>
      </c>
      <c r="J31" s="43">
        <v>4</v>
      </c>
      <c r="K31">
        <f t="shared" si="0"/>
        <v>10</v>
      </c>
      <c r="L31">
        <f t="shared" si="1"/>
        <v>-5</v>
      </c>
      <c r="M31">
        <f t="shared" si="2"/>
        <v>5</v>
      </c>
    </row>
    <row r="32" spans="1:13" ht="15" thickBot="1" x14ac:dyDescent="0.35">
      <c r="A32" s="44" t="s">
        <v>2585</v>
      </c>
      <c r="B32" s="40" t="s">
        <v>512</v>
      </c>
      <c r="C32" s="40" t="s">
        <v>1878</v>
      </c>
      <c r="D32" s="40" t="s">
        <v>510</v>
      </c>
      <c r="E32" s="40" t="s">
        <v>1883</v>
      </c>
      <c r="F32" s="27">
        <v>5</v>
      </c>
      <c r="G32" s="42" t="s">
        <v>1828</v>
      </c>
      <c r="H32" s="27">
        <v>1</v>
      </c>
      <c r="I32" s="45">
        <v>1</v>
      </c>
      <c r="J32" s="43">
        <v>4</v>
      </c>
      <c r="K32">
        <f t="shared" si="0"/>
        <v>-5</v>
      </c>
      <c r="L32">
        <f t="shared" si="1"/>
        <v>-1</v>
      </c>
      <c r="M32">
        <f t="shared" si="2"/>
        <v>-6</v>
      </c>
    </row>
    <row r="33" spans="1:13" ht="15" thickBot="1" x14ac:dyDescent="0.35">
      <c r="A33" s="46" t="s">
        <v>2586</v>
      </c>
      <c r="B33" s="42" t="s">
        <v>98</v>
      </c>
      <c r="C33" s="42" t="s">
        <v>2464</v>
      </c>
      <c r="D33" s="42" t="s">
        <v>96</v>
      </c>
      <c r="E33" s="42" t="s">
        <v>1883</v>
      </c>
      <c r="F33" s="21">
        <v>5</v>
      </c>
      <c r="G33" s="42" t="s">
        <v>1828</v>
      </c>
      <c r="H33" s="21">
        <v>1</v>
      </c>
      <c r="I33" s="43">
        <v>5</v>
      </c>
      <c r="J33" s="43">
        <v>4</v>
      </c>
      <c r="K33">
        <f t="shared" si="0"/>
        <v>-5</v>
      </c>
      <c r="L33">
        <f t="shared" si="1"/>
        <v>-5</v>
      </c>
      <c r="M33">
        <f t="shared" si="2"/>
        <v>-10</v>
      </c>
    </row>
    <row r="34" spans="1:13" ht="27" thickBot="1" x14ac:dyDescent="0.35">
      <c r="A34" s="44" t="s">
        <v>2587</v>
      </c>
      <c r="B34" s="40" t="s">
        <v>254</v>
      </c>
      <c r="C34" s="40" t="s">
        <v>1859</v>
      </c>
      <c r="D34" s="40" t="s">
        <v>252</v>
      </c>
      <c r="E34" s="40" t="s">
        <v>1828</v>
      </c>
      <c r="F34" s="27">
        <v>5</v>
      </c>
      <c r="G34" s="42" t="s">
        <v>1828</v>
      </c>
      <c r="H34" s="27">
        <v>2</v>
      </c>
      <c r="I34" s="88"/>
      <c r="J34" s="43">
        <v>4</v>
      </c>
      <c r="K34">
        <f t="shared" si="0"/>
        <v>10</v>
      </c>
      <c r="L34">
        <f t="shared" si="1"/>
        <v>0</v>
      </c>
      <c r="M34">
        <f t="shared" si="2"/>
        <v>10</v>
      </c>
    </row>
    <row r="35" spans="1:13" ht="15" thickBot="1" x14ac:dyDescent="0.35">
      <c r="A35" s="127" t="s">
        <v>2636</v>
      </c>
      <c r="B35" s="128" t="s">
        <v>857</v>
      </c>
      <c r="C35" s="128" t="s">
        <v>1943</v>
      </c>
      <c r="D35" s="128" t="s">
        <v>855</v>
      </c>
      <c r="E35" s="128" t="s">
        <v>1828</v>
      </c>
      <c r="F35" s="129">
        <v>2</v>
      </c>
      <c r="G35" s="42" t="s">
        <v>1828</v>
      </c>
      <c r="H35" s="132" t="s">
        <v>2366</v>
      </c>
      <c r="I35" s="131">
        <v>2</v>
      </c>
      <c r="J35" s="43">
        <v>4</v>
      </c>
      <c r="K35">
        <f t="shared" si="0"/>
        <v>4</v>
      </c>
      <c r="L35">
        <f t="shared" si="1"/>
        <v>-2</v>
      </c>
      <c r="M35">
        <f t="shared" si="2"/>
        <v>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D8DC7B-CAB1-4E77-84F0-420ACC333835}">
  <dimension ref="A1:M33"/>
  <sheetViews>
    <sheetView workbookViewId="0">
      <selection activeCell="K3" sqref="K3"/>
    </sheetView>
  </sheetViews>
  <sheetFormatPr defaultColWidth="35" defaultRowHeight="14.4" x14ac:dyDescent="0.3"/>
  <cols>
    <col min="1" max="1" width="19.6640625" bestFit="1" customWidth="1"/>
    <col min="2" max="2" width="31.88671875" customWidth="1"/>
    <col min="3" max="3" width="17" customWidth="1"/>
    <col min="4" max="4" width="15" customWidth="1"/>
    <col min="5" max="5" width="14.109375" customWidth="1"/>
    <col min="6" max="6" width="9.6640625" customWidth="1"/>
    <col min="7" max="7" width="12.33203125" bestFit="1" customWidth="1"/>
    <col min="8" max="8" width="12.33203125" customWidth="1"/>
    <col min="9" max="10" width="11.88671875" customWidth="1"/>
    <col min="11" max="13" width="9.44140625" customWidth="1"/>
  </cols>
  <sheetData>
    <row r="1" spans="1:13" ht="75.599999999999994" customHeight="1" thickBot="1" x14ac:dyDescent="0.35">
      <c r="A1" s="36" t="s">
        <v>1813</v>
      </c>
      <c r="B1" s="37" t="s">
        <v>1814</v>
      </c>
      <c r="C1" s="37" t="s">
        <v>2220</v>
      </c>
      <c r="D1" s="37" t="s">
        <v>2422</v>
      </c>
      <c r="E1" s="37" t="s">
        <v>2588</v>
      </c>
      <c r="F1" s="37" t="s">
        <v>1818</v>
      </c>
      <c r="G1" s="98" t="s">
        <v>2626</v>
      </c>
      <c r="H1" s="37" t="s">
        <v>2589</v>
      </c>
      <c r="I1" s="38" t="s">
        <v>2376</v>
      </c>
      <c r="J1" s="111" t="s">
        <v>2419</v>
      </c>
      <c r="K1" s="117" t="s">
        <v>2208</v>
      </c>
      <c r="L1" s="84" t="s">
        <v>2211</v>
      </c>
      <c r="M1" s="84" t="s">
        <v>1825</v>
      </c>
    </row>
    <row r="2" spans="1:13" ht="15" thickBot="1" x14ac:dyDescent="0.35">
      <c r="A2" s="44" t="s">
        <v>2590</v>
      </c>
      <c r="B2" s="40" t="s">
        <v>1479</v>
      </c>
      <c r="C2" s="40" t="s">
        <v>1902</v>
      </c>
      <c r="D2" s="40" t="s">
        <v>1477</v>
      </c>
      <c r="E2" s="40" t="s">
        <v>1883</v>
      </c>
      <c r="F2" s="27">
        <v>5</v>
      </c>
      <c r="G2" s="42" t="s">
        <v>1828</v>
      </c>
      <c r="H2" s="109">
        <v>42309</v>
      </c>
      <c r="I2" s="45">
        <v>1</v>
      </c>
      <c r="J2" s="86">
        <v>45571</v>
      </c>
      <c r="K2">
        <f>IF(E2=G2,F2*3-F2,-F2)</f>
        <v>-5</v>
      </c>
      <c r="L2">
        <f>IF(H2=J2,I2*2-I2,-I2)</f>
        <v>-1</v>
      </c>
      <c r="M2">
        <f>SUM(K2:L2)</f>
        <v>-6</v>
      </c>
    </row>
    <row r="3" spans="1:13" ht="15" thickBot="1" x14ac:dyDescent="0.35">
      <c r="A3" s="46" t="s">
        <v>2591</v>
      </c>
      <c r="B3" s="42" t="s">
        <v>1731</v>
      </c>
      <c r="C3" s="42" t="s">
        <v>2230</v>
      </c>
      <c r="D3" s="42" t="s">
        <v>1729</v>
      </c>
      <c r="E3" s="42" t="s">
        <v>1828</v>
      </c>
      <c r="F3" s="21">
        <v>5</v>
      </c>
      <c r="G3" s="42" t="s">
        <v>1828</v>
      </c>
      <c r="H3" s="110">
        <v>42309</v>
      </c>
      <c r="I3" s="43">
        <v>5</v>
      </c>
      <c r="J3" s="86">
        <v>45571</v>
      </c>
      <c r="K3">
        <f t="shared" ref="K3:K33" si="0">IF(E3=G3,F3*3-F3,-F3)</f>
        <v>10</v>
      </c>
      <c r="L3">
        <f t="shared" ref="L3:L33" si="1">IF(H3=J3,I3*2-I3,-I3)</f>
        <v>-5</v>
      </c>
      <c r="M3">
        <f t="shared" ref="M3:M33" si="2">SUM(K3:L3)</f>
        <v>5</v>
      </c>
    </row>
    <row r="4" spans="1:13" ht="15" thickBot="1" x14ac:dyDescent="0.35">
      <c r="A4" s="44" t="s">
        <v>2592</v>
      </c>
      <c r="B4" s="40" t="s">
        <v>533</v>
      </c>
      <c r="C4" s="40" t="s">
        <v>2118</v>
      </c>
      <c r="D4" s="40" t="s">
        <v>531</v>
      </c>
      <c r="E4" s="40" t="s">
        <v>1883</v>
      </c>
      <c r="F4" s="27">
        <v>3</v>
      </c>
      <c r="G4" s="42" t="s">
        <v>1828</v>
      </c>
      <c r="H4" s="109">
        <v>42309</v>
      </c>
      <c r="I4" s="45">
        <v>4</v>
      </c>
      <c r="J4" s="86">
        <v>45571</v>
      </c>
      <c r="K4">
        <f t="shared" si="0"/>
        <v>-3</v>
      </c>
      <c r="L4">
        <f t="shared" si="1"/>
        <v>-4</v>
      </c>
      <c r="M4">
        <f t="shared" si="2"/>
        <v>-7</v>
      </c>
    </row>
    <row r="5" spans="1:13" ht="15" thickBot="1" x14ac:dyDescent="0.35">
      <c r="A5" s="46" t="s">
        <v>2593</v>
      </c>
      <c r="B5" s="42" t="s">
        <v>1230</v>
      </c>
      <c r="C5" s="42" t="s">
        <v>1880</v>
      </c>
      <c r="D5" s="42" t="s">
        <v>1228</v>
      </c>
      <c r="E5" s="42" t="s">
        <v>1828</v>
      </c>
      <c r="F5" s="21">
        <v>5</v>
      </c>
      <c r="G5" s="42" t="s">
        <v>1828</v>
      </c>
      <c r="H5" s="85">
        <v>45571</v>
      </c>
      <c r="I5" s="43">
        <v>3</v>
      </c>
      <c r="J5" s="86">
        <v>45571</v>
      </c>
      <c r="K5">
        <f t="shared" si="0"/>
        <v>10</v>
      </c>
      <c r="L5">
        <f t="shared" si="1"/>
        <v>3</v>
      </c>
      <c r="M5">
        <f t="shared" si="2"/>
        <v>13</v>
      </c>
    </row>
    <row r="6" spans="1:13" ht="15.6" customHeight="1" thickBot="1" x14ac:dyDescent="0.35">
      <c r="A6" s="44" t="s">
        <v>2594</v>
      </c>
      <c r="B6" s="40" t="s">
        <v>1638</v>
      </c>
      <c r="C6" s="40" t="s">
        <v>2349</v>
      </c>
      <c r="D6" s="40" t="s">
        <v>1636</v>
      </c>
      <c r="E6" s="40" t="s">
        <v>1828</v>
      </c>
      <c r="F6" s="27">
        <v>3</v>
      </c>
      <c r="G6" s="42" t="s">
        <v>1828</v>
      </c>
      <c r="H6" s="109">
        <v>42309</v>
      </c>
      <c r="I6" s="45">
        <v>5</v>
      </c>
      <c r="J6" s="86">
        <v>45571</v>
      </c>
      <c r="K6">
        <f t="shared" si="0"/>
        <v>6</v>
      </c>
      <c r="L6">
        <f t="shared" si="1"/>
        <v>-5</v>
      </c>
      <c r="M6">
        <f t="shared" si="2"/>
        <v>1</v>
      </c>
    </row>
    <row r="7" spans="1:13" ht="15" thickBot="1" x14ac:dyDescent="0.35">
      <c r="A7" s="46" t="s">
        <v>2595</v>
      </c>
      <c r="B7" s="42" t="s">
        <v>1417</v>
      </c>
      <c r="C7" s="42" t="s">
        <v>1872</v>
      </c>
      <c r="D7" s="42" t="s">
        <v>1415</v>
      </c>
      <c r="E7" s="42" t="s">
        <v>1847</v>
      </c>
      <c r="F7" s="21">
        <v>1</v>
      </c>
      <c r="G7" s="42" t="s">
        <v>1828</v>
      </c>
      <c r="H7" s="85">
        <v>45571</v>
      </c>
      <c r="I7" s="43">
        <v>1</v>
      </c>
      <c r="J7" s="86">
        <v>45571</v>
      </c>
      <c r="K7">
        <f t="shared" si="0"/>
        <v>-1</v>
      </c>
      <c r="L7">
        <f t="shared" si="1"/>
        <v>1</v>
      </c>
      <c r="M7">
        <f t="shared" si="2"/>
        <v>0</v>
      </c>
    </row>
    <row r="8" spans="1:13" ht="15" thickBot="1" x14ac:dyDescent="0.35">
      <c r="A8" s="44" t="s">
        <v>2596</v>
      </c>
      <c r="B8" s="40" t="s">
        <v>62</v>
      </c>
      <c r="C8" s="40" t="s">
        <v>1991</v>
      </c>
      <c r="D8" s="40" t="s">
        <v>60</v>
      </c>
      <c r="E8" s="40" t="s">
        <v>1828</v>
      </c>
      <c r="F8" s="27">
        <v>5</v>
      </c>
      <c r="G8" s="42" t="s">
        <v>1828</v>
      </c>
      <c r="H8" s="40" t="s">
        <v>2597</v>
      </c>
      <c r="I8" s="45">
        <v>4</v>
      </c>
      <c r="J8" s="86">
        <v>45571</v>
      </c>
      <c r="K8">
        <f t="shared" si="0"/>
        <v>10</v>
      </c>
      <c r="L8">
        <f t="shared" si="1"/>
        <v>-4</v>
      </c>
      <c r="M8">
        <f t="shared" si="2"/>
        <v>6</v>
      </c>
    </row>
    <row r="9" spans="1:13" ht="15" thickBot="1" x14ac:dyDescent="0.35">
      <c r="A9" s="46" t="s">
        <v>2598</v>
      </c>
      <c r="B9" s="42" t="s">
        <v>1411</v>
      </c>
      <c r="C9" s="42" t="s">
        <v>2336</v>
      </c>
      <c r="D9" s="42" t="s">
        <v>1409</v>
      </c>
      <c r="E9" s="42" t="s">
        <v>1828</v>
      </c>
      <c r="F9" s="21">
        <v>5</v>
      </c>
      <c r="G9" s="42" t="s">
        <v>1828</v>
      </c>
      <c r="H9" s="42" t="s">
        <v>2599</v>
      </c>
      <c r="I9" s="43">
        <v>3</v>
      </c>
      <c r="J9" s="86">
        <v>45571</v>
      </c>
      <c r="K9">
        <f t="shared" si="0"/>
        <v>10</v>
      </c>
      <c r="L9">
        <f t="shared" si="1"/>
        <v>-3</v>
      </c>
      <c r="M9">
        <f t="shared" si="2"/>
        <v>7</v>
      </c>
    </row>
    <row r="10" spans="1:13" ht="15" thickBot="1" x14ac:dyDescent="0.35">
      <c r="A10" s="44" t="s">
        <v>2600</v>
      </c>
      <c r="B10" s="40" t="s">
        <v>937</v>
      </c>
      <c r="C10" s="40" t="s">
        <v>1901</v>
      </c>
      <c r="D10" s="40" t="s">
        <v>935</v>
      </c>
      <c r="E10" s="40" t="s">
        <v>1828</v>
      </c>
      <c r="F10" s="27">
        <v>4</v>
      </c>
      <c r="G10" s="42" t="s">
        <v>1828</v>
      </c>
      <c r="H10" s="86">
        <v>45571</v>
      </c>
      <c r="I10" s="45">
        <v>4</v>
      </c>
      <c r="J10" s="86">
        <v>45571</v>
      </c>
      <c r="K10">
        <f t="shared" si="0"/>
        <v>8</v>
      </c>
      <c r="L10">
        <f t="shared" si="1"/>
        <v>4</v>
      </c>
      <c r="M10">
        <f t="shared" si="2"/>
        <v>12</v>
      </c>
    </row>
    <row r="11" spans="1:13" ht="15" thickBot="1" x14ac:dyDescent="0.35">
      <c r="A11" s="46" t="s">
        <v>2601</v>
      </c>
      <c r="B11" s="42" t="s">
        <v>602</v>
      </c>
      <c r="C11" s="42" t="s">
        <v>1986</v>
      </c>
      <c r="D11" s="42" t="s">
        <v>600</v>
      </c>
      <c r="E11" s="42" t="s">
        <v>1860</v>
      </c>
      <c r="F11" s="21">
        <v>5</v>
      </c>
      <c r="G11" s="42" t="s">
        <v>1828</v>
      </c>
      <c r="H11" s="85">
        <v>45571</v>
      </c>
      <c r="I11" s="43">
        <v>5</v>
      </c>
      <c r="J11" s="86">
        <v>45571</v>
      </c>
      <c r="K11">
        <f t="shared" si="0"/>
        <v>-5</v>
      </c>
      <c r="L11">
        <f t="shared" si="1"/>
        <v>5</v>
      </c>
      <c r="M11">
        <f t="shared" si="2"/>
        <v>0</v>
      </c>
    </row>
    <row r="12" spans="1:13" ht="15" thickBot="1" x14ac:dyDescent="0.35">
      <c r="A12" s="44" t="s">
        <v>2602</v>
      </c>
      <c r="B12" s="40" t="s">
        <v>1040</v>
      </c>
      <c r="C12" s="40" t="s">
        <v>1957</v>
      </c>
      <c r="D12" s="40" t="s">
        <v>1038</v>
      </c>
      <c r="E12" s="40" t="s">
        <v>1883</v>
      </c>
      <c r="F12" s="27">
        <v>5</v>
      </c>
      <c r="G12" s="42" t="s">
        <v>1828</v>
      </c>
      <c r="H12" s="86">
        <v>45571</v>
      </c>
      <c r="I12" s="45">
        <v>3</v>
      </c>
      <c r="J12" s="86">
        <v>45571</v>
      </c>
      <c r="K12">
        <f t="shared" si="0"/>
        <v>-5</v>
      </c>
      <c r="L12">
        <f t="shared" si="1"/>
        <v>3</v>
      </c>
      <c r="M12">
        <f t="shared" si="2"/>
        <v>-2</v>
      </c>
    </row>
    <row r="13" spans="1:13" ht="15" thickBot="1" x14ac:dyDescent="0.35">
      <c r="A13" s="46" t="s">
        <v>2603</v>
      </c>
      <c r="B13" s="42" t="s">
        <v>290</v>
      </c>
      <c r="C13" s="42" t="s">
        <v>2303</v>
      </c>
      <c r="D13" s="42" t="s">
        <v>2604</v>
      </c>
      <c r="E13" s="42" t="s">
        <v>1860</v>
      </c>
      <c r="F13" s="21">
        <v>5</v>
      </c>
      <c r="G13" s="42" t="s">
        <v>1828</v>
      </c>
      <c r="H13" s="110">
        <v>42309</v>
      </c>
      <c r="I13" s="43">
        <v>1</v>
      </c>
      <c r="J13" s="86">
        <v>45571</v>
      </c>
      <c r="K13">
        <f t="shared" si="0"/>
        <v>-5</v>
      </c>
      <c r="L13">
        <f t="shared" si="1"/>
        <v>-1</v>
      </c>
      <c r="M13">
        <f t="shared" si="2"/>
        <v>-6</v>
      </c>
    </row>
    <row r="14" spans="1:13" ht="15" thickBot="1" x14ac:dyDescent="0.35">
      <c r="A14" s="44" t="s">
        <v>2605</v>
      </c>
      <c r="B14" s="40" t="s">
        <v>1544</v>
      </c>
      <c r="C14" s="40" t="s">
        <v>2340</v>
      </c>
      <c r="D14" s="40" t="s">
        <v>1542</v>
      </c>
      <c r="E14" s="40" t="s">
        <v>1828</v>
      </c>
      <c r="F14" s="27">
        <v>2</v>
      </c>
      <c r="G14" s="42" t="s">
        <v>1828</v>
      </c>
      <c r="H14" s="86">
        <v>45571</v>
      </c>
      <c r="I14" s="45">
        <v>1</v>
      </c>
      <c r="J14" s="86">
        <v>45571</v>
      </c>
      <c r="K14">
        <f t="shared" si="0"/>
        <v>4</v>
      </c>
      <c r="L14">
        <f t="shared" si="1"/>
        <v>1</v>
      </c>
      <c r="M14">
        <f t="shared" si="2"/>
        <v>5</v>
      </c>
    </row>
    <row r="15" spans="1:13" ht="15" thickBot="1" x14ac:dyDescent="0.35">
      <c r="A15" s="46" t="s">
        <v>2606</v>
      </c>
      <c r="B15" s="42" t="s">
        <v>92</v>
      </c>
      <c r="C15" s="42" t="s">
        <v>1992</v>
      </c>
      <c r="D15" s="42" t="s">
        <v>90</v>
      </c>
      <c r="E15" s="42" t="s">
        <v>1883</v>
      </c>
      <c r="F15" s="21">
        <v>5</v>
      </c>
      <c r="G15" s="42" t="s">
        <v>1828</v>
      </c>
      <c r="H15" s="110">
        <v>42309</v>
      </c>
      <c r="I15" s="43">
        <v>5</v>
      </c>
      <c r="J15" s="86">
        <v>45571</v>
      </c>
      <c r="K15">
        <f t="shared" si="0"/>
        <v>-5</v>
      </c>
      <c r="L15">
        <f t="shared" si="1"/>
        <v>-5</v>
      </c>
      <c r="M15">
        <f t="shared" si="2"/>
        <v>-10</v>
      </c>
    </row>
    <row r="16" spans="1:13" ht="15" thickBot="1" x14ac:dyDescent="0.35">
      <c r="A16" s="44" t="s">
        <v>2607</v>
      </c>
      <c r="B16" s="40" t="s">
        <v>1011</v>
      </c>
      <c r="C16" s="40" t="s">
        <v>1830</v>
      </c>
      <c r="D16" s="40" t="s">
        <v>1009</v>
      </c>
      <c r="E16" s="40" t="s">
        <v>1847</v>
      </c>
      <c r="F16" s="27">
        <v>5</v>
      </c>
      <c r="G16" s="42" t="s">
        <v>1828</v>
      </c>
      <c r="H16" s="86">
        <v>45571</v>
      </c>
      <c r="I16" s="45">
        <v>5</v>
      </c>
      <c r="J16" s="86">
        <v>45571</v>
      </c>
      <c r="K16">
        <f t="shared" si="0"/>
        <v>-5</v>
      </c>
      <c r="L16">
        <f t="shared" si="1"/>
        <v>5</v>
      </c>
      <c r="M16">
        <f t="shared" si="2"/>
        <v>0</v>
      </c>
    </row>
    <row r="17" spans="1:13" ht="15" thickBot="1" x14ac:dyDescent="0.35">
      <c r="A17" s="46" t="s">
        <v>2608</v>
      </c>
      <c r="B17" s="42" t="s">
        <v>107</v>
      </c>
      <c r="C17" s="42" t="s">
        <v>1981</v>
      </c>
      <c r="D17" s="42" t="s">
        <v>105</v>
      </c>
      <c r="E17" s="42" t="s">
        <v>1883</v>
      </c>
      <c r="F17" s="21">
        <v>5</v>
      </c>
      <c r="G17" s="42" t="s">
        <v>1828</v>
      </c>
      <c r="H17" s="85">
        <v>45571</v>
      </c>
      <c r="I17" s="43">
        <v>5</v>
      </c>
      <c r="J17" s="86">
        <v>45571</v>
      </c>
      <c r="K17">
        <f t="shared" si="0"/>
        <v>-5</v>
      </c>
      <c r="L17">
        <f t="shared" si="1"/>
        <v>5</v>
      </c>
      <c r="M17">
        <f t="shared" si="2"/>
        <v>0</v>
      </c>
    </row>
    <row r="18" spans="1:13" ht="15" thickBot="1" x14ac:dyDescent="0.35">
      <c r="A18" s="44" t="s">
        <v>2609</v>
      </c>
      <c r="B18" s="40" t="s">
        <v>86</v>
      </c>
      <c r="C18" s="40" t="s">
        <v>1942</v>
      </c>
      <c r="D18" s="40" t="s">
        <v>84</v>
      </c>
      <c r="E18" s="40" t="s">
        <v>1828</v>
      </c>
      <c r="F18" s="27">
        <v>5</v>
      </c>
      <c r="G18" s="42" t="s">
        <v>1828</v>
      </c>
      <c r="H18" s="109">
        <v>42309</v>
      </c>
      <c r="I18" s="45">
        <v>5</v>
      </c>
      <c r="J18" s="86">
        <v>45571</v>
      </c>
      <c r="K18">
        <f t="shared" si="0"/>
        <v>10</v>
      </c>
      <c r="L18">
        <f t="shared" si="1"/>
        <v>-5</v>
      </c>
      <c r="M18">
        <f t="shared" si="2"/>
        <v>5</v>
      </c>
    </row>
    <row r="19" spans="1:13" ht="27" thickBot="1" x14ac:dyDescent="0.35">
      <c r="A19" s="46" t="s">
        <v>2610</v>
      </c>
      <c r="B19" s="42" t="s">
        <v>901</v>
      </c>
      <c r="C19" s="42" t="s">
        <v>2141</v>
      </c>
      <c r="D19" s="42" t="s">
        <v>899</v>
      </c>
      <c r="E19" s="42" t="s">
        <v>1860</v>
      </c>
      <c r="F19" s="21">
        <v>5</v>
      </c>
      <c r="G19" s="42" t="s">
        <v>1828</v>
      </c>
      <c r="H19" s="85">
        <v>45571</v>
      </c>
      <c r="I19" s="43">
        <v>1</v>
      </c>
      <c r="J19" s="86">
        <v>45571</v>
      </c>
      <c r="K19">
        <f t="shared" si="0"/>
        <v>-5</v>
      </c>
      <c r="L19">
        <f t="shared" si="1"/>
        <v>1</v>
      </c>
      <c r="M19">
        <f t="shared" si="2"/>
        <v>-4</v>
      </c>
    </row>
    <row r="20" spans="1:13" ht="15" thickBot="1" x14ac:dyDescent="0.35">
      <c r="A20" s="44" t="s">
        <v>2611</v>
      </c>
      <c r="B20" s="40" t="s">
        <v>1317</v>
      </c>
      <c r="C20" s="40" t="s">
        <v>2379</v>
      </c>
      <c r="D20" s="40" t="s">
        <v>1315</v>
      </c>
      <c r="E20" s="40" t="s">
        <v>1828</v>
      </c>
      <c r="F20" s="27">
        <v>5</v>
      </c>
      <c r="G20" s="42" t="s">
        <v>1828</v>
      </c>
      <c r="H20" s="40" t="s">
        <v>2599</v>
      </c>
      <c r="I20" s="45">
        <v>4</v>
      </c>
      <c r="J20" s="86">
        <v>45571</v>
      </c>
      <c r="K20">
        <f t="shared" si="0"/>
        <v>10</v>
      </c>
      <c r="L20">
        <f t="shared" si="1"/>
        <v>-4</v>
      </c>
      <c r="M20">
        <f t="shared" si="2"/>
        <v>6</v>
      </c>
    </row>
    <row r="21" spans="1:13" ht="15" thickBot="1" x14ac:dyDescent="0.35">
      <c r="A21" s="46" t="s">
        <v>2612</v>
      </c>
      <c r="B21" s="42" t="s">
        <v>263</v>
      </c>
      <c r="C21" s="42" t="s">
        <v>2344</v>
      </c>
      <c r="D21" s="42" t="s">
        <v>261</v>
      </c>
      <c r="E21" s="42" t="s">
        <v>1883</v>
      </c>
      <c r="F21" s="21">
        <v>5</v>
      </c>
      <c r="G21" s="42" t="s">
        <v>1828</v>
      </c>
      <c r="H21" s="110">
        <v>42309</v>
      </c>
      <c r="I21" s="43">
        <v>5</v>
      </c>
      <c r="J21" s="86">
        <v>45571</v>
      </c>
      <c r="K21">
        <f t="shared" si="0"/>
        <v>-5</v>
      </c>
      <c r="L21">
        <f t="shared" si="1"/>
        <v>-5</v>
      </c>
      <c r="M21">
        <f t="shared" si="2"/>
        <v>-10</v>
      </c>
    </row>
    <row r="22" spans="1:13" ht="15" thickBot="1" x14ac:dyDescent="0.35">
      <c r="A22" s="44" t="s">
        <v>2613</v>
      </c>
      <c r="B22" s="40" t="s">
        <v>1055</v>
      </c>
      <c r="C22" s="40" t="s">
        <v>2536</v>
      </c>
      <c r="D22" s="40" t="s">
        <v>1053</v>
      </c>
      <c r="E22" s="40" t="s">
        <v>1883</v>
      </c>
      <c r="F22" s="27">
        <v>3</v>
      </c>
      <c r="G22" s="42" t="s">
        <v>1828</v>
      </c>
      <c r="H22" s="86">
        <v>45571</v>
      </c>
      <c r="I22" s="45">
        <v>2</v>
      </c>
      <c r="J22" s="86">
        <v>45571</v>
      </c>
      <c r="K22">
        <f t="shared" si="0"/>
        <v>-3</v>
      </c>
      <c r="L22">
        <f t="shared" si="1"/>
        <v>2</v>
      </c>
      <c r="M22">
        <f t="shared" si="2"/>
        <v>-1</v>
      </c>
    </row>
    <row r="23" spans="1:13" ht="27" thickBot="1" x14ac:dyDescent="0.35">
      <c r="A23" s="46" t="s">
        <v>2614</v>
      </c>
      <c r="B23" s="42" t="s">
        <v>1556</v>
      </c>
      <c r="C23" s="42" t="s">
        <v>2357</v>
      </c>
      <c r="D23" s="42" t="s">
        <v>1554</v>
      </c>
      <c r="E23" s="42" t="s">
        <v>1828</v>
      </c>
      <c r="F23" s="21">
        <v>5</v>
      </c>
      <c r="G23" s="42" t="s">
        <v>1828</v>
      </c>
      <c r="H23" s="42" t="s">
        <v>2615</v>
      </c>
      <c r="I23" s="43">
        <v>5</v>
      </c>
      <c r="J23" s="86">
        <v>45571</v>
      </c>
      <c r="K23">
        <f t="shared" si="0"/>
        <v>10</v>
      </c>
      <c r="L23">
        <f t="shared" si="1"/>
        <v>-5</v>
      </c>
      <c r="M23">
        <f t="shared" si="2"/>
        <v>5</v>
      </c>
    </row>
    <row r="24" spans="1:13" ht="15" thickBot="1" x14ac:dyDescent="0.35">
      <c r="A24" s="44" t="s">
        <v>2616</v>
      </c>
      <c r="B24" s="40" t="s">
        <v>1061</v>
      </c>
      <c r="C24" s="40" t="s">
        <v>1947</v>
      </c>
      <c r="D24" s="40" t="s">
        <v>1059</v>
      </c>
      <c r="E24" s="40" t="s">
        <v>1828</v>
      </c>
      <c r="F24" s="27">
        <v>5</v>
      </c>
      <c r="G24" s="42" t="s">
        <v>1828</v>
      </c>
      <c r="H24" s="86">
        <v>45571</v>
      </c>
      <c r="I24" s="45">
        <v>5</v>
      </c>
      <c r="J24" s="86">
        <v>45571</v>
      </c>
      <c r="K24">
        <f t="shared" si="0"/>
        <v>10</v>
      </c>
      <c r="L24">
        <f t="shared" si="1"/>
        <v>5</v>
      </c>
      <c r="M24">
        <f t="shared" si="2"/>
        <v>15</v>
      </c>
    </row>
    <row r="25" spans="1:13" ht="27" thickBot="1" x14ac:dyDescent="0.35">
      <c r="A25" s="46" t="s">
        <v>2617</v>
      </c>
      <c r="B25" s="42" t="s">
        <v>1052</v>
      </c>
      <c r="C25" s="42" t="s">
        <v>2539</v>
      </c>
      <c r="D25" s="42" t="s">
        <v>1050</v>
      </c>
      <c r="E25" s="42" t="s">
        <v>1828</v>
      </c>
      <c r="F25" s="21">
        <v>1</v>
      </c>
      <c r="G25" s="42" t="s">
        <v>1828</v>
      </c>
      <c r="H25" s="85">
        <v>45571</v>
      </c>
      <c r="I25" s="43">
        <v>1</v>
      </c>
      <c r="J25" s="86">
        <v>45571</v>
      </c>
      <c r="K25">
        <f t="shared" si="0"/>
        <v>2</v>
      </c>
      <c r="L25">
        <f t="shared" si="1"/>
        <v>1</v>
      </c>
      <c r="M25">
        <f t="shared" si="2"/>
        <v>3</v>
      </c>
    </row>
    <row r="26" spans="1:13" ht="15" thickBot="1" x14ac:dyDescent="0.35">
      <c r="A26" s="44" t="s">
        <v>2618</v>
      </c>
      <c r="B26" s="40" t="s">
        <v>512</v>
      </c>
      <c r="C26" s="40" t="s">
        <v>1878</v>
      </c>
      <c r="D26" s="40" t="s">
        <v>510</v>
      </c>
      <c r="E26" s="40" t="s">
        <v>1847</v>
      </c>
      <c r="F26" s="27">
        <v>3</v>
      </c>
      <c r="G26" s="42" t="s">
        <v>1828</v>
      </c>
      <c r="H26" s="40" t="s">
        <v>2615</v>
      </c>
      <c r="I26" s="45">
        <v>1</v>
      </c>
      <c r="J26" s="86">
        <v>45571</v>
      </c>
      <c r="K26">
        <f t="shared" si="0"/>
        <v>-3</v>
      </c>
      <c r="L26">
        <f t="shared" si="1"/>
        <v>-1</v>
      </c>
      <c r="M26">
        <f t="shared" si="2"/>
        <v>-4</v>
      </c>
    </row>
    <row r="27" spans="1:13" ht="15" thickBot="1" x14ac:dyDescent="0.35">
      <c r="A27" s="46" t="s">
        <v>2619</v>
      </c>
      <c r="B27" s="42" t="s">
        <v>98</v>
      </c>
      <c r="C27" s="42" t="s">
        <v>2464</v>
      </c>
      <c r="D27" s="42" t="s">
        <v>96</v>
      </c>
      <c r="E27" s="42" t="s">
        <v>1860</v>
      </c>
      <c r="F27" s="21">
        <v>5</v>
      </c>
      <c r="G27" s="42" t="s">
        <v>1828</v>
      </c>
      <c r="H27" s="85">
        <v>45571</v>
      </c>
      <c r="I27" s="43">
        <v>5</v>
      </c>
      <c r="J27" s="86">
        <v>45571</v>
      </c>
      <c r="K27">
        <f t="shared" si="0"/>
        <v>-5</v>
      </c>
      <c r="L27">
        <f t="shared" si="1"/>
        <v>5</v>
      </c>
      <c r="M27">
        <f t="shared" si="2"/>
        <v>0</v>
      </c>
    </row>
    <row r="28" spans="1:13" ht="15" thickBot="1" x14ac:dyDescent="0.35">
      <c r="A28" s="44" t="s">
        <v>2620</v>
      </c>
      <c r="B28" s="40" t="s">
        <v>668</v>
      </c>
      <c r="C28" s="40" t="s">
        <v>2012</v>
      </c>
      <c r="D28" s="40" t="s">
        <v>666</v>
      </c>
      <c r="E28" s="40" t="s">
        <v>1860</v>
      </c>
      <c r="F28" s="27">
        <v>5</v>
      </c>
      <c r="G28" s="42" t="s">
        <v>1828</v>
      </c>
      <c r="H28" s="40" t="s">
        <v>2615</v>
      </c>
      <c r="I28" s="45">
        <v>5</v>
      </c>
      <c r="J28" s="86">
        <v>45571</v>
      </c>
      <c r="K28">
        <f t="shared" si="0"/>
        <v>-5</v>
      </c>
      <c r="L28">
        <f t="shared" si="1"/>
        <v>-5</v>
      </c>
      <c r="M28">
        <f t="shared" si="2"/>
        <v>-10</v>
      </c>
    </row>
    <row r="29" spans="1:13" ht="15" thickBot="1" x14ac:dyDescent="0.35">
      <c r="A29" s="46" t="s">
        <v>2621</v>
      </c>
      <c r="B29" s="42" t="s">
        <v>857</v>
      </c>
      <c r="C29" s="42" t="s">
        <v>1943</v>
      </c>
      <c r="D29" s="42" t="s">
        <v>855</v>
      </c>
      <c r="E29" s="42" t="s">
        <v>1860</v>
      </c>
      <c r="F29" s="21">
        <v>3</v>
      </c>
      <c r="G29" s="42" t="s">
        <v>1828</v>
      </c>
      <c r="H29" s="85">
        <v>45571</v>
      </c>
      <c r="I29" s="43">
        <v>2</v>
      </c>
      <c r="J29" s="86">
        <v>45571</v>
      </c>
      <c r="K29">
        <f t="shared" si="0"/>
        <v>-3</v>
      </c>
      <c r="L29">
        <f t="shared" si="1"/>
        <v>2</v>
      </c>
      <c r="M29">
        <f t="shared" si="2"/>
        <v>-1</v>
      </c>
    </row>
    <row r="30" spans="1:13" ht="27" thickBot="1" x14ac:dyDescent="0.35">
      <c r="A30" s="44" t="s">
        <v>2622</v>
      </c>
      <c r="B30" s="40" t="s">
        <v>254</v>
      </c>
      <c r="C30" s="40" t="s">
        <v>1859</v>
      </c>
      <c r="D30" s="40" t="s">
        <v>252</v>
      </c>
      <c r="E30" s="40" t="s">
        <v>1860</v>
      </c>
      <c r="F30" s="27">
        <v>5</v>
      </c>
      <c r="G30" s="42" t="s">
        <v>1828</v>
      </c>
      <c r="H30" s="109">
        <v>42309</v>
      </c>
      <c r="I30" s="88"/>
      <c r="J30" s="86">
        <v>45571</v>
      </c>
      <c r="K30">
        <f t="shared" si="0"/>
        <v>-5</v>
      </c>
      <c r="L30">
        <f t="shared" si="1"/>
        <v>0</v>
      </c>
      <c r="M30">
        <f t="shared" si="2"/>
        <v>-5</v>
      </c>
    </row>
    <row r="31" spans="1:13" ht="15" thickBot="1" x14ac:dyDescent="0.35">
      <c r="A31" s="46" t="s">
        <v>2623</v>
      </c>
      <c r="B31" s="42" t="s">
        <v>248</v>
      </c>
      <c r="C31" s="42" t="s">
        <v>1996</v>
      </c>
      <c r="D31" s="42" t="s">
        <v>246</v>
      </c>
      <c r="E31" s="42" t="s">
        <v>1883</v>
      </c>
      <c r="F31" s="21">
        <v>5</v>
      </c>
      <c r="G31" s="42" t="s">
        <v>1828</v>
      </c>
      <c r="H31" s="42" t="s">
        <v>2597</v>
      </c>
      <c r="I31" s="87"/>
      <c r="J31" s="86">
        <v>45571</v>
      </c>
      <c r="K31">
        <f t="shared" si="0"/>
        <v>-5</v>
      </c>
      <c r="L31">
        <f t="shared" si="1"/>
        <v>0</v>
      </c>
      <c r="M31">
        <f t="shared" si="2"/>
        <v>-5</v>
      </c>
    </row>
    <row r="32" spans="1:13" ht="15" thickBot="1" x14ac:dyDescent="0.35">
      <c r="A32" s="44" t="s">
        <v>2624</v>
      </c>
      <c r="B32" s="40" t="s">
        <v>251</v>
      </c>
      <c r="C32" s="40" t="s">
        <v>1838</v>
      </c>
      <c r="D32" s="40" t="s">
        <v>249</v>
      </c>
      <c r="E32" s="40" t="s">
        <v>1883</v>
      </c>
      <c r="F32" s="27">
        <v>5</v>
      </c>
      <c r="G32" s="42" t="s">
        <v>1828</v>
      </c>
      <c r="H32" s="40" t="s">
        <v>2599</v>
      </c>
      <c r="I32" s="88"/>
      <c r="J32" s="86">
        <v>45571</v>
      </c>
      <c r="K32">
        <f t="shared" si="0"/>
        <v>-5</v>
      </c>
      <c r="L32">
        <f t="shared" si="1"/>
        <v>0</v>
      </c>
      <c r="M32">
        <f t="shared" si="2"/>
        <v>-5</v>
      </c>
    </row>
    <row r="33" spans="1:13" ht="15" thickBot="1" x14ac:dyDescent="0.35">
      <c r="A33" s="127" t="s">
        <v>2635</v>
      </c>
      <c r="B33" s="128" t="s">
        <v>50</v>
      </c>
      <c r="C33" s="128" t="s">
        <v>2031</v>
      </c>
      <c r="D33" s="128" t="s">
        <v>48</v>
      </c>
      <c r="E33" s="128" t="s">
        <v>1828</v>
      </c>
      <c r="F33" s="129">
        <v>5</v>
      </c>
      <c r="G33" s="42" t="s">
        <v>1828</v>
      </c>
      <c r="H33" s="130">
        <v>45571</v>
      </c>
      <c r="I33" s="131">
        <v>5</v>
      </c>
      <c r="J33" s="86">
        <v>45571</v>
      </c>
      <c r="K33">
        <f t="shared" si="0"/>
        <v>10</v>
      </c>
      <c r="L33">
        <f t="shared" si="1"/>
        <v>5</v>
      </c>
      <c r="M33">
        <f t="shared" si="2"/>
        <v>15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389C5-6EEC-4774-B419-EE844E1BC49A}">
  <dimension ref="A1:Q32"/>
  <sheetViews>
    <sheetView topLeftCell="F13" workbookViewId="0">
      <selection activeCell="Q2" sqref="Q2:Q32"/>
    </sheetView>
  </sheetViews>
  <sheetFormatPr defaultColWidth="19" defaultRowHeight="14.4" x14ac:dyDescent="0.3"/>
  <cols>
    <col min="1" max="1" width="19.6640625" bestFit="1" customWidth="1"/>
    <col min="2" max="2" width="33.21875" bestFit="1" customWidth="1"/>
    <col min="3" max="3" width="15.77734375" customWidth="1"/>
    <col min="4" max="4" width="14.88671875" customWidth="1"/>
    <col min="5" max="5" width="30.5546875" bestFit="1" customWidth="1"/>
    <col min="6" max="6" width="8.109375" customWidth="1"/>
    <col min="7" max="7" width="30.5546875" bestFit="1" customWidth="1"/>
    <col min="8" max="8" width="14.21875" customWidth="1"/>
    <col min="9" max="9" width="8.44140625" customWidth="1"/>
    <col min="10" max="10" width="14" bestFit="1" customWidth="1"/>
    <col min="11" max="11" width="10.44140625" customWidth="1"/>
    <col min="12" max="13" width="9.33203125" customWidth="1"/>
    <col min="14" max="16" width="8.6640625" bestFit="1" customWidth="1"/>
    <col min="17" max="17" width="10.5546875" bestFit="1" customWidth="1"/>
  </cols>
  <sheetData>
    <row r="1" spans="1:17" ht="91.2" customHeight="1" thickBot="1" x14ac:dyDescent="0.35">
      <c r="A1" s="36" t="s">
        <v>1813</v>
      </c>
      <c r="B1" s="37" t="s">
        <v>1814</v>
      </c>
      <c r="C1" s="37" t="s">
        <v>2220</v>
      </c>
      <c r="D1" s="37" t="s">
        <v>2422</v>
      </c>
      <c r="E1" s="37" t="s">
        <v>2423</v>
      </c>
      <c r="F1" s="37" t="s">
        <v>1818</v>
      </c>
      <c r="G1" s="135" t="s">
        <v>2699</v>
      </c>
      <c r="H1" s="37" t="s">
        <v>2653</v>
      </c>
      <c r="I1" s="37" t="s">
        <v>1818</v>
      </c>
      <c r="J1" s="136" t="s">
        <v>2700</v>
      </c>
      <c r="K1" s="37" t="s">
        <v>2654</v>
      </c>
      <c r="L1" s="38" t="s">
        <v>1818</v>
      </c>
      <c r="M1" s="114" t="s">
        <v>2421</v>
      </c>
      <c r="N1" s="117" t="s">
        <v>2208</v>
      </c>
      <c r="O1" s="113" t="s">
        <v>2211</v>
      </c>
      <c r="P1" s="114" t="s">
        <v>2213</v>
      </c>
      <c r="Q1" s="38" t="s">
        <v>1825</v>
      </c>
    </row>
    <row r="2" spans="1:17" ht="15" thickBot="1" x14ac:dyDescent="0.35">
      <c r="A2" s="44" t="s">
        <v>2655</v>
      </c>
      <c r="B2" s="40" t="s">
        <v>1011</v>
      </c>
      <c r="C2" s="40" t="s">
        <v>1830</v>
      </c>
      <c r="D2" s="40" t="s">
        <v>1009</v>
      </c>
      <c r="E2" s="40" t="s">
        <v>1827</v>
      </c>
      <c r="F2" s="27">
        <v>5</v>
      </c>
      <c r="G2" s="42" t="s">
        <v>1911</v>
      </c>
      <c r="H2" s="40" t="s">
        <v>1828</v>
      </c>
      <c r="I2" s="27">
        <v>5</v>
      </c>
      <c r="J2" s="42" t="s">
        <v>1883</v>
      </c>
      <c r="K2" s="86">
        <v>45659</v>
      </c>
      <c r="L2" s="45">
        <v>5</v>
      </c>
      <c r="M2" s="42" t="s">
        <v>2334</v>
      </c>
      <c r="N2">
        <f>IF(G2=E2,F2*2-F2,-F2)</f>
        <v>-5</v>
      </c>
      <c r="O2">
        <f>IF(J2=H2,I2*3-I2,-I2)</f>
        <v>-5</v>
      </c>
      <c r="P2">
        <f>IF(M2=K2,L2*2-L2,-L2)</f>
        <v>-5</v>
      </c>
      <c r="Q2">
        <f>SUM(N2:P2)</f>
        <v>-15</v>
      </c>
    </row>
    <row r="3" spans="1:17" ht="15" thickBot="1" x14ac:dyDescent="0.35">
      <c r="A3" s="46" t="s">
        <v>2656</v>
      </c>
      <c r="B3" s="42" t="s">
        <v>647</v>
      </c>
      <c r="C3" s="42" t="s">
        <v>2356</v>
      </c>
      <c r="D3" s="42" t="s">
        <v>645</v>
      </c>
      <c r="E3" s="42" t="s">
        <v>1885</v>
      </c>
      <c r="F3" s="21">
        <v>5</v>
      </c>
      <c r="G3" s="42" t="s">
        <v>1911</v>
      </c>
      <c r="H3" s="42" t="s">
        <v>1847</v>
      </c>
      <c r="I3" s="21">
        <v>5</v>
      </c>
      <c r="J3" s="42" t="s">
        <v>1883</v>
      </c>
      <c r="K3" s="85">
        <v>45659</v>
      </c>
      <c r="L3" s="43">
        <v>5</v>
      </c>
      <c r="M3" s="42" t="s">
        <v>2334</v>
      </c>
      <c r="N3">
        <f t="shared" ref="N3:N32" si="0">IF(G3=E3,F3*2-F3,-F3)</f>
        <v>-5</v>
      </c>
      <c r="O3">
        <f t="shared" ref="O3:O32" si="1">IF(J3=H3,I3*3-I3,-I3)</f>
        <v>-5</v>
      </c>
      <c r="P3">
        <f t="shared" ref="P3:P32" si="2">IF(M3=K3,L3*2-L3,-L3)</f>
        <v>-5</v>
      </c>
      <c r="Q3">
        <f t="shared" ref="Q3:Q32" si="3">SUM(N3:P3)</f>
        <v>-15</v>
      </c>
    </row>
    <row r="4" spans="1:17" ht="15" thickBot="1" x14ac:dyDescent="0.35">
      <c r="A4" s="44" t="s">
        <v>2657</v>
      </c>
      <c r="B4" s="40" t="s">
        <v>668</v>
      </c>
      <c r="C4" s="40" t="s">
        <v>2358</v>
      </c>
      <c r="D4" s="40" t="s">
        <v>666</v>
      </c>
      <c r="E4" s="40" t="s">
        <v>1885</v>
      </c>
      <c r="F4" s="27">
        <v>5</v>
      </c>
      <c r="G4" s="42" t="s">
        <v>1911</v>
      </c>
      <c r="H4" s="40" t="s">
        <v>1860</v>
      </c>
      <c r="I4" s="27">
        <v>5</v>
      </c>
      <c r="J4" s="42" t="s">
        <v>1883</v>
      </c>
      <c r="K4" s="86">
        <v>45659</v>
      </c>
      <c r="L4" s="45">
        <v>5</v>
      </c>
      <c r="M4" s="42" t="s">
        <v>2334</v>
      </c>
      <c r="N4">
        <f t="shared" si="0"/>
        <v>-5</v>
      </c>
      <c r="O4">
        <f t="shared" si="1"/>
        <v>-5</v>
      </c>
      <c r="P4">
        <f t="shared" si="2"/>
        <v>-5</v>
      </c>
      <c r="Q4">
        <f t="shared" si="3"/>
        <v>-15</v>
      </c>
    </row>
    <row r="5" spans="1:17" ht="15" thickBot="1" x14ac:dyDescent="0.35">
      <c r="A5" s="46" t="s">
        <v>2658</v>
      </c>
      <c r="B5" s="42" t="s">
        <v>92</v>
      </c>
      <c r="C5" s="42" t="s">
        <v>1992</v>
      </c>
      <c r="D5" s="42" t="s">
        <v>90</v>
      </c>
      <c r="E5" s="42" t="s">
        <v>1911</v>
      </c>
      <c r="F5" s="21">
        <v>5</v>
      </c>
      <c r="G5" s="42" t="s">
        <v>1911</v>
      </c>
      <c r="H5" s="42" t="s">
        <v>1883</v>
      </c>
      <c r="I5" s="21">
        <v>5</v>
      </c>
      <c r="J5" s="42" t="s">
        <v>1883</v>
      </c>
      <c r="K5" s="42" t="s">
        <v>2334</v>
      </c>
      <c r="L5" s="43">
        <v>5</v>
      </c>
      <c r="M5" s="42" t="s">
        <v>2334</v>
      </c>
      <c r="N5">
        <f t="shared" si="0"/>
        <v>5</v>
      </c>
      <c r="O5">
        <f t="shared" si="1"/>
        <v>10</v>
      </c>
      <c r="P5">
        <f t="shared" si="2"/>
        <v>5</v>
      </c>
      <c r="Q5">
        <f t="shared" si="3"/>
        <v>20</v>
      </c>
    </row>
    <row r="6" spans="1:17" ht="15" thickBot="1" x14ac:dyDescent="0.35">
      <c r="A6" s="44" t="s">
        <v>2659</v>
      </c>
      <c r="B6" s="40" t="s">
        <v>602</v>
      </c>
      <c r="C6" s="40" t="s">
        <v>1986</v>
      </c>
      <c r="D6" s="40" t="s">
        <v>600</v>
      </c>
      <c r="E6" s="40" t="s">
        <v>1836</v>
      </c>
      <c r="F6" s="27">
        <v>5</v>
      </c>
      <c r="G6" s="42" t="s">
        <v>1911</v>
      </c>
      <c r="H6" s="40" t="s">
        <v>1860</v>
      </c>
      <c r="I6" s="27">
        <v>5</v>
      </c>
      <c r="J6" s="42" t="s">
        <v>1883</v>
      </c>
      <c r="K6" s="86">
        <v>45659</v>
      </c>
      <c r="L6" s="45">
        <v>5</v>
      </c>
      <c r="M6" s="42" t="s">
        <v>2334</v>
      </c>
      <c r="N6">
        <f t="shared" si="0"/>
        <v>-5</v>
      </c>
      <c r="O6">
        <f t="shared" si="1"/>
        <v>-5</v>
      </c>
      <c r="P6">
        <f t="shared" si="2"/>
        <v>-5</v>
      </c>
      <c r="Q6">
        <f t="shared" si="3"/>
        <v>-15</v>
      </c>
    </row>
    <row r="7" spans="1:17" ht="15" thickBot="1" x14ac:dyDescent="0.35">
      <c r="A7" s="46" t="s">
        <v>2660</v>
      </c>
      <c r="B7" s="42" t="s">
        <v>1647</v>
      </c>
      <c r="C7" s="42" t="s">
        <v>2269</v>
      </c>
      <c r="D7" s="42" t="s">
        <v>1645</v>
      </c>
      <c r="E7" s="42" t="s">
        <v>1911</v>
      </c>
      <c r="F7" s="21">
        <v>5</v>
      </c>
      <c r="G7" s="42" t="s">
        <v>1911</v>
      </c>
      <c r="H7" s="42" t="s">
        <v>1883</v>
      </c>
      <c r="I7" s="21">
        <v>5</v>
      </c>
      <c r="J7" s="42" t="s">
        <v>1883</v>
      </c>
      <c r="K7" s="42" t="s">
        <v>2334</v>
      </c>
      <c r="L7" s="43">
        <v>4</v>
      </c>
      <c r="M7" s="42" t="s">
        <v>2334</v>
      </c>
      <c r="N7">
        <f t="shared" si="0"/>
        <v>5</v>
      </c>
      <c r="O7">
        <f t="shared" si="1"/>
        <v>10</v>
      </c>
      <c r="P7">
        <f t="shared" si="2"/>
        <v>4</v>
      </c>
      <c r="Q7">
        <f t="shared" si="3"/>
        <v>19</v>
      </c>
    </row>
    <row r="8" spans="1:17" ht="15" thickBot="1" x14ac:dyDescent="0.35">
      <c r="A8" s="44" t="s">
        <v>2661</v>
      </c>
      <c r="B8" s="40" t="s">
        <v>901</v>
      </c>
      <c r="C8" s="40" t="s">
        <v>2141</v>
      </c>
      <c r="D8" s="40" t="s">
        <v>899</v>
      </c>
      <c r="E8" s="40" t="s">
        <v>1911</v>
      </c>
      <c r="F8" s="27">
        <v>3</v>
      </c>
      <c r="G8" s="42" t="s">
        <v>1911</v>
      </c>
      <c r="H8" s="40" t="s">
        <v>1883</v>
      </c>
      <c r="I8" s="27">
        <v>1</v>
      </c>
      <c r="J8" s="42" t="s">
        <v>1883</v>
      </c>
      <c r="K8" s="86">
        <v>45659</v>
      </c>
      <c r="L8" s="45">
        <v>5</v>
      </c>
      <c r="M8" s="42" t="s">
        <v>2334</v>
      </c>
      <c r="N8">
        <f t="shared" si="0"/>
        <v>3</v>
      </c>
      <c r="O8">
        <f t="shared" si="1"/>
        <v>2</v>
      </c>
      <c r="P8">
        <f t="shared" si="2"/>
        <v>-5</v>
      </c>
      <c r="Q8">
        <f t="shared" si="3"/>
        <v>0</v>
      </c>
    </row>
    <row r="9" spans="1:17" ht="27" thickBot="1" x14ac:dyDescent="0.35">
      <c r="A9" s="46" t="s">
        <v>2662</v>
      </c>
      <c r="B9" s="42" t="s">
        <v>302</v>
      </c>
      <c r="C9" s="42" t="s">
        <v>2262</v>
      </c>
      <c r="D9" s="42" t="s">
        <v>300</v>
      </c>
      <c r="E9" s="42" t="s">
        <v>1885</v>
      </c>
      <c r="F9" s="21">
        <v>4</v>
      </c>
      <c r="G9" s="42" t="s">
        <v>1911</v>
      </c>
      <c r="H9" s="42" t="s">
        <v>1847</v>
      </c>
      <c r="I9" s="21">
        <v>5</v>
      </c>
      <c r="J9" s="42" t="s">
        <v>1883</v>
      </c>
      <c r="K9" s="85">
        <v>45659</v>
      </c>
      <c r="L9" s="43">
        <v>4</v>
      </c>
      <c r="M9" s="42" t="s">
        <v>2334</v>
      </c>
      <c r="N9">
        <f t="shared" si="0"/>
        <v>-4</v>
      </c>
      <c r="O9">
        <f t="shared" si="1"/>
        <v>-5</v>
      </c>
      <c r="P9">
        <f t="shared" si="2"/>
        <v>-4</v>
      </c>
      <c r="Q9">
        <f t="shared" si="3"/>
        <v>-13</v>
      </c>
    </row>
    <row r="10" spans="1:17" ht="15" thickBot="1" x14ac:dyDescent="0.35">
      <c r="A10" s="44" t="s">
        <v>2663</v>
      </c>
      <c r="B10" s="40" t="s">
        <v>86</v>
      </c>
      <c r="C10" s="40" t="s">
        <v>1942</v>
      </c>
      <c r="D10" s="40" t="s">
        <v>84</v>
      </c>
      <c r="E10" s="40" t="s">
        <v>1834</v>
      </c>
      <c r="F10" s="27">
        <v>4</v>
      </c>
      <c r="G10" s="42" t="s">
        <v>1911</v>
      </c>
      <c r="H10" s="40" t="s">
        <v>1828</v>
      </c>
      <c r="I10" s="27">
        <v>4</v>
      </c>
      <c r="J10" s="42" t="s">
        <v>1883</v>
      </c>
      <c r="K10" s="86">
        <v>45659</v>
      </c>
      <c r="L10" s="45">
        <v>4</v>
      </c>
      <c r="M10" s="42" t="s">
        <v>2334</v>
      </c>
      <c r="N10">
        <f t="shared" si="0"/>
        <v>-4</v>
      </c>
      <c r="O10">
        <f t="shared" si="1"/>
        <v>-4</v>
      </c>
      <c r="P10">
        <f t="shared" si="2"/>
        <v>-4</v>
      </c>
      <c r="Q10">
        <f t="shared" si="3"/>
        <v>-12</v>
      </c>
    </row>
    <row r="11" spans="1:17" ht="15" thickBot="1" x14ac:dyDescent="0.35">
      <c r="A11" s="46" t="s">
        <v>2664</v>
      </c>
      <c r="B11" s="42" t="s">
        <v>1230</v>
      </c>
      <c r="C11" s="42" t="s">
        <v>1880</v>
      </c>
      <c r="D11" s="42" t="s">
        <v>1228</v>
      </c>
      <c r="E11" s="42" t="s">
        <v>1836</v>
      </c>
      <c r="F11" s="21">
        <v>3</v>
      </c>
      <c r="G11" s="42" t="s">
        <v>1911</v>
      </c>
      <c r="H11" s="42" t="s">
        <v>1860</v>
      </c>
      <c r="I11" s="21">
        <v>3</v>
      </c>
      <c r="J11" s="42" t="s">
        <v>1883</v>
      </c>
      <c r="K11" s="85">
        <v>45659</v>
      </c>
      <c r="L11" s="43">
        <v>3</v>
      </c>
      <c r="M11" s="42" t="s">
        <v>2334</v>
      </c>
      <c r="N11">
        <f t="shared" si="0"/>
        <v>-3</v>
      </c>
      <c r="O11">
        <f t="shared" si="1"/>
        <v>-3</v>
      </c>
      <c r="P11">
        <f t="shared" si="2"/>
        <v>-3</v>
      </c>
      <c r="Q11">
        <f t="shared" si="3"/>
        <v>-9</v>
      </c>
    </row>
    <row r="12" spans="1:17" ht="15" thickBot="1" x14ac:dyDescent="0.35">
      <c r="A12" s="44" t="s">
        <v>2665</v>
      </c>
      <c r="B12" s="40" t="s">
        <v>605</v>
      </c>
      <c r="C12" s="40" t="s">
        <v>2010</v>
      </c>
      <c r="D12" s="40" t="s">
        <v>603</v>
      </c>
      <c r="E12" s="40" t="s">
        <v>1827</v>
      </c>
      <c r="F12" s="27">
        <v>5</v>
      </c>
      <c r="G12" s="42" t="s">
        <v>1911</v>
      </c>
      <c r="H12" s="40" t="s">
        <v>1847</v>
      </c>
      <c r="I12" s="27">
        <v>5</v>
      </c>
      <c r="J12" s="42" t="s">
        <v>1883</v>
      </c>
      <c r="K12" s="86">
        <v>45659</v>
      </c>
      <c r="L12" s="45">
        <v>3</v>
      </c>
      <c r="M12" s="42" t="s">
        <v>2334</v>
      </c>
      <c r="N12">
        <f t="shared" si="0"/>
        <v>-5</v>
      </c>
      <c r="O12">
        <f t="shared" si="1"/>
        <v>-5</v>
      </c>
      <c r="P12">
        <f t="shared" si="2"/>
        <v>-3</v>
      </c>
      <c r="Q12">
        <f t="shared" si="3"/>
        <v>-13</v>
      </c>
    </row>
    <row r="13" spans="1:17" ht="15" thickBot="1" x14ac:dyDescent="0.35">
      <c r="A13" s="46" t="s">
        <v>2666</v>
      </c>
      <c r="B13" s="42" t="s">
        <v>512</v>
      </c>
      <c r="C13" s="42" t="s">
        <v>2361</v>
      </c>
      <c r="D13" s="42" t="s">
        <v>510</v>
      </c>
      <c r="E13" s="42" t="s">
        <v>1885</v>
      </c>
      <c r="F13" s="21">
        <v>2</v>
      </c>
      <c r="G13" s="42" t="s">
        <v>1911</v>
      </c>
      <c r="H13" s="42" t="s">
        <v>1847</v>
      </c>
      <c r="I13" s="21">
        <v>2</v>
      </c>
      <c r="J13" s="42" t="s">
        <v>1883</v>
      </c>
      <c r="K13" s="85">
        <v>45659</v>
      </c>
      <c r="L13" s="43">
        <v>1</v>
      </c>
      <c r="M13" s="42" t="s">
        <v>2334</v>
      </c>
      <c r="N13">
        <f t="shared" si="0"/>
        <v>-2</v>
      </c>
      <c r="O13">
        <f t="shared" si="1"/>
        <v>-2</v>
      </c>
      <c r="P13">
        <f t="shared" si="2"/>
        <v>-1</v>
      </c>
      <c r="Q13">
        <f t="shared" si="3"/>
        <v>-5</v>
      </c>
    </row>
    <row r="14" spans="1:17" ht="15" thickBot="1" x14ac:dyDescent="0.35">
      <c r="A14" s="44" t="s">
        <v>2667</v>
      </c>
      <c r="B14" s="40" t="s">
        <v>1659</v>
      </c>
      <c r="C14" s="40" t="s">
        <v>1990</v>
      </c>
      <c r="D14" s="40" t="s">
        <v>1657</v>
      </c>
      <c r="E14" s="40" t="s">
        <v>1881</v>
      </c>
      <c r="F14" s="27">
        <v>5</v>
      </c>
      <c r="G14" s="42" t="s">
        <v>1911</v>
      </c>
      <c r="H14" s="40" t="s">
        <v>1847</v>
      </c>
      <c r="I14" s="27">
        <v>5</v>
      </c>
      <c r="J14" s="42" t="s">
        <v>1883</v>
      </c>
      <c r="K14" s="86">
        <v>45659</v>
      </c>
      <c r="L14" s="45">
        <v>5</v>
      </c>
      <c r="M14" s="42" t="s">
        <v>2334</v>
      </c>
      <c r="N14">
        <f t="shared" si="0"/>
        <v>-5</v>
      </c>
      <c r="O14">
        <f t="shared" si="1"/>
        <v>-5</v>
      </c>
      <c r="P14">
        <f t="shared" si="2"/>
        <v>-5</v>
      </c>
      <c r="Q14">
        <f t="shared" si="3"/>
        <v>-15</v>
      </c>
    </row>
    <row r="15" spans="1:17" ht="15" thickBot="1" x14ac:dyDescent="0.35">
      <c r="A15" s="46" t="s">
        <v>2668</v>
      </c>
      <c r="B15" s="42" t="s">
        <v>1728</v>
      </c>
      <c r="C15" s="42" t="s">
        <v>1965</v>
      </c>
      <c r="D15" s="42" t="s">
        <v>1726</v>
      </c>
      <c r="E15" s="42" t="s">
        <v>1911</v>
      </c>
      <c r="F15" s="21">
        <v>5</v>
      </c>
      <c r="G15" s="42" t="s">
        <v>1911</v>
      </c>
      <c r="H15" s="42" t="s">
        <v>1883</v>
      </c>
      <c r="I15" s="21">
        <v>5</v>
      </c>
      <c r="J15" s="42" t="s">
        <v>1883</v>
      </c>
      <c r="K15" s="85">
        <v>45659</v>
      </c>
      <c r="L15" s="43">
        <v>5</v>
      </c>
      <c r="M15" s="42" t="s">
        <v>2334</v>
      </c>
      <c r="N15">
        <f t="shared" si="0"/>
        <v>5</v>
      </c>
      <c r="O15">
        <f t="shared" si="1"/>
        <v>10</v>
      </c>
      <c r="P15">
        <f t="shared" si="2"/>
        <v>-5</v>
      </c>
      <c r="Q15">
        <f t="shared" si="3"/>
        <v>10</v>
      </c>
    </row>
    <row r="16" spans="1:17" ht="15" thickBot="1" x14ac:dyDescent="0.35">
      <c r="A16" s="44" t="s">
        <v>2669</v>
      </c>
      <c r="B16" s="40" t="s">
        <v>14</v>
      </c>
      <c r="C16" s="40" t="s">
        <v>2341</v>
      </c>
      <c r="D16" s="40" t="s">
        <v>12</v>
      </c>
      <c r="E16" s="40" t="s">
        <v>1827</v>
      </c>
      <c r="F16" s="27">
        <v>5</v>
      </c>
      <c r="G16" s="42" t="s">
        <v>1911</v>
      </c>
      <c r="H16" s="40" t="s">
        <v>1828</v>
      </c>
      <c r="I16" s="27">
        <v>3</v>
      </c>
      <c r="J16" s="42" t="s">
        <v>1883</v>
      </c>
      <c r="K16" s="86">
        <v>45659</v>
      </c>
      <c r="L16" s="45">
        <v>3</v>
      </c>
      <c r="M16" s="42" t="s">
        <v>2334</v>
      </c>
      <c r="N16">
        <f t="shared" si="0"/>
        <v>-5</v>
      </c>
      <c r="O16">
        <f t="shared" si="1"/>
        <v>-3</v>
      </c>
      <c r="P16">
        <f t="shared" si="2"/>
        <v>-3</v>
      </c>
      <c r="Q16">
        <f t="shared" si="3"/>
        <v>-11</v>
      </c>
    </row>
    <row r="17" spans="1:17" ht="15" thickBot="1" x14ac:dyDescent="0.35">
      <c r="A17" s="46" t="s">
        <v>2670</v>
      </c>
      <c r="B17" s="42" t="s">
        <v>1544</v>
      </c>
      <c r="C17" s="42" t="s">
        <v>2340</v>
      </c>
      <c r="D17" s="42" t="s">
        <v>1542</v>
      </c>
      <c r="E17" s="42" t="s">
        <v>1911</v>
      </c>
      <c r="F17" s="21">
        <v>3</v>
      </c>
      <c r="G17" s="42" t="s">
        <v>1911</v>
      </c>
      <c r="H17" s="42" t="s">
        <v>1883</v>
      </c>
      <c r="I17" s="21">
        <v>3</v>
      </c>
      <c r="J17" s="42" t="s">
        <v>1883</v>
      </c>
      <c r="K17" s="42" t="s">
        <v>2334</v>
      </c>
      <c r="L17" s="43">
        <v>2</v>
      </c>
      <c r="M17" s="42" t="s">
        <v>2334</v>
      </c>
      <c r="N17">
        <f t="shared" si="0"/>
        <v>3</v>
      </c>
      <c r="O17">
        <f t="shared" si="1"/>
        <v>6</v>
      </c>
      <c r="P17">
        <f t="shared" si="2"/>
        <v>2</v>
      </c>
      <c r="Q17">
        <f t="shared" si="3"/>
        <v>11</v>
      </c>
    </row>
    <row r="18" spans="1:17" ht="15" thickBot="1" x14ac:dyDescent="0.35">
      <c r="A18" s="44" t="s">
        <v>2671</v>
      </c>
      <c r="B18" s="40" t="s">
        <v>107</v>
      </c>
      <c r="C18" s="40" t="s">
        <v>1981</v>
      </c>
      <c r="D18" s="40" t="s">
        <v>105</v>
      </c>
      <c r="E18" s="40" t="s">
        <v>1911</v>
      </c>
      <c r="F18" s="27">
        <v>5</v>
      </c>
      <c r="G18" s="42" t="s">
        <v>1911</v>
      </c>
      <c r="H18" s="40" t="s">
        <v>1883</v>
      </c>
      <c r="I18" s="27">
        <v>5</v>
      </c>
      <c r="J18" s="42" t="s">
        <v>1883</v>
      </c>
      <c r="K18" s="40" t="s">
        <v>2334</v>
      </c>
      <c r="L18" s="45">
        <v>5</v>
      </c>
      <c r="M18" s="42" t="s">
        <v>2334</v>
      </c>
      <c r="N18">
        <f t="shared" si="0"/>
        <v>5</v>
      </c>
      <c r="O18">
        <f t="shared" si="1"/>
        <v>10</v>
      </c>
      <c r="P18">
        <f t="shared" si="2"/>
        <v>5</v>
      </c>
      <c r="Q18">
        <f t="shared" si="3"/>
        <v>20</v>
      </c>
    </row>
    <row r="19" spans="1:17" ht="15" thickBot="1" x14ac:dyDescent="0.35">
      <c r="A19" s="46" t="s">
        <v>2672</v>
      </c>
      <c r="B19" s="42" t="s">
        <v>1040</v>
      </c>
      <c r="C19" s="42" t="s">
        <v>1957</v>
      </c>
      <c r="D19" s="42" t="s">
        <v>1038</v>
      </c>
      <c r="E19" s="42" t="s">
        <v>1911</v>
      </c>
      <c r="F19" s="21">
        <v>3</v>
      </c>
      <c r="G19" s="42" t="s">
        <v>1911</v>
      </c>
      <c r="H19" s="42" t="s">
        <v>1860</v>
      </c>
      <c r="I19" s="21">
        <v>5</v>
      </c>
      <c r="J19" s="42" t="s">
        <v>1883</v>
      </c>
      <c r="K19" s="85">
        <v>45659</v>
      </c>
      <c r="L19" s="43">
        <v>5</v>
      </c>
      <c r="M19" s="42" t="s">
        <v>2334</v>
      </c>
      <c r="N19">
        <f t="shared" si="0"/>
        <v>3</v>
      </c>
      <c r="O19">
        <f t="shared" si="1"/>
        <v>-5</v>
      </c>
      <c r="P19">
        <f t="shared" si="2"/>
        <v>-5</v>
      </c>
      <c r="Q19">
        <f t="shared" si="3"/>
        <v>-7</v>
      </c>
    </row>
    <row r="20" spans="1:17" ht="15" thickBot="1" x14ac:dyDescent="0.35">
      <c r="A20" s="44" t="s">
        <v>2673</v>
      </c>
      <c r="B20" s="40" t="s">
        <v>1568</v>
      </c>
      <c r="C20" s="40" t="s">
        <v>1832</v>
      </c>
      <c r="D20" s="40" t="s">
        <v>2674</v>
      </c>
      <c r="E20" s="40" t="s">
        <v>1911</v>
      </c>
      <c r="F20" s="27">
        <v>5</v>
      </c>
      <c r="G20" s="42" t="s">
        <v>1911</v>
      </c>
      <c r="H20" s="40" t="s">
        <v>1860</v>
      </c>
      <c r="I20" s="27">
        <v>5</v>
      </c>
      <c r="J20" s="42" t="s">
        <v>1883</v>
      </c>
      <c r="K20" s="40" t="s">
        <v>2334</v>
      </c>
      <c r="L20" s="45">
        <v>5</v>
      </c>
      <c r="M20" s="42" t="s">
        <v>2334</v>
      </c>
      <c r="N20">
        <f t="shared" si="0"/>
        <v>5</v>
      </c>
      <c r="O20">
        <f t="shared" si="1"/>
        <v>-5</v>
      </c>
      <c r="P20">
        <f t="shared" si="2"/>
        <v>5</v>
      </c>
      <c r="Q20">
        <f t="shared" si="3"/>
        <v>5</v>
      </c>
    </row>
    <row r="21" spans="1:17" ht="15" thickBot="1" x14ac:dyDescent="0.35">
      <c r="A21" s="46" t="s">
        <v>2675</v>
      </c>
      <c r="B21" s="42" t="s">
        <v>1049</v>
      </c>
      <c r="C21" s="42" t="s">
        <v>2397</v>
      </c>
      <c r="D21" s="42" t="s">
        <v>1047</v>
      </c>
      <c r="E21" s="42" t="s">
        <v>1911</v>
      </c>
      <c r="F21" s="21">
        <v>5</v>
      </c>
      <c r="G21" s="42" t="s">
        <v>1911</v>
      </c>
      <c r="H21" s="42" t="s">
        <v>1883</v>
      </c>
      <c r="I21" s="21">
        <v>5</v>
      </c>
      <c r="J21" s="42" t="s">
        <v>1883</v>
      </c>
      <c r="K21" s="85">
        <v>45659</v>
      </c>
      <c r="L21" s="43">
        <v>5</v>
      </c>
      <c r="M21" s="42" t="s">
        <v>2334</v>
      </c>
      <c r="N21">
        <f t="shared" si="0"/>
        <v>5</v>
      </c>
      <c r="O21">
        <f t="shared" si="1"/>
        <v>10</v>
      </c>
      <c r="P21">
        <f t="shared" si="2"/>
        <v>-5</v>
      </c>
      <c r="Q21">
        <f t="shared" si="3"/>
        <v>10</v>
      </c>
    </row>
    <row r="22" spans="1:17" ht="15" thickBot="1" x14ac:dyDescent="0.35">
      <c r="A22" s="44" t="s">
        <v>2676</v>
      </c>
      <c r="B22" s="40" t="s">
        <v>1411</v>
      </c>
      <c r="C22" s="40" t="s">
        <v>2336</v>
      </c>
      <c r="D22" s="40" t="s">
        <v>1409</v>
      </c>
      <c r="E22" s="40" t="s">
        <v>1885</v>
      </c>
      <c r="F22" s="27">
        <v>5</v>
      </c>
      <c r="G22" s="42" t="s">
        <v>1911</v>
      </c>
      <c r="H22" s="40" t="s">
        <v>1860</v>
      </c>
      <c r="I22" s="27">
        <v>5</v>
      </c>
      <c r="J22" s="42" t="s">
        <v>1883</v>
      </c>
      <c r="K22" s="86">
        <v>45659</v>
      </c>
      <c r="L22" s="45">
        <v>3</v>
      </c>
      <c r="M22" s="42" t="s">
        <v>2334</v>
      </c>
      <c r="N22">
        <f t="shared" si="0"/>
        <v>-5</v>
      </c>
      <c r="O22">
        <f t="shared" si="1"/>
        <v>-5</v>
      </c>
      <c r="P22">
        <f t="shared" si="2"/>
        <v>-3</v>
      </c>
      <c r="Q22">
        <f t="shared" si="3"/>
        <v>-13</v>
      </c>
    </row>
    <row r="23" spans="1:17" ht="15" thickBot="1" x14ac:dyDescent="0.35">
      <c r="A23" s="46" t="s">
        <v>2677</v>
      </c>
      <c r="B23" s="42" t="s">
        <v>1236</v>
      </c>
      <c r="C23" s="42" t="s">
        <v>1929</v>
      </c>
      <c r="D23" s="42" t="s">
        <v>1234</v>
      </c>
      <c r="E23" s="42" t="s">
        <v>1911</v>
      </c>
      <c r="F23" s="21">
        <v>5</v>
      </c>
      <c r="G23" s="42" t="s">
        <v>1911</v>
      </c>
      <c r="H23" s="42" t="s">
        <v>1860</v>
      </c>
      <c r="I23" s="21">
        <v>5</v>
      </c>
      <c r="J23" s="42" t="s">
        <v>1883</v>
      </c>
      <c r="K23" s="85">
        <v>45659</v>
      </c>
      <c r="L23" s="43">
        <v>5</v>
      </c>
      <c r="M23" s="42" t="s">
        <v>2334</v>
      </c>
      <c r="N23">
        <f t="shared" si="0"/>
        <v>5</v>
      </c>
      <c r="O23">
        <f t="shared" si="1"/>
        <v>-5</v>
      </c>
      <c r="P23">
        <f t="shared" si="2"/>
        <v>-5</v>
      </c>
      <c r="Q23">
        <f t="shared" si="3"/>
        <v>-5</v>
      </c>
    </row>
    <row r="24" spans="1:17" ht="15" thickBot="1" x14ac:dyDescent="0.35">
      <c r="A24" s="44" t="s">
        <v>2678</v>
      </c>
      <c r="B24" s="40" t="s">
        <v>1731</v>
      </c>
      <c r="C24" s="40" t="s">
        <v>1826</v>
      </c>
      <c r="D24" s="40" t="s">
        <v>1729</v>
      </c>
      <c r="E24" s="40" t="s">
        <v>1827</v>
      </c>
      <c r="F24" s="27">
        <v>5</v>
      </c>
      <c r="G24" s="42" t="s">
        <v>1911</v>
      </c>
      <c r="H24" s="40" t="s">
        <v>1847</v>
      </c>
      <c r="I24" s="27">
        <v>5</v>
      </c>
      <c r="J24" s="42" t="s">
        <v>1883</v>
      </c>
      <c r="K24" s="40" t="s">
        <v>2334</v>
      </c>
      <c r="L24" s="45">
        <v>5</v>
      </c>
      <c r="M24" s="42" t="s">
        <v>2334</v>
      </c>
      <c r="N24">
        <f t="shared" si="0"/>
        <v>-5</v>
      </c>
      <c r="O24">
        <f t="shared" si="1"/>
        <v>-5</v>
      </c>
      <c r="P24">
        <f t="shared" si="2"/>
        <v>5</v>
      </c>
      <c r="Q24">
        <f t="shared" si="3"/>
        <v>-5</v>
      </c>
    </row>
    <row r="25" spans="1:17" ht="27" thickBot="1" x14ac:dyDescent="0.35">
      <c r="A25" s="46" t="s">
        <v>2679</v>
      </c>
      <c r="B25" s="42" t="s">
        <v>1770</v>
      </c>
      <c r="C25" s="42" t="s">
        <v>1904</v>
      </c>
      <c r="D25" s="42" t="s">
        <v>1768</v>
      </c>
      <c r="E25" s="42" t="s">
        <v>1911</v>
      </c>
      <c r="F25" s="21">
        <v>5</v>
      </c>
      <c r="G25" s="42" t="s">
        <v>1911</v>
      </c>
      <c r="H25" s="42" t="s">
        <v>1860</v>
      </c>
      <c r="I25" s="21">
        <v>5</v>
      </c>
      <c r="J25" s="42" t="s">
        <v>1883</v>
      </c>
      <c r="K25" s="85">
        <v>45659</v>
      </c>
      <c r="L25" s="43">
        <v>5</v>
      </c>
      <c r="M25" s="42" t="s">
        <v>2334</v>
      </c>
      <c r="N25">
        <f t="shared" si="0"/>
        <v>5</v>
      </c>
      <c r="O25">
        <f t="shared" si="1"/>
        <v>-5</v>
      </c>
      <c r="P25">
        <f t="shared" si="2"/>
        <v>-5</v>
      </c>
      <c r="Q25">
        <f t="shared" si="3"/>
        <v>-5</v>
      </c>
    </row>
    <row r="26" spans="1:17" ht="15" thickBot="1" x14ac:dyDescent="0.35">
      <c r="A26" s="44" t="s">
        <v>2680</v>
      </c>
      <c r="B26" s="40" t="s">
        <v>1061</v>
      </c>
      <c r="C26" s="40" t="s">
        <v>1947</v>
      </c>
      <c r="D26" s="40" t="s">
        <v>1059</v>
      </c>
      <c r="E26" s="40" t="s">
        <v>1885</v>
      </c>
      <c r="F26" s="27">
        <v>5</v>
      </c>
      <c r="G26" s="42" t="s">
        <v>1911</v>
      </c>
      <c r="H26" s="40" t="s">
        <v>1860</v>
      </c>
      <c r="I26" s="27">
        <v>5</v>
      </c>
      <c r="J26" s="42" t="s">
        <v>1883</v>
      </c>
      <c r="K26" s="40" t="s">
        <v>2334</v>
      </c>
      <c r="L26" s="45">
        <v>5</v>
      </c>
      <c r="M26" s="42" t="s">
        <v>2334</v>
      </c>
      <c r="N26">
        <f t="shared" si="0"/>
        <v>-5</v>
      </c>
      <c r="O26">
        <f t="shared" si="1"/>
        <v>-5</v>
      </c>
      <c r="P26">
        <f t="shared" si="2"/>
        <v>5</v>
      </c>
      <c r="Q26">
        <f t="shared" si="3"/>
        <v>-5</v>
      </c>
    </row>
    <row r="27" spans="1:17" ht="27" thickBot="1" x14ac:dyDescent="0.35">
      <c r="A27" s="46" t="s">
        <v>2681</v>
      </c>
      <c r="B27" s="42" t="s">
        <v>1767</v>
      </c>
      <c r="C27" s="42" t="s">
        <v>2441</v>
      </c>
      <c r="D27" s="42" t="s">
        <v>1765</v>
      </c>
      <c r="E27" s="42" t="s">
        <v>1911</v>
      </c>
      <c r="F27" s="21">
        <v>5</v>
      </c>
      <c r="G27" s="42" t="s">
        <v>1911</v>
      </c>
      <c r="H27" s="42" t="s">
        <v>1860</v>
      </c>
      <c r="I27" s="21">
        <v>5</v>
      </c>
      <c r="J27" s="42" t="s">
        <v>1883</v>
      </c>
      <c r="K27" s="85">
        <v>45659</v>
      </c>
      <c r="L27" s="43">
        <v>5</v>
      </c>
      <c r="M27" s="42" t="s">
        <v>2334</v>
      </c>
      <c r="N27">
        <f t="shared" si="0"/>
        <v>5</v>
      </c>
      <c r="O27">
        <f t="shared" si="1"/>
        <v>-5</v>
      </c>
      <c r="P27">
        <f t="shared" si="2"/>
        <v>-5</v>
      </c>
      <c r="Q27">
        <f t="shared" si="3"/>
        <v>-5</v>
      </c>
    </row>
    <row r="28" spans="1:17" ht="15" thickBot="1" x14ac:dyDescent="0.35">
      <c r="A28" s="44" t="s">
        <v>2682</v>
      </c>
      <c r="B28" s="40" t="s">
        <v>50</v>
      </c>
      <c r="C28" s="40" t="s">
        <v>2031</v>
      </c>
      <c r="D28" s="40" t="s">
        <v>48</v>
      </c>
      <c r="E28" s="40" t="s">
        <v>1827</v>
      </c>
      <c r="F28" s="27">
        <v>5</v>
      </c>
      <c r="G28" s="42" t="s">
        <v>1911</v>
      </c>
      <c r="H28" s="40" t="s">
        <v>1828</v>
      </c>
      <c r="I28" s="27">
        <v>5</v>
      </c>
      <c r="J28" s="42" t="s">
        <v>1883</v>
      </c>
      <c r="K28" s="86">
        <v>45659</v>
      </c>
      <c r="L28" s="45">
        <v>4</v>
      </c>
      <c r="M28" s="42" t="s">
        <v>2334</v>
      </c>
      <c r="N28">
        <f t="shared" si="0"/>
        <v>-5</v>
      </c>
      <c r="O28">
        <f t="shared" si="1"/>
        <v>-5</v>
      </c>
      <c r="P28">
        <f t="shared" si="2"/>
        <v>-4</v>
      </c>
      <c r="Q28">
        <f t="shared" si="3"/>
        <v>-14</v>
      </c>
    </row>
    <row r="29" spans="1:17" ht="15" thickBot="1" x14ac:dyDescent="0.35">
      <c r="A29" s="46" t="s">
        <v>2683</v>
      </c>
      <c r="B29" s="42" t="s">
        <v>131</v>
      </c>
      <c r="C29" s="42" t="s">
        <v>2034</v>
      </c>
      <c r="D29" s="42" t="s">
        <v>129</v>
      </c>
      <c r="E29" s="42" t="s">
        <v>1827</v>
      </c>
      <c r="F29" s="21">
        <v>5</v>
      </c>
      <c r="G29" s="42" t="s">
        <v>1911</v>
      </c>
      <c r="H29" s="42" t="s">
        <v>1828</v>
      </c>
      <c r="I29" s="21">
        <v>5</v>
      </c>
      <c r="J29" s="42" t="s">
        <v>1883</v>
      </c>
      <c r="K29" s="85">
        <v>45659</v>
      </c>
      <c r="L29" s="43">
        <v>5</v>
      </c>
      <c r="M29" s="42" t="s">
        <v>2334</v>
      </c>
      <c r="N29">
        <f t="shared" si="0"/>
        <v>-5</v>
      </c>
      <c r="O29">
        <f t="shared" si="1"/>
        <v>-5</v>
      </c>
      <c r="P29">
        <f t="shared" si="2"/>
        <v>-5</v>
      </c>
      <c r="Q29">
        <f t="shared" si="3"/>
        <v>-15</v>
      </c>
    </row>
    <row r="30" spans="1:17" ht="15" thickBot="1" x14ac:dyDescent="0.35">
      <c r="A30" s="44" t="s">
        <v>2684</v>
      </c>
      <c r="B30" s="40" t="s">
        <v>596</v>
      </c>
      <c r="C30" s="40" t="s">
        <v>1940</v>
      </c>
      <c r="D30" s="40" t="s">
        <v>594</v>
      </c>
      <c r="E30" s="40" t="s">
        <v>1827</v>
      </c>
      <c r="F30" s="27">
        <v>3</v>
      </c>
      <c r="G30" s="42" t="s">
        <v>1911</v>
      </c>
      <c r="H30" s="40" t="s">
        <v>1828</v>
      </c>
      <c r="I30" s="27">
        <v>3</v>
      </c>
      <c r="J30" s="42" t="s">
        <v>1883</v>
      </c>
      <c r="K30" s="86">
        <v>45659</v>
      </c>
      <c r="L30" s="45">
        <v>3</v>
      </c>
      <c r="M30" s="42" t="s">
        <v>2334</v>
      </c>
      <c r="N30">
        <f t="shared" si="0"/>
        <v>-3</v>
      </c>
      <c r="O30">
        <f t="shared" si="1"/>
        <v>-3</v>
      </c>
      <c r="P30">
        <f t="shared" si="2"/>
        <v>-3</v>
      </c>
      <c r="Q30">
        <f t="shared" si="3"/>
        <v>-9</v>
      </c>
    </row>
    <row r="31" spans="1:17" ht="15" thickBot="1" x14ac:dyDescent="0.35">
      <c r="A31" s="46" t="s">
        <v>2685</v>
      </c>
      <c r="B31" s="42" t="s">
        <v>1583</v>
      </c>
      <c r="C31" s="42" t="s">
        <v>2411</v>
      </c>
      <c r="D31" s="42" t="s">
        <v>1581</v>
      </c>
      <c r="E31" s="42" t="s">
        <v>1911</v>
      </c>
      <c r="F31" s="21">
        <v>5</v>
      </c>
      <c r="G31" s="42" t="s">
        <v>1911</v>
      </c>
      <c r="H31" s="42" t="s">
        <v>1883</v>
      </c>
      <c r="I31" s="21">
        <v>5</v>
      </c>
      <c r="J31" s="42" t="s">
        <v>1883</v>
      </c>
      <c r="K31" s="42" t="s">
        <v>2334</v>
      </c>
      <c r="L31" s="43">
        <v>5</v>
      </c>
      <c r="M31" s="42" t="s">
        <v>2334</v>
      </c>
      <c r="N31">
        <f t="shared" si="0"/>
        <v>5</v>
      </c>
      <c r="O31">
        <f t="shared" si="1"/>
        <v>10</v>
      </c>
      <c r="P31">
        <f t="shared" si="2"/>
        <v>5</v>
      </c>
      <c r="Q31">
        <f t="shared" si="3"/>
        <v>20</v>
      </c>
    </row>
    <row r="32" spans="1:17" ht="15" thickBot="1" x14ac:dyDescent="0.35">
      <c r="A32" s="47" t="s">
        <v>2686</v>
      </c>
      <c r="B32" s="48" t="s">
        <v>1638</v>
      </c>
      <c r="C32" s="48" t="s">
        <v>2349</v>
      </c>
      <c r="D32" s="48" t="s">
        <v>1636</v>
      </c>
      <c r="E32" s="48" t="s">
        <v>1885</v>
      </c>
      <c r="F32" s="31">
        <v>2</v>
      </c>
      <c r="G32" s="42" t="s">
        <v>1911</v>
      </c>
      <c r="H32" s="48" t="s">
        <v>1860</v>
      </c>
      <c r="I32" s="31">
        <v>2</v>
      </c>
      <c r="J32" s="42" t="s">
        <v>1883</v>
      </c>
      <c r="K32" s="48" t="s">
        <v>2334</v>
      </c>
      <c r="L32" s="49">
        <v>2</v>
      </c>
      <c r="M32" s="42" t="s">
        <v>2334</v>
      </c>
      <c r="N32">
        <f t="shared" si="0"/>
        <v>-2</v>
      </c>
      <c r="O32">
        <f t="shared" si="1"/>
        <v>-2</v>
      </c>
      <c r="P32">
        <f t="shared" si="2"/>
        <v>2</v>
      </c>
      <c r="Q32">
        <f t="shared" si="3"/>
        <v>-2</v>
      </c>
    </row>
  </sheetData>
  <phoneticPr fontId="10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AE12D8-0432-44F1-B7BD-DD2E61409988}">
  <dimension ref="A1:M41"/>
  <sheetViews>
    <sheetView topLeftCell="A7" workbookViewId="0">
      <selection activeCell="C20" sqref="C20"/>
    </sheetView>
  </sheetViews>
  <sheetFormatPr defaultRowHeight="14.4" x14ac:dyDescent="0.3"/>
  <cols>
    <col min="1" max="1" width="16.44140625" bestFit="1" customWidth="1"/>
    <col min="2" max="2" width="32.21875" bestFit="1" customWidth="1"/>
    <col min="3" max="3" width="13.6640625" customWidth="1"/>
    <col min="4" max="4" width="15" bestFit="1" customWidth="1"/>
    <col min="5" max="5" width="14.5546875" bestFit="1" customWidth="1"/>
    <col min="6" max="6" width="7.33203125" customWidth="1"/>
    <col min="7" max="7" width="12.6640625" customWidth="1"/>
    <col min="9" max="13" width="6.5546875" customWidth="1"/>
  </cols>
  <sheetData>
    <row r="1" spans="1:13" ht="84.6" customHeight="1" thickBot="1" x14ac:dyDescent="0.35">
      <c r="A1" s="36" t="s">
        <v>1813</v>
      </c>
      <c r="B1" s="37" t="s">
        <v>1814</v>
      </c>
      <c r="C1" s="37" t="s">
        <v>2220</v>
      </c>
      <c r="D1" s="37" t="s">
        <v>2422</v>
      </c>
      <c r="E1" s="37" t="s">
        <v>2687</v>
      </c>
      <c r="F1" s="37" t="s">
        <v>1818</v>
      </c>
      <c r="G1" s="136" t="s">
        <v>2626</v>
      </c>
      <c r="H1" s="37" t="s">
        <v>2375</v>
      </c>
      <c r="I1" s="38" t="s">
        <v>1818</v>
      </c>
      <c r="J1" s="122" t="s">
        <v>2421</v>
      </c>
      <c r="K1" s="113" t="s">
        <v>2208</v>
      </c>
      <c r="L1" s="122" t="s">
        <v>2211</v>
      </c>
      <c r="M1" s="84" t="s">
        <v>1825</v>
      </c>
    </row>
    <row r="2" spans="1:13" ht="15" thickBot="1" x14ac:dyDescent="0.35">
      <c r="A2" s="39">
        <v>45424.463321759256</v>
      </c>
      <c r="B2" s="40" t="s">
        <v>1647</v>
      </c>
      <c r="C2" s="40" t="s">
        <v>2269</v>
      </c>
      <c r="D2" s="40" t="s">
        <v>1645</v>
      </c>
      <c r="E2" s="40" t="s">
        <v>1883</v>
      </c>
      <c r="F2" s="27">
        <v>4</v>
      </c>
      <c r="G2" s="42" t="s">
        <v>1847</v>
      </c>
      <c r="H2" s="86">
        <v>45691</v>
      </c>
      <c r="I2" s="45">
        <v>4</v>
      </c>
      <c r="J2" s="40" t="s">
        <v>2503</v>
      </c>
      <c r="K2" s="100">
        <f>IF(G2=E2,F2*3-F2,-F2)</f>
        <v>-4</v>
      </c>
      <c r="L2" s="100">
        <f>IF(H2=J2,I2*2-I2,-I2)</f>
        <v>-4</v>
      </c>
      <c r="M2" s="100">
        <f>SUM(K2:L2)</f>
        <v>-8</v>
      </c>
    </row>
    <row r="3" spans="1:13" ht="15" thickBot="1" x14ac:dyDescent="0.35">
      <c r="A3" s="41">
        <v>45424.464039351849</v>
      </c>
      <c r="B3" s="42" t="s">
        <v>1006</v>
      </c>
      <c r="C3" s="42" t="s">
        <v>2688</v>
      </c>
      <c r="D3" s="42" t="s">
        <v>1004</v>
      </c>
      <c r="E3" s="42" t="s">
        <v>1883</v>
      </c>
      <c r="F3" s="21">
        <v>5</v>
      </c>
      <c r="G3" s="42" t="s">
        <v>1847</v>
      </c>
      <c r="H3" s="85">
        <v>45660</v>
      </c>
      <c r="I3" s="43">
        <v>5</v>
      </c>
      <c r="J3" s="40" t="s">
        <v>2503</v>
      </c>
      <c r="K3" s="100">
        <f t="shared" ref="K3:K41" si="0">IF(G3=E3,F3*3-F3,-F3)</f>
        <v>-5</v>
      </c>
      <c r="L3" s="100">
        <f t="shared" ref="L3:L41" si="1">IF(H3=J3,I3*2-I3,-I3)</f>
        <v>-5</v>
      </c>
      <c r="M3" s="100">
        <f t="shared" ref="M3:M41" si="2">SUM(K3:L3)</f>
        <v>-10</v>
      </c>
    </row>
    <row r="4" spans="1:13" ht="27" thickBot="1" x14ac:dyDescent="0.35">
      <c r="A4" s="39">
        <v>45424.464120370372</v>
      </c>
      <c r="B4" s="40" t="s">
        <v>1770</v>
      </c>
      <c r="C4" s="40" t="s">
        <v>1904</v>
      </c>
      <c r="D4" s="40" t="s">
        <v>1768</v>
      </c>
      <c r="E4" s="40" t="s">
        <v>1847</v>
      </c>
      <c r="F4" s="27">
        <v>5</v>
      </c>
      <c r="G4" s="42" t="s">
        <v>1847</v>
      </c>
      <c r="H4" s="86">
        <v>45660</v>
      </c>
      <c r="I4" s="45">
        <v>5</v>
      </c>
      <c r="J4" s="40" t="s">
        <v>2503</v>
      </c>
      <c r="K4" s="100">
        <f t="shared" si="0"/>
        <v>10</v>
      </c>
      <c r="L4" s="100">
        <f t="shared" si="1"/>
        <v>-5</v>
      </c>
      <c r="M4" s="100">
        <f t="shared" si="2"/>
        <v>5</v>
      </c>
    </row>
    <row r="5" spans="1:13" ht="15" thickBot="1" x14ac:dyDescent="0.35">
      <c r="A5" s="41">
        <v>45424.464409722219</v>
      </c>
      <c r="B5" s="42" t="s">
        <v>1411</v>
      </c>
      <c r="C5" s="42" t="s">
        <v>2336</v>
      </c>
      <c r="D5" s="42" t="s">
        <v>1409</v>
      </c>
      <c r="E5" s="42" t="s">
        <v>1847</v>
      </c>
      <c r="F5" s="21">
        <v>5</v>
      </c>
      <c r="G5" s="42" t="s">
        <v>1847</v>
      </c>
      <c r="H5" s="85">
        <v>45660</v>
      </c>
      <c r="I5" s="43">
        <v>5</v>
      </c>
      <c r="J5" s="40" t="s">
        <v>2503</v>
      </c>
      <c r="K5" s="100">
        <f t="shared" si="0"/>
        <v>10</v>
      </c>
      <c r="L5" s="100">
        <f t="shared" si="1"/>
        <v>-5</v>
      </c>
      <c r="M5" s="100">
        <f t="shared" si="2"/>
        <v>5</v>
      </c>
    </row>
    <row r="6" spans="1:13" ht="27" thickBot="1" x14ac:dyDescent="0.35">
      <c r="A6" s="39">
        <v>45424.465150462966</v>
      </c>
      <c r="B6" s="40" t="s">
        <v>707</v>
      </c>
      <c r="C6" s="40" t="s">
        <v>2436</v>
      </c>
      <c r="D6" s="40" t="s">
        <v>705</v>
      </c>
      <c r="E6" s="40" t="s">
        <v>1847</v>
      </c>
      <c r="F6" s="27">
        <v>5</v>
      </c>
      <c r="G6" s="42" t="s">
        <v>1847</v>
      </c>
      <c r="H6" s="86">
        <v>45660</v>
      </c>
      <c r="I6" s="45">
        <v>3</v>
      </c>
      <c r="J6" s="40" t="s">
        <v>2503</v>
      </c>
      <c r="K6" s="100">
        <f t="shared" si="0"/>
        <v>10</v>
      </c>
      <c r="L6" s="100">
        <f t="shared" si="1"/>
        <v>-3</v>
      </c>
      <c r="M6" s="100">
        <f t="shared" si="2"/>
        <v>7</v>
      </c>
    </row>
    <row r="7" spans="1:13" ht="15" thickBot="1" x14ac:dyDescent="0.35">
      <c r="A7" s="41">
        <v>45424.465902777774</v>
      </c>
      <c r="B7" s="42" t="s">
        <v>1583</v>
      </c>
      <c r="C7" s="42" t="s">
        <v>2411</v>
      </c>
      <c r="D7" s="42" t="s">
        <v>1581</v>
      </c>
      <c r="E7" s="42" t="s">
        <v>1847</v>
      </c>
      <c r="F7" s="21">
        <v>5</v>
      </c>
      <c r="G7" s="42" t="s">
        <v>1847</v>
      </c>
      <c r="H7" s="85">
        <v>45660</v>
      </c>
      <c r="I7" s="43">
        <v>5</v>
      </c>
      <c r="J7" s="40" t="s">
        <v>2503</v>
      </c>
      <c r="K7" s="100">
        <f t="shared" si="0"/>
        <v>10</v>
      </c>
      <c r="L7" s="100">
        <f t="shared" si="1"/>
        <v>-5</v>
      </c>
      <c r="M7" s="100">
        <f t="shared" si="2"/>
        <v>5</v>
      </c>
    </row>
    <row r="8" spans="1:13" ht="15" thickBot="1" x14ac:dyDescent="0.35">
      <c r="A8" s="39">
        <v>45424.466284722221</v>
      </c>
      <c r="B8" s="40" t="s">
        <v>512</v>
      </c>
      <c r="C8" s="40" t="s">
        <v>1878</v>
      </c>
      <c r="D8" s="40" t="s">
        <v>510</v>
      </c>
      <c r="E8" s="40" t="s">
        <v>1883</v>
      </c>
      <c r="F8" s="27">
        <v>5</v>
      </c>
      <c r="G8" s="42" t="s">
        <v>1847</v>
      </c>
      <c r="H8" s="86">
        <v>45660</v>
      </c>
      <c r="I8" s="45">
        <v>1</v>
      </c>
      <c r="J8" s="40" t="s">
        <v>2503</v>
      </c>
      <c r="K8" s="100">
        <f t="shared" si="0"/>
        <v>-5</v>
      </c>
      <c r="L8" s="100">
        <f t="shared" si="1"/>
        <v>-1</v>
      </c>
      <c r="M8" s="100">
        <f t="shared" si="2"/>
        <v>-6</v>
      </c>
    </row>
    <row r="9" spans="1:13" ht="27" thickBot="1" x14ac:dyDescent="0.35">
      <c r="A9" s="41">
        <v>45424.471979166665</v>
      </c>
      <c r="B9" s="42" t="s">
        <v>410</v>
      </c>
      <c r="C9" s="42" t="s">
        <v>2689</v>
      </c>
      <c r="D9" s="42" t="s">
        <v>408</v>
      </c>
      <c r="E9" s="42" t="s">
        <v>1847</v>
      </c>
      <c r="F9" s="21">
        <v>5</v>
      </c>
      <c r="G9" s="42" t="s">
        <v>1847</v>
      </c>
      <c r="H9" s="85">
        <v>45691</v>
      </c>
      <c r="I9" s="43">
        <v>5</v>
      </c>
      <c r="J9" s="40" t="s">
        <v>2503</v>
      </c>
      <c r="K9" s="100">
        <f t="shared" si="0"/>
        <v>10</v>
      </c>
      <c r="L9" s="100">
        <f t="shared" si="1"/>
        <v>-5</v>
      </c>
      <c r="M9" s="100">
        <f t="shared" si="2"/>
        <v>5</v>
      </c>
    </row>
    <row r="10" spans="1:13" ht="27" thickBot="1" x14ac:dyDescent="0.35">
      <c r="A10" s="39">
        <v>45424.47420138889</v>
      </c>
      <c r="B10" s="40" t="s">
        <v>107</v>
      </c>
      <c r="C10" s="40" t="s">
        <v>1981</v>
      </c>
      <c r="D10" s="40" t="s">
        <v>105</v>
      </c>
      <c r="E10" s="40" t="s">
        <v>1883</v>
      </c>
      <c r="F10" s="27">
        <v>5</v>
      </c>
      <c r="G10" s="42" t="s">
        <v>1847</v>
      </c>
      <c r="H10" s="86">
        <v>45691</v>
      </c>
      <c r="I10" s="45">
        <v>5</v>
      </c>
      <c r="J10" s="40" t="s">
        <v>2503</v>
      </c>
      <c r="K10" s="100">
        <f t="shared" si="0"/>
        <v>-5</v>
      </c>
      <c r="L10" s="100">
        <f t="shared" si="1"/>
        <v>-5</v>
      </c>
      <c r="M10" s="100">
        <f t="shared" si="2"/>
        <v>-10</v>
      </c>
    </row>
    <row r="11" spans="1:13" ht="15" thickBot="1" x14ac:dyDescent="0.35">
      <c r="A11" s="41">
        <v>45424.475960648146</v>
      </c>
      <c r="B11" s="42" t="s">
        <v>14</v>
      </c>
      <c r="C11" s="42" t="s">
        <v>2341</v>
      </c>
      <c r="D11" s="42" t="s">
        <v>12</v>
      </c>
      <c r="E11" s="42" t="s">
        <v>1847</v>
      </c>
      <c r="F11" s="21">
        <v>5</v>
      </c>
      <c r="G11" s="42" t="s">
        <v>1847</v>
      </c>
      <c r="H11" s="85">
        <v>45660</v>
      </c>
      <c r="I11" s="43">
        <v>5</v>
      </c>
      <c r="J11" s="40" t="s">
        <v>2503</v>
      </c>
      <c r="K11" s="100">
        <f t="shared" si="0"/>
        <v>10</v>
      </c>
      <c r="L11" s="100">
        <f t="shared" si="1"/>
        <v>-5</v>
      </c>
      <c r="M11" s="100">
        <f t="shared" si="2"/>
        <v>5</v>
      </c>
    </row>
    <row r="12" spans="1:13" ht="15" thickBot="1" x14ac:dyDescent="0.35">
      <c r="A12" s="39">
        <v>45424.483518518522</v>
      </c>
      <c r="B12" s="40" t="s">
        <v>86</v>
      </c>
      <c r="C12" s="40" t="s">
        <v>1942</v>
      </c>
      <c r="D12" s="40" t="s">
        <v>84</v>
      </c>
      <c r="E12" s="40" t="s">
        <v>1847</v>
      </c>
      <c r="F12" s="27">
        <v>5</v>
      </c>
      <c r="G12" s="42" t="s">
        <v>1847</v>
      </c>
      <c r="H12" s="86">
        <v>45660</v>
      </c>
      <c r="I12" s="45">
        <v>4</v>
      </c>
      <c r="J12" s="40" t="s">
        <v>2503</v>
      </c>
      <c r="K12" s="100">
        <f t="shared" si="0"/>
        <v>10</v>
      </c>
      <c r="L12" s="100">
        <f t="shared" si="1"/>
        <v>-4</v>
      </c>
      <c r="M12" s="100">
        <f t="shared" si="2"/>
        <v>6</v>
      </c>
    </row>
    <row r="13" spans="1:13" ht="15" thickBot="1" x14ac:dyDescent="0.35">
      <c r="A13" s="41">
        <v>45424.483796296299</v>
      </c>
      <c r="B13" s="42" t="s">
        <v>886</v>
      </c>
      <c r="C13" s="42" t="s">
        <v>2232</v>
      </c>
      <c r="D13" s="42" t="s">
        <v>885</v>
      </c>
      <c r="E13" s="42" t="s">
        <v>1883</v>
      </c>
      <c r="F13" s="21">
        <v>5</v>
      </c>
      <c r="G13" s="42" t="s">
        <v>1847</v>
      </c>
      <c r="H13" s="85">
        <v>45691</v>
      </c>
      <c r="I13" s="43">
        <v>5</v>
      </c>
      <c r="J13" s="40" t="s">
        <v>2503</v>
      </c>
      <c r="K13" s="100">
        <f t="shared" si="0"/>
        <v>-5</v>
      </c>
      <c r="L13" s="100">
        <f t="shared" si="1"/>
        <v>-5</v>
      </c>
      <c r="M13" s="100">
        <f t="shared" si="2"/>
        <v>-10</v>
      </c>
    </row>
    <row r="14" spans="1:13" ht="15" thickBot="1" x14ac:dyDescent="0.35">
      <c r="A14" s="39">
        <v>45424.484525462962</v>
      </c>
      <c r="B14" s="40" t="s">
        <v>602</v>
      </c>
      <c r="C14" s="40" t="s">
        <v>1986</v>
      </c>
      <c r="D14" s="40" t="s">
        <v>600</v>
      </c>
      <c r="E14" s="40" t="s">
        <v>1847</v>
      </c>
      <c r="F14" s="27">
        <v>5</v>
      </c>
      <c r="G14" s="42" t="s">
        <v>1847</v>
      </c>
      <c r="H14" s="86">
        <v>45660</v>
      </c>
      <c r="I14" s="45">
        <v>5</v>
      </c>
      <c r="J14" s="40" t="s">
        <v>2503</v>
      </c>
      <c r="K14" s="100">
        <f t="shared" si="0"/>
        <v>10</v>
      </c>
      <c r="L14" s="100">
        <f t="shared" si="1"/>
        <v>-5</v>
      </c>
      <c r="M14" s="100">
        <f t="shared" si="2"/>
        <v>5</v>
      </c>
    </row>
    <row r="15" spans="1:13" ht="15" thickBot="1" x14ac:dyDescent="0.35">
      <c r="A15" s="41">
        <v>45424.488518518519</v>
      </c>
      <c r="B15" s="42" t="s">
        <v>212</v>
      </c>
      <c r="C15" s="42" t="s">
        <v>2690</v>
      </c>
      <c r="D15" s="42" t="s">
        <v>210</v>
      </c>
      <c r="E15" s="42" t="s">
        <v>1847</v>
      </c>
      <c r="F15" s="21">
        <v>5</v>
      </c>
      <c r="G15" s="42" t="s">
        <v>1847</v>
      </c>
      <c r="H15" s="85">
        <v>45660</v>
      </c>
      <c r="I15" s="43">
        <v>5</v>
      </c>
      <c r="J15" s="40" t="s">
        <v>2503</v>
      </c>
      <c r="K15" s="100">
        <f t="shared" si="0"/>
        <v>10</v>
      </c>
      <c r="L15" s="100">
        <f t="shared" si="1"/>
        <v>-5</v>
      </c>
      <c r="M15" s="100">
        <f t="shared" si="2"/>
        <v>5</v>
      </c>
    </row>
    <row r="16" spans="1:13" ht="27" thickBot="1" x14ac:dyDescent="0.35">
      <c r="A16" s="39">
        <v>45424.490277777775</v>
      </c>
      <c r="B16" s="40" t="s">
        <v>551</v>
      </c>
      <c r="C16" s="40" t="s">
        <v>1995</v>
      </c>
      <c r="D16" s="40" t="s">
        <v>549</v>
      </c>
      <c r="E16" s="40" t="s">
        <v>1847</v>
      </c>
      <c r="F16" s="27">
        <v>5</v>
      </c>
      <c r="G16" s="42" t="s">
        <v>1847</v>
      </c>
      <c r="H16" s="86">
        <v>45660</v>
      </c>
      <c r="I16" s="88"/>
      <c r="J16" s="40" t="s">
        <v>2503</v>
      </c>
      <c r="K16" s="100">
        <f t="shared" si="0"/>
        <v>10</v>
      </c>
      <c r="L16" s="100">
        <f t="shared" si="1"/>
        <v>0</v>
      </c>
      <c r="M16" s="100">
        <f t="shared" si="2"/>
        <v>10</v>
      </c>
    </row>
    <row r="17" spans="1:13" ht="15" thickBot="1" x14ac:dyDescent="0.35">
      <c r="A17" s="41">
        <v>45424.490532407406</v>
      </c>
      <c r="B17" s="42" t="s">
        <v>1269</v>
      </c>
      <c r="C17" s="42" t="s">
        <v>2691</v>
      </c>
      <c r="D17" s="42" t="s">
        <v>1267</v>
      </c>
      <c r="E17" s="42" t="s">
        <v>1883</v>
      </c>
      <c r="F17" s="21">
        <v>5</v>
      </c>
      <c r="G17" s="42" t="s">
        <v>1847</v>
      </c>
      <c r="H17" s="85">
        <v>45660</v>
      </c>
      <c r="I17" s="43">
        <v>5</v>
      </c>
      <c r="J17" s="40" t="s">
        <v>2503</v>
      </c>
      <c r="K17" s="100">
        <f t="shared" si="0"/>
        <v>-5</v>
      </c>
      <c r="L17" s="100">
        <f t="shared" si="1"/>
        <v>-5</v>
      </c>
      <c r="M17" s="100">
        <f t="shared" si="2"/>
        <v>-10</v>
      </c>
    </row>
    <row r="18" spans="1:13" ht="27" thickBot="1" x14ac:dyDescent="0.35">
      <c r="A18" s="39">
        <v>45424.494525462964</v>
      </c>
      <c r="B18" s="40" t="s">
        <v>1317</v>
      </c>
      <c r="C18" s="40" t="s">
        <v>2379</v>
      </c>
      <c r="D18" s="40" t="s">
        <v>1315</v>
      </c>
      <c r="E18" s="40" t="s">
        <v>1883</v>
      </c>
      <c r="F18" s="27">
        <v>3</v>
      </c>
      <c r="G18" s="42" t="s">
        <v>1847</v>
      </c>
      <c r="H18" s="86">
        <v>45660</v>
      </c>
      <c r="I18" s="45">
        <v>3</v>
      </c>
      <c r="J18" s="40" t="s">
        <v>2503</v>
      </c>
      <c r="K18" s="100">
        <f t="shared" si="0"/>
        <v>-3</v>
      </c>
      <c r="L18" s="100">
        <f t="shared" si="1"/>
        <v>-3</v>
      </c>
      <c r="M18" s="100">
        <f t="shared" si="2"/>
        <v>-6</v>
      </c>
    </row>
    <row r="19" spans="1:13" ht="15" thickBot="1" x14ac:dyDescent="0.35">
      <c r="A19" s="41">
        <v>45424.495115740741</v>
      </c>
      <c r="B19" s="42" t="s">
        <v>1011</v>
      </c>
      <c r="C19" s="42" t="s">
        <v>1830</v>
      </c>
      <c r="D19" s="42" t="s">
        <v>1009</v>
      </c>
      <c r="E19" s="42" t="s">
        <v>1847</v>
      </c>
      <c r="F19" s="21">
        <v>5</v>
      </c>
      <c r="G19" s="42" t="s">
        <v>1847</v>
      </c>
      <c r="H19" s="85">
        <v>45660</v>
      </c>
      <c r="I19" s="43">
        <v>5</v>
      </c>
      <c r="J19" s="40" t="s">
        <v>2503</v>
      </c>
      <c r="K19" s="100">
        <f t="shared" si="0"/>
        <v>10</v>
      </c>
      <c r="L19" s="100">
        <f t="shared" si="1"/>
        <v>-5</v>
      </c>
      <c r="M19" s="100">
        <f t="shared" si="2"/>
        <v>5</v>
      </c>
    </row>
    <row r="20" spans="1:13" ht="27" thickBot="1" x14ac:dyDescent="0.35">
      <c r="A20" s="39">
        <v>45424.495381944442</v>
      </c>
      <c r="B20" s="40" t="s">
        <v>994</v>
      </c>
      <c r="C20" s="40" t="s">
        <v>1876</v>
      </c>
      <c r="D20" s="40" t="s">
        <v>992</v>
      </c>
      <c r="E20" s="40" t="s">
        <v>1847</v>
      </c>
      <c r="F20" s="27">
        <v>4</v>
      </c>
      <c r="G20" s="42" t="s">
        <v>1847</v>
      </c>
      <c r="H20" s="86">
        <v>45660</v>
      </c>
      <c r="I20" s="45">
        <v>3</v>
      </c>
      <c r="J20" s="40" t="s">
        <v>2503</v>
      </c>
      <c r="K20" s="100">
        <f t="shared" si="0"/>
        <v>8</v>
      </c>
      <c r="L20" s="100">
        <f t="shared" si="1"/>
        <v>-3</v>
      </c>
      <c r="M20" s="100">
        <f t="shared" si="2"/>
        <v>5</v>
      </c>
    </row>
    <row r="21" spans="1:13" ht="15" thickBot="1" x14ac:dyDescent="0.35">
      <c r="A21" s="41">
        <v>45424.495763888888</v>
      </c>
      <c r="B21" s="42" t="s">
        <v>2692</v>
      </c>
      <c r="C21" s="42" t="s">
        <v>2693</v>
      </c>
      <c r="D21" s="42" t="s">
        <v>2694</v>
      </c>
      <c r="E21" s="42" t="s">
        <v>1847</v>
      </c>
      <c r="F21" s="21">
        <v>4</v>
      </c>
      <c r="G21" s="42" t="s">
        <v>1847</v>
      </c>
      <c r="H21" s="85">
        <v>45660</v>
      </c>
      <c r="I21" s="43">
        <v>4</v>
      </c>
      <c r="J21" s="40" t="s">
        <v>2503</v>
      </c>
      <c r="K21" s="100">
        <f t="shared" si="0"/>
        <v>8</v>
      </c>
      <c r="L21" s="100">
        <f t="shared" si="1"/>
        <v>-4</v>
      </c>
      <c r="M21" s="100">
        <f t="shared" si="2"/>
        <v>4</v>
      </c>
    </row>
    <row r="22" spans="1:13" ht="27" thickBot="1" x14ac:dyDescent="0.35">
      <c r="A22" s="39">
        <v>45424.500787037039</v>
      </c>
      <c r="B22" s="40" t="s">
        <v>1635</v>
      </c>
      <c r="C22" s="40" t="s">
        <v>2695</v>
      </c>
      <c r="D22" s="40" t="s">
        <v>1633</v>
      </c>
      <c r="E22" s="40" t="s">
        <v>1883</v>
      </c>
      <c r="F22" s="27">
        <v>3</v>
      </c>
      <c r="G22" s="42" t="s">
        <v>1847</v>
      </c>
      <c r="H22" s="86">
        <v>45660</v>
      </c>
      <c r="I22" s="45">
        <v>2</v>
      </c>
      <c r="J22" s="40" t="s">
        <v>2503</v>
      </c>
      <c r="K22" s="100">
        <f t="shared" si="0"/>
        <v>-3</v>
      </c>
      <c r="L22" s="100">
        <f t="shared" si="1"/>
        <v>-2</v>
      </c>
      <c r="M22" s="100">
        <f t="shared" si="2"/>
        <v>-5</v>
      </c>
    </row>
    <row r="23" spans="1:13" ht="27" thickBot="1" x14ac:dyDescent="0.35">
      <c r="A23" s="41">
        <v>45424.506678240738</v>
      </c>
      <c r="B23" s="42" t="s">
        <v>892</v>
      </c>
      <c r="C23" s="42" t="s">
        <v>1944</v>
      </c>
      <c r="D23" s="42" t="s">
        <v>890</v>
      </c>
      <c r="E23" s="42" t="s">
        <v>1883</v>
      </c>
      <c r="F23" s="21">
        <v>5</v>
      </c>
      <c r="G23" s="42" t="s">
        <v>1847</v>
      </c>
      <c r="H23" s="85">
        <v>45691</v>
      </c>
      <c r="I23" s="43">
        <v>1</v>
      </c>
      <c r="J23" s="40" t="s">
        <v>2503</v>
      </c>
      <c r="K23" s="100">
        <f t="shared" si="0"/>
        <v>-5</v>
      </c>
      <c r="L23" s="100">
        <f t="shared" si="1"/>
        <v>-1</v>
      </c>
      <c r="M23" s="100">
        <f t="shared" si="2"/>
        <v>-6</v>
      </c>
    </row>
    <row r="24" spans="1:13" ht="40.200000000000003" thickBot="1" x14ac:dyDescent="0.35">
      <c r="A24" s="39">
        <v>45424.553530092591</v>
      </c>
      <c r="B24" s="40" t="s">
        <v>1052</v>
      </c>
      <c r="C24" s="40" t="s">
        <v>2539</v>
      </c>
      <c r="D24" s="40" t="s">
        <v>1050</v>
      </c>
      <c r="E24" s="40" t="s">
        <v>1847</v>
      </c>
      <c r="F24" s="27">
        <v>2</v>
      </c>
      <c r="G24" s="42" t="s">
        <v>1847</v>
      </c>
      <c r="H24" s="86">
        <v>45691</v>
      </c>
      <c r="I24" s="45">
        <v>1</v>
      </c>
      <c r="J24" s="40" t="s">
        <v>2503</v>
      </c>
      <c r="K24" s="100">
        <f t="shared" si="0"/>
        <v>4</v>
      </c>
      <c r="L24" s="100">
        <f t="shared" si="1"/>
        <v>-1</v>
      </c>
      <c r="M24" s="100">
        <f t="shared" si="2"/>
        <v>3</v>
      </c>
    </row>
    <row r="25" spans="1:13" ht="15" thickBot="1" x14ac:dyDescent="0.35">
      <c r="A25" s="41">
        <v>45424.573518518519</v>
      </c>
      <c r="B25" s="42" t="s">
        <v>1230</v>
      </c>
      <c r="C25" s="42" t="s">
        <v>1880</v>
      </c>
      <c r="D25" s="42" t="s">
        <v>1228</v>
      </c>
      <c r="E25" s="42" t="s">
        <v>1847</v>
      </c>
      <c r="F25" s="21">
        <v>3</v>
      </c>
      <c r="G25" s="42" t="s">
        <v>1847</v>
      </c>
      <c r="H25" s="85">
        <v>45691</v>
      </c>
      <c r="I25" s="43">
        <v>3</v>
      </c>
      <c r="J25" s="40" t="s">
        <v>2503</v>
      </c>
      <c r="K25" s="100">
        <f t="shared" si="0"/>
        <v>6</v>
      </c>
      <c r="L25" s="100">
        <f t="shared" si="1"/>
        <v>-3</v>
      </c>
      <c r="M25" s="100">
        <f t="shared" si="2"/>
        <v>3</v>
      </c>
    </row>
    <row r="26" spans="1:13" ht="15" thickBot="1" x14ac:dyDescent="0.35">
      <c r="A26" s="39">
        <v>45424.578680555554</v>
      </c>
      <c r="B26" s="40" t="s">
        <v>101</v>
      </c>
      <c r="C26" s="40" t="s">
        <v>2126</v>
      </c>
      <c r="D26" s="40" t="s">
        <v>99</v>
      </c>
      <c r="E26" s="40" t="s">
        <v>1847</v>
      </c>
      <c r="F26" s="27">
        <v>5</v>
      </c>
      <c r="G26" s="42" t="s">
        <v>1847</v>
      </c>
      <c r="H26" s="86">
        <v>45660</v>
      </c>
      <c r="I26" s="45">
        <v>3</v>
      </c>
      <c r="J26" s="40" t="s">
        <v>2503</v>
      </c>
      <c r="K26" s="100">
        <f t="shared" si="0"/>
        <v>10</v>
      </c>
      <c r="L26" s="100">
        <f t="shared" si="1"/>
        <v>-3</v>
      </c>
      <c r="M26" s="100">
        <f t="shared" si="2"/>
        <v>7</v>
      </c>
    </row>
    <row r="27" spans="1:13" ht="15" thickBot="1" x14ac:dyDescent="0.35">
      <c r="A27" s="41">
        <v>45424.586817129632</v>
      </c>
      <c r="B27" s="42" t="s">
        <v>647</v>
      </c>
      <c r="C27" s="42" t="s">
        <v>2356</v>
      </c>
      <c r="D27" s="42" t="s">
        <v>645</v>
      </c>
      <c r="E27" s="42" t="s">
        <v>1847</v>
      </c>
      <c r="F27" s="21">
        <v>5</v>
      </c>
      <c r="G27" s="42" t="s">
        <v>1847</v>
      </c>
      <c r="H27" s="42" t="s">
        <v>2503</v>
      </c>
      <c r="I27" s="43">
        <v>1</v>
      </c>
      <c r="J27" s="40" t="s">
        <v>2503</v>
      </c>
      <c r="K27" s="100">
        <f t="shared" si="0"/>
        <v>10</v>
      </c>
      <c r="L27" s="100">
        <f t="shared" si="1"/>
        <v>1</v>
      </c>
      <c r="M27" s="100">
        <f t="shared" si="2"/>
        <v>11</v>
      </c>
    </row>
    <row r="28" spans="1:13" ht="27" thickBot="1" x14ac:dyDescent="0.35">
      <c r="A28" s="39">
        <v>45424.587291666663</v>
      </c>
      <c r="B28" s="40" t="s">
        <v>1767</v>
      </c>
      <c r="C28" s="40" t="s">
        <v>2441</v>
      </c>
      <c r="D28" s="40" t="s">
        <v>1765</v>
      </c>
      <c r="E28" s="40" t="s">
        <v>1847</v>
      </c>
      <c r="F28" s="27">
        <v>5</v>
      </c>
      <c r="G28" s="42" t="s">
        <v>1847</v>
      </c>
      <c r="H28" s="86">
        <v>45691</v>
      </c>
      <c r="I28" s="45">
        <v>5</v>
      </c>
      <c r="J28" s="40" t="s">
        <v>2503</v>
      </c>
      <c r="K28" s="100">
        <f t="shared" si="0"/>
        <v>10</v>
      </c>
      <c r="L28" s="100">
        <f t="shared" si="1"/>
        <v>-5</v>
      </c>
      <c r="M28" s="100">
        <f t="shared" si="2"/>
        <v>5</v>
      </c>
    </row>
    <row r="29" spans="1:13" ht="27" thickBot="1" x14ac:dyDescent="0.35">
      <c r="A29" s="41">
        <v>45424.639976851853</v>
      </c>
      <c r="B29" s="42" t="s">
        <v>1641</v>
      </c>
      <c r="C29" s="42" t="s">
        <v>2696</v>
      </c>
      <c r="D29" s="42" t="s">
        <v>1639</v>
      </c>
      <c r="E29" s="42" t="s">
        <v>1847</v>
      </c>
      <c r="F29" s="21">
        <v>5</v>
      </c>
      <c r="G29" s="42" t="s">
        <v>1847</v>
      </c>
      <c r="H29" s="85">
        <v>45691</v>
      </c>
      <c r="I29" s="43">
        <v>5</v>
      </c>
      <c r="J29" s="40" t="s">
        <v>2503</v>
      </c>
      <c r="K29" s="100">
        <f t="shared" si="0"/>
        <v>10</v>
      </c>
      <c r="L29" s="100">
        <f t="shared" si="1"/>
        <v>-5</v>
      </c>
      <c r="M29" s="100">
        <f t="shared" si="2"/>
        <v>5</v>
      </c>
    </row>
    <row r="30" spans="1:13" ht="27" thickBot="1" x14ac:dyDescent="0.35">
      <c r="A30" s="39">
        <v>45424.644444444442</v>
      </c>
      <c r="B30" s="40" t="s">
        <v>1417</v>
      </c>
      <c r="C30" s="40" t="s">
        <v>1872</v>
      </c>
      <c r="D30" s="40" t="s">
        <v>1415</v>
      </c>
      <c r="E30" s="40" t="s">
        <v>1883</v>
      </c>
      <c r="F30" s="27">
        <v>1</v>
      </c>
      <c r="G30" s="42" t="s">
        <v>1847</v>
      </c>
      <c r="H30" s="86">
        <v>45660</v>
      </c>
      <c r="I30" s="45">
        <v>1</v>
      </c>
      <c r="J30" s="40" t="s">
        <v>2503</v>
      </c>
      <c r="K30" s="100">
        <f t="shared" si="0"/>
        <v>-1</v>
      </c>
      <c r="L30" s="100">
        <f t="shared" si="1"/>
        <v>-1</v>
      </c>
      <c r="M30" s="100">
        <f t="shared" si="2"/>
        <v>-2</v>
      </c>
    </row>
    <row r="31" spans="1:13" ht="27" thickBot="1" x14ac:dyDescent="0.35">
      <c r="A31" s="41">
        <v>45424.708587962959</v>
      </c>
      <c r="B31" s="42" t="s">
        <v>254</v>
      </c>
      <c r="C31" s="42" t="s">
        <v>1859</v>
      </c>
      <c r="D31" s="42" t="s">
        <v>252</v>
      </c>
      <c r="E31" s="42" t="s">
        <v>1883</v>
      </c>
      <c r="F31" s="21">
        <v>5</v>
      </c>
      <c r="G31" s="42" t="s">
        <v>1847</v>
      </c>
      <c r="H31" s="42" t="s">
        <v>2503</v>
      </c>
      <c r="I31" s="87"/>
      <c r="J31" s="40" t="s">
        <v>2503</v>
      </c>
      <c r="K31" s="100">
        <f t="shared" si="0"/>
        <v>-5</v>
      </c>
      <c r="L31" s="100">
        <f t="shared" si="1"/>
        <v>0</v>
      </c>
      <c r="M31" s="100">
        <f t="shared" si="2"/>
        <v>-5</v>
      </c>
    </row>
    <row r="32" spans="1:13" ht="27" thickBot="1" x14ac:dyDescent="0.35">
      <c r="A32" s="39">
        <v>45424.722013888888</v>
      </c>
      <c r="B32" s="40" t="s">
        <v>1040</v>
      </c>
      <c r="C32" s="40" t="s">
        <v>1957</v>
      </c>
      <c r="D32" s="40" t="s">
        <v>1038</v>
      </c>
      <c r="E32" s="40" t="s">
        <v>1883</v>
      </c>
      <c r="F32" s="27">
        <v>5</v>
      </c>
      <c r="G32" s="42" t="s">
        <v>1847</v>
      </c>
      <c r="H32" s="86">
        <v>45660</v>
      </c>
      <c r="I32" s="45">
        <v>5</v>
      </c>
      <c r="J32" s="40" t="s">
        <v>2503</v>
      </c>
      <c r="K32" s="100">
        <f t="shared" si="0"/>
        <v>-5</v>
      </c>
      <c r="L32" s="100">
        <f t="shared" si="1"/>
        <v>-5</v>
      </c>
      <c r="M32" s="100">
        <f t="shared" si="2"/>
        <v>-10</v>
      </c>
    </row>
    <row r="33" spans="1:13" ht="15" thickBot="1" x14ac:dyDescent="0.35">
      <c r="A33" s="41">
        <v>45424.753657407404</v>
      </c>
      <c r="B33" s="42" t="s">
        <v>1055</v>
      </c>
      <c r="C33" s="42" t="s">
        <v>2536</v>
      </c>
      <c r="D33" s="42" t="s">
        <v>1053</v>
      </c>
      <c r="E33" s="42" t="s">
        <v>1847</v>
      </c>
      <c r="F33" s="21">
        <v>5</v>
      </c>
      <c r="G33" s="42" t="s">
        <v>1847</v>
      </c>
      <c r="H33" s="85">
        <v>45660</v>
      </c>
      <c r="I33" s="43">
        <v>3</v>
      </c>
      <c r="J33" s="40" t="s">
        <v>2503</v>
      </c>
      <c r="K33" s="100">
        <f t="shared" si="0"/>
        <v>10</v>
      </c>
      <c r="L33" s="100">
        <f t="shared" si="1"/>
        <v>-3</v>
      </c>
      <c r="M33" s="100">
        <f t="shared" si="2"/>
        <v>7</v>
      </c>
    </row>
    <row r="34" spans="1:13" ht="15" thickBot="1" x14ac:dyDescent="0.35">
      <c r="A34" s="39">
        <v>45424.762928240743</v>
      </c>
      <c r="B34" s="40" t="s">
        <v>248</v>
      </c>
      <c r="C34" s="40" t="s">
        <v>1996</v>
      </c>
      <c r="D34" s="40" t="s">
        <v>246</v>
      </c>
      <c r="E34" s="40" t="s">
        <v>1883</v>
      </c>
      <c r="F34" s="27">
        <v>5</v>
      </c>
      <c r="G34" s="42" t="s">
        <v>1847</v>
      </c>
      <c r="H34" s="86">
        <v>45691</v>
      </c>
      <c r="I34" s="45">
        <v>5</v>
      </c>
      <c r="J34" s="40" t="s">
        <v>2503</v>
      </c>
      <c r="K34" s="100">
        <f t="shared" si="0"/>
        <v>-5</v>
      </c>
      <c r="L34" s="100">
        <f t="shared" si="1"/>
        <v>-5</v>
      </c>
      <c r="M34" s="100">
        <f t="shared" si="2"/>
        <v>-10</v>
      </c>
    </row>
    <row r="35" spans="1:13" ht="27" thickBot="1" x14ac:dyDescent="0.35">
      <c r="A35" s="41">
        <v>45424.859398148146</v>
      </c>
      <c r="B35" s="42" t="s">
        <v>1719</v>
      </c>
      <c r="C35" s="42" t="s">
        <v>2697</v>
      </c>
      <c r="D35" s="42" t="s">
        <v>1717</v>
      </c>
      <c r="E35" s="42" t="s">
        <v>1883</v>
      </c>
      <c r="F35" s="21">
        <v>4</v>
      </c>
      <c r="G35" s="42" t="s">
        <v>1847</v>
      </c>
      <c r="H35" s="85">
        <v>45660</v>
      </c>
      <c r="I35" s="43">
        <v>3</v>
      </c>
      <c r="J35" s="40" t="s">
        <v>2503</v>
      </c>
      <c r="K35" s="100">
        <f t="shared" si="0"/>
        <v>-4</v>
      </c>
      <c r="L35" s="100">
        <f t="shared" si="1"/>
        <v>-3</v>
      </c>
      <c r="M35" s="100">
        <f t="shared" si="2"/>
        <v>-7</v>
      </c>
    </row>
    <row r="36" spans="1:13" ht="15" thickBot="1" x14ac:dyDescent="0.35">
      <c r="A36" s="39">
        <v>45424.887673611112</v>
      </c>
      <c r="B36" s="40" t="s">
        <v>251</v>
      </c>
      <c r="C36" s="40" t="s">
        <v>1838</v>
      </c>
      <c r="D36" s="40" t="s">
        <v>249</v>
      </c>
      <c r="E36" s="40" t="s">
        <v>1847</v>
      </c>
      <c r="F36" s="27">
        <v>5</v>
      </c>
      <c r="G36" s="42" t="s">
        <v>1847</v>
      </c>
      <c r="H36" s="86">
        <v>45691</v>
      </c>
      <c r="I36" s="88"/>
      <c r="J36" s="40" t="s">
        <v>2503</v>
      </c>
      <c r="K36" s="100">
        <f t="shared" si="0"/>
        <v>10</v>
      </c>
      <c r="L36" s="100">
        <f t="shared" si="1"/>
        <v>0</v>
      </c>
      <c r="M36" s="100">
        <f t="shared" si="2"/>
        <v>10</v>
      </c>
    </row>
    <row r="37" spans="1:13" ht="27" thickBot="1" x14ac:dyDescent="0.35">
      <c r="A37" s="41">
        <v>45424.903020833335</v>
      </c>
      <c r="B37" s="42" t="s">
        <v>1728</v>
      </c>
      <c r="C37" s="42" t="s">
        <v>2363</v>
      </c>
      <c r="D37" s="42" t="s">
        <v>1726</v>
      </c>
      <c r="E37" s="42" t="s">
        <v>1847</v>
      </c>
      <c r="F37" s="21">
        <v>5</v>
      </c>
      <c r="G37" s="42" t="s">
        <v>1847</v>
      </c>
      <c r="H37" s="85">
        <v>45660</v>
      </c>
      <c r="I37" s="43">
        <v>5</v>
      </c>
      <c r="J37" s="40" t="s">
        <v>2503</v>
      </c>
      <c r="K37" s="100">
        <f t="shared" si="0"/>
        <v>10</v>
      </c>
      <c r="L37" s="100">
        <f t="shared" si="1"/>
        <v>-5</v>
      </c>
      <c r="M37" s="100">
        <f t="shared" si="2"/>
        <v>5</v>
      </c>
    </row>
    <row r="38" spans="1:13" ht="15" thickBot="1" x14ac:dyDescent="0.35">
      <c r="A38" s="39">
        <v>45424.903032407405</v>
      </c>
      <c r="B38" s="40" t="s">
        <v>1731</v>
      </c>
      <c r="C38" s="40" t="s">
        <v>2230</v>
      </c>
      <c r="D38" s="40" t="s">
        <v>1729</v>
      </c>
      <c r="E38" s="40" t="s">
        <v>1847</v>
      </c>
      <c r="F38" s="27">
        <v>5</v>
      </c>
      <c r="G38" s="42" t="s">
        <v>1847</v>
      </c>
      <c r="H38" s="86">
        <v>45660</v>
      </c>
      <c r="I38" s="45">
        <v>5</v>
      </c>
      <c r="J38" s="40" t="s">
        <v>2503</v>
      </c>
      <c r="K38" s="100">
        <f t="shared" si="0"/>
        <v>10</v>
      </c>
      <c r="L38" s="100">
        <f t="shared" si="1"/>
        <v>-5</v>
      </c>
      <c r="M38" s="100">
        <f t="shared" si="2"/>
        <v>5</v>
      </c>
    </row>
    <row r="39" spans="1:13" ht="15" thickBot="1" x14ac:dyDescent="0.35">
      <c r="A39" s="41">
        <v>45424.906192129631</v>
      </c>
      <c r="B39" s="42" t="s">
        <v>1203</v>
      </c>
      <c r="C39" s="42" t="s">
        <v>2485</v>
      </c>
      <c r="D39" s="42" t="s">
        <v>1201</v>
      </c>
      <c r="E39" s="42" t="s">
        <v>1847</v>
      </c>
      <c r="F39" s="21">
        <v>5</v>
      </c>
      <c r="G39" s="42" t="s">
        <v>1847</v>
      </c>
      <c r="H39" s="85">
        <v>45660</v>
      </c>
      <c r="I39" s="43">
        <v>5</v>
      </c>
      <c r="J39" s="40" t="s">
        <v>2503</v>
      </c>
      <c r="K39" s="100">
        <f t="shared" si="0"/>
        <v>10</v>
      </c>
      <c r="L39" s="100">
        <f t="shared" si="1"/>
        <v>-5</v>
      </c>
      <c r="M39" s="100">
        <f t="shared" si="2"/>
        <v>5</v>
      </c>
    </row>
    <row r="40" spans="1:13" ht="27" thickBot="1" x14ac:dyDescent="0.35">
      <c r="A40" s="39">
        <v>45424.915648148148</v>
      </c>
      <c r="B40" s="40" t="s">
        <v>92</v>
      </c>
      <c r="C40" s="40" t="s">
        <v>1992</v>
      </c>
      <c r="D40" s="40" t="s">
        <v>90</v>
      </c>
      <c r="E40" s="40" t="s">
        <v>1847</v>
      </c>
      <c r="F40" s="27">
        <v>5</v>
      </c>
      <c r="G40" s="42" t="s">
        <v>1847</v>
      </c>
      <c r="H40" s="40" t="s">
        <v>2503</v>
      </c>
      <c r="I40" s="45">
        <v>5</v>
      </c>
      <c r="J40" s="40" t="s">
        <v>2503</v>
      </c>
      <c r="K40" s="100">
        <f t="shared" si="0"/>
        <v>10</v>
      </c>
      <c r="L40" s="100">
        <f t="shared" si="1"/>
        <v>5</v>
      </c>
      <c r="M40" s="100">
        <f t="shared" si="2"/>
        <v>15</v>
      </c>
    </row>
    <row r="41" spans="1:13" ht="15" thickBot="1" x14ac:dyDescent="0.35">
      <c r="A41" s="133">
        <v>45424.922013888892</v>
      </c>
      <c r="B41" s="104" t="s">
        <v>1251</v>
      </c>
      <c r="C41" s="104" t="s">
        <v>2093</v>
      </c>
      <c r="D41" s="104" t="s">
        <v>1249</v>
      </c>
      <c r="E41" s="104" t="s">
        <v>1883</v>
      </c>
      <c r="F41" s="105">
        <v>5</v>
      </c>
      <c r="G41" s="42" t="s">
        <v>1847</v>
      </c>
      <c r="H41" s="106">
        <v>45691</v>
      </c>
      <c r="I41" s="107">
        <v>1</v>
      </c>
      <c r="J41" s="40" t="s">
        <v>2503</v>
      </c>
      <c r="K41" s="100">
        <f t="shared" si="0"/>
        <v>-5</v>
      </c>
      <c r="L41" s="100">
        <f t="shared" si="1"/>
        <v>-1</v>
      </c>
      <c r="M41" s="100">
        <f t="shared" si="2"/>
        <v>-6</v>
      </c>
    </row>
  </sheetData>
  <phoneticPr fontId="10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D62627-F0E4-44DE-AE96-C9A7642A92BA}">
  <dimension ref="A1:Q46"/>
  <sheetViews>
    <sheetView topLeftCell="E1" workbookViewId="0">
      <selection activeCell="Q2" sqref="Q2:Q46"/>
    </sheetView>
  </sheetViews>
  <sheetFormatPr defaultRowHeight="14.4" x14ac:dyDescent="0.3"/>
  <cols>
    <col min="1" max="1" width="16.44140625" bestFit="1" customWidth="1"/>
    <col min="2" max="2" width="29.88671875" customWidth="1"/>
    <col min="3" max="3" width="16.5546875" bestFit="1" customWidth="1"/>
    <col min="4" max="4" width="14.77734375" bestFit="1" customWidth="1"/>
    <col min="5" max="5" width="29.77734375" bestFit="1" customWidth="1"/>
    <col min="6" max="6" width="8" customWidth="1"/>
    <col min="7" max="7" width="29.109375" bestFit="1" customWidth="1"/>
    <col min="8" max="8" width="14.21875" bestFit="1" customWidth="1"/>
    <col min="9" max="9" width="6.77734375" customWidth="1"/>
    <col min="10" max="10" width="14" bestFit="1" customWidth="1"/>
    <col min="12" max="17" width="8" customWidth="1"/>
  </cols>
  <sheetData>
    <row r="1" spans="1:17" ht="112.8" customHeight="1" thickBot="1" x14ac:dyDescent="0.35">
      <c r="A1" s="36" t="s">
        <v>1813</v>
      </c>
      <c r="B1" s="37" t="s">
        <v>1814</v>
      </c>
      <c r="C1" s="37" t="s">
        <v>1815</v>
      </c>
      <c r="D1" s="37" t="s">
        <v>2422</v>
      </c>
      <c r="E1" s="37" t="s">
        <v>2423</v>
      </c>
      <c r="F1" s="37" t="s">
        <v>1818</v>
      </c>
      <c r="G1" s="135" t="s">
        <v>1820</v>
      </c>
      <c r="H1" s="37" t="s">
        <v>2642</v>
      </c>
      <c r="I1" s="37" t="s">
        <v>1818</v>
      </c>
      <c r="J1" s="137" t="s">
        <v>2626</v>
      </c>
      <c r="K1" s="37" t="s">
        <v>2643</v>
      </c>
      <c r="L1" s="38" t="s">
        <v>2353</v>
      </c>
      <c r="M1" s="99" t="s">
        <v>2421</v>
      </c>
      <c r="N1" s="117" t="s">
        <v>2208</v>
      </c>
      <c r="O1" s="114" t="s">
        <v>2211</v>
      </c>
      <c r="P1" s="99" t="s">
        <v>2213</v>
      </c>
      <c r="Q1" s="84" t="s">
        <v>1825</v>
      </c>
    </row>
    <row r="2" spans="1:17" ht="15" thickBot="1" x14ac:dyDescent="0.35">
      <c r="A2" s="39">
        <v>45547.433981481481</v>
      </c>
      <c r="B2" s="40" t="s">
        <v>512</v>
      </c>
      <c r="C2" s="40" t="s">
        <v>1878</v>
      </c>
      <c r="D2" s="40" t="s">
        <v>510</v>
      </c>
      <c r="E2" s="40" t="s">
        <v>1834</v>
      </c>
      <c r="F2" s="27">
        <v>5</v>
      </c>
      <c r="G2" s="40" t="s">
        <v>1881</v>
      </c>
      <c r="H2" s="40" t="s">
        <v>1883</v>
      </c>
      <c r="I2" s="27">
        <v>5</v>
      </c>
      <c r="J2" s="40" t="s">
        <v>1883</v>
      </c>
      <c r="K2" s="86">
        <v>45660</v>
      </c>
      <c r="L2" s="45">
        <v>1</v>
      </c>
      <c r="M2" s="86">
        <v>45660</v>
      </c>
      <c r="N2" s="100">
        <f>IF(E2=G2,F2*2-F2,-F2)</f>
        <v>-5</v>
      </c>
      <c r="O2" s="100">
        <f>IF(J2=H2,I2*3-I2,-I2)</f>
        <v>10</v>
      </c>
      <c r="P2" s="100">
        <f>IF(M2=K2,L2*2-L2,-L2)</f>
        <v>1</v>
      </c>
      <c r="Q2" s="100">
        <f t="shared" ref="Q2:Q46" si="0">SUM(N2:P2)</f>
        <v>6</v>
      </c>
    </row>
    <row r="3" spans="1:17" ht="15" thickBot="1" x14ac:dyDescent="0.35">
      <c r="A3" s="41">
        <v>45547.434699074074</v>
      </c>
      <c r="B3" s="42" t="s">
        <v>107</v>
      </c>
      <c r="C3" s="42" t="s">
        <v>1981</v>
      </c>
      <c r="D3" s="42" t="s">
        <v>105</v>
      </c>
      <c r="E3" s="42" t="s">
        <v>1881</v>
      </c>
      <c r="F3" s="21">
        <v>5</v>
      </c>
      <c r="G3" s="40" t="s">
        <v>1881</v>
      </c>
      <c r="H3" s="42" t="s">
        <v>1883</v>
      </c>
      <c r="I3" s="21">
        <v>5</v>
      </c>
      <c r="J3" s="40" t="s">
        <v>1883</v>
      </c>
      <c r="K3" s="85">
        <v>45660</v>
      </c>
      <c r="L3" s="43">
        <v>5</v>
      </c>
      <c r="M3" s="86">
        <v>45660</v>
      </c>
      <c r="N3" s="100">
        <f t="shared" ref="N3:N46" si="1">IF(E3=G3,F3*2-F3,-F3)</f>
        <v>5</v>
      </c>
      <c r="O3" s="100">
        <f t="shared" ref="O3:O46" si="2">IF(J3=H3,I3*3-I3,-I3)</f>
        <v>10</v>
      </c>
      <c r="P3" s="100">
        <f t="shared" ref="P3:P46" si="3">IF(M3=K3,L3*2-L3,-L3)</f>
        <v>5</v>
      </c>
      <c r="Q3" s="100">
        <f t="shared" si="0"/>
        <v>20</v>
      </c>
    </row>
    <row r="4" spans="1:17" ht="27" thickBot="1" x14ac:dyDescent="0.35">
      <c r="A4" s="39">
        <v>45547.439027777778</v>
      </c>
      <c r="B4" s="40" t="s">
        <v>92</v>
      </c>
      <c r="C4" s="40" t="s">
        <v>1992</v>
      </c>
      <c r="D4" s="40" t="s">
        <v>90</v>
      </c>
      <c r="E4" s="40" t="s">
        <v>1881</v>
      </c>
      <c r="F4" s="27">
        <v>5</v>
      </c>
      <c r="G4" s="40" t="s">
        <v>1881</v>
      </c>
      <c r="H4" s="40" t="s">
        <v>1883</v>
      </c>
      <c r="I4" s="27">
        <v>5</v>
      </c>
      <c r="J4" s="40" t="s">
        <v>1883</v>
      </c>
      <c r="K4" s="86">
        <v>45660</v>
      </c>
      <c r="L4" s="45">
        <v>5</v>
      </c>
      <c r="M4" s="86">
        <v>45660</v>
      </c>
      <c r="N4" s="100">
        <f t="shared" si="1"/>
        <v>5</v>
      </c>
      <c r="O4" s="100">
        <f t="shared" si="2"/>
        <v>10</v>
      </c>
      <c r="P4" s="100">
        <f t="shared" si="3"/>
        <v>5</v>
      </c>
      <c r="Q4" s="100">
        <f t="shared" si="0"/>
        <v>20</v>
      </c>
    </row>
    <row r="5" spans="1:17" ht="15" thickBot="1" x14ac:dyDescent="0.35">
      <c r="A5" s="41">
        <v>45547.443101851852</v>
      </c>
      <c r="B5" s="42" t="s">
        <v>1233</v>
      </c>
      <c r="C5" s="42" t="s">
        <v>2644</v>
      </c>
      <c r="D5" s="42" t="s">
        <v>1231</v>
      </c>
      <c r="E5" s="42" t="s">
        <v>1881</v>
      </c>
      <c r="F5" s="21">
        <v>5</v>
      </c>
      <c r="G5" s="40" t="s">
        <v>1881</v>
      </c>
      <c r="H5" s="42" t="s">
        <v>1847</v>
      </c>
      <c r="I5" s="21">
        <v>5</v>
      </c>
      <c r="J5" s="40" t="s">
        <v>1883</v>
      </c>
      <c r="K5" s="85">
        <v>45660</v>
      </c>
      <c r="L5" s="43">
        <v>5</v>
      </c>
      <c r="M5" s="86">
        <v>45660</v>
      </c>
      <c r="N5" s="100">
        <f t="shared" si="1"/>
        <v>5</v>
      </c>
      <c r="O5" s="100">
        <f t="shared" si="2"/>
        <v>-5</v>
      </c>
      <c r="P5" s="100">
        <f t="shared" si="3"/>
        <v>5</v>
      </c>
      <c r="Q5" s="100">
        <f t="shared" si="0"/>
        <v>5</v>
      </c>
    </row>
    <row r="6" spans="1:17" ht="15" thickBot="1" x14ac:dyDescent="0.35">
      <c r="A6" s="39">
        <v>45547.444374999999</v>
      </c>
      <c r="B6" s="40" t="s">
        <v>1055</v>
      </c>
      <c r="C6" s="40" t="s">
        <v>2000</v>
      </c>
      <c r="D6" s="40" t="s">
        <v>1053</v>
      </c>
      <c r="E6" s="40" t="s">
        <v>1827</v>
      </c>
      <c r="F6" s="27">
        <v>5</v>
      </c>
      <c r="G6" s="40" t="s">
        <v>1881</v>
      </c>
      <c r="H6" s="40" t="s">
        <v>1847</v>
      </c>
      <c r="I6" s="27">
        <v>4</v>
      </c>
      <c r="J6" s="40" t="s">
        <v>1883</v>
      </c>
      <c r="K6" s="86">
        <v>45691</v>
      </c>
      <c r="L6" s="45">
        <v>3</v>
      </c>
      <c r="M6" s="86">
        <v>45660</v>
      </c>
      <c r="N6" s="100">
        <f t="shared" si="1"/>
        <v>-5</v>
      </c>
      <c r="O6" s="100">
        <f t="shared" si="2"/>
        <v>-4</v>
      </c>
      <c r="P6" s="100">
        <f t="shared" si="3"/>
        <v>-3</v>
      </c>
      <c r="Q6" s="100">
        <f t="shared" si="0"/>
        <v>-12</v>
      </c>
    </row>
    <row r="7" spans="1:17" ht="27" thickBot="1" x14ac:dyDescent="0.35">
      <c r="A7" s="41">
        <v>45547.447291666664</v>
      </c>
      <c r="B7" s="42" t="s">
        <v>1040</v>
      </c>
      <c r="C7" s="42" t="s">
        <v>1957</v>
      </c>
      <c r="D7" s="42" t="s">
        <v>1038</v>
      </c>
      <c r="E7" s="42" t="s">
        <v>1834</v>
      </c>
      <c r="F7" s="21">
        <v>5</v>
      </c>
      <c r="G7" s="40" t="s">
        <v>1881</v>
      </c>
      <c r="H7" s="42" t="s">
        <v>1883</v>
      </c>
      <c r="I7" s="21">
        <v>5</v>
      </c>
      <c r="J7" s="40" t="s">
        <v>1883</v>
      </c>
      <c r="K7" s="42" t="s">
        <v>2503</v>
      </c>
      <c r="L7" s="43">
        <v>5</v>
      </c>
      <c r="M7" s="86">
        <v>45660</v>
      </c>
      <c r="N7" s="100">
        <f t="shared" si="1"/>
        <v>-5</v>
      </c>
      <c r="O7" s="100">
        <f t="shared" si="2"/>
        <v>10</v>
      </c>
      <c r="P7" s="100">
        <f t="shared" si="3"/>
        <v>-5</v>
      </c>
      <c r="Q7" s="100">
        <f t="shared" si="0"/>
        <v>0</v>
      </c>
    </row>
    <row r="8" spans="1:17" ht="27" thickBot="1" x14ac:dyDescent="0.35">
      <c r="A8" s="39">
        <v>45547.454502314817</v>
      </c>
      <c r="B8" s="40" t="s">
        <v>1411</v>
      </c>
      <c r="C8" s="40" t="s">
        <v>1835</v>
      </c>
      <c r="D8" s="40" t="s">
        <v>1409</v>
      </c>
      <c r="E8" s="40" t="s">
        <v>1834</v>
      </c>
      <c r="F8" s="27">
        <v>5</v>
      </c>
      <c r="G8" s="40" t="s">
        <v>1881</v>
      </c>
      <c r="H8" s="40" t="s">
        <v>1883</v>
      </c>
      <c r="I8" s="27">
        <v>5</v>
      </c>
      <c r="J8" s="40" t="s">
        <v>1883</v>
      </c>
      <c r="K8" s="86">
        <v>45660</v>
      </c>
      <c r="L8" s="45">
        <v>5</v>
      </c>
      <c r="M8" s="86">
        <v>45660</v>
      </c>
      <c r="N8" s="100">
        <f t="shared" si="1"/>
        <v>-5</v>
      </c>
      <c r="O8" s="100">
        <f t="shared" si="2"/>
        <v>10</v>
      </c>
      <c r="P8" s="100">
        <f t="shared" si="3"/>
        <v>5</v>
      </c>
      <c r="Q8" s="100">
        <f t="shared" si="0"/>
        <v>10</v>
      </c>
    </row>
    <row r="9" spans="1:17" ht="15" thickBot="1" x14ac:dyDescent="0.35">
      <c r="A9" s="41">
        <v>45547.456284722219</v>
      </c>
      <c r="B9" s="42" t="s">
        <v>101</v>
      </c>
      <c r="C9" s="42" t="s">
        <v>2126</v>
      </c>
      <c r="D9" s="42" t="s">
        <v>99</v>
      </c>
      <c r="E9" s="42" t="s">
        <v>1881</v>
      </c>
      <c r="F9" s="21">
        <v>5</v>
      </c>
      <c r="G9" s="40" t="s">
        <v>1881</v>
      </c>
      <c r="H9" s="42" t="s">
        <v>1847</v>
      </c>
      <c r="I9" s="21">
        <v>3</v>
      </c>
      <c r="J9" s="40" t="s">
        <v>1883</v>
      </c>
      <c r="K9" s="85">
        <v>45691</v>
      </c>
      <c r="L9" s="43">
        <v>2</v>
      </c>
      <c r="M9" s="86">
        <v>45660</v>
      </c>
      <c r="N9" s="100">
        <f t="shared" si="1"/>
        <v>5</v>
      </c>
      <c r="O9" s="100">
        <f t="shared" si="2"/>
        <v>-3</v>
      </c>
      <c r="P9" s="100">
        <f t="shared" si="3"/>
        <v>-2</v>
      </c>
      <c r="Q9" s="100">
        <f t="shared" si="0"/>
        <v>0</v>
      </c>
    </row>
    <row r="10" spans="1:17" ht="27" thickBot="1" x14ac:dyDescent="0.35">
      <c r="A10" s="39">
        <v>45547.458298611113</v>
      </c>
      <c r="B10" s="40" t="s">
        <v>1049</v>
      </c>
      <c r="C10" s="40" t="s">
        <v>2471</v>
      </c>
      <c r="D10" s="40" t="s">
        <v>1047</v>
      </c>
      <c r="E10" s="40" t="s">
        <v>1881</v>
      </c>
      <c r="F10" s="27">
        <v>5</v>
      </c>
      <c r="G10" s="40" t="s">
        <v>1881</v>
      </c>
      <c r="H10" s="40" t="s">
        <v>1883</v>
      </c>
      <c r="I10" s="27">
        <v>5</v>
      </c>
      <c r="J10" s="40" t="s">
        <v>1883</v>
      </c>
      <c r="K10" s="86">
        <v>45660</v>
      </c>
      <c r="L10" s="45">
        <v>1</v>
      </c>
      <c r="M10" s="86">
        <v>45660</v>
      </c>
      <c r="N10" s="100">
        <f t="shared" si="1"/>
        <v>5</v>
      </c>
      <c r="O10" s="100">
        <f t="shared" si="2"/>
        <v>10</v>
      </c>
      <c r="P10" s="100">
        <f t="shared" si="3"/>
        <v>1</v>
      </c>
      <c r="Q10" s="100">
        <f t="shared" si="0"/>
        <v>16</v>
      </c>
    </row>
    <row r="11" spans="1:17" ht="27" thickBot="1" x14ac:dyDescent="0.35">
      <c r="A11" s="41">
        <v>45547.459004629629</v>
      </c>
      <c r="B11" s="42" t="s">
        <v>602</v>
      </c>
      <c r="C11" s="42" t="s">
        <v>1986</v>
      </c>
      <c r="D11" s="42" t="s">
        <v>600</v>
      </c>
      <c r="E11" s="42" t="s">
        <v>1881</v>
      </c>
      <c r="F11" s="21">
        <v>5</v>
      </c>
      <c r="G11" s="40" t="s">
        <v>1881</v>
      </c>
      <c r="H11" s="42" t="s">
        <v>1883</v>
      </c>
      <c r="I11" s="21">
        <v>5</v>
      </c>
      <c r="J11" s="40" t="s">
        <v>1883</v>
      </c>
      <c r="K11" s="85">
        <v>45660</v>
      </c>
      <c r="L11" s="43">
        <v>5</v>
      </c>
      <c r="M11" s="86">
        <v>45660</v>
      </c>
      <c r="N11" s="100">
        <f t="shared" si="1"/>
        <v>5</v>
      </c>
      <c r="O11" s="100">
        <f t="shared" si="2"/>
        <v>10</v>
      </c>
      <c r="P11" s="100">
        <f t="shared" si="3"/>
        <v>5</v>
      </c>
      <c r="Q11" s="100">
        <f t="shared" si="0"/>
        <v>20</v>
      </c>
    </row>
    <row r="12" spans="1:17" ht="15" thickBot="1" x14ac:dyDescent="0.35">
      <c r="A12" s="39">
        <v>45547.461724537039</v>
      </c>
      <c r="B12" s="40" t="s">
        <v>1034</v>
      </c>
      <c r="C12" s="40" t="s">
        <v>2645</v>
      </c>
      <c r="D12" s="40" t="s">
        <v>1032</v>
      </c>
      <c r="E12" s="40" t="s">
        <v>1827</v>
      </c>
      <c r="F12" s="27">
        <v>5</v>
      </c>
      <c r="G12" s="40" t="s">
        <v>1881</v>
      </c>
      <c r="H12" s="40" t="s">
        <v>1828</v>
      </c>
      <c r="I12" s="27">
        <v>5</v>
      </c>
      <c r="J12" s="40" t="s">
        <v>1883</v>
      </c>
      <c r="K12" s="86">
        <v>45691</v>
      </c>
      <c r="L12" s="45">
        <v>3</v>
      </c>
      <c r="M12" s="86">
        <v>45660</v>
      </c>
      <c r="N12" s="100">
        <f t="shared" si="1"/>
        <v>-5</v>
      </c>
      <c r="O12" s="100">
        <f t="shared" si="2"/>
        <v>-5</v>
      </c>
      <c r="P12" s="100">
        <f t="shared" si="3"/>
        <v>-3</v>
      </c>
      <c r="Q12" s="100">
        <f t="shared" si="0"/>
        <v>-13</v>
      </c>
    </row>
    <row r="13" spans="1:17" ht="15" thickBot="1" x14ac:dyDescent="0.35">
      <c r="A13" s="41">
        <v>45547.462326388886</v>
      </c>
      <c r="B13" s="42" t="s">
        <v>14</v>
      </c>
      <c r="C13" s="42" t="s">
        <v>2646</v>
      </c>
      <c r="D13" s="42" t="s">
        <v>27</v>
      </c>
      <c r="E13" s="42" t="s">
        <v>1881</v>
      </c>
      <c r="F13" s="21">
        <v>5</v>
      </c>
      <c r="G13" s="40" t="s">
        <v>1881</v>
      </c>
      <c r="H13" s="42" t="s">
        <v>1847</v>
      </c>
      <c r="I13" s="21">
        <v>5</v>
      </c>
      <c r="J13" s="40" t="s">
        <v>1883</v>
      </c>
      <c r="K13" s="85">
        <v>45660</v>
      </c>
      <c r="L13" s="43">
        <v>5</v>
      </c>
      <c r="M13" s="86">
        <v>45660</v>
      </c>
      <c r="N13" s="100">
        <f t="shared" si="1"/>
        <v>5</v>
      </c>
      <c r="O13" s="100">
        <f t="shared" si="2"/>
        <v>-5</v>
      </c>
      <c r="P13" s="100">
        <f t="shared" si="3"/>
        <v>5</v>
      </c>
      <c r="Q13" s="100">
        <f t="shared" si="0"/>
        <v>5</v>
      </c>
    </row>
    <row r="14" spans="1:17" ht="27" thickBot="1" x14ac:dyDescent="0.35">
      <c r="A14" s="39">
        <v>45547.467847222222</v>
      </c>
      <c r="B14" s="40" t="s">
        <v>1061</v>
      </c>
      <c r="C14" s="40" t="s">
        <v>1947</v>
      </c>
      <c r="D14" s="40" t="s">
        <v>1059</v>
      </c>
      <c r="E14" s="40" t="s">
        <v>1834</v>
      </c>
      <c r="F14" s="27">
        <v>5</v>
      </c>
      <c r="G14" s="40" t="s">
        <v>1881</v>
      </c>
      <c r="H14" s="40" t="s">
        <v>1883</v>
      </c>
      <c r="I14" s="27">
        <v>5</v>
      </c>
      <c r="J14" s="40" t="s">
        <v>1883</v>
      </c>
      <c r="K14" s="86">
        <v>45660</v>
      </c>
      <c r="L14" s="45">
        <v>5</v>
      </c>
      <c r="M14" s="86">
        <v>45660</v>
      </c>
      <c r="N14" s="100">
        <f t="shared" si="1"/>
        <v>-5</v>
      </c>
      <c r="O14" s="100">
        <f t="shared" si="2"/>
        <v>10</v>
      </c>
      <c r="P14" s="100">
        <f t="shared" si="3"/>
        <v>5</v>
      </c>
      <c r="Q14" s="100">
        <f t="shared" si="0"/>
        <v>10</v>
      </c>
    </row>
    <row r="15" spans="1:17" ht="27" thickBot="1" x14ac:dyDescent="0.35">
      <c r="A15" s="41">
        <v>45547.472997685189</v>
      </c>
      <c r="B15" s="42" t="s">
        <v>1284</v>
      </c>
      <c r="C15" s="42" t="s">
        <v>2091</v>
      </c>
      <c r="D15" s="42" t="s">
        <v>1282</v>
      </c>
      <c r="E15" s="42" t="s">
        <v>1881</v>
      </c>
      <c r="F15" s="21">
        <v>5</v>
      </c>
      <c r="G15" s="40" t="s">
        <v>1881</v>
      </c>
      <c r="H15" s="42" t="s">
        <v>1847</v>
      </c>
      <c r="I15" s="21">
        <v>5</v>
      </c>
      <c r="J15" s="40" t="s">
        <v>1883</v>
      </c>
      <c r="K15" s="85">
        <v>45660</v>
      </c>
      <c r="L15" s="43">
        <v>4</v>
      </c>
      <c r="M15" s="86">
        <v>45660</v>
      </c>
      <c r="N15" s="100">
        <f t="shared" si="1"/>
        <v>5</v>
      </c>
      <c r="O15" s="100">
        <f t="shared" si="2"/>
        <v>-5</v>
      </c>
      <c r="P15" s="100">
        <f t="shared" si="3"/>
        <v>4</v>
      </c>
      <c r="Q15" s="100">
        <f t="shared" si="0"/>
        <v>4</v>
      </c>
    </row>
    <row r="16" spans="1:17" ht="27" thickBot="1" x14ac:dyDescent="0.35">
      <c r="A16" s="39">
        <v>45547.479479166665</v>
      </c>
      <c r="B16" s="40" t="s">
        <v>1417</v>
      </c>
      <c r="C16" s="40" t="s">
        <v>1872</v>
      </c>
      <c r="D16" s="40" t="s">
        <v>1415</v>
      </c>
      <c r="E16" s="40" t="s">
        <v>1827</v>
      </c>
      <c r="F16" s="27">
        <v>1</v>
      </c>
      <c r="G16" s="40" t="s">
        <v>1881</v>
      </c>
      <c r="H16" s="40" t="s">
        <v>1828</v>
      </c>
      <c r="I16" s="27">
        <v>1</v>
      </c>
      <c r="J16" s="40" t="s">
        <v>1883</v>
      </c>
      <c r="K16" s="40" t="s">
        <v>2503</v>
      </c>
      <c r="L16" s="45">
        <v>1</v>
      </c>
      <c r="M16" s="86">
        <v>45660</v>
      </c>
      <c r="N16" s="100">
        <f t="shared" si="1"/>
        <v>-1</v>
      </c>
      <c r="O16" s="100">
        <f t="shared" si="2"/>
        <v>-1</v>
      </c>
      <c r="P16" s="100">
        <f t="shared" si="3"/>
        <v>-1</v>
      </c>
      <c r="Q16" s="100">
        <f t="shared" si="0"/>
        <v>-3</v>
      </c>
    </row>
    <row r="17" spans="1:17" ht="27" thickBot="1" x14ac:dyDescent="0.35">
      <c r="A17" s="41">
        <v>45547.483078703706</v>
      </c>
      <c r="B17" s="42" t="s">
        <v>1556</v>
      </c>
      <c r="C17" s="42" t="s">
        <v>1848</v>
      </c>
      <c r="D17" s="42" t="s">
        <v>1554</v>
      </c>
      <c r="E17" s="42" t="s">
        <v>1881</v>
      </c>
      <c r="F17" s="21">
        <v>5</v>
      </c>
      <c r="G17" s="40" t="s">
        <v>1881</v>
      </c>
      <c r="H17" s="42" t="s">
        <v>1883</v>
      </c>
      <c r="I17" s="21">
        <v>5</v>
      </c>
      <c r="J17" s="40" t="s">
        <v>1883</v>
      </c>
      <c r="K17" s="85">
        <v>45660</v>
      </c>
      <c r="L17" s="43">
        <v>5</v>
      </c>
      <c r="M17" s="86">
        <v>45660</v>
      </c>
      <c r="N17" s="100">
        <f t="shared" si="1"/>
        <v>5</v>
      </c>
      <c r="O17" s="100">
        <f t="shared" si="2"/>
        <v>10</v>
      </c>
      <c r="P17" s="100">
        <f t="shared" si="3"/>
        <v>5</v>
      </c>
      <c r="Q17" s="100">
        <f t="shared" si="0"/>
        <v>20</v>
      </c>
    </row>
    <row r="18" spans="1:17" ht="27" thickBot="1" x14ac:dyDescent="0.35">
      <c r="A18" s="39">
        <v>45547.490706018521</v>
      </c>
      <c r="B18" s="40" t="s">
        <v>1785</v>
      </c>
      <c r="C18" s="40" t="s">
        <v>2647</v>
      </c>
      <c r="D18" s="40" t="s">
        <v>1783</v>
      </c>
      <c r="E18" s="40" t="s">
        <v>1881</v>
      </c>
      <c r="F18" s="27">
        <v>5</v>
      </c>
      <c r="G18" s="40" t="s">
        <v>1881</v>
      </c>
      <c r="H18" s="40" t="s">
        <v>1883</v>
      </c>
      <c r="I18" s="27">
        <v>5</v>
      </c>
      <c r="J18" s="40" t="s">
        <v>1883</v>
      </c>
      <c r="K18" s="86">
        <v>45691</v>
      </c>
      <c r="L18" s="45">
        <v>5</v>
      </c>
      <c r="M18" s="86">
        <v>45660</v>
      </c>
      <c r="N18" s="100">
        <f t="shared" si="1"/>
        <v>5</v>
      </c>
      <c r="O18" s="100">
        <f t="shared" si="2"/>
        <v>10</v>
      </c>
      <c r="P18" s="100">
        <f t="shared" si="3"/>
        <v>-5</v>
      </c>
      <c r="Q18" s="100">
        <f t="shared" si="0"/>
        <v>10</v>
      </c>
    </row>
    <row r="19" spans="1:17" ht="27" thickBot="1" x14ac:dyDescent="0.35">
      <c r="A19" s="41">
        <v>45547.515127314815</v>
      </c>
      <c r="B19" s="42" t="s">
        <v>1364</v>
      </c>
      <c r="C19" s="42" t="s">
        <v>2648</v>
      </c>
      <c r="D19" s="42" t="s">
        <v>1362</v>
      </c>
      <c r="E19" s="42" t="s">
        <v>1881</v>
      </c>
      <c r="F19" s="21">
        <v>5</v>
      </c>
      <c r="G19" s="40" t="s">
        <v>1881</v>
      </c>
      <c r="H19" s="42" t="s">
        <v>1883</v>
      </c>
      <c r="I19" s="21">
        <v>4</v>
      </c>
      <c r="J19" s="40" t="s">
        <v>1883</v>
      </c>
      <c r="K19" s="85">
        <v>45660</v>
      </c>
      <c r="L19" s="43">
        <v>3</v>
      </c>
      <c r="M19" s="86">
        <v>45660</v>
      </c>
      <c r="N19" s="100">
        <f t="shared" si="1"/>
        <v>5</v>
      </c>
      <c r="O19" s="100">
        <f t="shared" si="2"/>
        <v>8</v>
      </c>
      <c r="P19" s="100">
        <f t="shared" si="3"/>
        <v>3</v>
      </c>
      <c r="Q19" s="100">
        <f t="shared" si="0"/>
        <v>16</v>
      </c>
    </row>
    <row r="20" spans="1:17" ht="15" thickBot="1" x14ac:dyDescent="0.35">
      <c r="A20" s="39">
        <v>45547.57508101852</v>
      </c>
      <c r="B20" s="40" t="s">
        <v>1583</v>
      </c>
      <c r="C20" s="40" t="s">
        <v>2411</v>
      </c>
      <c r="D20" s="40" t="s">
        <v>1581</v>
      </c>
      <c r="E20" s="40" t="s">
        <v>1881</v>
      </c>
      <c r="F20" s="27">
        <v>5</v>
      </c>
      <c r="G20" s="40" t="s">
        <v>1881</v>
      </c>
      <c r="H20" s="40" t="s">
        <v>1883</v>
      </c>
      <c r="I20" s="27">
        <v>5</v>
      </c>
      <c r="J20" s="40" t="s">
        <v>1883</v>
      </c>
      <c r="K20" s="86">
        <v>45660</v>
      </c>
      <c r="L20" s="45">
        <v>5</v>
      </c>
      <c r="M20" s="86">
        <v>45660</v>
      </c>
      <c r="N20" s="100">
        <f t="shared" si="1"/>
        <v>5</v>
      </c>
      <c r="O20" s="100">
        <f t="shared" si="2"/>
        <v>10</v>
      </c>
      <c r="P20" s="100">
        <f t="shared" si="3"/>
        <v>5</v>
      </c>
      <c r="Q20" s="100">
        <f t="shared" si="0"/>
        <v>20</v>
      </c>
    </row>
    <row r="21" spans="1:17" ht="15" thickBot="1" x14ac:dyDescent="0.35">
      <c r="A21" s="41">
        <v>45547.575312499997</v>
      </c>
      <c r="B21" s="42" t="s">
        <v>86</v>
      </c>
      <c r="C21" s="42" t="s">
        <v>1942</v>
      </c>
      <c r="D21" s="42" t="s">
        <v>84</v>
      </c>
      <c r="E21" s="42" t="s">
        <v>1834</v>
      </c>
      <c r="F21" s="21">
        <v>5</v>
      </c>
      <c r="G21" s="40" t="s">
        <v>1881</v>
      </c>
      <c r="H21" s="42" t="s">
        <v>1828</v>
      </c>
      <c r="I21" s="21">
        <v>5</v>
      </c>
      <c r="J21" s="40" t="s">
        <v>1883</v>
      </c>
      <c r="K21" s="85">
        <v>45660</v>
      </c>
      <c r="L21" s="43">
        <v>4</v>
      </c>
      <c r="M21" s="86">
        <v>45660</v>
      </c>
      <c r="N21" s="100">
        <f t="shared" si="1"/>
        <v>-5</v>
      </c>
      <c r="O21" s="100">
        <f t="shared" si="2"/>
        <v>-5</v>
      </c>
      <c r="P21" s="100">
        <f t="shared" si="3"/>
        <v>4</v>
      </c>
      <c r="Q21" s="100">
        <f t="shared" si="0"/>
        <v>-6</v>
      </c>
    </row>
    <row r="22" spans="1:17" ht="15" thickBot="1" x14ac:dyDescent="0.35">
      <c r="A22" s="39">
        <v>45547.578923611109</v>
      </c>
      <c r="B22" s="40" t="s">
        <v>1544</v>
      </c>
      <c r="C22" s="40" t="s">
        <v>1925</v>
      </c>
      <c r="D22" s="40" t="s">
        <v>1542</v>
      </c>
      <c r="E22" s="40" t="s">
        <v>1881</v>
      </c>
      <c r="F22" s="27">
        <v>4</v>
      </c>
      <c r="G22" s="40" t="s">
        <v>1881</v>
      </c>
      <c r="H22" s="40" t="s">
        <v>1883</v>
      </c>
      <c r="I22" s="27">
        <v>4</v>
      </c>
      <c r="J22" s="40" t="s">
        <v>1883</v>
      </c>
      <c r="K22" s="86">
        <v>45660</v>
      </c>
      <c r="L22" s="45">
        <v>3</v>
      </c>
      <c r="M22" s="86">
        <v>45660</v>
      </c>
      <c r="N22" s="100">
        <f t="shared" si="1"/>
        <v>4</v>
      </c>
      <c r="O22" s="100">
        <f t="shared" si="2"/>
        <v>8</v>
      </c>
      <c r="P22" s="100">
        <f t="shared" si="3"/>
        <v>3</v>
      </c>
      <c r="Q22" s="100">
        <f t="shared" si="0"/>
        <v>15</v>
      </c>
    </row>
    <row r="23" spans="1:17" ht="27" thickBot="1" x14ac:dyDescent="0.35">
      <c r="A23" s="41">
        <v>45547.592743055553</v>
      </c>
      <c r="B23" s="42" t="s">
        <v>551</v>
      </c>
      <c r="C23" s="42" t="s">
        <v>1995</v>
      </c>
      <c r="D23" s="42" t="s">
        <v>549</v>
      </c>
      <c r="E23" s="42" t="s">
        <v>1881</v>
      </c>
      <c r="F23" s="21">
        <v>5</v>
      </c>
      <c r="G23" s="40" t="s">
        <v>1881</v>
      </c>
      <c r="H23" s="42" t="s">
        <v>1883</v>
      </c>
      <c r="I23" s="21">
        <v>5</v>
      </c>
      <c r="J23" s="40" t="s">
        <v>1883</v>
      </c>
      <c r="K23" s="85">
        <v>45691</v>
      </c>
      <c r="L23" s="43">
        <v>5</v>
      </c>
      <c r="M23" s="86">
        <v>45660</v>
      </c>
      <c r="N23" s="100">
        <f t="shared" si="1"/>
        <v>5</v>
      </c>
      <c r="O23" s="100">
        <f t="shared" si="2"/>
        <v>10</v>
      </c>
      <c r="P23" s="100">
        <f t="shared" si="3"/>
        <v>-5</v>
      </c>
      <c r="Q23" s="100">
        <f t="shared" si="0"/>
        <v>10</v>
      </c>
    </row>
    <row r="24" spans="1:17" ht="15" thickBot="1" x14ac:dyDescent="0.35">
      <c r="A24" s="39">
        <v>45547.594178240739</v>
      </c>
      <c r="B24" s="40" t="s">
        <v>248</v>
      </c>
      <c r="C24" s="40" t="s">
        <v>1996</v>
      </c>
      <c r="D24" s="40" t="s">
        <v>246</v>
      </c>
      <c r="E24" s="40" t="s">
        <v>1881</v>
      </c>
      <c r="F24" s="27">
        <v>5</v>
      </c>
      <c r="G24" s="40" t="s">
        <v>1881</v>
      </c>
      <c r="H24" s="40" t="s">
        <v>1883</v>
      </c>
      <c r="I24" s="27">
        <v>5</v>
      </c>
      <c r="J24" s="40" t="s">
        <v>1883</v>
      </c>
      <c r="K24" s="86">
        <v>45660</v>
      </c>
      <c r="L24" s="45">
        <v>5</v>
      </c>
      <c r="M24" s="86">
        <v>45660</v>
      </c>
      <c r="N24" s="100">
        <f t="shared" si="1"/>
        <v>5</v>
      </c>
      <c r="O24" s="100">
        <f t="shared" si="2"/>
        <v>10</v>
      </c>
      <c r="P24" s="100">
        <f t="shared" si="3"/>
        <v>5</v>
      </c>
      <c r="Q24" s="100">
        <f t="shared" si="0"/>
        <v>20</v>
      </c>
    </row>
    <row r="25" spans="1:17" ht="27" thickBot="1" x14ac:dyDescent="0.35">
      <c r="A25" s="41">
        <v>45547.594444444447</v>
      </c>
      <c r="B25" s="42" t="s">
        <v>1659</v>
      </c>
      <c r="C25" s="42" t="s">
        <v>1990</v>
      </c>
      <c r="D25" s="42" t="s">
        <v>1657</v>
      </c>
      <c r="E25" s="42" t="s">
        <v>1834</v>
      </c>
      <c r="F25" s="21">
        <v>5</v>
      </c>
      <c r="G25" s="40" t="s">
        <v>1881</v>
      </c>
      <c r="H25" s="42" t="s">
        <v>1828</v>
      </c>
      <c r="I25" s="21">
        <v>5</v>
      </c>
      <c r="J25" s="40" t="s">
        <v>1883</v>
      </c>
      <c r="K25" s="85">
        <v>45691</v>
      </c>
      <c r="L25" s="43">
        <v>5</v>
      </c>
      <c r="M25" s="86">
        <v>45660</v>
      </c>
      <c r="N25" s="100">
        <f t="shared" si="1"/>
        <v>-5</v>
      </c>
      <c r="O25" s="100">
        <f t="shared" si="2"/>
        <v>-5</v>
      </c>
      <c r="P25" s="100">
        <f t="shared" si="3"/>
        <v>-5</v>
      </c>
      <c r="Q25" s="100">
        <f t="shared" si="0"/>
        <v>-15</v>
      </c>
    </row>
    <row r="26" spans="1:17" ht="27" thickBot="1" x14ac:dyDescent="0.35">
      <c r="A26" s="39">
        <v>45547.602094907408</v>
      </c>
      <c r="B26" s="40" t="s">
        <v>1770</v>
      </c>
      <c r="C26" s="40" t="s">
        <v>1904</v>
      </c>
      <c r="D26" s="40" t="s">
        <v>1768</v>
      </c>
      <c r="E26" s="40" t="s">
        <v>1881</v>
      </c>
      <c r="F26" s="27">
        <v>5</v>
      </c>
      <c r="G26" s="40" t="s">
        <v>1881</v>
      </c>
      <c r="H26" s="40" t="s">
        <v>1883</v>
      </c>
      <c r="I26" s="27">
        <v>5</v>
      </c>
      <c r="J26" s="40" t="s">
        <v>1883</v>
      </c>
      <c r="K26" s="86">
        <v>45691</v>
      </c>
      <c r="L26" s="45">
        <v>5</v>
      </c>
      <c r="M26" s="86">
        <v>45660</v>
      </c>
      <c r="N26" s="100">
        <f t="shared" si="1"/>
        <v>5</v>
      </c>
      <c r="O26" s="100">
        <f t="shared" si="2"/>
        <v>10</v>
      </c>
      <c r="P26" s="100">
        <f t="shared" si="3"/>
        <v>-5</v>
      </c>
      <c r="Q26" s="100">
        <f t="shared" si="0"/>
        <v>10</v>
      </c>
    </row>
    <row r="27" spans="1:17" ht="15" thickBot="1" x14ac:dyDescent="0.35">
      <c r="A27" s="41">
        <v>45547.605844907404</v>
      </c>
      <c r="B27" s="42" t="s">
        <v>251</v>
      </c>
      <c r="C27" s="42" t="s">
        <v>1838</v>
      </c>
      <c r="D27" s="42" t="s">
        <v>249</v>
      </c>
      <c r="E27" s="42" t="s">
        <v>1881</v>
      </c>
      <c r="F27" s="21">
        <v>5</v>
      </c>
      <c r="G27" s="40" t="s">
        <v>1881</v>
      </c>
      <c r="H27" s="42" t="s">
        <v>1883</v>
      </c>
      <c r="I27" s="21">
        <v>5</v>
      </c>
      <c r="J27" s="40" t="s">
        <v>1883</v>
      </c>
      <c r="K27" s="85">
        <v>45691</v>
      </c>
      <c r="L27" s="87"/>
      <c r="M27" s="86">
        <v>45660</v>
      </c>
      <c r="N27" s="100">
        <f t="shared" si="1"/>
        <v>5</v>
      </c>
      <c r="O27" s="100">
        <f t="shared" si="2"/>
        <v>10</v>
      </c>
      <c r="P27" s="100">
        <f t="shared" si="3"/>
        <v>0</v>
      </c>
      <c r="Q27" s="100">
        <f t="shared" si="0"/>
        <v>15</v>
      </c>
    </row>
    <row r="28" spans="1:17" ht="27" thickBot="1" x14ac:dyDescent="0.35">
      <c r="A28" s="39">
        <v>45547.607314814813</v>
      </c>
      <c r="B28" s="40" t="s">
        <v>254</v>
      </c>
      <c r="C28" s="40" t="s">
        <v>1859</v>
      </c>
      <c r="D28" s="40" t="s">
        <v>252</v>
      </c>
      <c r="E28" s="40" t="s">
        <v>1834</v>
      </c>
      <c r="F28" s="27">
        <v>5</v>
      </c>
      <c r="G28" s="40" t="s">
        <v>1881</v>
      </c>
      <c r="H28" s="40" t="s">
        <v>1883</v>
      </c>
      <c r="I28" s="27">
        <v>5</v>
      </c>
      <c r="J28" s="40" t="s">
        <v>1883</v>
      </c>
      <c r="K28" s="40" t="s">
        <v>2503</v>
      </c>
      <c r="L28" s="88"/>
      <c r="M28" s="86">
        <v>45660</v>
      </c>
      <c r="N28" s="100">
        <f t="shared" si="1"/>
        <v>-5</v>
      </c>
      <c r="O28" s="100">
        <f t="shared" si="2"/>
        <v>10</v>
      </c>
      <c r="P28" s="100">
        <f t="shared" si="3"/>
        <v>0</v>
      </c>
      <c r="Q28" s="100">
        <f t="shared" si="0"/>
        <v>5</v>
      </c>
    </row>
    <row r="29" spans="1:17" ht="27" thickBot="1" x14ac:dyDescent="0.35">
      <c r="A29" s="41">
        <v>45547.666331018518</v>
      </c>
      <c r="B29" s="42" t="s">
        <v>1052</v>
      </c>
      <c r="C29" s="42" t="s">
        <v>1854</v>
      </c>
      <c r="D29" s="42" t="s">
        <v>1050</v>
      </c>
      <c r="E29" s="42" t="s">
        <v>1834</v>
      </c>
      <c r="F29" s="21">
        <v>1</v>
      </c>
      <c r="G29" s="40" t="s">
        <v>1881</v>
      </c>
      <c r="H29" s="42" t="s">
        <v>1883</v>
      </c>
      <c r="I29" s="21">
        <v>1</v>
      </c>
      <c r="J29" s="40" t="s">
        <v>1883</v>
      </c>
      <c r="K29" s="85">
        <v>45691</v>
      </c>
      <c r="L29" s="43">
        <v>1</v>
      </c>
      <c r="M29" s="86">
        <v>45660</v>
      </c>
      <c r="N29" s="100">
        <f t="shared" si="1"/>
        <v>-1</v>
      </c>
      <c r="O29" s="100">
        <f t="shared" si="2"/>
        <v>2</v>
      </c>
      <c r="P29" s="100">
        <f t="shared" si="3"/>
        <v>-1</v>
      </c>
      <c r="Q29" s="100">
        <f t="shared" si="0"/>
        <v>0</v>
      </c>
    </row>
    <row r="30" spans="1:17" ht="15" thickBot="1" x14ac:dyDescent="0.35">
      <c r="A30" s="39">
        <v>45547.685115740744</v>
      </c>
      <c r="B30" s="40" t="s">
        <v>335</v>
      </c>
      <c r="C30" s="40" t="s">
        <v>2649</v>
      </c>
      <c r="D30" s="40" t="s">
        <v>333</v>
      </c>
      <c r="E30" s="40" t="s">
        <v>1881</v>
      </c>
      <c r="F30" s="27">
        <v>5</v>
      </c>
      <c r="G30" s="40" t="s">
        <v>1881</v>
      </c>
      <c r="H30" s="40" t="s">
        <v>1883</v>
      </c>
      <c r="I30" s="27">
        <v>5</v>
      </c>
      <c r="J30" s="40" t="s">
        <v>1883</v>
      </c>
      <c r="K30" s="86">
        <v>45691</v>
      </c>
      <c r="L30" s="45">
        <v>3</v>
      </c>
      <c r="M30" s="86">
        <v>45660</v>
      </c>
      <c r="N30" s="100">
        <f t="shared" si="1"/>
        <v>5</v>
      </c>
      <c r="O30" s="100">
        <f t="shared" si="2"/>
        <v>10</v>
      </c>
      <c r="P30" s="100">
        <f t="shared" si="3"/>
        <v>-3</v>
      </c>
      <c r="Q30" s="100">
        <f t="shared" si="0"/>
        <v>12</v>
      </c>
    </row>
    <row r="31" spans="1:17" ht="27" thickBot="1" x14ac:dyDescent="0.35">
      <c r="A31" s="41">
        <v>45547.73641203704</v>
      </c>
      <c r="B31" s="42" t="s">
        <v>1115</v>
      </c>
      <c r="C31" s="42" t="s">
        <v>1871</v>
      </c>
      <c r="D31" s="42" t="s">
        <v>1113</v>
      </c>
      <c r="E31" s="42" t="s">
        <v>1834</v>
      </c>
      <c r="F31" s="21">
        <v>5</v>
      </c>
      <c r="G31" s="40" t="s">
        <v>1881</v>
      </c>
      <c r="H31" s="42" t="s">
        <v>1828</v>
      </c>
      <c r="I31" s="21">
        <v>5</v>
      </c>
      <c r="J31" s="40" t="s">
        <v>1883</v>
      </c>
      <c r="K31" s="85">
        <v>45691</v>
      </c>
      <c r="L31" s="43">
        <v>5</v>
      </c>
      <c r="M31" s="86">
        <v>45660</v>
      </c>
      <c r="N31" s="100">
        <f t="shared" si="1"/>
        <v>-5</v>
      </c>
      <c r="O31" s="100">
        <f t="shared" si="2"/>
        <v>-5</v>
      </c>
      <c r="P31" s="100">
        <f t="shared" si="3"/>
        <v>-5</v>
      </c>
      <c r="Q31" s="100">
        <f t="shared" si="0"/>
        <v>-15</v>
      </c>
    </row>
    <row r="32" spans="1:17" ht="27" thickBot="1" x14ac:dyDescent="0.35">
      <c r="A32" s="39">
        <v>45547.737638888888</v>
      </c>
      <c r="B32" s="40" t="s">
        <v>668</v>
      </c>
      <c r="C32" s="40" t="s">
        <v>2012</v>
      </c>
      <c r="D32" s="40" t="s">
        <v>666</v>
      </c>
      <c r="E32" s="40" t="s">
        <v>1881</v>
      </c>
      <c r="F32" s="27">
        <v>5</v>
      </c>
      <c r="G32" s="40" t="s">
        <v>1881</v>
      </c>
      <c r="H32" s="40" t="s">
        <v>1883</v>
      </c>
      <c r="I32" s="27">
        <v>5</v>
      </c>
      <c r="J32" s="40" t="s">
        <v>1883</v>
      </c>
      <c r="K32" s="86">
        <v>45660</v>
      </c>
      <c r="L32" s="45">
        <v>1</v>
      </c>
      <c r="M32" s="86">
        <v>45660</v>
      </c>
      <c r="N32" s="100">
        <f t="shared" si="1"/>
        <v>5</v>
      </c>
      <c r="O32" s="100">
        <f t="shared" si="2"/>
        <v>10</v>
      </c>
      <c r="P32" s="100">
        <f t="shared" si="3"/>
        <v>1</v>
      </c>
      <c r="Q32" s="100">
        <f t="shared" si="0"/>
        <v>16</v>
      </c>
    </row>
    <row r="33" spans="1:17" ht="15" thickBot="1" x14ac:dyDescent="0.35">
      <c r="A33" s="41">
        <v>45547.737835648149</v>
      </c>
      <c r="B33" s="42" t="s">
        <v>560</v>
      </c>
      <c r="C33" s="42" t="s">
        <v>1833</v>
      </c>
      <c r="D33" s="42" t="s">
        <v>558</v>
      </c>
      <c r="E33" s="42" t="s">
        <v>1881</v>
      </c>
      <c r="F33" s="21">
        <v>5</v>
      </c>
      <c r="G33" s="40" t="s">
        <v>1881</v>
      </c>
      <c r="H33" s="42" t="s">
        <v>1883</v>
      </c>
      <c r="I33" s="21">
        <v>5</v>
      </c>
      <c r="J33" s="40" t="s">
        <v>1883</v>
      </c>
      <c r="K33" s="85">
        <v>45660</v>
      </c>
      <c r="L33" s="43">
        <v>5</v>
      </c>
      <c r="M33" s="86">
        <v>45660</v>
      </c>
      <c r="N33" s="100">
        <f t="shared" si="1"/>
        <v>5</v>
      </c>
      <c r="O33" s="100">
        <f t="shared" si="2"/>
        <v>10</v>
      </c>
      <c r="P33" s="100">
        <f t="shared" si="3"/>
        <v>5</v>
      </c>
      <c r="Q33" s="100">
        <f t="shared" si="0"/>
        <v>20</v>
      </c>
    </row>
    <row r="34" spans="1:17" ht="15" thickBot="1" x14ac:dyDescent="0.35">
      <c r="A34" s="39">
        <v>45547.738078703704</v>
      </c>
      <c r="B34" s="40" t="s">
        <v>1317</v>
      </c>
      <c r="C34" s="40" t="s">
        <v>2650</v>
      </c>
      <c r="D34" s="40" t="s">
        <v>1315</v>
      </c>
      <c r="E34" s="40" t="s">
        <v>1881</v>
      </c>
      <c r="F34" s="27">
        <v>5</v>
      </c>
      <c r="G34" s="40" t="s">
        <v>1881</v>
      </c>
      <c r="H34" s="40" t="s">
        <v>1883</v>
      </c>
      <c r="I34" s="27">
        <v>5</v>
      </c>
      <c r="J34" s="40" t="s">
        <v>1883</v>
      </c>
      <c r="K34" s="86">
        <v>45660</v>
      </c>
      <c r="L34" s="45">
        <v>3</v>
      </c>
      <c r="M34" s="86">
        <v>45660</v>
      </c>
      <c r="N34" s="100">
        <f t="shared" si="1"/>
        <v>5</v>
      </c>
      <c r="O34" s="100">
        <f t="shared" si="2"/>
        <v>10</v>
      </c>
      <c r="P34" s="100">
        <f t="shared" si="3"/>
        <v>3</v>
      </c>
      <c r="Q34" s="100">
        <f t="shared" si="0"/>
        <v>18</v>
      </c>
    </row>
    <row r="35" spans="1:17" ht="27" thickBot="1" x14ac:dyDescent="0.35">
      <c r="A35" s="41">
        <v>45547.73810185185</v>
      </c>
      <c r="B35" s="42" t="s">
        <v>1638</v>
      </c>
      <c r="C35" s="42" t="s">
        <v>2128</v>
      </c>
      <c r="D35" s="42" t="s">
        <v>1636</v>
      </c>
      <c r="E35" s="42" t="s">
        <v>1881</v>
      </c>
      <c r="F35" s="21">
        <v>5</v>
      </c>
      <c r="G35" s="40" t="s">
        <v>1881</v>
      </c>
      <c r="H35" s="42" t="s">
        <v>1883</v>
      </c>
      <c r="I35" s="21">
        <v>3</v>
      </c>
      <c r="J35" s="40" t="s">
        <v>1883</v>
      </c>
      <c r="K35" s="85">
        <v>45660</v>
      </c>
      <c r="L35" s="43">
        <v>3</v>
      </c>
      <c r="M35" s="86">
        <v>45660</v>
      </c>
      <c r="N35" s="100">
        <f t="shared" si="1"/>
        <v>5</v>
      </c>
      <c r="O35" s="100">
        <f t="shared" si="2"/>
        <v>6</v>
      </c>
      <c r="P35" s="100">
        <f t="shared" si="3"/>
        <v>3</v>
      </c>
      <c r="Q35" s="100">
        <f t="shared" si="0"/>
        <v>14</v>
      </c>
    </row>
    <row r="36" spans="1:17" ht="27" thickBot="1" x14ac:dyDescent="0.35">
      <c r="A36" s="39">
        <v>45547.738564814812</v>
      </c>
      <c r="B36" s="40" t="s">
        <v>937</v>
      </c>
      <c r="C36" s="40" t="s">
        <v>1901</v>
      </c>
      <c r="D36" s="40" t="s">
        <v>935</v>
      </c>
      <c r="E36" s="40" t="s">
        <v>1881</v>
      </c>
      <c r="F36" s="27">
        <v>4</v>
      </c>
      <c r="G36" s="40" t="s">
        <v>1881</v>
      </c>
      <c r="H36" s="40" t="s">
        <v>1883</v>
      </c>
      <c r="I36" s="27">
        <v>4</v>
      </c>
      <c r="J36" s="40" t="s">
        <v>1883</v>
      </c>
      <c r="K36" s="86">
        <v>45691</v>
      </c>
      <c r="L36" s="45">
        <v>3</v>
      </c>
      <c r="M36" s="86">
        <v>45660</v>
      </c>
      <c r="N36" s="100">
        <f t="shared" si="1"/>
        <v>4</v>
      </c>
      <c r="O36" s="100">
        <f t="shared" si="2"/>
        <v>8</v>
      </c>
      <c r="P36" s="100">
        <f t="shared" si="3"/>
        <v>-3</v>
      </c>
      <c r="Q36" s="100">
        <f t="shared" si="0"/>
        <v>9</v>
      </c>
    </row>
    <row r="37" spans="1:17" ht="27" thickBot="1" x14ac:dyDescent="0.35">
      <c r="A37" s="41">
        <v>45547.738703703704</v>
      </c>
      <c r="B37" s="42" t="s">
        <v>1728</v>
      </c>
      <c r="C37" s="42" t="s">
        <v>1965</v>
      </c>
      <c r="D37" s="42" t="s">
        <v>1726</v>
      </c>
      <c r="E37" s="42" t="s">
        <v>1881</v>
      </c>
      <c r="F37" s="21">
        <v>5</v>
      </c>
      <c r="G37" s="40" t="s">
        <v>1881</v>
      </c>
      <c r="H37" s="42" t="s">
        <v>1847</v>
      </c>
      <c r="I37" s="21">
        <v>3</v>
      </c>
      <c r="J37" s="40" t="s">
        <v>1883</v>
      </c>
      <c r="K37" s="85">
        <v>45660</v>
      </c>
      <c r="L37" s="43">
        <v>5</v>
      </c>
      <c r="M37" s="86">
        <v>45660</v>
      </c>
      <c r="N37" s="100">
        <f t="shared" si="1"/>
        <v>5</v>
      </c>
      <c r="O37" s="100">
        <f t="shared" si="2"/>
        <v>-3</v>
      </c>
      <c r="P37" s="100">
        <f t="shared" si="3"/>
        <v>5</v>
      </c>
      <c r="Q37" s="100">
        <f t="shared" si="0"/>
        <v>7</v>
      </c>
    </row>
    <row r="38" spans="1:17" ht="27" thickBot="1" x14ac:dyDescent="0.35">
      <c r="A38" s="39">
        <v>45547.738865740743</v>
      </c>
      <c r="B38" s="40" t="s">
        <v>1635</v>
      </c>
      <c r="C38" s="40" t="s">
        <v>2651</v>
      </c>
      <c r="D38" s="40" t="s">
        <v>1633</v>
      </c>
      <c r="E38" s="40" t="s">
        <v>1881</v>
      </c>
      <c r="F38" s="27">
        <v>3</v>
      </c>
      <c r="G38" s="40" t="s">
        <v>1881</v>
      </c>
      <c r="H38" s="40" t="s">
        <v>1883</v>
      </c>
      <c r="I38" s="27">
        <v>4</v>
      </c>
      <c r="J38" s="40" t="s">
        <v>1883</v>
      </c>
      <c r="K38" s="86">
        <v>45660</v>
      </c>
      <c r="L38" s="45">
        <v>2</v>
      </c>
      <c r="M38" s="86">
        <v>45660</v>
      </c>
      <c r="N38" s="100">
        <f t="shared" si="1"/>
        <v>3</v>
      </c>
      <c r="O38" s="100">
        <f t="shared" si="2"/>
        <v>8</v>
      </c>
      <c r="P38" s="100">
        <f t="shared" si="3"/>
        <v>2</v>
      </c>
      <c r="Q38" s="100">
        <f t="shared" si="0"/>
        <v>13</v>
      </c>
    </row>
    <row r="39" spans="1:17" ht="27" thickBot="1" x14ac:dyDescent="0.35">
      <c r="A39" s="41">
        <v>45547.738877314812</v>
      </c>
      <c r="B39" s="42" t="s">
        <v>131</v>
      </c>
      <c r="C39" s="42" t="s">
        <v>2034</v>
      </c>
      <c r="D39" s="42" t="s">
        <v>129</v>
      </c>
      <c r="E39" s="42" t="s">
        <v>1881</v>
      </c>
      <c r="F39" s="21">
        <v>5</v>
      </c>
      <c r="G39" s="40" t="s">
        <v>1881</v>
      </c>
      <c r="H39" s="42" t="s">
        <v>1883</v>
      </c>
      <c r="I39" s="21">
        <v>5</v>
      </c>
      <c r="J39" s="40" t="s">
        <v>1883</v>
      </c>
      <c r="K39" s="85">
        <v>45660</v>
      </c>
      <c r="L39" s="43">
        <v>5</v>
      </c>
      <c r="M39" s="86">
        <v>45660</v>
      </c>
      <c r="N39" s="100">
        <f t="shared" si="1"/>
        <v>5</v>
      </c>
      <c r="O39" s="100">
        <f t="shared" si="2"/>
        <v>10</v>
      </c>
      <c r="P39" s="100">
        <f t="shared" si="3"/>
        <v>5</v>
      </c>
      <c r="Q39" s="100">
        <f t="shared" si="0"/>
        <v>20</v>
      </c>
    </row>
    <row r="40" spans="1:17" ht="15" thickBot="1" x14ac:dyDescent="0.35">
      <c r="A40" s="39">
        <v>45547.738923611112</v>
      </c>
      <c r="B40" s="40" t="s">
        <v>275</v>
      </c>
      <c r="C40" s="40" t="s">
        <v>2317</v>
      </c>
      <c r="D40" s="40" t="s">
        <v>273</v>
      </c>
      <c r="E40" s="40" t="s">
        <v>1881</v>
      </c>
      <c r="F40" s="27">
        <v>5</v>
      </c>
      <c r="G40" s="40" t="s">
        <v>1881</v>
      </c>
      <c r="H40" s="40" t="s">
        <v>1883</v>
      </c>
      <c r="I40" s="27">
        <v>5</v>
      </c>
      <c r="J40" s="40" t="s">
        <v>1883</v>
      </c>
      <c r="K40" s="86">
        <v>45660</v>
      </c>
      <c r="L40" s="45">
        <v>5</v>
      </c>
      <c r="M40" s="86">
        <v>45660</v>
      </c>
      <c r="N40" s="100">
        <f t="shared" si="1"/>
        <v>5</v>
      </c>
      <c r="O40" s="100">
        <f t="shared" si="2"/>
        <v>10</v>
      </c>
      <c r="P40" s="100">
        <f t="shared" si="3"/>
        <v>5</v>
      </c>
      <c r="Q40" s="100">
        <f t="shared" si="0"/>
        <v>20</v>
      </c>
    </row>
    <row r="41" spans="1:17" ht="27" thickBot="1" x14ac:dyDescent="0.35">
      <c r="A41" s="41">
        <v>45547.742291666669</v>
      </c>
      <c r="B41" s="42" t="s">
        <v>1719</v>
      </c>
      <c r="C41" s="42" t="s">
        <v>1973</v>
      </c>
      <c r="D41" s="42" t="s">
        <v>1717</v>
      </c>
      <c r="E41" s="42" t="s">
        <v>1881</v>
      </c>
      <c r="F41" s="21">
        <v>5</v>
      </c>
      <c r="G41" s="40" t="s">
        <v>1881</v>
      </c>
      <c r="H41" s="42" t="s">
        <v>1883</v>
      </c>
      <c r="I41" s="21">
        <v>5</v>
      </c>
      <c r="J41" s="40" t="s">
        <v>1883</v>
      </c>
      <c r="K41" s="85">
        <v>45660</v>
      </c>
      <c r="L41" s="43">
        <v>2</v>
      </c>
      <c r="M41" s="86">
        <v>45660</v>
      </c>
      <c r="N41" s="100">
        <f t="shared" si="1"/>
        <v>5</v>
      </c>
      <c r="O41" s="100">
        <f t="shared" si="2"/>
        <v>10</v>
      </c>
      <c r="P41" s="100">
        <f t="shared" si="3"/>
        <v>2</v>
      </c>
      <c r="Q41" s="100">
        <f t="shared" si="0"/>
        <v>17</v>
      </c>
    </row>
    <row r="42" spans="1:17" ht="27" thickBot="1" x14ac:dyDescent="0.35">
      <c r="A42" s="39">
        <v>45547.744768518518</v>
      </c>
      <c r="B42" s="40" t="s">
        <v>994</v>
      </c>
      <c r="C42" s="40" t="s">
        <v>1876</v>
      </c>
      <c r="D42" s="40" t="s">
        <v>992</v>
      </c>
      <c r="E42" s="40" t="s">
        <v>1834</v>
      </c>
      <c r="F42" s="27">
        <v>4</v>
      </c>
      <c r="G42" s="40" t="s">
        <v>1881</v>
      </c>
      <c r="H42" s="40" t="s">
        <v>1860</v>
      </c>
      <c r="I42" s="27">
        <v>3</v>
      </c>
      <c r="J42" s="40" t="s">
        <v>1883</v>
      </c>
      <c r="K42" s="86">
        <v>45660</v>
      </c>
      <c r="L42" s="45">
        <v>3</v>
      </c>
      <c r="M42" s="86">
        <v>45660</v>
      </c>
      <c r="N42" s="100">
        <f t="shared" si="1"/>
        <v>-4</v>
      </c>
      <c r="O42" s="100">
        <f t="shared" si="2"/>
        <v>-3</v>
      </c>
      <c r="P42" s="100">
        <f t="shared" si="3"/>
        <v>3</v>
      </c>
      <c r="Q42" s="100">
        <f t="shared" si="0"/>
        <v>-4</v>
      </c>
    </row>
    <row r="43" spans="1:17" ht="27" thickBot="1" x14ac:dyDescent="0.35">
      <c r="A43" s="41">
        <v>45547.758275462962</v>
      </c>
      <c r="B43" s="42" t="s">
        <v>1011</v>
      </c>
      <c r="C43" s="42" t="s">
        <v>2652</v>
      </c>
      <c r="D43" s="42" t="s">
        <v>1009</v>
      </c>
      <c r="E43" s="42" t="s">
        <v>1834</v>
      </c>
      <c r="F43" s="21">
        <v>5</v>
      </c>
      <c r="G43" s="40" t="s">
        <v>1881</v>
      </c>
      <c r="H43" s="42" t="s">
        <v>1828</v>
      </c>
      <c r="I43" s="21">
        <v>5</v>
      </c>
      <c r="J43" s="40" t="s">
        <v>1883</v>
      </c>
      <c r="K43" s="85">
        <v>45660</v>
      </c>
      <c r="L43" s="43">
        <v>5</v>
      </c>
      <c r="M43" s="86">
        <v>45660</v>
      </c>
      <c r="N43" s="100">
        <f t="shared" si="1"/>
        <v>-5</v>
      </c>
      <c r="O43" s="100">
        <f t="shared" si="2"/>
        <v>-5</v>
      </c>
      <c r="P43" s="100">
        <f t="shared" si="3"/>
        <v>5</v>
      </c>
      <c r="Q43" s="100">
        <f t="shared" si="0"/>
        <v>-5</v>
      </c>
    </row>
    <row r="44" spans="1:17" ht="27" thickBot="1" x14ac:dyDescent="0.35">
      <c r="A44" s="39">
        <v>45547.77584490741</v>
      </c>
      <c r="B44" s="40" t="s">
        <v>1647</v>
      </c>
      <c r="C44" s="40" t="s">
        <v>2269</v>
      </c>
      <c r="D44" s="40" t="s">
        <v>1645</v>
      </c>
      <c r="E44" s="40" t="s">
        <v>1881</v>
      </c>
      <c r="F44" s="27">
        <v>5</v>
      </c>
      <c r="G44" s="40" t="s">
        <v>1881</v>
      </c>
      <c r="H44" s="40" t="s">
        <v>1828</v>
      </c>
      <c r="I44" s="27">
        <v>4</v>
      </c>
      <c r="J44" s="40" t="s">
        <v>1883</v>
      </c>
      <c r="K44" s="86">
        <v>45660</v>
      </c>
      <c r="L44" s="45">
        <v>4</v>
      </c>
      <c r="M44" s="86">
        <v>45660</v>
      </c>
      <c r="N44" s="100">
        <f t="shared" si="1"/>
        <v>5</v>
      </c>
      <c r="O44" s="100">
        <f t="shared" si="2"/>
        <v>-4</v>
      </c>
      <c r="P44" s="100">
        <f t="shared" si="3"/>
        <v>4</v>
      </c>
      <c r="Q44" s="100">
        <f t="shared" si="0"/>
        <v>5</v>
      </c>
    </row>
    <row r="45" spans="1:17" ht="27" thickBot="1" x14ac:dyDescent="0.35">
      <c r="A45" s="41">
        <v>45547.776643518519</v>
      </c>
      <c r="B45" s="42" t="s">
        <v>1251</v>
      </c>
      <c r="C45" s="42" t="s">
        <v>2093</v>
      </c>
      <c r="D45" s="42" t="s">
        <v>1249</v>
      </c>
      <c r="E45" s="42" t="s">
        <v>1881</v>
      </c>
      <c r="F45" s="21">
        <v>5</v>
      </c>
      <c r="G45" s="40" t="s">
        <v>1881</v>
      </c>
      <c r="H45" s="42" t="s">
        <v>1883</v>
      </c>
      <c r="I45" s="21">
        <v>5</v>
      </c>
      <c r="J45" s="40" t="s">
        <v>1883</v>
      </c>
      <c r="K45" s="85">
        <v>45660</v>
      </c>
      <c r="L45" s="43">
        <v>3</v>
      </c>
      <c r="M45" s="86">
        <v>45660</v>
      </c>
      <c r="N45" s="100">
        <f t="shared" si="1"/>
        <v>5</v>
      </c>
      <c r="O45" s="100">
        <f t="shared" si="2"/>
        <v>10</v>
      </c>
      <c r="P45" s="100">
        <f t="shared" si="3"/>
        <v>3</v>
      </c>
      <c r="Q45" s="100">
        <f t="shared" si="0"/>
        <v>18</v>
      </c>
    </row>
    <row r="46" spans="1:17" ht="27" thickBot="1" x14ac:dyDescent="0.35">
      <c r="A46" s="89">
        <v>45547.776655092595</v>
      </c>
      <c r="B46" s="48" t="s">
        <v>1752</v>
      </c>
      <c r="C46" s="48" t="s">
        <v>2427</v>
      </c>
      <c r="D46" s="48" t="s">
        <v>1750</v>
      </c>
      <c r="E46" s="48" t="s">
        <v>1881</v>
      </c>
      <c r="F46" s="31">
        <v>5</v>
      </c>
      <c r="G46" s="40" t="s">
        <v>1881</v>
      </c>
      <c r="H46" s="48" t="s">
        <v>1883</v>
      </c>
      <c r="I46" s="31">
        <v>5</v>
      </c>
      <c r="J46" s="40" t="s">
        <v>1883</v>
      </c>
      <c r="K46" s="92">
        <v>45660</v>
      </c>
      <c r="L46" s="49">
        <v>5</v>
      </c>
      <c r="M46" s="86">
        <v>45660</v>
      </c>
      <c r="N46" s="100">
        <f t="shared" si="1"/>
        <v>5</v>
      </c>
      <c r="O46" s="100">
        <f t="shared" si="2"/>
        <v>10</v>
      </c>
      <c r="P46" s="100">
        <f t="shared" si="3"/>
        <v>5</v>
      </c>
      <c r="Q46" s="100">
        <f t="shared" si="0"/>
        <v>20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E2A06-B02A-4413-A631-0A2FA0E5B552}">
  <dimension ref="A1:AF22"/>
  <sheetViews>
    <sheetView topLeftCell="Q1" workbookViewId="0">
      <selection activeCell="AF2" sqref="AF2:AF22"/>
    </sheetView>
  </sheetViews>
  <sheetFormatPr defaultRowHeight="14.4" x14ac:dyDescent="0.3"/>
  <cols>
    <col min="1" max="1" width="16.44140625" bestFit="1" customWidth="1"/>
    <col min="2" max="2" width="32.109375" bestFit="1" customWidth="1"/>
    <col min="3" max="3" width="14.5546875" customWidth="1"/>
    <col min="4" max="4" width="14.77734375" bestFit="1" customWidth="1"/>
    <col min="5" max="5" width="14.21875" bestFit="1" customWidth="1"/>
    <col min="6" max="6" width="12.21875" customWidth="1"/>
    <col min="7" max="7" width="7.5546875" customWidth="1"/>
    <col min="8" max="8" width="14.21875" customWidth="1"/>
    <col min="9" max="9" width="12.6640625" customWidth="1"/>
    <col min="10" max="10" width="6.21875" customWidth="1"/>
    <col min="11" max="11" width="13.77734375" customWidth="1"/>
    <col min="12" max="12" width="12.5546875" customWidth="1"/>
    <col min="13" max="13" width="5.77734375" customWidth="1"/>
    <col min="14" max="14" width="15.109375" customWidth="1"/>
    <col min="15" max="15" width="12.77734375" customWidth="1"/>
    <col min="16" max="16" width="6.33203125" customWidth="1"/>
    <col min="17" max="17" width="14.21875" bestFit="1" customWidth="1"/>
    <col min="18" max="18" width="12.88671875" customWidth="1"/>
    <col min="19" max="19" width="5.6640625" customWidth="1"/>
    <col min="20" max="20" width="14.21875" bestFit="1" customWidth="1"/>
    <col min="21" max="21" width="12.33203125" customWidth="1"/>
    <col min="22" max="22" width="6.33203125" customWidth="1"/>
    <col min="23" max="23" width="14.21875" bestFit="1" customWidth="1"/>
    <col min="24" max="24" width="12.88671875" customWidth="1"/>
    <col min="25" max="25" width="6.77734375" customWidth="1"/>
    <col min="26" max="26" width="15.109375" bestFit="1" customWidth="1"/>
    <col min="27" max="27" width="13.21875" customWidth="1"/>
    <col min="28" max="28" width="6" customWidth="1"/>
    <col min="29" max="29" width="14.44140625" bestFit="1" customWidth="1"/>
    <col min="30" max="30" width="12.6640625" customWidth="1"/>
    <col min="31" max="31" width="5.5546875" customWidth="1"/>
    <col min="32" max="32" width="6.21875" customWidth="1"/>
  </cols>
  <sheetData>
    <row r="1" spans="1:32" ht="53.4" thickBot="1" x14ac:dyDescent="0.35">
      <c r="A1" s="36" t="s">
        <v>1813</v>
      </c>
      <c r="B1" s="37" t="s">
        <v>1814</v>
      </c>
      <c r="C1" s="37" t="s">
        <v>2220</v>
      </c>
      <c r="D1" s="37" t="s">
        <v>2422</v>
      </c>
      <c r="E1" s="37" t="s">
        <v>2701</v>
      </c>
      <c r="F1" s="145" t="s">
        <v>2786</v>
      </c>
      <c r="G1" s="145" t="s">
        <v>2208</v>
      </c>
      <c r="H1" s="37" t="s">
        <v>2702</v>
      </c>
      <c r="I1" s="135" t="s">
        <v>2787</v>
      </c>
      <c r="J1" s="135" t="s">
        <v>2211</v>
      </c>
      <c r="K1" s="37" t="s">
        <v>2703</v>
      </c>
      <c r="L1" s="136" t="s">
        <v>2788</v>
      </c>
      <c r="M1" s="136" t="s">
        <v>2213</v>
      </c>
      <c r="N1" s="37" t="s">
        <v>2704</v>
      </c>
      <c r="O1" s="146" t="s">
        <v>2789</v>
      </c>
      <c r="P1" s="122" t="s">
        <v>2215</v>
      </c>
      <c r="Q1" s="84" t="s">
        <v>2705</v>
      </c>
      <c r="R1" s="147" t="s">
        <v>2790</v>
      </c>
      <c r="S1" s="147" t="s">
        <v>2217</v>
      </c>
      <c r="T1" s="37" t="s">
        <v>2706</v>
      </c>
      <c r="U1" s="148" t="s">
        <v>2791</v>
      </c>
      <c r="V1" s="148" t="s">
        <v>2219</v>
      </c>
      <c r="W1" s="37" t="s">
        <v>2707</v>
      </c>
      <c r="X1" s="149" t="s">
        <v>2792</v>
      </c>
      <c r="Y1" s="149" t="s">
        <v>2795</v>
      </c>
      <c r="Z1" s="37" t="s">
        <v>2708</v>
      </c>
      <c r="AA1" s="150" t="s">
        <v>2793</v>
      </c>
      <c r="AB1" s="150" t="s">
        <v>2796</v>
      </c>
      <c r="AC1" s="38" t="s">
        <v>2709</v>
      </c>
      <c r="AD1" s="151" t="s">
        <v>2794</v>
      </c>
      <c r="AE1" s="152" t="s">
        <v>2797</v>
      </c>
      <c r="AF1" s="153" t="s">
        <v>1825</v>
      </c>
    </row>
    <row r="2" spans="1:32" ht="15" thickBot="1" x14ac:dyDescent="0.35">
      <c r="A2" s="39">
        <v>45992.011261574073</v>
      </c>
      <c r="B2" s="40" t="s">
        <v>1230</v>
      </c>
      <c r="C2" s="40" t="s">
        <v>1880</v>
      </c>
      <c r="D2" s="40" t="s">
        <v>1228</v>
      </c>
      <c r="E2" s="40" t="s">
        <v>1828</v>
      </c>
      <c r="F2" s="40" t="s">
        <v>1847</v>
      </c>
      <c r="G2" s="40">
        <f>IF(E2=F2,5,0)</f>
        <v>0</v>
      </c>
      <c r="H2" s="40" t="s">
        <v>1828</v>
      </c>
      <c r="I2" s="40" t="s">
        <v>1828</v>
      </c>
      <c r="J2" s="40">
        <f>IF(I2=H2,5,0)</f>
        <v>5</v>
      </c>
      <c r="K2" s="40" t="s">
        <v>1828</v>
      </c>
      <c r="L2" s="40" t="s">
        <v>1828</v>
      </c>
      <c r="M2" s="40">
        <f>IF(K2=L2,5,0)</f>
        <v>5</v>
      </c>
      <c r="N2" s="40" t="s">
        <v>1828</v>
      </c>
      <c r="O2" s="40" t="s">
        <v>1828</v>
      </c>
      <c r="P2" s="40">
        <f>IF(N2=O2,5,0)</f>
        <v>5</v>
      </c>
      <c r="Q2" s="143" t="s">
        <v>1828</v>
      </c>
      <c r="R2" s="40" t="s">
        <v>1828</v>
      </c>
      <c r="S2" s="40">
        <f>IF(Q2=R2,5,0)</f>
        <v>5</v>
      </c>
      <c r="T2" s="40" t="s">
        <v>1828</v>
      </c>
      <c r="U2" s="40" t="s">
        <v>1828</v>
      </c>
      <c r="V2" s="40">
        <f>IF(T2=U2,5,0)</f>
        <v>5</v>
      </c>
      <c r="W2" s="40" t="s">
        <v>1828</v>
      </c>
      <c r="X2" s="40" t="s">
        <v>1828</v>
      </c>
      <c r="Y2" s="40">
        <f>IF(W2=X2,5,0)</f>
        <v>5</v>
      </c>
      <c r="Z2" s="40" t="s">
        <v>1828</v>
      </c>
      <c r="AA2" s="40" t="s">
        <v>1828</v>
      </c>
      <c r="AB2" s="142">
        <f>IF(Z2=AA2,5,0)</f>
        <v>5</v>
      </c>
      <c r="AC2" s="138" t="s">
        <v>1828</v>
      </c>
      <c r="AD2" s="40" t="s">
        <v>1828</v>
      </c>
      <c r="AE2" s="143">
        <f>IF(AC2=AD2,5,0)</f>
        <v>5</v>
      </c>
      <c r="AF2">
        <f>SUM(G2,J2,M2,P2,S2,V2,Y2,AB2,AE2)</f>
        <v>40</v>
      </c>
    </row>
    <row r="3" spans="1:32" ht="15" thickBot="1" x14ac:dyDescent="0.35">
      <c r="A3" s="41">
        <v>45992.022361111114</v>
      </c>
      <c r="B3" s="42" t="s">
        <v>1332</v>
      </c>
      <c r="C3" s="42" t="s">
        <v>2710</v>
      </c>
      <c r="D3" s="42" t="s">
        <v>1330</v>
      </c>
      <c r="E3" s="42" t="s">
        <v>1828</v>
      </c>
      <c r="F3" s="40" t="s">
        <v>1847</v>
      </c>
      <c r="G3" s="40">
        <f t="shared" ref="G3:G22" si="0">IF(E3=F3,5,0)</f>
        <v>0</v>
      </c>
      <c r="H3" s="42" t="s">
        <v>1883</v>
      </c>
      <c r="I3" s="40" t="s">
        <v>1828</v>
      </c>
      <c r="J3" s="40">
        <f t="shared" ref="J3:J22" si="1">IF(I3=H3,5,0)</f>
        <v>0</v>
      </c>
      <c r="K3" s="42" t="s">
        <v>1828</v>
      </c>
      <c r="L3" s="40" t="s">
        <v>1828</v>
      </c>
      <c r="M3" s="40">
        <f t="shared" ref="M3:M22" si="2">IF(K3=L3,5,0)</f>
        <v>5</v>
      </c>
      <c r="N3" s="42" t="s">
        <v>1883</v>
      </c>
      <c r="O3" s="40" t="s">
        <v>1828</v>
      </c>
      <c r="P3" s="40">
        <f t="shared" ref="P3:P22" si="3">IF(N3=O3,5,0)</f>
        <v>0</v>
      </c>
      <c r="Q3" s="144" t="s">
        <v>1847</v>
      </c>
      <c r="R3" s="40" t="s">
        <v>1828</v>
      </c>
      <c r="S3" s="40">
        <f t="shared" ref="S3:S22" si="4">IF(Q3=R3,5,0)</f>
        <v>0</v>
      </c>
      <c r="T3" s="42" t="s">
        <v>1883</v>
      </c>
      <c r="U3" s="40" t="s">
        <v>1828</v>
      </c>
      <c r="V3" s="40">
        <f t="shared" ref="V3:V22" si="5">IF(T3=U3,5,0)</f>
        <v>0</v>
      </c>
      <c r="W3" s="42" t="s">
        <v>1883</v>
      </c>
      <c r="X3" s="40" t="s">
        <v>1828</v>
      </c>
      <c r="Y3" s="40">
        <f t="shared" ref="Y3:Y22" si="6">IF(W3=X3,5,0)</f>
        <v>0</v>
      </c>
      <c r="Z3" s="42" t="s">
        <v>1828</v>
      </c>
      <c r="AA3" s="40" t="s">
        <v>1828</v>
      </c>
      <c r="AB3" s="142">
        <f t="shared" ref="AB3:AB22" si="7">IF(Z3=AA3,5,0)</f>
        <v>5</v>
      </c>
      <c r="AC3" s="139" t="s">
        <v>1847</v>
      </c>
      <c r="AD3" s="40" t="s">
        <v>1828</v>
      </c>
      <c r="AE3" s="143">
        <f t="shared" ref="AE3:AE22" si="8">IF(AC3=AD3,5,0)</f>
        <v>0</v>
      </c>
      <c r="AF3">
        <f t="shared" ref="AF3:AF22" si="9">SUM(G3,J3,M3,P3,S3,V3,Y3,AB3,AE3)</f>
        <v>10</v>
      </c>
    </row>
    <row r="4" spans="1:32" ht="15" thickBot="1" x14ac:dyDescent="0.35">
      <c r="A4" s="39">
        <v>45992.030995370369</v>
      </c>
      <c r="B4" s="40" t="s">
        <v>248</v>
      </c>
      <c r="C4" s="40" t="s">
        <v>1996</v>
      </c>
      <c r="D4" s="40" t="s">
        <v>246</v>
      </c>
      <c r="E4" s="40" t="s">
        <v>1847</v>
      </c>
      <c r="F4" s="40" t="s">
        <v>1847</v>
      </c>
      <c r="G4" s="40">
        <f t="shared" si="0"/>
        <v>5</v>
      </c>
      <c r="H4" s="40" t="s">
        <v>1828</v>
      </c>
      <c r="I4" s="40" t="s">
        <v>1828</v>
      </c>
      <c r="J4" s="40">
        <f t="shared" si="1"/>
        <v>5</v>
      </c>
      <c r="K4" s="40" t="s">
        <v>1847</v>
      </c>
      <c r="L4" s="40" t="s">
        <v>1828</v>
      </c>
      <c r="M4" s="40">
        <f t="shared" si="2"/>
        <v>0</v>
      </c>
      <c r="N4" s="40" t="s">
        <v>1828</v>
      </c>
      <c r="O4" s="40" t="s">
        <v>1828</v>
      </c>
      <c r="P4" s="40">
        <f t="shared" si="3"/>
        <v>5</v>
      </c>
      <c r="Q4" s="143" t="s">
        <v>1847</v>
      </c>
      <c r="R4" s="40" t="s">
        <v>1828</v>
      </c>
      <c r="S4" s="40">
        <f t="shared" si="4"/>
        <v>0</v>
      </c>
      <c r="T4" s="40" t="s">
        <v>1847</v>
      </c>
      <c r="U4" s="40" t="s">
        <v>1828</v>
      </c>
      <c r="V4" s="40">
        <f t="shared" si="5"/>
        <v>0</v>
      </c>
      <c r="W4" s="40" t="s">
        <v>1847</v>
      </c>
      <c r="X4" s="40" t="s">
        <v>1828</v>
      </c>
      <c r="Y4" s="40">
        <f t="shared" si="6"/>
        <v>0</v>
      </c>
      <c r="Z4" s="40" t="s">
        <v>1828</v>
      </c>
      <c r="AA4" s="40" t="s">
        <v>1828</v>
      </c>
      <c r="AB4" s="142">
        <f t="shared" si="7"/>
        <v>5</v>
      </c>
      <c r="AC4" s="138" t="s">
        <v>1847</v>
      </c>
      <c r="AD4" s="40" t="s">
        <v>1828</v>
      </c>
      <c r="AE4" s="143">
        <f t="shared" si="8"/>
        <v>0</v>
      </c>
      <c r="AF4">
        <f t="shared" si="9"/>
        <v>20</v>
      </c>
    </row>
    <row r="5" spans="1:32" ht="15" thickBot="1" x14ac:dyDescent="0.35">
      <c r="A5" s="41">
        <v>45992.036006944443</v>
      </c>
      <c r="B5" s="42" t="s">
        <v>1411</v>
      </c>
      <c r="C5" s="42" t="s">
        <v>1835</v>
      </c>
      <c r="D5" s="42" t="s">
        <v>1409</v>
      </c>
      <c r="E5" s="42" t="s">
        <v>1828</v>
      </c>
      <c r="F5" s="40" t="s">
        <v>1847</v>
      </c>
      <c r="G5" s="40">
        <f t="shared" si="0"/>
        <v>0</v>
      </c>
      <c r="H5" s="42" t="s">
        <v>1828</v>
      </c>
      <c r="I5" s="40" t="s">
        <v>1828</v>
      </c>
      <c r="J5" s="40">
        <f t="shared" si="1"/>
        <v>5</v>
      </c>
      <c r="K5" s="42" t="s">
        <v>1828</v>
      </c>
      <c r="L5" s="40" t="s">
        <v>1828</v>
      </c>
      <c r="M5" s="40">
        <f t="shared" si="2"/>
        <v>5</v>
      </c>
      <c r="N5" s="42" t="s">
        <v>1828</v>
      </c>
      <c r="O5" s="40" t="s">
        <v>1828</v>
      </c>
      <c r="P5" s="40">
        <f t="shared" si="3"/>
        <v>5</v>
      </c>
      <c r="Q5" s="144" t="s">
        <v>1828</v>
      </c>
      <c r="R5" s="40" t="s">
        <v>1828</v>
      </c>
      <c r="S5" s="40">
        <f t="shared" si="4"/>
        <v>5</v>
      </c>
      <c r="T5" s="42" t="s">
        <v>1828</v>
      </c>
      <c r="U5" s="40" t="s">
        <v>1828</v>
      </c>
      <c r="V5" s="40">
        <f t="shared" si="5"/>
        <v>5</v>
      </c>
      <c r="W5" s="42" t="s">
        <v>1828</v>
      </c>
      <c r="X5" s="40" t="s">
        <v>1828</v>
      </c>
      <c r="Y5" s="40">
        <f t="shared" si="6"/>
        <v>5</v>
      </c>
      <c r="Z5" s="42" t="s">
        <v>1828</v>
      </c>
      <c r="AA5" s="40" t="s">
        <v>1828</v>
      </c>
      <c r="AB5" s="142">
        <f t="shared" si="7"/>
        <v>5</v>
      </c>
      <c r="AC5" s="139" t="s">
        <v>1828</v>
      </c>
      <c r="AD5" s="40" t="s">
        <v>1828</v>
      </c>
      <c r="AE5" s="143">
        <f t="shared" si="8"/>
        <v>5</v>
      </c>
      <c r="AF5">
        <f t="shared" si="9"/>
        <v>40</v>
      </c>
    </row>
    <row r="6" spans="1:32" ht="15" thickBot="1" x14ac:dyDescent="0.35">
      <c r="A6" s="39">
        <v>45992.039502314816</v>
      </c>
      <c r="B6" s="40" t="s">
        <v>647</v>
      </c>
      <c r="C6" s="40" t="s">
        <v>2356</v>
      </c>
      <c r="D6" s="40" t="s">
        <v>645</v>
      </c>
      <c r="E6" s="40" t="s">
        <v>1847</v>
      </c>
      <c r="F6" s="40" t="s">
        <v>1847</v>
      </c>
      <c r="G6" s="40">
        <f t="shared" si="0"/>
        <v>5</v>
      </c>
      <c r="H6" s="40" t="s">
        <v>1847</v>
      </c>
      <c r="I6" s="40" t="s">
        <v>1828</v>
      </c>
      <c r="J6" s="40">
        <f t="shared" si="1"/>
        <v>0</v>
      </c>
      <c r="K6" s="40" t="s">
        <v>1847</v>
      </c>
      <c r="L6" s="40" t="s">
        <v>1828</v>
      </c>
      <c r="M6" s="40">
        <f t="shared" si="2"/>
        <v>0</v>
      </c>
      <c r="N6" s="40" t="s">
        <v>1847</v>
      </c>
      <c r="O6" s="40" t="s">
        <v>1828</v>
      </c>
      <c r="P6" s="40">
        <f t="shared" si="3"/>
        <v>0</v>
      </c>
      <c r="Q6" s="143" t="s">
        <v>1847</v>
      </c>
      <c r="R6" s="40" t="s">
        <v>1828</v>
      </c>
      <c r="S6" s="40">
        <f t="shared" si="4"/>
        <v>0</v>
      </c>
      <c r="T6" s="40" t="s">
        <v>1828</v>
      </c>
      <c r="U6" s="40" t="s">
        <v>1828</v>
      </c>
      <c r="V6" s="40">
        <f t="shared" si="5"/>
        <v>5</v>
      </c>
      <c r="W6" s="40" t="s">
        <v>1828</v>
      </c>
      <c r="X6" s="40" t="s">
        <v>1828</v>
      </c>
      <c r="Y6" s="40">
        <f t="shared" si="6"/>
        <v>5</v>
      </c>
      <c r="Z6" s="40" t="s">
        <v>1847</v>
      </c>
      <c r="AA6" s="40" t="s">
        <v>1828</v>
      </c>
      <c r="AB6" s="142">
        <f t="shared" si="7"/>
        <v>0</v>
      </c>
      <c r="AC6" s="138" t="s">
        <v>1847</v>
      </c>
      <c r="AD6" s="40" t="s">
        <v>1828</v>
      </c>
      <c r="AE6" s="143">
        <f t="shared" si="8"/>
        <v>0</v>
      </c>
      <c r="AF6">
        <f t="shared" si="9"/>
        <v>15</v>
      </c>
    </row>
    <row r="7" spans="1:32" ht="15" thickBot="1" x14ac:dyDescent="0.35">
      <c r="A7" s="41">
        <v>45992.04178240741</v>
      </c>
      <c r="B7" s="42" t="s">
        <v>92</v>
      </c>
      <c r="C7" s="42" t="s">
        <v>1992</v>
      </c>
      <c r="D7" s="42" t="s">
        <v>90</v>
      </c>
      <c r="E7" s="42" t="s">
        <v>1847</v>
      </c>
      <c r="F7" s="40" t="s">
        <v>1847</v>
      </c>
      <c r="G7" s="40">
        <f t="shared" si="0"/>
        <v>5</v>
      </c>
      <c r="H7" s="42" t="s">
        <v>1883</v>
      </c>
      <c r="I7" s="40" t="s">
        <v>1828</v>
      </c>
      <c r="J7" s="40">
        <f t="shared" si="1"/>
        <v>0</v>
      </c>
      <c r="K7" s="42" t="s">
        <v>1847</v>
      </c>
      <c r="L7" s="40" t="s">
        <v>1828</v>
      </c>
      <c r="M7" s="40">
        <f t="shared" si="2"/>
        <v>0</v>
      </c>
      <c r="N7" s="42" t="s">
        <v>1883</v>
      </c>
      <c r="O7" s="40" t="s">
        <v>1828</v>
      </c>
      <c r="P7" s="40">
        <f t="shared" si="3"/>
        <v>0</v>
      </c>
      <c r="Q7" s="144" t="s">
        <v>1847</v>
      </c>
      <c r="R7" s="40" t="s">
        <v>1828</v>
      </c>
      <c r="S7" s="40">
        <f t="shared" si="4"/>
        <v>0</v>
      </c>
      <c r="T7" s="42" t="s">
        <v>1847</v>
      </c>
      <c r="U7" s="40" t="s">
        <v>1828</v>
      </c>
      <c r="V7" s="40">
        <f t="shared" si="5"/>
        <v>0</v>
      </c>
      <c r="W7" s="42" t="s">
        <v>1847</v>
      </c>
      <c r="X7" s="40" t="s">
        <v>1828</v>
      </c>
      <c r="Y7" s="40">
        <f t="shared" si="6"/>
        <v>0</v>
      </c>
      <c r="Z7" s="42" t="s">
        <v>1883</v>
      </c>
      <c r="AA7" s="40" t="s">
        <v>1828</v>
      </c>
      <c r="AB7" s="142">
        <f t="shared" si="7"/>
        <v>0</v>
      </c>
      <c r="AC7" s="139" t="s">
        <v>1847</v>
      </c>
      <c r="AD7" s="40" t="s">
        <v>1828</v>
      </c>
      <c r="AE7" s="143">
        <f t="shared" si="8"/>
        <v>0</v>
      </c>
      <c r="AF7">
        <f t="shared" si="9"/>
        <v>5</v>
      </c>
    </row>
    <row r="8" spans="1:32" ht="27" thickBot="1" x14ac:dyDescent="0.35">
      <c r="A8" s="39">
        <v>45992.05265046296</v>
      </c>
      <c r="B8" s="40" t="s">
        <v>107</v>
      </c>
      <c r="C8" s="40" t="s">
        <v>1981</v>
      </c>
      <c r="D8" s="40" t="s">
        <v>105</v>
      </c>
      <c r="E8" s="40" t="s">
        <v>1883</v>
      </c>
      <c r="F8" s="40" t="s">
        <v>1847</v>
      </c>
      <c r="G8" s="40">
        <f t="shared" si="0"/>
        <v>0</v>
      </c>
      <c r="H8" s="40" t="s">
        <v>1883</v>
      </c>
      <c r="I8" s="40" t="s">
        <v>1828</v>
      </c>
      <c r="J8" s="40">
        <f t="shared" si="1"/>
        <v>0</v>
      </c>
      <c r="K8" s="40" t="s">
        <v>1883</v>
      </c>
      <c r="L8" s="40" t="s">
        <v>1828</v>
      </c>
      <c r="M8" s="40">
        <f t="shared" si="2"/>
        <v>0</v>
      </c>
      <c r="N8" s="40" t="s">
        <v>1883</v>
      </c>
      <c r="O8" s="40" t="s">
        <v>1828</v>
      </c>
      <c r="P8" s="40">
        <f t="shared" si="3"/>
        <v>0</v>
      </c>
      <c r="Q8" s="143" t="s">
        <v>1883</v>
      </c>
      <c r="R8" s="40" t="s">
        <v>1828</v>
      </c>
      <c r="S8" s="40">
        <f t="shared" si="4"/>
        <v>0</v>
      </c>
      <c r="T8" s="40" t="s">
        <v>1883</v>
      </c>
      <c r="U8" s="40" t="s">
        <v>1828</v>
      </c>
      <c r="V8" s="40">
        <f t="shared" si="5"/>
        <v>0</v>
      </c>
      <c r="W8" s="40" t="s">
        <v>1883</v>
      </c>
      <c r="X8" s="40" t="s">
        <v>1828</v>
      </c>
      <c r="Y8" s="40">
        <f t="shared" si="6"/>
        <v>0</v>
      </c>
      <c r="Z8" s="40" t="s">
        <v>1883</v>
      </c>
      <c r="AA8" s="40" t="s">
        <v>1828</v>
      </c>
      <c r="AB8" s="142">
        <f t="shared" si="7"/>
        <v>0</v>
      </c>
      <c r="AC8" s="138" t="s">
        <v>1883</v>
      </c>
      <c r="AD8" s="40" t="s">
        <v>1828</v>
      </c>
      <c r="AE8" s="143">
        <f t="shared" si="8"/>
        <v>0</v>
      </c>
      <c r="AF8">
        <f t="shared" si="9"/>
        <v>0</v>
      </c>
    </row>
    <row r="9" spans="1:32" ht="27" thickBot="1" x14ac:dyDescent="0.35">
      <c r="A9" s="41">
        <v>45992.056620370371</v>
      </c>
      <c r="B9" s="42" t="s">
        <v>551</v>
      </c>
      <c r="C9" s="42" t="s">
        <v>1995</v>
      </c>
      <c r="D9" s="42" t="s">
        <v>549</v>
      </c>
      <c r="E9" s="42" t="s">
        <v>1883</v>
      </c>
      <c r="F9" s="40" t="s">
        <v>1847</v>
      </c>
      <c r="G9" s="40">
        <f t="shared" si="0"/>
        <v>0</v>
      </c>
      <c r="H9" s="42" t="s">
        <v>1860</v>
      </c>
      <c r="I9" s="40" t="s">
        <v>1828</v>
      </c>
      <c r="J9" s="40">
        <f t="shared" si="1"/>
        <v>0</v>
      </c>
      <c r="K9" s="42" t="s">
        <v>1883</v>
      </c>
      <c r="L9" s="40" t="s">
        <v>1828</v>
      </c>
      <c r="M9" s="40">
        <f t="shared" si="2"/>
        <v>0</v>
      </c>
      <c r="N9" s="42" t="s">
        <v>1828</v>
      </c>
      <c r="O9" s="40" t="s">
        <v>1828</v>
      </c>
      <c r="P9" s="40">
        <f t="shared" si="3"/>
        <v>5</v>
      </c>
      <c r="Q9" s="144" t="s">
        <v>1847</v>
      </c>
      <c r="R9" s="40" t="s">
        <v>1828</v>
      </c>
      <c r="S9" s="40">
        <f t="shared" si="4"/>
        <v>0</v>
      </c>
      <c r="T9" s="42" t="s">
        <v>1847</v>
      </c>
      <c r="U9" s="40" t="s">
        <v>1828</v>
      </c>
      <c r="V9" s="40">
        <f t="shared" si="5"/>
        <v>0</v>
      </c>
      <c r="W9" s="42" t="s">
        <v>1860</v>
      </c>
      <c r="X9" s="40" t="s">
        <v>1828</v>
      </c>
      <c r="Y9" s="40">
        <f t="shared" si="6"/>
        <v>0</v>
      </c>
      <c r="Z9" s="42" t="s">
        <v>1860</v>
      </c>
      <c r="AA9" s="40" t="s">
        <v>1828</v>
      </c>
      <c r="AB9" s="142">
        <f t="shared" si="7"/>
        <v>0</v>
      </c>
      <c r="AC9" s="139" t="s">
        <v>1847</v>
      </c>
      <c r="AD9" s="40" t="s">
        <v>1828</v>
      </c>
      <c r="AE9" s="143">
        <f t="shared" si="8"/>
        <v>0</v>
      </c>
      <c r="AF9">
        <f t="shared" si="9"/>
        <v>5</v>
      </c>
    </row>
    <row r="10" spans="1:32" ht="27" thickBot="1" x14ac:dyDescent="0.35">
      <c r="A10" s="39">
        <v>45992.061631944445</v>
      </c>
      <c r="B10" s="40" t="s">
        <v>1040</v>
      </c>
      <c r="C10" s="40" t="s">
        <v>1957</v>
      </c>
      <c r="D10" s="40" t="s">
        <v>1038</v>
      </c>
      <c r="E10" s="40" t="s">
        <v>1828</v>
      </c>
      <c r="F10" s="40" t="s">
        <v>1847</v>
      </c>
      <c r="G10" s="40">
        <f t="shared" si="0"/>
        <v>0</v>
      </c>
      <c r="H10" s="40" t="s">
        <v>1828</v>
      </c>
      <c r="I10" s="40" t="s">
        <v>1828</v>
      </c>
      <c r="J10" s="40">
        <f t="shared" si="1"/>
        <v>5</v>
      </c>
      <c r="K10" s="40" t="s">
        <v>1828</v>
      </c>
      <c r="L10" s="40" t="s">
        <v>1828</v>
      </c>
      <c r="M10" s="40">
        <f t="shared" si="2"/>
        <v>5</v>
      </c>
      <c r="N10" s="40" t="s">
        <v>1828</v>
      </c>
      <c r="O10" s="40" t="s">
        <v>1828</v>
      </c>
      <c r="P10" s="40">
        <f t="shared" si="3"/>
        <v>5</v>
      </c>
      <c r="Q10" s="143" t="s">
        <v>1828</v>
      </c>
      <c r="R10" s="40" t="s">
        <v>1828</v>
      </c>
      <c r="S10" s="40">
        <f t="shared" si="4"/>
        <v>5</v>
      </c>
      <c r="T10" s="40" t="s">
        <v>1828</v>
      </c>
      <c r="U10" s="40" t="s">
        <v>1828</v>
      </c>
      <c r="V10" s="40">
        <f t="shared" si="5"/>
        <v>5</v>
      </c>
      <c r="W10" s="40" t="s">
        <v>1828</v>
      </c>
      <c r="X10" s="40" t="s">
        <v>1828</v>
      </c>
      <c r="Y10" s="40">
        <f t="shared" si="6"/>
        <v>5</v>
      </c>
      <c r="Z10" s="40" t="s">
        <v>1828</v>
      </c>
      <c r="AA10" s="40" t="s">
        <v>1828</v>
      </c>
      <c r="AB10" s="142">
        <f t="shared" si="7"/>
        <v>5</v>
      </c>
      <c r="AC10" s="138" t="s">
        <v>1828</v>
      </c>
      <c r="AD10" s="40" t="s">
        <v>1828</v>
      </c>
      <c r="AE10" s="143">
        <f t="shared" si="8"/>
        <v>5</v>
      </c>
      <c r="AF10">
        <f t="shared" si="9"/>
        <v>40</v>
      </c>
    </row>
    <row r="11" spans="1:32" ht="27" thickBot="1" x14ac:dyDescent="0.35">
      <c r="A11" s="41">
        <v>45992.071203703701</v>
      </c>
      <c r="B11" s="42" t="s">
        <v>1417</v>
      </c>
      <c r="C11" s="42" t="s">
        <v>1872</v>
      </c>
      <c r="D11" s="42" t="s">
        <v>1415</v>
      </c>
      <c r="E11" s="42" t="s">
        <v>1847</v>
      </c>
      <c r="F11" s="40" t="s">
        <v>1847</v>
      </c>
      <c r="G11" s="40">
        <f t="shared" si="0"/>
        <v>5</v>
      </c>
      <c r="H11" s="42" t="s">
        <v>1883</v>
      </c>
      <c r="I11" s="40" t="s">
        <v>1828</v>
      </c>
      <c r="J11" s="40">
        <f t="shared" si="1"/>
        <v>0</v>
      </c>
      <c r="K11" s="42" t="s">
        <v>1860</v>
      </c>
      <c r="L11" s="40" t="s">
        <v>1828</v>
      </c>
      <c r="M11" s="40">
        <f t="shared" si="2"/>
        <v>0</v>
      </c>
      <c r="N11" s="42" t="s">
        <v>1828</v>
      </c>
      <c r="O11" s="40" t="s">
        <v>1828</v>
      </c>
      <c r="P11" s="40">
        <f t="shared" si="3"/>
        <v>5</v>
      </c>
      <c r="Q11" s="101"/>
      <c r="R11" s="40" t="s">
        <v>1828</v>
      </c>
      <c r="S11" s="40">
        <f t="shared" si="4"/>
        <v>0</v>
      </c>
      <c r="T11" s="42" t="s">
        <v>1847</v>
      </c>
      <c r="U11" s="40" t="s">
        <v>1828</v>
      </c>
      <c r="V11" s="40">
        <f t="shared" si="5"/>
        <v>0</v>
      </c>
      <c r="W11" s="42" t="s">
        <v>1883</v>
      </c>
      <c r="X11" s="40" t="s">
        <v>1828</v>
      </c>
      <c r="Y11" s="40">
        <f t="shared" si="6"/>
        <v>0</v>
      </c>
      <c r="Z11" s="42" t="s">
        <v>1860</v>
      </c>
      <c r="AA11" s="40" t="s">
        <v>1828</v>
      </c>
      <c r="AB11" s="142">
        <f t="shared" si="7"/>
        <v>0</v>
      </c>
      <c r="AC11" s="139" t="s">
        <v>1828</v>
      </c>
      <c r="AD11" s="40" t="s">
        <v>1828</v>
      </c>
      <c r="AE11" s="143">
        <f t="shared" si="8"/>
        <v>5</v>
      </c>
      <c r="AF11">
        <f t="shared" si="9"/>
        <v>15</v>
      </c>
    </row>
    <row r="12" spans="1:32" ht="15" thickBot="1" x14ac:dyDescent="0.35">
      <c r="A12" s="39">
        <v>45992.099282407406</v>
      </c>
      <c r="B12" s="40" t="s">
        <v>1317</v>
      </c>
      <c r="C12" s="40" t="s">
        <v>2379</v>
      </c>
      <c r="D12" s="40" t="s">
        <v>1315</v>
      </c>
      <c r="E12" s="40" t="s">
        <v>1847</v>
      </c>
      <c r="F12" s="40" t="s">
        <v>1847</v>
      </c>
      <c r="G12" s="40">
        <f t="shared" si="0"/>
        <v>5</v>
      </c>
      <c r="H12" s="40" t="s">
        <v>1847</v>
      </c>
      <c r="I12" s="40" t="s">
        <v>1828</v>
      </c>
      <c r="J12" s="40">
        <f t="shared" si="1"/>
        <v>0</v>
      </c>
      <c r="K12" s="40" t="s">
        <v>1847</v>
      </c>
      <c r="L12" s="40" t="s">
        <v>1828</v>
      </c>
      <c r="M12" s="40">
        <f t="shared" si="2"/>
        <v>0</v>
      </c>
      <c r="N12" s="40" t="s">
        <v>1828</v>
      </c>
      <c r="O12" s="40" t="s">
        <v>1828</v>
      </c>
      <c r="P12" s="40">
        <f t="shared" si="3"/>
        <v>5</v>
      </c>
      <c r="Q12" s="143" t="s">
        <v>1828</v>
      </c>
      <c r="R12" s="40" t="s">
        <v>1828</v>
      </c>
      <c r="S12" s="40">
        <f t="shared" si="4"/>
        <v>5</v>
      </c>
      <c r="T12" s="40" t="s">
        <v>1828</v>
      </c>
      <c r="U12" s="40" t="s">
        <v>1828</v>
      </c>
      <c r="V12" s="40">
        <f t="shared" si="5"/>
        <v>5</v>
      </c>
      <c r="W12" s="40" t="s">
        <v>1828</v>
      </c>
      <c r="X12" s="40" t="s">
        <v>1828</v>
      </c>
      <c r="Y12" s="40">
        <f t="shared" si="6"/>
        <v>5</v>
      </c>
      <c r="Z12" s="40" t="s">
        <v>1847</v>
      </c>
      <c r="AA12" s="40" t="s">
        <v>1828</v>
      </c>
      <c r="AB12" s="142">
        <f t="shared" si="7"/>
        <v>0</v>
      </c>
      <c r="AC12" s="138" t="s">
        <v>1828</v>
      </c>
      <c r="AD12" s="40" t="s">
        <v>1828</v>
      </c>
      <c r="AE12" s="143">
        <f t="shared" si="8"/>
        <v>5</v>
      </c>
      <c r="AF12">
        <f t="shared" si="9"/>
        <v>30</v>
      </c>
    </row>
    <row r="13" spans="1:32" ht="27" thickBot="1" x14ac:dyDescent="0.35">
      <c r="A13" s="41">
        <v>45992.333958333336</v>
      </c>
      <c r="B13" s="42" t="s">
        <v>994</v>
      </c>
      <c r="C13" s="42" t="s">
        <v>1876</v>
      </c>
      <c r="D13" s="42" t="s">
        <v>992</v>
      </c>
      <c r="E13" s="42" t="s">
        <v>1847</v>
      </c>
      <c r="F13" s="40" t="s">
        <v>1847</v>
      </c>
      <c r="G13" s="40">
        <f t="shared" si="0"/>
        <v>5</v>
      </c>
      <c r="H13" s="42" t="s">
        <v>1828</v>
      </c>
      <c r="I13" s="40" t="s">
        <v>1828</v>
      </c>
      <c r="J13" s="40">
        <f t="shared" si="1"/>
        <v>5</v>
      </c>
      <c r="K13" s="42" t="s">
        <v>1847</v>
      </c>
      <c r="L13" s="40" t="s">
        <v>1828</v>
      </c>
      <c r="M13" s="40">
        <f t="shared" si="2"/>
        <v>0</v>
      </c>
      <c r="N13" s="42" t="s">
        <v>1828</v>
      </c>
      <c r="O13" s="40" t="s">
        <v>1828</v>
      </c>
      <c r="P13" s="40">
        <f t="shared" si="3"/>
        <v>5</v>
      </c>
      <c r="Q13" s="144" t="s">
        <v>1847</v>
      </c>
      <c r="R13" s="40" t="s">
        <v>1828</v>
      </c>
      <c r="S13" s="40">
        <f t="shared" si="4"/>
        <v>0</v>
      </c>
      <c r="T13" s="42" t="s">
        <v>1847</v>
      </c>
      <c r="U13" s="40" t="s">
        <v>1828</v>
      </c>
      <c r="V13" s="40">
        <f t="shared" si="5"/>
        <v>0</v>
      </c>
      <c r="W13" s="42" t="s">
        <v>1847</v>
      </c>
      <c r="X13" s="40" t="s">
        <v>1828</v>
      </c>
      <c r="Y13" s="40">
        <f t="shared" si="6"/>
        <v>0</v>
      </c>
      <c r="Z13" s="42" t="s">
        <v>1828</v>
      </c>
      <c r="AA13" s="40" t="s">
        <v>1828</v>
      </c>
      <c r="AB13" s="142">
        <f t="shared" si="7"/>
        <v>5</v>
      </c>
      <c r="AC13" s="139" t="s">
        <v>1847</v>
      </c>
      <c r="AD13" s="40" t="s">
        <v>1828</v>
      </c>
      <c r="AE13" s="143">
        <f t="shared" si="8"/>
        <v>0</v>
      </c>
      <c r="AF13">
        <f t="shared" si="9"/>
        <v>20</v>
      </c>
    </row>
    <row r="14" spans="1:32" ht="15" thickBot="1" x14ac:dyDescent="0.35">
      <c r="A14" s="39">
        <v>45992.38925925926</v>
      </c>
      <c r="B14" s="40" t="s">
        <v>1556</v>
      </c>
      <c r="C14" s="40" t="s">
        <v>1848</v>
      </c>
      <c r="D14" s="40" t="s">
        <v>1554</v>
      </c>
      <c r="E14" s="40" t="s">
        <v>1828</v>
      </c>
      <c r="F14" s="40" t="s">
        <v>1847</v>
      </c>
      <c r="G14" s="40">
        <f t="shared" si="0"/>
        <v>0</v>
      </c>
      <c r="H14" s="40" t="s">
        <v>1828</v>
      </c>
      <c r="I14" s="40" t="s">
        <v>1828</v>
      </c>
      <c r="J14" s="40">
        <f t="shared" si="1"/>
        <v>5</v>
      </c>
      <c r="K14" s="40" t="s">
        <v>1828</v>
      </c>
      <c r="L14" s="40" t="s">
        <v>1828</v>
      </c>
      <c r="M14" s="40">
        <f t="shared" si="2"/>
        <v>5</v>
      </c>
      <c r="N14" s="40" t="s">
        <v>1828</v>
      </c>
      <c r="O14" s="40" t="s">
        <v>1828</v>
      </c>
      <c r="P14" s="40">
        <f t="shared" si="3"/>
        <v>5</v>
      </c>
      <c r="Q14" s="143" t="s">
        <v>1828</v>
      </c>
      <c r="R14" s="40" t="s">
        <v>1828</v>
      </c>
      <c r="S14" s="40">
        <f t="shared" si="4"/>
        <v>5</v>
      </c>
      <c r="T14" s="40" t="s">
        <v>1828</v>
      </c>
      <c r="U14" s="40" t="s">
        <v>1828</v>
      </c>
      <c r="V14" s="40">
        <f t="shared" si="5"/>
        <v>5</v>
      </c>
      <c r="W14" s="40" t="s">
        <v>1828</v>
      </c>
      <c r="X14" s="40" t="s">
        <v>1828</v>
      </c>
      <c r="Y14" s="40">
        <f t="shared" si="6"/>
        <v>5</v>
      </c>
      <c r="Z14" s="40" t="s">
        <v>1828</v>
      </c>
      <c r="AA14" s="40" t="s">
        <v>1828</v>
      </c>
      <c r="AB14" s="142">
        <f t="shared" si="7"/>
        <v>5</v>
      </c>
      <c r="AC14" s="138" t="s">
        <v>1828</v>
      </c>
      <c r="AD14" s="40" t="s">
        <v>1828</v>
      </c>
      <c r="AE14" s="143">
        <f t="shared" si="8"/>
        <v>5</v>
      </c>
      <c r="AF14">
        <f t="shared" si="9"/>
        <v>40</v>
      </c>
    </row>
    <row r="15" spans="1:32" ht="15" thickBot="1" x14ac:dyDescent="0.35">
      <c r="A15" s="41">
        <v>45992.422731481478</v>
      </c>
      <c r="B15" s="42" t="s">
        <v>1544</v>
      </c>
      <c r="C15" s="42" t="s">
        <v>2340</v>
      </c>
      <c r="D15" s="42" t="s">
        <v>1542</v>
      </c>
      <c r="E15" s="42" t="s">
        <v>1883</v>
      </c>
      <c r="F15" s="40" t="s">
        <v>1847</v>
      </c>
      <c r="G15" s="40">
        <f t="shared" si="0"/>
        <v>0</v>
      </c>
      <c r="H15" s="42" t="s">
        <v>1828</v>
      </c>
      <c r="I15" s="40" t="s">
        <v>1828</v>
      </c>
      <c r="J15" s="40">
        <f t="shared" si="1"/>
        <v>5</v>
      </c>
      <c r="K15" s="42" t="s">
        <v>1847</v>
      </c>
      <c r="L15" s="40" t="s">
        <v>1828</v>
      </c>
      <c r="M15" s="40">
        <f t="shared" si="2"/>
        <v>0</v>
      </c>
      <c r="N15" s="42" t="s">
        <v>1828</v>
      </c>
      <c r="O15" s="40" t="s">
        <v>1828</v>
      </c>
      <c r="P15" s="40">
        <f t="shared" si="3"/>
        <v>5</v>
      </c>
      <c r="Q15" s="144" t="s">
        <v>1883</v>
      </c>
      <c r="R15" s="40" t="s">
        <v>1828</v>
      </c>
      <c r="S15" s="40">
        <f t="shared" si="4"/>
        <v>0</v>
      </c>
      <c r="T15" s="42" t="s">
        <v>1828</v>
      </c>
      <c r="U15" s="40" t="s">
        <v>1828</v>
      </c>
      <c r="V15" s="40">
        <f t="shared" si="5"/>
        <v>5</v>
      </c>
      <c r="W15" s="42" t="s">
        <v>1883</v>
      </c>
      <c r="X15" s="40" t="s">
        <v>1828</v>
      </c>
      <c r="Y15" s="40">
        <f t="shared" si="6"/>
        <v>0</v>
      </c>
      <c r="Z15" s="42" t="s">
        <v>1828</v>
      </c>
      <c r="AA15" s="40" t="s">
        <v>1828</v>
      </c>
      <c r="AB15" s="142">
        <f t="shared" si="7"/>
        <v>5</v>
      </c>
      <c r="AC15" s="139" t="s">
        <v>1883</v>
      </c>
      <c r="AD15" s="40" t="s">
        <v>1828</v>
      </c>
      <c r="AE15" s="143">
        <f t="shared" si="8"/>
        <v>0</v>
      </c>
      <c r="AF15">
        <f t="shared" si="9"/>
        <v>20</v>
      </c>
    </row>
    <row r="16" spans="1:32" ht="27" thickBot="1" x14ac:dyDescent="0.35">
      <c r="A16" s="39">
        <v>45992.432141203702</v>
      </c>
      <c r="B16" s="40" t="s">
        <v>1770</v>
      </c>
      <c r="C16" s="40" t="s">
        <v>1904</v>
      </c>
      <c r="D16" s="40" t="s">
        <v>1768</v>
      </c>
      <c r="E16" s="40" t="s">
        <v>1828</v>
      </c>
      <c r="F16" s="40" t="s">
        <v>1847</v>
      </c>
      <c r="G16" s="40">
        <f t="shared" si="0"/>
        <v>0</v>
      </c>
      <c r="H16" s="40" t="s">
        <v>1828</v>
      </c>
      <c r="I16" s="40" t="s">
        <v>1828</v>
      </c>
      <c r="J16" s="40">
        <f t="shared" si="1"/>
        <v>5</v>
      </c>
      <c r="K16" s="40" t="s">
        <v>1828</v>
      </c>
      <c r="L16" s="40" t="s">
        <v>1828</v>
      </c>
      <c r="M16" s="40">
        <f t="shared" si="2"/>
        <v>5</v>
      </c>
      <c r="N16" s="40" t="s">
        <v>1883</v>
      </c>
      <c r="O16" s="40" t="s">
        <v>1828</v>
      </c>
      <c r="P16" s="40">
        <f t="shared" si="3"/>
        <v>0</v>
      </c>
      <c r="Q16" s="143" t="s">
        <v>1860</v>
      </c>
      <c r="R16" s="40" t="s">
        <v>1828</v>
      </c>
      <c r="S16" s="40">
        <f t="shared" si="4"/>
        <v>0</v>
      </c>
      <c r="T16" s="40" t="s">
        <v>1828</v>
      </c>
      <c r="U16" s="40" t="s">
        <v>1828</v>
      </c>
      <c r="V16" s="40">
        <f t="shared" si="5"/>
        <v>5</v>
      </c>
      <c r="W16" s="40" t="s">
        <v>1847</v>
      </c>
      <c r="X16" s="40" t="s">
        <v>1828</v>
      </c>
      <c r="Y16" s="40">
        <f t="shared" si="6"/>
        <v>0</v>
      </c>
      <c r="Z16" s="40" t="s">
        <v>1883</v>
      </c>
      <c r="AA16" s="40" t="s">
        <v>1828</v>
      </c>
      <c r="AB16" s="142">
        <f t="shared" si="7"/>
        <v>0</v>
      </c>
      <c r="AC16" s="138" t="s">
        <v>1828</v>
      </c>
      <c r="AD16" s="40" t="s">
        <v>1828</v>
      </c>
      <c r="AE16" s="143">
        <f t="shared" si="8"/>
        <v>5</v>
      </c>
      <c r="AF16">
        <f t="shared" si="9"/>
        <v>20</v>
      </c>
    </row>
    <row r="17" spans="1:32" ht="15" thickBot="1" x14ac:dyDescent="0.35">
      <c r="A17" s="41">
        <v>45992.434548611112</v>
      </c>
      <c r="B17" s="42" t="s">
        <v>602</v>
      </c>
      <c r="C17" s="42" t="s">
        <v>1986</v>
      </c>
      <c r="D17" s="42" t="s">
        <v>600</v>
      </c>
      <c r="E17" s="42" t="s">
        <v>1847</v>
      </c>
      <c r="F17" s="40" t="s">
        <v>1847</v>
      </c>
      <c r="G17" s="40">
        <f t="shared" si="0"/>
        <v>5</v>
      </c>
      <c r="H17" s="42" t="s">
        <v>1828</v>
      </c>
      <c r="I17" s="40" t="s">
        <v>1828</v>
      </c>
      <c r="J17" s="40">
        <f t="shared" si="1"/>
        <v>5</v>
      </c>
      <c r="K17" s="42" t="s">
        <v>1847</v>
      </c>
      <c r="L17" s="40" t="s">
        <v>1828</v>
      </c>
      <c r="M17" s="40">
        <f t="shared" si="2"/>
        <v>0</v>
      </c>
      <c r="N17" s="42" t="s">
        <v>1883</v>
      </c>
      <c r="O17" s="40" t="s">
        <v>1828</v>
      </c>
      <c r="P17" s="40">
        <f t="shared" si="3"/>
        <v>0</v>
      </c>
      <c r="Q17" s="144" t="s">
        <v>1847</v>
      </c>
      <c r="R17" s="40" t="s">
        <v>1828</v>
      </c>
      <c r="S17" s="40">
        <f t="shared" si="4"/>
        <v>0</v>
      </c>
      <c r="T17" s="42" t="s">
        <v>1847</v>
      </c>
      <c r="U17" s="40" t="s">
        <v>1828</v>
      </c>
      <c r="V17" s="40">
        <f t="shared" si="5"/>
        <v>0</v>
      </c>
      <c r="W17" s="42" t="s">
        <v>1847</v>
      </c>
      <c r="X17" s="40" t="s">
        <v>1828</v>
      </c>
      <c r="Y17" s="40">
        <f t="shared" si="6"/>
        <v>0</v>
      </c>
      <c r="Z17" s="42" t="s">
        <v>1883</v>
      </c>
      <c r="AA17" s="40" t="s">
        <v>1828</v>
      </c>
      <c r="AB17" s="142">
        <f t="shared" si="7"/>
        <v>0</v>
      </c>
      <c r="AC17" s="139" t="s">
        <v>1828</v>
      </c>
      <c r="AD17" s="40" t="s">
        <v>1828</v>
      </c>
      <c r="AE17" s="143">
        <f t="shared" si="8"/>
        <v>5</v>
      </c>
      <c r="AF17">
        <f t="shared" si="9"/>
        <v>15</v>
      </c>
    </row>
    <row r="18" spans="1:32" ht="15" thickBot="1" x14ac:dyDescent="0.35">
      <c r="A18" s="39">
        <v>45992.436736111114</v>
      </c>
      <c r="B18" s="40" t="s">
        <v>605</v>
      </c>
      <c r="C18" s="40" t="s">
        <v>2010</v>
      </c>
      <c r="D18" s="40" t="s">
        <v>603</v>
      </c>
      <c r="E18" s="40" t="s">
        <v>1847</v>
      </c>
      <c r="F18" s="40" t="s">
        <v>1847</v>
      </c>
      <c r="G18" s="40">
        <f t="shared" si="0"/>
        <v>5</v>
      </c>
      <c r="H18" s="40" t="s">
        <v>1847</v>
      </c>
      <c r="I18" s="40" t="s">
        <v>1828</v>
      </c>
      <c r="J18" s="40">
        <f t="shared" si="1"/>
        <v>0</v>
      </c>
      <c r="K18" s="40" t="s">
        <v>1828</v>
      </c>
      <c r="L18" s="40" t="s">
        <v>1828</v>
      </c>
      <c r="M18" s="40">
        <f t="shared" si="2"/>
        <v>5</v>
      </c>
      <c r="N18" s="40" t="s">
        <v>1828</v>
      </c>
      <c r="O18" s="40" t="s">
        <v>1828</v>
      </c>
      <c r="P18" s="40">
        <f t="shared" si="3"/>
        <v>5</v>
      </c>
      <c r="Q18" s="143" t="s">
        <v>1828</v>
      </c>
      <c r="R18" s="40" t="s">
        <v>1828</v>
      </c>
      <c r="S18" s="40">
        <f t="shared" si="4"/>
        <v>5</v>
      </c>
      <c r="T18" s="40" t="s">
        <v>1828</v>
      </c>
      <c r="U18" s="40" t="s">
        <v>1828</v>
      </c>
      <c r="V18" s="40">
        <f t="shared" si="5"/>
        <v>5</v>
      </c>
      <c r="W18" s="40" t="s">
        <v>1828</v>
      </c>
      <c r="X18" s="40" t="s">
        <v>1828</v>
      </c>
      <c r="Y18" s="40">
        <f t="shared" si="6"/>
        <v>5</v>
      </c>
      <c r="Z18" s="40" t="s">
        <v>1847</v>
      </c>
      <c r="AA18" s="40" t="s">
        <v>1828</v>
      </c>
      <c r="AB18" s="142">
        <f t="shared" si="7"/>
        <v>0</v>
      </c>
      <c r="AC18" s="138" t="s">
        <v>1828</v>
      </c>
      <c r="AD18" s="40" t="s">
        <v>1828</v>
      </c>
      <c r="AE18" s="143">
        <f t="shared" si="8"/>
        <v>5</v>
      </c>
      <c r="AF18">
        <f t="shared" si="9"/>
        <v>35</v>
      </c>
    </row>
    <row r="19" spans="1:32" ht="27" thickBot="1" x14ac:dyDescent="0.35">
      <c r="A19" s="41">
        <v>45992.45140046296</v>
      </c>
      <c r="B19" s="42" t="s">
        <v>131</v>
      </c>
      <c r="C19" s="42" t="s">
        <v>2034</v>
      </c>
      <c r="D19" s="42" t="s">
        <v>129</v>
      </c>
      <c r="E19" s="42" t="s">
        <v>1847</v>
      </c>
      <c r="F19" s="40" t="s">
        <v>1847</v>
      </c>
      <c r="G19" s="40">
        <f t="shared" si="0"/>
        <v>5</v>
      </c>
      <c r="H19" s="42" t="s">
        <v>1828</v>
      </c>
      <c r="I19" s="40" t="s">
        <v>1828</v>
      </c>
      <c r="J19" s="40">
        <f t="shared" si="1"/>
        <v>5</v>
      </c>
      <c r="K19" s="42" t="s">
        <v>1883</v>
      </c>
      <c r="L19" s="40" t="s">
        <v>1828</v>
      </c>
      <c r="M19" s="40">
        <f t="shared" si="2"/>
        <v>0</v>
      </c>
      <c r="N19" s="42" t="s">
        <v>1828</v>
      </c>
      <c r="O19" s="40" t="s">
        <v>1828</v>
      </c>
      <c r="P19" s="40">
        <f t="shared" si="3"/>
        <v>5</v>
      </c>
      <c r="Q19" s="144" t="s">
        <v>1828</v>
      </c>
      <c r="R19" s="40" t="s">
        <v>1828</v>
      </c>
      <c r="S19" s="40">
        <f t="shared" si="4"/>
        <v>5</v>
      </c>
      <c r="T19" s="42" t="s">
        <v>1828</v>
      </c>
      <c r="U19" s="40" t="s">
        <v>1828</v>
      </c>
      <c r="V19" s="40">
        <f t="shared" si="5"/>
        <v>5</v>
      </c>
      <c r="W19" s="42" t="s">
        <v>1828</v>
      </c>
      <c r="X19" s="40" t="s">
        <v>1828</v>
      </c>
      <c r="Y19" s="40">
        <f t="shared" si="6"/>
        <v>5</v>
      </c>
      <c r="Z19" s="42" t="s">
        <v>1883</v>
      </c>
      <c r="AA19" s="40" t="s">
        <v>1828</v>
      </c>
      <c r="AB19" s="142">
        <f t="shared" si="7"/>
        <v>0</v>
      </c>
      <c r="AC19" s="139" t="s">
        <v>1828</v>
      </c>
      <c r="AD19" s="40" t="s">
        <v>1828</v>
      </c>
      <c r="AE19" s="143">
        <f t="shared" si="8"/>
        <v>5</v>
      </c>
      <c r="AF19">
        <f t="shared" si="9"/>
        <v>35</v>
      </c>
    </row>
    <row r="20" spans="1:32" ht="27" thickBot="1" x14ac:dyDescent="0.35">
      <c r="A20" s="39">
        <v>45992.452048611114</v>
      </c>
      <c r="B20" s="40" t="s">
        <v>254</v>
      </c>
      <c r="C20" s="40" t="s">
        <v>1859</v>
      </c>
      <c r="D20" s="40" t="s">
        <v>252</v>
      </c>
      <c r="E20" s="40" t="s">
        <v>1847</v>
      </c>
      <c r="F20" s="40" t="s">
        <v>1847</v>
      </c>
      <c r="G20" s="40">
        <f t="shared" si="0"/>
        <v>5</v>
      </c>
      <c r="H20" s="40" t="s">
        <v>1828</v>
      </c>
      <c r="I20" s="40" t="s">
        <v>1828</v>
      </c>
      <c r="J20" s="40">
        <f t="shared" si="1"/>
        <v>5</v>
      </c>
      <c r="K20" s="40" t="s">
        <v>1847</v>
      </c>
      <c r="L20" s="40" t="s">
        <v>1828</v>
      </c>
      <c r="M20" s="40">
        <f t="shared" si="2"/>
        <v>0</v>
      </c>
      <c r="N20" s="40" t="s">
        <v>1828</v>
      </c>
      <c r="O20" s="40" t="s">
        <v>1828</v>
      </c>
      <c r="P20" s="40">
        <f t="shared" si="3"/>
        <v>5</v>
      </c>
      <c r="Q20" s="143" t="s">
        <v>1828</v>
      </c>
      <c r="R20" s="40" t="s">
        <v>1828</v>
      </c>
      <c r="S20" s="40">
        <f t="shared" si="4"/>
        <v>5</v>
      </c>
      <c r="T20" s="40" t="s">
        <v>1828</v>
      </c>
      <c r="U20" s="40" t="s">
        <v>1828</v>
      </c>
      <c r="V20" s="40">
        <f t="shared" si="5"/>
        <v>5</v>
      </c>
      <c r="W20" s="40" t="s">
        <v>1847</v>
      </c>
      <c r="X20" s="40" t="s">
        <v>1828</v>
      </c>
      <c r="Y20" s="40">
        <f t="shared" si="6"/>
        <v>0</v>
      </c>
      <c r="Z20" s="40" t="s">
        <v>1828</v>
      </c>
      <c r="AA20" s="40" t="s">
        <v>1828</v>
      </c>
      <c r="AB20" s="142">
        <f t="shared" si="7"/>
        <v>5</v>
      </c>
      <c r="AC20" s="138" t="s">
        <v>1847</v>
      </c>
      <c r="AD20" s="40" t="s">
        <v>1828</v>
      </c>
      <c r="AE20" s="143">
        <f t="shared" si="8"/>
        <v>0</v>
      </c>
      <c r="AF20">
        <f t="shared" si="9"/>
        <v>30</v>
      </c>
    </row>
    <row r="21" spans="1:32" ht="15" thickBot="1" x14ac:dyDescent="0.35">
      <c r="A21" s="41">
        <v>45992.45653935185</v>
      </c>
      <c r="B21" s="42" t="s">
        <v>251</v>
      </c>
      <c r="C21" s="42" t="s">
        <v>1838</v>
      </c>
      <c r="D21" s="42" t="s">
        <v>249</v>
      </c>
      <c r="E21" s="42" t="s">
        <v>1847</v>
      </c>
      <c r="F21" s="40" t="s">
        <v>1847</v>
      </c>
      <c r="G21" s="40">
        <f t="shared" si="0"/>
        <v>5</v>
      </c>
      <c r="H21" s="42" t="s">
        <v>1828</v>
      </c>
      <c r="I21" s="40" t="s">
        <v>1828</v>
      </c>
      <c r="J21" s="40">
        <f t="shared" si="1"/>
        <v>5</v>
      </c>
      <c r="K21" s="42" t="s">
        <v>1847</v>
      </c>
      <c r="L21" s="40" t="s">
        <v>1828</v>
      </c>
      <c r="M21" s="40">
        <f t="shared" si="2"/>
        <v>0</v>
      </c>
      <c r="N21" s="42" t="s">
        <v>1828</v>
      </c>
      <c r="O21" s="40" t="s">
        <v>1828</v>
      </c>
      <c r="P21" s="40">
        <f t="shared" si="3"/>
        <v>5</v>
      </c>
      <c r="Q21" s="144" t="s">
        <v>1828</v>
      </c>
      <c r="R21" s="40" t="s">
        <v>1828</v>
      </c>
      <c r="S21" s="40">
        <f t="shared" si="4"/>
        <v>5</v>
      </c>
      <c r="T21" s="42" t="s">
        <v>1828</v>
      </c>
      <c r="U21" s="40" t="s">
        <v>1828</v>
      </c>
      <c r="V21" s="40">
        <f t="shared" si="5"/>
        <v>5</v>
      </c>
      <c r="W21" s="42" t="s">
        <v>1828</v>
      </c>
      <c r="X21" s="40" t="s">
        <v>1828</v>
      </c>
      <c r="Y21" s="40">
        <f t="shared" si="6"/>
        <v>5</v>
      </c>
      <c r="Z21" s="42" t="s">
        <v>1828</v>
      </c>
      <c r="AA21" s="40" t="s">
        <v>1828</v>
      </c>
      <c r="AB21" s="142">
        <f t="shared" si="7"/>
        <v>5</v>
      </c>
      <c r="AC21" s="139" t="s">
        <v>1828</v>
      </c>
      <c r="AD21" s="40" t="s">
        <v>1828</v>
      </c>
      <c r="AE21" s="143">
        <f t="shared" si="8"/>
        <v>5</v>
      </c>
      <c r="AF21">
        <f t="shared" si="9"/>
        <v>40</v>
      </c>
    </row>
    <row r="22" spans="1:32" ht="27" thickBot="1" x14ac:dyDescent="0.35">
      <c r="A22" s="89">
        <v>45992.458599537036</v>
      </c>
      <c r="B22" s="48" t="s">
        <v>1719</v>
      </c>
      <c r="C22" s="48" t="s">
        <v>1973</v>
      </c>
      <c r="D22" s="48" t="s">
        <v>1717</v>
      </c>
      <c r="E22" s="48" t="s">
        <v>1883</v>
      </c>
      <c r="F22" s="40" t="s">
        <v>1847</v>
      </c>
      <c r="G22" s="40">
        <f t="shared" si="0"/>
        <v>0</v>
      </c>
      <c r="H22" s="48" t="s">
        <v>1883</v>
      </c>
      <c r="I22" s="40" t="s">
        <v>1828</v>
      </c>
      <c r="J22" s="40">
        <f t="shared" si="1"/>
        <v>0</v>
      </c>
      <c r="K22" s="48" t="s">
        <v>1847</v>
      </c>
      <c r="L22" s="40" t="s">
        <v>1828</v>
      </c>
      <c r="M22" s="40">
        <f t="shared" si="2"/>
        <v>0</v>
      </c>
      <c r="N22" s="48" t="s">
        <v>1860</v>
      </c>
      <c r="O22" s="40" t="s">
        <v>1828</v>
      </c>
      <c r="P22" s="40">
        <f t="shared" si="3"/>
        <v>0</v>
      </c>
      <c r="Q22" s="143" t="s">
        <v>1860</v>
      </c>
      <c r="R22" s="40" t="s">
        <v>1828</v>
      </c>
      <c r="S22" s="40">
        <f t="shared" si="4"/>
        <v>0</v>
      </c>
      <c r="T22" s="48" t="s">
        <v>1828</v>
      </c>
      <c r="U22" s="40" t="s">
        <v>1828</v>
      </c>
      <c r="V22" s="40">
        <f t="shared" si="5"/>
        <v>5</v>
      </c>
      <c r="W22" s="48" t="s">
        <v>1883</v>
      </c>
      <c r="X22" s="40" t="s">
        <v>1828</v>
      </c>
      <c r="Y22" s="40">
        <f t="shared" si="6"/>
        <v>0</v>
      </c>
      <c r="Z22" s="48" t="s">
        <v>1828</v>
      </c>
      <c r="AA22" s="40" t="s">
        <v>1828</v>
      </c>
      <c r="AB22" s="142">
        <f t="shared" si="7"/>
        <v>5</v>
      </c>
      <c r="AC22" s="140" t="s">
        <v>1860</v>
      </c>
      <c r="AD22" s="40" t="s">
        <v>1828</v>
      </c>
      <c r="AE22" s="143">
        <f t="shared" si="8"/>
        <v>0</v>
      </c>
      <c r="AF22">
        <f t="shared" si="9"/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89320-4281-46CA-8B06-4CAE50BBB1CA}">
  <dimension ref="A1:Q18"/>
  <sheetViews>
    <sheetView zoomScale="86" workbookViewId="0">
      <selection activeCell="S2" sqref="S2"/>
    </sheetView>
  </sheetViews>
  <sheetFormatPr defaultRowHeight="14.4" x14ac:dyDescent="0.3"/>
  <cols>
    <col min="1" max="1" width="16.44140625" bestFit="1" customWidth="1"/>
    <col min="2" max="2" width="30.6640625" bestFit="1" customWidth="1"/>
    <col min="3" max="3" width="17.6640625" customWidth="1"/>
    <col min="4" max="4" width="14.77734375" bestFit="1" customWidth="1"/>
    <col min="5" max="5" width="14.21875" bestFit="1" customWidth="1"/>
    <col min="6" max="6" width="6.109375" customWidth="1"/>
    <col min="7" max="8" width="14.21875" bestFit="1" customWidth="1"/>
    <col min="9" max="9" width="6.5546875" customWidth="1"/>
    <col min="10" max="11" width="14.21875" bestFit="1" customWidth="1"/>
    <col min="12" max="12" width="6.21875" customWidth="1"/>
    <col min="13" max="13" width="13" bestFit="1" customWidth="1"/>
  </cols>
  <sheetData>
    <row r="1" spans="1:17" ht="106.2" thickBot="1" x14ac:dyDescent="0.35">
      <c r="A1" s="36" t="s">
        <v>1813</v>
      </c>
      <c r="B1" s="37" t="s">
        <v>1814</v>
      </c>
      <c r="C1" s="37" t="s">
        <v>2220</v>
      </c>
      <c r="D1" s="37" t="s">
        <v>2422</v>
      </c>
      <c r="E1" s="37" t="s">
        <v>2711</v>
      </c>
      <c r="F1" s="37" t="s">
        <v>1818</v>
      </c>
      <c r="G1" s="146" t="s">
        <v>2798</v>
      </c>
      <c r="H1" s="37" t="s">
        <v>2712</v>
      </c>
      <c r="I1" s="37" t="s">
        <v>1818</v>
      </c>
      <c r="J1" s="161" t="s">
        <v>2799</v>
      </c>
      <c r="K1" s="37" t="s">
        <v>2713</v>
      </c>
      <c r="L1" s="38" t="s">
        <v>1818</v>
      </c>
      <c r="M1" s="117" t="s">
        <v>2420</v>
      </c>
      <c r="N1" s="122" t="s">
        <v>2208</v>
      </c>
      <c r="O1" s="162" t="s">
        <v>2211</v>
      </c>
      <c r="P1" s="117" t="s">
        <v>2213</v>
      </c>
      <c r="Q1" s="84" t="s">
        <v>1825</v>
      </c>
    </row>
    <row r="2" spans="1:17" ht="27" thickBot="1" x14ac:dyDescent="0.35">
      <c r="A2" s="39">
        <v>45992.012002314812</v>
      </c>
      <c r="B2" s="40" t="s">
        <v>1230</v>
      </c>
      <c r="C2" s="40" t="s">
        <v>1880</v>
      </c>
      <c r="D2" s="40" t="s">
        <v>1228</v>
      </c>
      <c r="E2" s="40" t="s">
        <v>2714</v>
      </c>
      <c r="F2" s="27">
        <v>3</v>
      </c>
      <c r="G2" s="42" t="s">
        <v>2714</v>
      </c>
      <c r="H2" s="40" t="s">
        <v>1847</v>
      </c>
      <c r="I2" s="27">
        <v>3</v>
      </c>
      <c r="J2" s="40" t="s">
        <v>1847</v>
      </c>
      <c r="K2" s="40" t="s">
        <v>1883</v>
      </c>
      <c r="L2" s="45">
        <v>3</v>
      </c>
      <c r="M2" s="40" t="s">
        <v>1883</v>
      </c>
      <c r="N2">
        <f>IF(G2=E2,F2*2-F2,-F2)</f>
        <v>3</v>
      </c>
      <c r="O2">
        <f>IF(J2=H2,I2*2-I2,-I2)</f>
        <v>3</v>
      </c>
      <c r="P2">
        <f>IF(M2=K2,L2*2-L2,-L2)</f>
        <v>3</v>
      </c>
      <c r="Q2">
        <f>SUM(N2:P2)</f>
        <v>9</v>
      </c>
    </row>
    <row r="3" spans="1:17" ht="27" thickBot="1" x14ac:dyDescent="0.35">
      <c r="A3" s="41">
        <v>45992.037800925929</v>
      </c>
      <c r="B3" s="42" t="s">
        <v>1411</v>
      </c>
      <c r="C3" s="42" t="s">
        <v>1835</v>
      </c>
      <c r="D3" s="42" t="s">
        <v>1409</v>
      </c>
      <c r="E3" s="42" t="s">
        <v>2714</v>
      </c>
      <c r="F3" s="21">
        <v>5</v>
      </c>
      <c r="G3" s="42" t="s">
        <v>2714</v>
      </c>
      <c r="H3" s="42" t="s">
        <v>1828</v>
      </c>
      <c r="I3" s="21">
        <v>5</v>
      </c>
      <c r="J3" s="40" t="s">
        <v>1847</v>
      </c>
      <c r="K3" s="42" t="s">
        <v>1828</v>
      </c>
      <c r="L3" s="43">
        <v>5</v>
      </c>
      <c r="M3" s="40" t="s">
        <v>1883</v>
      </c>
      <c r="N3">
        <f t="shared" ref="N3:N18" si="0">IF(G3=E3,F3*2-F3,-F3)</f>
        <v>5</v>
      </c>
      <c r="O3">
        <f t="shared" ref="O3:O18" si="1">IF(J3=H3,I3*2-I3,-I3)</f>
        <v>-5</v>
      </c>
      <c r="P3">
        <f t="shared" ref="P3:P18" si="2">IF(M3=K3,L3*2-L3,-L3)</f>
        <v>-5</v>
      </c>
      <c r="Q3">
        <f t="shared" ref="Q3:Q18" si="3">SUM(N3:P3)</f>
        <v>-5</v>
      </c>
    </row>
    <row r="4" spans="1:17" ht="27" thickBot="1" x14ac:dyDescent="0.35">
      <c r="A4" s="39">
        <v>45992.041770833333</v>
      </c>
      <c r="B4" s="40" t="s">
        <v>647</v>
      </c>
      <c r="C4" s="40" t="s">
        <v>2356</v>
      </c>
      <c r="D4" s="40" t="s">
        <v>645</v>
      </c>
      <c r="E4" s="40" t="s">
        <v>2714</v>
      </c>
      <c r="F4" s="27">
        <v>5</v>
      </c>
      <c r="G4" s="42" t="s">
        <v>2714</v>
      </c>
      <c r="H4" s="40" t="s">
        <v>1847</v>
      </c>
      <c r="I4" s="27">
        <v>5</v>
      </c>
      <c r="J4" s="40" t="s">
        <v>1847</v>
      </c>
      <c r="K4" s="40" t="s">
        <v>1847</v>
      </c>
      <c r="L4" s="45">
        <v>5</v>
      </c>
      <c r="M4" s="40" t="s">
        <v>1883</v>
      </c>
      <c r="N4">
        <f t="shared" si="0"/>
        <v>5</v>
      </c>
      <c r="O4">
        <f t="shared" si="1"/>
        <v>5</v>
      </c>
      <c r="P4">
        <f t="shared" si="2"/>
        <v>-5</v>
      </c>
      <c r="Q4">
        <f t="shared" si="3"/>
        <v>5</v>
      </c>
    </row>
    <row r="5" spans="1:17" ht="27" thickBot="1" x14ac:dyDescent="0.35">
      <c r="A5" s="41">
        <v>45992.04278935185</v>
      </c>
      <c r="B5" s="42" t="s">
        <v>92</v>
      </c>
      <c r="C5" s="42" t="s">
        <v>1992</v>
      </c>
      <c r="D5" s="42" t="s">
        <v>90</v>
      </c>
      <c r="E5" s="42" t="s">
        <v>2714</v>
      </c>
      <c r="F5" s="21">
        <v>5</v>
      </c>
      <c r="G5" s="42" t="s">
        <v>2714</v>
      </c>
      <c r="H5" s="42" t="s">
        <v>1847</v>
      </c>
      <c r="I5" s="21">
        <v>5</v>
      </c>
      <c r="J5" s="40" t="s">
        <v>1847</v>
      </c>
      <c r="K5" s="42" t="s">
        <v>1883</v>
      </c>
      <c r="L5" s="43">
        <v>5</v>
      </c>
      <c r="M5" s="40" t="s">
        <v>1883</v>
      </c>
      <c r="N5">
        <f t="shared" si="0"/>
        <v>5</v>
      </c>
      <c r="O5">
        <f t="shared" si="1"/>
        <v>5</v>
      </c>
      <c r="P5">
        <f t="shared" si="2"/>
        <v>5</v>
      </c>
      <c r="Q5">
        <f t="shared" si="3"/>
        <v>15</v>
      </c>
    </row>
    <row r="6" spans="1:17" ht="27" thickBot="1" x14ac:dyDescent="0.35">
      <c r="A6" s="39">
        <v>45992.053090277775</v>
      </c>
      <c r="B6" s="40" t="s">
        <v>107</v>
      </c>
      <c r="C6" s="40" t="s">
        <v>1981</v>
      </c>
      <c r="D6" s="40" t="s">
        <v>105</v>
      </c>
      <c r="E6" s="40" t="s">
        <v>2714</v>
      </c>
      <c r="F6" s="27">
        <v>5</v>
      </c>
      <c r="G6" s="42" t="s">
        <v>2714</v>
      </c>
      <c r="H6" s="40" t="s">
        <v>1847</v>
      </c>
      <c r="I6" s="27">
        <v>5</v>
      </c>
      <c r="J6" s="40" t="s">
        <v>1847</v>
      </c>
      <c r="K6" s="40" t="s">
        <v>1883</v>
      </c>
      <c r="L6" s="45">
        <v>5</v>
      </c>
      <c r="M6" s="40" t="s">
        <v>1883</v>
      </c>
      <c r="N6">
        <f t="shared" si="0"/>
        <v>5</v>
      </c>
      <c r="O6">
        <f t="shared" si="1"/>
        <v>5</v>
      </c>
      <c r="P6">
        <f t="shared" si="2"/>
        <v>5</v>
      </c>
      <c r="Q6">
        <f t="shared" si="3"/>
        <v>15</v>
      </c>
    </row>
    <row r="7" spans="1:17" ht="27" thickBot="1" x14ac:dyDescent="0.35">
      <c r="A7" s="41">
        <v>45992.057523148149</v>
      </c>
      <c r="B7" s="42" t="s">
        <v>551</v>
      </c>
      <c r="C7" s="42" t="s">
        <v>1995</v>
      </c>
      <c r="D7" s="42" t="s">
        <v>549</v>
      </c>
      <c r="E7" s="42" t="s">
        <v>2714</v>
      </c>
      <c r="F7" s="21">
        <v>3</v>
      </c>
      <c r="G7" s="42" t="s">
        <v>2714</v>
      </c>
      <c r="H7" s="42" t="s">
        <v>1828</v>
      </c>
      <c r="I7" s="21">
        <v>4</v>
      </c>
      <c r="J7" s="40" t="s">
        <v>1847</v>
      </c>
      <c r="K7" s="42" t="s">
        <v>1847</v>
      </c>
      <c r="L7" s="43">
        <v>5</v>
      </c>
      <c r="M7" s="40" t="s">
        <v>1883</v>
      </c>
      <c r="N7">
        <f t="shared" si="0"/>
        <v>3</v>
      </c>
      <c r="O7">
        <f t="shared" si="1"/>
        <v>-4</v>
      </c>
      <c r="P7">
        <f t="shared" si="2"/>
        <v>-5</v>
      </c>
      <c r="Q7">
        <f t="shared" si="3"/>
        <v>-6</v>
      </c>
    </row>
    <row r="8" spans="1:17" ht="27" thickBot="1" x14ac:dyDescent="0.35">
      <c r="A8" s="39">
        <v>45992.062164351853</v>
      </c>
      <c r="B8" s="40" t="s">
        <v>1040</v>
      </c>
      <c r="C8" s="40" t="s">
        <v>1957</v>
      </c>
      <c r="D8" s="40" t="s">
        <v>1038</v>
      </c>
      <c r="E8" s="40" t="s">
        <v>2714</v>
      </c>
      <c r="F8" s="27">
        <v>5</v>
      </c>
      <c r="G8" s="42" t="s">
        <v>2714</v>
      </c>
      <c r="H8" s="40" t="s">
        <v>1828</v>
      </c>
      <c r="I8" s="27">
        <v>5</v>
      </c>
      <c r="J8" s="40" t="s">
        <v>1847</v>
      </c>
      <c r="K8" s="40" t="s">
        <v>1828</v>
      </c>
      <c r="L8" s="45">
        <v>5</v>
      </c>
      <c r="M8" s="40" t="s">
        <v>1883</v>
      </c>
      <c r="N8">
        <f t="shared" si="0"/>
        <v>5</v>
      </c>
      <c r="O8">
        <f t="shared" si="1"/>
        <v>-5</v>
      </c>
      <c r="P8">
        <f t="shared" si="2"/>
        <v>-5</v>
      </c>
      <c r="Q8">
        <f t="shared" si="3"/>
        <v>-5</v>
      </c>
    </row>
    <row r="9" spans="1:17" ht="27" thickBot="1" x14ac:dyDescent="0.35">
      <c r="A9" s="41">
        <v>45992.071840277778</v>
      </c>
      <c r="B9" s="42" t="s">
        <v>1417</v>
      </c>
      <c r="C9" s="42" t="s">
        <v>1872</v>
      </c>
      <c r="D9" s="42" t="s">
        <v>1415</v>
      </c>
      <c r="E9" s="42" t="s">
        <v>1860</v>
      </c>
      <c r="F9" s="21">
        <v>1</v>
      </c>
      <c r="G9" s="42" t="s">
        <v>2714</v>
      </c>
      <c r="H9" s="42" t="s">
        <v>1847</v>
      </c>
      <c r="I9" s="21">
        <v>1</v>
      </c>
      <c r="J9" s="40" t="s">
        <v>1847</v>
      </c>
      <c r="K9" s="42" t="s">
        <v>1847</v>
      </c>
      <c r="L9" s="43">
        <v>1</v>
      </c>
      <c r="M9" s="40" t="s">
        <v>1883</v>
      </c>
      <c r="N9">
        <f t="shared" si="0"/>
        <v>-1</v>
      </c>
      <c r="O9">
        <f t="shared" si="1"/>
        <v>1</v>
      </c>
      <c r="P9">
        <f t="shared" si="2"/>
        <v>-1</v>
      </c>
      <c r="Q9">
        <f t="shared" si="3"/>
        <v>-1</v>
      </c>
    </row>
    <row r="10" spans="1:17" ht="27" thickBot="1" x14ac:dyDescent="0.35">
      <c r="A10" s="39">
        <v>45992.099988425929</v>
      </c>
      <c r="B10" s="40" t="s">
        <v>1317</v>
      </c>
      <c r="C10" s="40" t="s">
        <v>2379</v>
      </c>
      <c r="D10" s="40" t="s">
        <v>1315</v>
      </c>
      <c r="E10" s="40" t="s">
        <v>2714</v>
      </c>
      <c r="F10" s="27">
        <v>5</v>
      </c>
      <c r="G10" s="42" t="s">
        <v>2714</v>
      </c>
      <c r="H10" s="40" t="s">
        <v>1828</v>
      </c>
      <c r="I10" s="27">
        <v>3</v>
      </c>
      <c r="J10" s="40" t="s">
        <v>1847</v>
      </c>
      <c r="K10" s="40" t="s">
        <v>1883</v>
      </c>
      <c r="L10" s="45">
        <v>5</v>
      </c>
      <c r="M10" s="40" t="s">
        <v>1883</v>
      </c>
      <c r="N10">
        <f t="shared" si="0"/>
        <v>5</v>
      </c>
      <c r="O10">
        <f t="shared" si="1"/>
        <v>-3</v>
      </c>
      <c r="P10">
        <f t="shared" si="2"/>
        <v>5</v>
      </c>
      <c r="Q10">
        <f t="shared" si="3"/>
        <v>7</v>
      </c>
    </row>
    <row r="11" spans="1:17" ht="27" thickBot="1" x14ac:dyDescent="0.35">
      <c r="A11" s="41">
        <v>45992.435520833336</v>
      </c>
      <c r="B11" s="42" t="s">
        <v>602</v>
      </c>
      <c r="C11" s="42" t="s">
        <v>1986</v>
      </c>
      <c r="D11" s="42" t="s">
        <v>600</v>
      </c>
      <c r="E11" s="42" t="s">
        <v>2714</v>
      </c>
      <c r="F11" s="21">
        <v>5</v>
      </c>
      <c r="G11" s="42" t="s">
        <v>2714</v>
      </c>
      <c r="H11" s="42" t="s">
        <v>1847</v>
      </c>
      <c r="I11" s="21">
        <v>5</v>
      </c>
      <c r="J11" s="40" t="s">
        <v>1847</v>
      </c>
      <c r="K11" s="42" t="s">
        <v>1883</v>
      </c>
      <c r="L11" s="43">
        <v>5</v>
      </c>
      <c r="M11" s="40" t="s">
        <v>1883</v>
      </c>
      <c r="N11">
        <f t="shared" si="0"/>
        <v>5</v>
      </c>
      <c r="O11">
        <f t="shared" si="1"/>
        <v>5</v>
      </c>
      <c r="P11">
        <f t="shared" si="2"/>
        <v>5</v>
      </c>
      <c r="Q11">
        <f t="shared" si="3"/>
        <v>15</v>
      </c>
    </row>
    <row r="12" spans="1:17" ht="27" thickBot="1" x14ac:dyDescent="0.35">
      <c r="A12" s="39">
        <v>45992.498715277776</v>
      </c>
      <c r="B12" s="40" t="s">
        <v>248</v>
      </c>
      <c r="C12" s="40" t="s">
        <v>1996</v>
      </c>
      <c r="D12" s="40" t="s">
        <v>246</v>
      </c>
      <c r="E12" s="40" t="s">
        <v>2714</v>
      </c>
      <c r="F12" s="27">
        <v>5</v>
      </c>
      <c r="G12" s="42" t="s">
        <v>2714</v>
      </c>
      <c r="H12" s="40" t="s">
        <v>1847</v>
      </c>
      <c r="I12" s="27">
        <v>5</v>
      </c>
      <c r="J12" s="40" t="s">
        <v>1847</v>
      </c>
      <c r="K12" s="40" t="s">
        <v>1883</v>
      </c>
      <c r="L12" s="45">
        <v>5</v>
      </c>
      <c r="M12" s="40" t="s">
        <v>1883</v>
      </c>
      <c r="N12">
        <f t="shared" si="0"/>
        <v>5</v>
      </c>
      <c r="O12">
        <f t="shared" si="1"/>
        <v>5</v>
      </c>
      <c r="P12">
        <f t="shared" si="2"/>
        <v>5</v>
      </c>
      <c r="Q12">
        <f t="shared" si="3"/>
        <v>15</v>
      </c>
    </row>
    <row r="13" spans="1:17" ht="27" thickBot="1" x14ac:dyDescent="0.35">
      <c r="A13" s="41">
        <v>45992.509120370371</v>
      </c>
      <c r="B13" s="42" t="s">
        <v>1770</v>
      </c>
      <c r="C13" s="42" t="s">
        <v>1904</v>
      </c>
      <c r="D13" s="42" t="s">
        <v>1768</v>
      </c>
      <c r="E13" s="42" t="s">
        <v>2714</v>
      </c>
      <c r="F13" s="21">
        <v>5</v>
      </c>
      <c r="G13" s="42" t="s">
        <v>2714</v>
      </c>
      <c r="H13" s="42" t="s">
        <v>1828</v>
      </c>
      <c r="I13" s="21">
        <v>5</v>
      </c>
      <c r="J13" s="40" t="s">
        <v>1847</v>
      </c>
      <c r="K13" s="42" t="s">
        <v>1828</v>
      </c>
      <c r="L13" s="43">
        <v>5</v>
      </c>
      <c r="M13" s="40" t="s">
        <v>1883</v>
      </c>
      <c r="N13">
        <f t="shared" si="0"/>
        <v>5</v>
      </c>
      <c r="O13">
        <f t="shared" si="1"/>
        <v>-5</v>
      </c>
      <c r="P13">
        <f t="shared" si="2"/>
        <v>-5</v>
      </c>
      <c r="Q13">
        <f t="shared" si="3"/>
        <v>-5</v>
      </c>
    </row>
    <row r="14" spans="1:17" ht="27" thickBot="1" x14ac:dyDescent="0.35">
      <c r="A14" s="39">
        <v>45992.524560185186</v>
      </c>
      <c r="B14" s="40" t="s">
        <v>254</v>
      </c>
      <c r="C14" s="40" t="s">
        <v>1859</v>
      </c>
      <c r="D14" s="40" t="s">
        <v>252</v>
      </c>
      <c r="E14" s="40" t="s">
        <v>2714</v>
      </c>
      <c r="F14" s="27">
        <v>5</v>
      </c>
      <c r="G14" s="42" t="s">
        <v>2714</v>
      </c>
      <c r="H14" s="40" t="s">
        <v>1828</v>
      </c>
      <c r="I14" s="27">
        <v>5</v>
      </c>
      <c r="J14" s="40" t="s">
        <v>1847</v>
      </c>
      <c r="K14" s="40" t="s">
        <v>1883</v>
      </c>
      <c r="L14" s="45">
        <v>5</v>
      </c>
      <c r="M14" s="40" t="s">
        <v>1883</v>
      </c>
      <c r="N14">
        <f t="shared" si="0"/>
        <v>5</v>
      </c>
      <c r="O14">
        <f t="shared" si="1"/>
        <v>-5</v>
      </c>
      <c r="P14">
        <f t="shared" si="2"/>
        <v>5</v>
      </c>
      <c r="Q14">
        <f t="shared" si="3"/>
        <v>5</v>
      </c>
    </row>
    <row r="15" spans="1:17" ht="27" thickBot="1" x14ac:dyDescent="0.35">
      <c r="A15" s="41">
        <v>45992.575960648152</v>
      </c>
      <c r="B15" s="42" t="s">
        <v>1251</v>
      </c>
      <c r="C15" s="42" t="s">
        <v>2339</v>
      </c>
      <c r="D15" s="42" t="s">
        <v>1249</v>
      </c>
      <c r="E15" s="42" t="s">
        <v>2714</v>
      </c>
      <c r="F15" s="21">
        <v>5</v>
      </c>
      <c r="G15" s="42" t="s">
        <v>2714</v>
      </c>
      <c r="H15" s="42" t="s">
        <v>1828</v>
      </c>
      <c r="I15" s="21">
        <v>5</v>
      </c>
      <c r="J15" s="40" t="s">
        <v>1847</v>
      </c>
      <c r="K15" s="42" t="s">
        <v>1883</v>
      </c>
      <c r="L15" s="43">
        <v>5</v>
      </c>
      <c r="M15" s="40" t="s">
        <v>1883</v>
      </c>
      <c r="N15">
        <f t="shared" si="0"/>
        <v>5</v>
      </c>
      <c r="O15">
        <f t="shared" si="1"/>
        <v>-5</v>
      </c>
      <c r="P15">
        <f t="shared" si="2"/>
        <v>5</v>
      </c>
      <c r="Q15">
        <f t="shared" si="3"/>
        <v>5</v>
      </c>
    </row>
    <row r="16" spans="1:17" ht="27" thickBot="1" x14ac:dyDescent="0.35">
      <c r="A16" s="39">
        <v>45992.577777777777</v>
      </c>
      <c r="B16" s="40" t="s">
        <v>101</v>
      </c>
      <c r="C16" s="40" t="s">
        <v>2126</v>
      </c>
      <c r="D16" s="40" t="s">
        <v>99</v>
      </c>
      <c r="E16" s="40" t="s">
        <v>2714</v>
      </c>
      <c r="F16" s="27">
        <v>3</v>
      </c>
      <c r="G16" s="42" t="s">
        <v>2714</v>
      </c>
      <c r="H16" s="40" t="s">
        <v>1828</v>
      </c>
      <c r="I16" s="27">
        <v>4</v>
      </c>
      <c r="J16" s="40" t="s">
        <v>1847</v>
      </c>
      <c r="K16" s="40" t="s">
        <v>1883</v>
      </c>
      <c r="L16" s="45">
        <v>3</v>
      </c>
      <c r="M16" s="40" t="s">
        <v>1883</v>
      </c>
      <c r="N16">
        <f t="shared" si="0"/>
        <v>3</v>
      </c>
      <c r="O16">
        <f t="shared" si="1"/>
        <v>-4</v>
      </c>
      <c r="P16">
        <f t="shared" si="2"/>
        <v>3</v>
      </c>
      <c r="Q16">
        <f t="shared" si="3"/>
        <v>2</v>
      </c>
    </row>
    <row r="17" spans="1:17" ht="27" thickBot="1" x14ac:dyDescent="0.35">
      <c r="A17" s="41">
        <v>45992.579074074078</v>
      </c>
      <c r="B17" s="42" t="s">
        <v>131</v>
      </c>
      <c r="C17" s="42" t="s">
        <v>2034</v>
      </c>
      <c r="D17" s="42" t="s">
        <v>129</v>
      </c>
      <c r="E17" s="42" t="s">
        <v>2714</v>
      </c>
      <c r="F17" s="21">
        <v>5</v>
      </c>
      <c r="G17" s="42" t="s">
        <v>2714</v>
      </c>
      <c r="H17" s="42" t="s">
        <v>1828</v>
      </c>
      <c r="I17" s="21">
        <v>5</v>
      </c>
      <c r="J17" s="40" t="s">
        <v>1847</v>
      </c>
      <c r="K17" s="42" t="s">
        <v>1883</v>
      </c>
      <c r="L17" s="43">
        <v>5</v>
      </c>
      <c r="M17" s="40" t="s">
        <v>1883</v>
      </c>
      <c r="N17">
        <f t="shared" si="0"/>
        <v>5</v>
      </c>
      <c r="O17">
        <f t="shared" si="1"/>
        <v>-5</v>
      </c>
      <c r="P17">
        <f t="shared" si="2"/>
        <v>5</v>
      </c>
      <c r="Q17">
        <f t="shared" si="3"/>
        <v>5</v>
      </c>
    </row>
    <row r="18" spans="1:17" ht="27" thickBot="1" x14ac:dyDescent="0.35">
      <c r="A18" s="89">
        <v>45992.582546296297</v>
      </c>
      <c r="B18" s="48" t="s">
        <v>251</v>
      </c>
      <c r="C18" s="48" t="s">
        <v>1838</v>
      </c>
      <c r="D18" s="48" t="s">
        <v>249</v>
      </c>
      <c r="E18" s="48" t="s">
        <v>2714</v>
      </c>
      <c r="F18" s="31">
        <v>5</v>
      </c>
      <c r="G18" s="42" t="s">
        <v>2714</v>
      </c>
      <c r="H18" s="48" t="s">
        <v>1828</v>
      </c>
      <c r="I18" s="31">
        <v>5</v>
      </c>
      <c r="J18" s="40" t="s">
        <v>1847</v>
      </c>
      <c r="K18" s="48" t="s">
        <v>1847</v>
      </c>
      <c r="L18" s="49">
        <v>5</v>
      </c>
      <c r="M18" s="40" t="s">
        <v>1883</v>
      </c>
      <c r="N18">
        <f t="shared" si="0"/>
        <v>5</v>
      </c>
      <c r="O18">
        <f t="shared" si="1"/>
        <v>-5</v>
      </c>
      <c r="P18">
        <f t="shared" si="2"/>
        <v>-5</v>
      </c>
      <c r="Q18">
        <f t="shared" si="3"/>
        <v>-5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8512F-357B-4921-A248-929C4F1F2200}">
  <dimension ref="A1:U31"/>
  <sheetViews>
    <sheetView topLeftCell="B1" zoomScale="77" workbookViewId="0">
      <selection activeCell="E22" sqref="E22"/>
    </sheetView>
  </sheetViews>
  <sheetFormatPr defaultColWidth="14" defaultRowHeight="14.4" x14ac:dyDescent="0.3"/>
  <cols>
    <col min="1" max="1" width="20.21875" customWidth="1"/>
    <col min="2" max="2" width="35.21875" customWidth="1"/>
    <col min="3" max="3" width="14.88671875" customWidth="1"/>
    <col min="4" max="4" width="15.77734375" customWidth="1"/>
    <col min="6" max="6" width="6.21875" customWidth="1"/>
    <col min="7" max="7" width="13.77734375" customWidth="1"/>
    <col min="9" max="9" width="7.21875" customWidth="1"/>
    <col min="10" max="10" width="14" bestFit="1" customWidth="1"/>
    <col min="12" max="12" width="6.21875" customWidth="1"/>
    <col min="13" max="13" width="14" bestFit="1" customWidth="1"/>
    <col min="14" max="14" width="9.5546875" customWidth="1"/>
    <col min="15" max="16" width="7.21875" customWidth="1"/>
    <col min="17" max="21" width="7.44140625" style="141" customWidth="1"/>
  </cols>
  <sheetData>
    <row r="1" spans="1:21" ht="75" customHeight="1" thickBot="1" x14ac:dyDescent="0.35">
      <c r="A1" s="36" t="s">
        <v>1813</v>
      </c>
      <c r="B1" s="37" t="s">
        <v>1814</v>
      </c>
      <c r="C1" s="37" t="s">
        <v>2220</v>
      </c>
      <c r="D1" s="37" t="s">
        <v>2422</v>
      </c>
      <c r="E1" s="37" t="s">
        <v>2715</v>
      </c>
      <c r="F1" s="37" t="s">
        <v>1818</v>
      </c>
      <c r="G1" s="135" t="s">
        <v>2209</v>
      </c>
      <c r="H1" s="37" t="s">
        <v>2716</v>
      </c>
      <c r="I1" s="37" t="s">
        <v>1818</v>
      </c>
      <c r="J1" s="145" t="s">
        <v>2210</v>
      </c>
      <c r="K1" s="37" t="s">
        <v>2717</v>
      </c>
      <c r="L1" s="37" t="s">
        <v>2353</v>
      </c>
      <c r="M1" s="146" t="s">
        <v>2420</v>
      </c>
      <c r="N1" s="37" t="s">
        <v>2375</v>
      </c>
      <c r="O1" s="38" t="s">
        <v>2353</v>
      </c>
      <c r="P1" s="113" t="s">
        <v>2421</v>
      </c>
      <c r="Q1" s="154" t="s">
        <v>2208</v>
      </c>
      <c r="R1" s="155" t="s">
        <v>2211</v>
      </c>
      <c r="S1" s="156" t="s">
        <v>2213</v>
      </c>
      <c r="T1" s="157" t="s">
        <v>2215</v>
      </c>
      <c r="U1" s="158" t="s">
        <v>1825</v>
      </c>
    </row>
    <row r="2" spans="1:21" ht="27" thickBot="1" x14ac:dyDescent="0.35">
      <c r="A2" s="44" t="s">
        <v>2718</v>
      </c>
      <c r="B2" s="40" t="s">
        <v>994</v>
      </c>
      <c r="C2" s="40" t="s">
        <v>1876</v>
      </c>
      <c r="D2" s="40" t="s">
        <v>992</v>
      </c>
      <c r="E2" s="40" t="s">
        <v>1860</v>
      </c>
      <c r="F2" s="27">
        <v>5</v>
      </c>
      <c r="G2" s="42" t="s">
        <v>1860</v>
      </c>
      <c r="H2" s="40" t="s">
        <v>1883</v>
      </c>
      <c r="I2" s="27">
        <v>5</v>
      </c>
      <c r="J2" s="42" t="s">
        <v>1883</v>
      </c>
      <c r="K2" s="40" t="s">
        <v>1883</v>
      </c>
      <c r="L2" s="27">
        <v>5</v>
      </c>
      <c r="M2" s="42" t="s">
        <v>1883</v>
      </c>
      <c r="N2" s="86">
        <v>45659</v>
      </c>
      <c r="O2" s="45">
        <v>5</v>
      </c>
      <c r="P2" s="42" t="s">
        <v>2334</v>
      </c>
      <c r="Q2" s="141">
        <f>IF(G2=E2,F2*2-F2,-F2)</f>
        <v>5</v>
      </c>
      <c r="R2" s="141">
        <f>IF(J2=H2,I2*2-I2,-I2)</f>
        <v>5</v>
      </c>
      <c r="S2" s="141">
        <f>IF(M2=K2,L2*2-L2,-L2)</f>
        <v>5</v>
      </c>
      <c r="T2" s="141">
        <f>IF(P2=N2,O2*2-O2,-O2)</f>
        <v>-5</v>
      </c>
      <c r="U2" s="141">
        <f>SUM(Q2:T2)</f>
        <v>10</v>
      </c>
    </row>
    <row r="3" spans="1:21" ht="15" thickBot="1" x14ac:dyDescent="0.35">
      <c r="A3" s="46" t="s">
        <v>2719</v>
      </c>
      <c r="B3" s="42" t="s">
        <v>101</v>
      </c>
      <c r="C3" s="42" t="s">
        <v>2720</v>
      </c>
      <c r="D3" s="42" t="s">
        <v>99</v>
      </c>
      <c r="E3" s="42" t="s">
        <v>1860</v>
      </c>
      <c r="F3" s="21">
        <v>3</v>
      </c>
      <c r="G3" s="42" t="s">
        <v>1860</v>
      </c>
      <c r="H3" s="42" t="s">
        <v>1883</v>
      </c>
      <c r="I3" s="21">
        <v>5</v>
      </c>
      <c r="J3" s="42" t="s">
        <v>1883</v>
      </c>
      <c r="K3" s="42" t="s">
        <v>1883</v>
      </c>
      <c r="L3" s="21">
        <v>5</v>
      </c>
      <c r="M3" s="42" t="s">
        <v>1883</v>
      </c>
      <c r="N3" s="42" t="s">
        <v>2334</v>
      </c>
      <c r="O3" s="43">
        <v>2</v>
      </c>
      <c r="P3" s="42" t="s">
        <v>2334</v>
      </c>
      <c r="Q3" s="141">
        <f t="shared" ref="Q3:Q31" si="0">IF(G3=E3,F3*2-F3,-F3)</f>
        <v>3</v>
      </c>
      <c r="R3" s="141">
        <f t="shared" ref="R3:R31" si="1">IF(J3=H3,I3*2-I3,-I3)</f>
        <v>5</v>
      </c>
      <c r="S3" s="141">
        <f t="shared" ref="S3:S31" si="2">IF(M3=K3,L3*2-L3,-L3)</f>
        <v>5</v>
      </c>
      <c r="T3" s="141">
        <f t="shared" ref="T3:T31" si="3">IF(P3=N3,O3*2-O3,-O3)</f>
        <v>2</v>
      </c>
      <c r="U3" s="141">
        <f t="shared" ref="U3:U31" si="4">SUM(Q3:T3)</f>
        <v>15</v>
      </c>
    </row>
    <row r="4" spans="1:21" ht="15" thickBot="1" x14ac:dyDescent="0.35">
      <c r="A4" s="44" t="s">
        <v>2721</v>
      </c>
      <c r="B4" s="40" t="s">
        <v>107</v>
      </c>
      <c r="C4" s="40" t="s">
        <v>1981</v>
      </c>
      <c r="D4" s="40" t="s">
        <v>105</v>
      </c>
      <c r="E4" s="40" t="s">
        <v>1860</v>
      </c>
      <c r="F4" s="27">
        <v>5</v>
      </c>
      <c r="G4" s="42" t="s">
        <v>1860</v>
      </c>
      <c r="H4" s="40" t="s">
        <v>1883</v>
      </c>
      <c r="I4" s="27">
        <v>5</v>
      </c>
      <c r="J4" s="42" t="s">
        <v>1883</v>
      </c>
      <c r="K4" s="40" t="s">
        <v>1883</v>
      </c>
      <c r="L4" s="27">
        <v>5</v>
      </c>
      <c r="M4" s="42" t="s">
        <v>1883</v>
      </c>
      <c r="N4" s="40" t="s">
        <v>2334</v>
      </c>
      <c r="O4" s="45">
        <v>5</v>
      </c>
      <c r="P4" s="42" t="s">
        <v>2334</v>
      </c>
      <c r="Q4" s="141">
        <f t="shared" si="0"/>
        <v>5</v>
      </c>
      <c r="R4" s="141">
        <f t="shared" si="1"/>
        <v>5</v>
      </c>
      <c r="S4" s="141">
        <f t="shared" si="2"/>
        <v>5</v>
      </c>
      <c r="T4" s="141">
        <f t="shared" si="3"/>
        <v>5</v>
      </c>
      <c r="U4" s="141">
        <f t="shared" si="4"/>
        <v>20</v>
      </c>
    </row>
    <row r="5" spans="1:21" ht="15" thickBot="1" x14ac:dyDescent="0.35">
      <c r="A5" s="46" t="s">
        <v>2722</v>
      </c>
      <c r="B5" s="42" t="s">
        <v>1544</v>
      </c>
      <c r="C5" s="42" t="s">
        <v>1925</v>
      </c>
      <c r="D5" s="42" t="s">
        <v>1542</v>
      </c>
      <c r="E5" s="42" t="s">
        <v>1860</v>
      </c>
      <c r="F5" s="21">
        <v>5</v>
      </c>
      <c r="G5" s="42" t="s">
        <v>1860</v>
      </c>
      <c r="H5" s="42" t="s">
        <v>1883</v>
      </c>
      <c r="I5" s="21">
        <v>5</v>
      </c>
      <c r="J5" s="42" t="s">
        <v>1883</v>
      </c>
      <c r="K5" s="42" t="s">
        <v>1883</v>
      </c>
      <c r="L5" s="21">
        <v>4</v>
      </c>
      <c r="M5" s="42" t="s">
        <v>1883</v>
      </c>
      <c r="N5" s="85">
        <v>45659</v>
      </c>
      <c r="O5" s="43">
        <v>3</v>
      </c>
      <c r="P5" s="42" t="s">
        <v>2334</v>
      </c>
      <c r="Q5" s="141">
        <f t="shared" si="0"/>
        <v>5</v>
      </c>
      <c r="R5" s="141">
        <f t="shared" si="1"/>
        <v>5</v>
      </c>
      <c r="S5" s="141">
        <f t="shared" si="2"/>
        <v>4</v>
      </c>
      <c r="T5" s="141">
        <f t="shared" si="3"/>
        <v>-3</v>
      </c>
      <c r="U5" s="141">
        <f t="shared" si="4"/>
        <v>11</v>
      </c>
    </row>
    <row r="6" spans="1:21" ht="15" thickBot="1" x14ac:dyDescent="0.35">
      <c r="A6" s="44" t="s">
        <v>2723</v>
      </c>
      <c r="B6" s="40" t="s">
        <v>1728</v>
      </c>
      <c r="C6" s="40" t="s">
        <v>2363</v>
      </c>
      <c r="D6" s="40" t="s">
        <v>1726</v>
      </c>
      <c r="E6" s="40" t="s">
        <v>1860</v>
      </c>
      <c r="F6" s="27">
        <v>5</v>
      </c>
      <c r="G6" s="42" t="s">
        <v>1860</v>
      </c>
      <c r="H6" s="40" t="s">
        <v>1883</v>
      </c>
      <c r="I6" s="27">
        <v>5</v>
      </c>
      <c r="J6" s="42" t="s">
        <v>1883</v>
      </c>
      <c r="K6" s="40" t="s">
        <v>1883</v>
      </c>
      <c r="L6" s="27">
        <v>5</v>
      </c>
      <c r="M6" s="42" t="s">
        <v>1883</v>
      </c>
      <c r="N6" s="40" t="s">
        <v>2334</v>
      </c>
      <c r="O6" s="45">
        <v>5</v>
      </c>
      <c r="P6" s="42" t="s">
        <v>2334</v>
      </c>
      <c r="Q6" s="141">
        <f t="shared" si="0"/>
        <v>5</v>
      </c>
      <c r="R6" s="141">
        <f t="shared" si="1"/>
        <v>5</v>
      </c>
      <c r="S6" s="141">
        <f t="shared" si="2"/>
        <v>5</v>
      </c>
      <c r="T6" s="141">
        <f t="shared" si="3"/>
        <v>5</v>
      </c>
      <c r="U6" s="141">
        <f t="shared" si="4"/>
        <v>20</v>
      </c>
    </row>
    <row r="7" spans="1:21" ht="27" thickBot="1" x14ac:dyDescent="0.35">
      <c r="A7" s="46" t="s">
        <v>2724</v>
      </c>
      <c r="B7" s="42" t="s">
        <v>254</v>
      </c>
      <c r="C7" s="42" t="s">
        <v>1859</v>
      </c>
      <c r="D7" s="42" t="s">
        <v>252</v>
      </c>
      <c r="E7" s="42" t="s">
        <v>1860</v>
      </c>
      <c r="F7" s="21">
        <v>5</v>
      </c>
      <c r="G7" s="42" t="s">
        <v>1860</v>
      </c>
      <c r="H7" s="42" t="s">
        <v>1883</v>
      </c>
      <c r="I7" s="21">
        <v>5</v>
      </c>
      <c r="J7" s="42" t="s">
        <v>1883</v>
      </c>
      <c r="K7" s="42" t="s">
        <v>1883</v>
      </c>
      <c r="L7" s="21">
        <v>5</v>
      </c>
      <c r="M7" s="42" t="s">
        <v>1883</v>
      </c>
      <c r="N7" s="85">
        <v>45659</v>
      </c>
      <c r="O7" s="43">
        <v>1</v>
      </c>
      <c r="P7" s="42" t="s">
        <v>2334</v>
      </c>
      <c r="Q7" s="141">
        <f t="shared" si="0"/>
        <v>5</v>
      </c>
      <c r="R7" s="141">
        <f t="shared" si="1"/>
        <v>5</v>
      </c>
      <c r="S7" s="141">
        <f t="shared" si="2"/>
        <v>5</v>
      </c>
      <c r="T7" s="141">
        <f t="shared" si="3"/>
        <v>-1</v>
      </c>
      <c r="U7" s="141">
        <f t="shared" si="4"/>
        <v>14</v>
      </c>
    </row>
    <row r="8" spans="1:21" ht="15" thickBot="1" x14ac:dyDescent="0.35">
      <c r="A8" s="44" t="s">
        <v>2725</v>
      </c>
      <c r="B8" s="40" t="s">
        <v>647</v>
      </c>
      <c r="C8" s="40" t="s">
        <v>2356</v>
      </c>
      <c r="D8" s="40" t="s">
        <v>645</v>
      </c>
      <c r="E8" s="40" t="s">
        <v>1860</v>
      </c>
      <c r="F8" s="27">
        <v>5</v>
      </c>
      <c r="G8" s="42" t="s">
        <v>1860</v>
      </c>
      <c r="H8" s="40" t="s">
        <v>1883</v>
      </c>
      <c r="I8" s="27">
        <v>5</v>
      </c>
      <c r="J8" s="42" t="s">
        <v>1883</v>
      </c>
      <c r="K8" s="40" t="s">
        <v>1883</v>
      </c>
      <c r="L8" s="27">
        <v>5</v>
      </c>
      <c r="M8" s="42" t="s">
        <v>1883</v>
      </c>
      <c r="N8" s="86">
        <v>45659</v>
      </c>
      <c r="O8" s="45">
        <v>5</v>
      </c>
      <c r="P8" s="42" t="s">
        <v>2334</v>
      </c>
      <c r="Q8" s="141">
        <f t="shared" si="0"/>
        <v>5</v>
      </c>
      <c r="R8" s="141">
        <f t="shared" si="1"/>
        <v>5</v>
      </c>
      <c r="S8" s="141">
        <f t="shared" si="2"/>
        <v>5</v>
      </c>
      <c r="T8" s="141">
        <f t="shared" si="3"/>
        <v>-5</v>
      </c>
      <c r="U8" s="141">
        <f t="shared" si="4"/>
        <v>10</v>
      </c>
    </row>
    <row r="9" spans="1:21" ht="15" thickBot="1" x14ac:dyDescent="0.35">
      <c r="A9" s="46" t="s">
        <v>2726</v>
      </c>
      <c r="B9" s="42" t="s">
        <v>1251</v>
      </c>
      <c r="C9" s="42" t="s">
        <v>2339</v>
      </c>
      <c r="D9" s="42" t="s">
        <v>1249</v>
      </c>
      <c r="E9" s="42" t="s">
        <v>1860</v>
      </c>
      <c r="F9" s="21">
        <v>5</v>
      </c>
      <c r="G9" s="42" t="s">
        <v>1860</v>
      </c>
      <c r="H9" s="42" t="s">
        <v>1883</v>
      </c>
      <c r="I9" s="21">
        <v>5</v>
      </c>
      <c r="J9" s="42" t="s">
        <v>1883</v>
      </c>
      <c r="K9" s="42" t="s">
        <v>1883</v>
      </c>
      <c r="L9" s="21">
        <v>5</v>
      </c>
      <c r="M9" s="42" t="s">
        <v>1883</v>
      </c>
      <c r="N9" s="42" t="s">
        <v>2334</v>
      </c>
      <c r="O9" s="43">
        <v>4</v>
      </c>
      <c r="P9" s="42" t="s">
        <v>2334</v>
      </c>
      <c r="Q9" s="141">
        <f t="shared" si="0"/>
        <v>5</v>
      </c>
      <c r="R9" s="141">
        <f t="shared" si="1"/>
        <v>5</v>
      </c>
      <c r="S9" s="141">
        <f t="shared" si="2"/>
        <v>5</v>
      </c>
      <c r="T9" s="141">
        <f t="shared" si="3"/>
        <v>4</v>
      </c>
      <c r="U9" s="141">
        <f t="shared" si="4"/>
        <v>19</v>
      </c>
    </row>
    <row r="10" spans="1:21" ht="15" thickBot="1" x14ac:dyDescent="0.35">
      <c r="A10" s="44" t="s">
        <v>2727</v>
      </c>
      <c r="B10" s="40" t="s">
        <v>901</v>
      </c>
      <c r="C10" s="40" t="s">
        <v>2141</v>
      </c>
      <c r="D10" s="40" t="s">
        <v>899</v>
      </c>
      <c r="E10" s="40" t="s">
        <v>1860</v>
      </c>
      <c r="F10" s="27">
        <v>5</v>
      </c>
      <c r="G10" s="42" t="s">
        <v>1860</v>
      </c>
      <c r="H10" s="40" t="s">
        <v>1883</v>
      </c>
      <c r="I10" s="27">
        <v>5</v>
      </c>
      <c r="J10" s="42" t="s">
        <v>1883</v>
      </c>
      <c r="K10" s="40" t="s">
        <v>1883</v>
      </c>
      <c r="L10" s="27">
        <v>5</v>
      </c>
      <c r="M10" s="42" t="s">
        <v>1883</v>
      </c>
      <c r="N10" s="86">
        <v>45659</v>
      </c>
      <c r="O10" s="45">
        <v>5</v>
      </c>
      <c r="P10" s="42" t="s">
        <v>2334</v>
      </c>
      <c r="Q10" s="141">
        <f t="shared" si="0"/>
        <v>5</v>
      </c>
      <c r="R10" s="141">
        <f t="shared" si="1"/>
        <v>5</v>
      </c>
      <c r="S10" s="141">
        <f t="shared" si="2"/>
        <v>5</v>
      </c>
      <c r="T10" s="141">
        <f t="shared" si="3"/>
        <v>-5</v>
      </c>
      <c r="U10" s="141">
        <f t="shared" si="4"/>
        <v>10</v>
      </c>
    </row>
    <row r="11" spans="1:21" ht="15" thickBot="1" x14ac:dyDescent="0.35">
      <c r="A11" s="46" t="s">
        <v>2728</v>
      </c>
      <c r="B11" s="42" t="s">
        <v>1011</v>
      </c>
      <c r="C11" s="42" t="s">
        <v>1830</v>
      </c>
      <c r="D11" s="42" t="s">
        <v>1009</v>
      </c>
      <c r="E11" s="42" t="s">
        <v>1828</v>
      </c>
      <c r="F11" s="21">
        <v>5</v>
      </c>
      <c r="G11" s="42" t="s">
        <v>1860</v>
      </c>
      <c r="H11" s="42" t="s">
        <v>1883</v>
      </c>
      <c r="I11" s="21">
        <v>5</v>
      </c>
      <c r="J11" s="42" t="s">
        <v>1883</v>
      </c>
      <c r="K11" s="42" t="s">
        <v>1828</v>
      </c>
      <c r="L11" s="21">
        <v>5</v>
      </c>
      <c r="M11" s="42" t="s">
        <v>1883</v>
      </c>
      <c r="N11" s="85">
        <v>45659</v>
      </c>
      <c r="O11" s="43">
        <v>5</v>
      </c>
      <c r="P11" s="42" t="s">
        <v>2334</v>
      </c>
      <c r="Q11" s="141">
        <f t="shared" si="0"/>
        <v>-5</v>
      </c>
      <c r="R11" s="141">
        <f t="shared" si="1"/>
        <v>5</v>
      </c>
      <c r="S11" s="141">
        <f t="shared" si="2"/>
        <v>-5</v>
      </c>
      <c r="T11" s="141">
        <f t="shared" si="3"/>
        <v>-5</v>
      </c>
      <c r="U11" s="141">
        <f t="shared" si="4"/>
        <v>-10</v>
      </c>
    </row>
    <row r="12" spans="1:21" ht="15" thickBot="1" x14ac:dyDescent="0.35">
      <c r="A12" s="44" t="s">
        <v>2729</v>
      </c>
      <c r="B12" s="40" t="s">
        <v>92</v>
      </c>
      <c r="C12" s="40" t="s">
        <v>1992</v>
      </c>
      <c r="D12" s="40" t="s">
        <v>90</v>
      </c>
      <c r="E12" s="40" t="s">
        <v>1828</v>
      </c>
      <c r="F12" s="27">
        <v>5</v>
      </c>
      <c r="G12" s="42" t="s">
        <v>1860</v>
      </c>
      <c r="H12" s="40" t="s">
        <v>1883</v>
      </c>
      <c r="I12" s="27">
        <v>5</v>
      </c>
      <c r="J12" s="42" t="s">
        <v>1883</v>
      </c>
      <c r="K12" s="40" t="s">
        <v>1883</v>
      </c>
      <c r="L12" s="27">
        <v>5</v>
      </c>
      <c r="M12" s="42" t="s">
        <v>1883</v>
      </c>
      <c r="N12" s="40" t="s">
        <v>2334</v>
      </c>
      <c r="O12" s="45">
        <v>5</v>
      </c>
      <c r="P12" s="42" t="s">
        <v>2334</v>
      </c>
      <c r="Q12" s="141">
        <f t="shared" si="0"/>
        <v>-5</v>
      </c>
      <c r="R12" s="141">
        <f t="shared" si="1"/>
        <v>5</v>
      </c>
      <c r="S12" s="141">
        <f t="shared" si="2"/>
        <v>5</v>
      </c>
      <c r="T12" s="141">
        <f t="shared" si="3"/>
        <v>5</v>
      </c>
      <c r="U12" s="141">
        <f t="shared" si="4"/>
        <v>10</v>
      </c>
    </row>
    <row r="13" spans="1:21" ht="15" thickBot="1" x14ac:dyDescent="0.35">
      <c r="A13" s="46" t="s">
        <v>2730</v>
      </c>
      <c r="B13" s="42" t="s">
        <v>251</v>
      </c>
      <c r="C13" s="42" t="s">
        <v>1838</v>
      </c>
      <c r="D13" s="42" t="s">
        <v>249</v>
      </c>
      <c r="E13" s="42" t="s">
        <v>1860</v>
      </c>
      <c r="F13" s="21">
        <v>5</v>
      </c>
      <c r="G13" s="42" t="s">
        <v>1860</v>
      </c>
      <c r="H13" s="42" t="s">
        <v>1883</v>
      </c>
      <c r="I13" s="21">
        <v>5</v>
      </c>
      <c r="J13" s="42" t="s">
        <v>1883</v>
      </c>
      <c r="K13" s="42" t="s">
        <v>1883</v>
      </c>
      <c r="L13" s="21">
        <v>5</v>
      </c>
      <c r="M13" s="42" t="s">
        <v>1883</v>
      </c>
      <c r="N13" s="42" t="s">
        <v>2334</v>
      </c>
      <c r="O13" s="87"/>
      <c r="P13" s="42" t="s">
        <v>2334</v>
      </c>
      <c r="Q13" s="141">
        <f t="shared" si="0"/>
        <v>5</v>
      </c>
      <c r="R13" s="141">
        <f t="shared" si="1"/>
        <v>5</v>
      </c>
      <c r="S13" s="141">
        <f t="shared" si="2"/>
        <v>5</v>
      </c>
      <c r="T13" s="141">
        <f t="shared" si="3"/>
        <v>0</v>
      </c>
      <c r="U13" s="141">
        <f t="shared" si="4"/>
        <v>15</v>
      </c>
    </row>
    <row r="14" spans="1:21" ht="27" thickBot="1" x14ac:dyDescent="0.35">
      <c r="A14" s="44" t="s">
        <v>2731</v>
      </c>
      <c r="B14" s="40" t="s">
        <v>503</v>
      </c>
      <c r="C14" s="40" t="s">
        <v>2732</v>
      </c>
      <c r="D14" s="40" t="s">
        <v>501</v>
      </c>
      <c r="E14" s="40" t="s">
        <v>1860</v>
      </c>
      <c r="F14" s="27">
        <v>4</v>
      </c>
      <c r="G14" s="42" t="s">
        <v>1860</v>
      </c>
      <c r="H14" s="40" t="s">
        <v>1883</v>
      </c>
      <c r="I14" s="27">
        <v>5</v>
      </c>
      <c r="J14" s="42" t="s">
        <v>1883</v>
      </c>
      <c r="K14" s="40" t="s">
        <v>1883</v>
      </c>
      <c r="L14" s="27">
        <v>5</v>
      </c>
      <c r="M14" s="42" t="s">
        <v>1883</v>
      </c>
      <c r="N14" s="86">
        <v>45659</v>
      </c>
      <c r="O14" s="45">
        <v>5</v>
      </c>
      <c r="P14" s="42" t="s">
        <v>2334</v>
      </c>
      <c r="Q14" s="141">
        <f t="shared" si="0"/>
        <v>4</v>
      </c>
      <c r="R14" s="141">
        <f t="shared" si="1"/>
        <v>5</v>
      </c>
      <c r="S14" s="141">
        <f t="shared" si="2"/>
        <v>5</v>
      </c>
      <c r="T14" s="141">
        <f t="shared" si="3"/>
        <v>-5</v>
      </c>
      <c r="U14" s="141">
        <f t="shared" si="4"/>
        <v>9</v>
      </c>
    </row>
    <row r="15" spans="1:21" ht="27" thickBot="1" x14ac:dyDescent="0.35">
      <c r="A15" s="46" t="s">
        <v>2733</v>
      </c>
      <c r="B15" s="42" t="s">
        <v>1040</v>
      </c>
      <c r="C15" s="42" t="s">
        <v>1957</v>
      </c>
      <c r="D15" s="42" t="s">
        <v>1038</v>
      </c>
      <c r="E15" s="42" t="s">
        <v>1828</v>
      </c>
      <c r="F15" s="21">
        <v>5</v>
      </c>
      <c r="G15" s="42" t="s">
        <v>1860</v>
      </c>
      <c r="H15" s="42" t="s">
        <v>1883</v>
      </c>
      <c r="I15" s="21">
        <v>5</v>
      </c>
      <c r="J15" s="42" t="s">
        <v>1883</v>
      </c>
      <c r="K15" s="42" t="s">
        <v>1883</v>
      </c>
      <c r="L15" s="21">
        <v>5</v>
      </c>
      <c r="M15" s="42" t="s">
        <v>1883</v>
      </c>
      <c r="N15" s="42" t="s">
        <v>2334</v>
      </c>
      <c r="O15" s="43">
        <v>3</v>
      </c>
      <c r="P15" s="42" t="s">
        <v>2334</v>
      </c>
      <c r="Q15" s="141">
        <f t="shared" si="0"/>
        <v>-5</v>
      </c>
      <c r="R15" s="141">
        <f t="shared" si="1"/>
        <v>5</v>
      </c>
      <c r="S15" s="141">
        <f t="shared" si="2"/>
        <v>5</v>
      </c>
      <c r="T15" s="141">
        <f t="shared" si="3"/>
        <v>3</v>
      </c>
      <c r="U15" s="141">
        <f t="shared" si="4"/>
        <v>8</v>
      </c>
    </row>
    <row r="16" spans="1:21" ht="15" thickBot="1" x14ac:dyDescent="0.35">
      <c r="A16" s="44" t="s">
        <v>2734</v>
      </c>
      <c r="B16" s="40" t="s">
        <v>62</v>
      </c>
      <c r="C16" s="40" t="s">
        <v>1991</v>
      </c>
      <c r="D16" s="40" t="s">
        <v>60</v>
      </c>
      <c r="E16" s="40" t="s">
        <v>1860</v>
      </c>
      <c r="F16" s="27">
        <v>5</v>
      </c>
      <c r="G16" s="42" t="s">
        <v>1860</v>
      </c>
      <c r="H16" s="40" t="s">
        <v>1883</v>
      </c>
      <c r="I16" s="27">
        <v>5</v>
      </c>
      <c r="J16" s="42" t="s">
        <v>1883</v>
      </c>
      <c r="K16" s="40" t="s">
        <v>1883</v>
      </c>
      <c r="L16" s="27">
        <v>5</v>
      </c>
      <c r="M16" s="42" t="s">
        <v>1883</v>
      </c>
      <c r="N16" s="86">
        <v>45659</v>
      </c>
      <c r="O16" s="45">
        <v>5</v>
      </c>
      <c r="P16" s="42" t="s">
        <v>2334</v>
      </c>
      <c r="Q16" s="141">
        <f t="shared" si="0"/>
        <v>5</v>
      </c>
      <c r="R16" s="141">
        <f t="shared" si="1"/>
        <v>5</v>
      </c>
      <c r="S16" s="141">
        <f t="shared" si="2"/>
        <v>5</v>
      </c>
      <c r="T16" s="141">
        <f t="shared" si="3"/>
        <v>-5</v>
      </c>
      <c r="U16" s="141">
        <f t="shared" si="4"/>
        <v>10</v>
      </c>
    </row>
    <row r="17" spans="1:21" ht="15" thickBot="1" x14ac:dyDescent="0.35">
      <c r="A17" s="46" t="s">
        <v>2735</v>
      </c>
      <c r="B17" s="42" t="s">
        <v>1317</v>
      </c>
      <c r="C17" s="42" t="s">
        <v>2379</v>
      </c>
      <c r="D17" s="42" t="s">
        <v>1315</v>
      </c>
      <c r="E17" s="42" t="s">
        <v>1860</v>
      </c>
      <c r="F17" s="21">
        <v>5</v>
      </c>
      <c r="G17" s="42" t="s">
        <v>1860</v>
      </c>
      <c r="H17" s="42" t="s">
        <v>1883</v>
      </c>
      <c r="I17" s="21">
        <v>5</v>
      </c>
      <c r="J17" s="42" t="s">
        <v>1883</v>
      </c>
      <c r="K17" s="42" t="s">
        <v>1883</v>
      </c>
      <c r="L17" s="21">
        <v>5</v>
      </c>
      <c r="M17" s="42" t="s">
        <v>1883</v>
      </c>
      <c r="N17" s="42" t="s">
        <v>2334</v>
      </c>
      <c r="O17" s="43">
        <v>5</v>
      </c>
      <c r="P17" s="42" t="s">
        <v>2334</v>
      </c>
      <c r="Q17" s="141">
        <f t="shared" si="0"/>
        <v>5</v>
      </c>
      <c r="R17" s="141">
        <f t="shared" si="1"/>
        <v>5</v>
      </c>
      <c r="S17" s="141">
        <f t="shared" si="2"/>
        <v>5</v>
      </c>
      <c r="T17" s="141">
        <f t="shared" si="3"/>
        <v>5</v>
      </c>
      <c r="U17" s="141">
        <f t="shared" si="4"/>
        <v>20</v>
      </c>
    </row>
    <row r="18" spans="1:21" ht="15" thickBot="1" x14ac:dyDescent="0.35">
      <c r="A18" s="44" t="s">
        <v>2736</v>
      </c>
      <c r="B18" s="40" t="s">
        <v>1583</v>
      </c>
      <c r="C18" s="40" t="s">
        <v>2411</v>
      </c>
      <c r="D18" s="40" t="s">
        <v>1581</v>
      </c>
      <c r="E18" s="40" t="s">
        <v>1860</v>
      </c>
      <c r="F18" s="27">
        <v>5</v>
      </c>
      <c r="G18" s="42" t="s">
        <v>1860</v>
      </c>
      <c r="H18" s="40" t="s">
        <v>1883</v>
      </c>
      <c r="I18" s="27">
        <v>5</v>
      </c>
      <c r="J18" s="42" t="s">
        <v>1883</v>
      </c>
      <c r="K18" s="40" t="s">
        <v>1860</v>
      </c>
      <c r="L18" s="27">
        <v>5</v>
      </c>
      <c r="M18" s="42" t="s">
        <v>1883</v>
      </c>
      <c r="N18" s="86">
        <v>45659</v>
      </c>
      <c r="O18" s="45">
        <v>5</v>
      </c>
      <c r="P18" s="42" t="s">
        <v>2334</v>
      </c>
      <c r="Q18" s="141">
        <f t="shared" si="0"/>
        <v>5</v>
      </c>
      <c r="R18" s="141">
        <f t="shared" si="1"/>
        <v>5</v>
      </c>
      <c r="S18" s="141">
        <f t="shared" si="2"/>
        <v>-5</v>
      </c>
      <c r="T18" s="141">
        <f t="shared" si="3"/>
        <v>-5</v>
      </c>
      <c r="U18" s="141">
        <f t="shared" si="4"/>
        <v>0</v>
      </c>
    </row>
    <row r="19" spans="1:21" ht="15" thickBot="1" x14ac:dyDescent="0.35">
      <c r="A19" s="46" t="s">
        <v>2737</v>
      </c>
      <c r="B19" s="42" t="s">
        <v>86</v>
      </c>
      <c r="C19" s="42" t="s">
        <v>1942</v>
      </c>
      <c r="D19" s="42" t="s">
        <v>84</v>
      </c>
      <c r="E19" s="42" t="s">
        <v>1828</v>
      </c>
      <c r="F19" s="21">
        <v>4</v>
      </c>
      <c r="G19" s="42" t="s">
        <v>1860</v>
      </c>
      <c r="H19" s="42" t="s">
        <v>1883</v>
      </c>
      <c r="I19" s="21">
        <v>4</v>
      </c>
      <c r="J19" s="42" t="s">
        <v>1883</v>
      </c>
      <c r="K19" s="42" t="s">
        <v>1828</v>
      </c>
      <c r="L19" s="21">
        <v>5</v>
      </c>
      <c r="M19" s="42" t="s">
        <v>1883</v>
      </c>
      <c r="N19" s="42" t="s">
        <v>2334</v>
      </c>
      <c r="O19" s="43">
        <v>5</v>
      </c>
      <c r="P19" s="42" t="s">
        <v>2334</v>
      </c>
      <c r="Q19" s="141">
        <f t="shared" si="0"/>
        <v>-4</v>
      </c>
      <c r="R19" s="141">
        <f t="shared" si="1"/>
        <v>4</v>
      </c>
      <c r="S19" s="141">
        <f t="shared" si="2"/>
        <v>-5</v>
      </c>
      <c r="T19" s="141">
        <f t="shared" si="3"/>
        <v>5</v>
      </c>
      <c r="U19" s="141">
        <f t="shared" si="4"/>
        <v>0</v>
      </c>
    </row>
    <row r="20" spans="1:21" ht="15" thickBot="1" x14ac:dyDescent="0.35">
      <c r="A20" s="44" t="s">
        <v>2738</v>
      </c>
      <c r="B20" s="40" t="s">
        <v>2739</v>
      </c>
      <c r="C20" s="40" t="s">
        <v>2740</v>
      </c>
      <c r="D20" s="40" t="s">
        <v>2741</v>
      </c>
      <c r="E20" s="40" t="s">
        <v>1860</v>
      </c>
      <c r="F20" s="27">
        <v>5</v>
      </c>
      <c r="G20" s="42" t="s">
        <v>1860</v>
      </c>
      <c r="H20" s="40" t="s">
        <v>1883</v>
      </c>
      <c r="I20" s="27">
        <v>5</v>
      </c>
      <c r="J20" s="42" t="s">
        <v>1883</v>
      </c>
      <c r="K20" s="40" t="s">
        <v>1883</v>
      </c>
      <c r="L20" s="27">
        <v>5</v>
      </c>
      <c r="M20" s="42" t="s">
        <v>1883</v>
      </c>
      <c r="N20" s="86">
        <v>45659</v>
      </c>
      <c r="O20" s="45">
        <v>5</v>
      </c>
      <c r="P20" s="42" t="s">
        <v>2334</v>
      </c>
      <c r="Q20" s="141">
        <f t="shared" si="0"/>
        <v>5</v>
      </c>
      <c r="R20" s="141">
        <f t="shared" si="1"/>
        <v>5</v>
      </c>
      <c r="S20" s="141">
        <f t="shared" si="2"/>
        <v>5</v>
      </c>
      <c r="T20" s="141">
        <f t="shared" si="3"/>
        <v>-5</v>
      </c>
      <c r="U20" s="141">
        <f t="shared" si="4"/>
        <v>10</v>
      </c>
    </row>
    <row r="21" spans="1:21" ht="15" thickBot="1" x14ac:dyDescent="0.35">
      <c r="A21" s="46" t="s">
        <v>2742</v>
      </c>
      <c r="B21" s="42" t="s">
        <v>1224</v>
      </c>
      <c r="C21" s="42" t="s">
        <v>2743</v>
      </c>
      <c r="D21" s="42" t="s">
        <v>1222</v>
      </c>
      <c r="E21" s="42" t="s">
        <v>1860</v>
      </c>
      <c r="F21" s="21">
        <v>5</v>
      </c>
      <c r="G21" s="42" t="s">
        <v>1860</v>
      </c>
      <c r="H21" s="42" t="s">
        <v>1883</v>
      </c>
      <c r="I21" s="21">
        <v>5</v>
      </c>
      <c r="J21" s="42" t="s">
        <v>1883</v>
      </c>
      <c r="K21" s="42" t="s">
        <v>1860</v>
      </c>
      <c r="L21" s="21">
        <v>5</v>
      </c>
      <c r="M21" s="42" t="s">
        <v>1883</v>
      </c>
      <c r="N21" s="85">
        <v>45659</v>
      </c>
      <c r="O21" s="43">
        <v>5</v>
      </c>
      <c r="P21" s="42" t="s">
        <v>2334</v>
      </c>
      <c r="Q21" s="141">
        <f t="shared" si="0"/>
        <v>5</v>
      </c>
      <c r="R21" s="141">
        <f t="shared" si="1"/>
        <v>5</v>
      </c>
      <c r="S21" s="141">
        <f t="shared" si="2"/>
        <v>-5</v>
      </c>
      <c r="T21" s="141">
        <f t="shared" si="3"/>
        <v>-5</v>
      </c>
      <c r="U21" s="141">
        <f t="shared" si="4"/>
        <v>0</v>
      </c>
    </row>
    <row r="22" spans="1:21" ht="27" thickBot="1" x14ac:dyDescent="0.35">
      <c r="A22" s="44" t="s">
        <v>2744</v>
      </c>
      <c r="B22" s="40" t="s">
        <v>1770</v>
      </c>
      <c r="C22" s="40" t="s">
        <v>1904</v>
      </c>
      <c r="D22" s="40" t="s">
        <v>1768</v>
      </c>
      <c r="E22" s="40" t="s">
        <v>1860</v>
      </c>
      <c r="F22" s="27">
        <v>5</v>
      </c>
      <c r="G22" s="42" t="s">
        <v>1860</v>
      </c>
      <c r="H22" s="40" t="s">
        <v>1847</v>
      </c>
      <c r="I22" s="27">
        <v>5</v>
      </c>
      <c r="J22" s="42" t="s">
        <v>1883</v>
      </c>
      <c r="K22" s="40" t="s">
        <v>1860</v>
      </c>
      <c r="L22" s="27">
        <v>5</v>
      </c>
      <c r="M22" s="42" t="s">
        <v>1883</v>
      </c>
      <c r="N22" s="40" t="s">
        <v>2334</v>
      </c>
      <c r="O22" s="45">
        <v>5</v>
      </c>
      <c r="P22" s="42" t="s">
        <v>2334</v>
      </c>
      <c r="Q22" s="141">
        <f t="shared" si="0"/>
        <v>5</v>
      </c>
      <c r="R22" s="141">
        <f t="shared" si="1"/>
        <v>-5</v>
      </c>
      <c r="S22" s="141">
        <f t="shared" si="2"/>
        <v>-5</v>
      </c>
      <c r="T22" s="141">
        <f t="shared" si="3"/>
        <v>5</v>
      </c>
      <c r="U22" s="141">
        <f t="shared" si="4"/>
        <v>0</v>
      </c>
    </row>
    <row r="23" spans="1:21" ht="15" thickBot="1" x14ac:dyDescent="0.35">
      <c r="A23" s="46" t="s">
        <v>2745</v>
      </c>
      <c r="B23" s="42" t="s">
        <v>602</v>
      </c>
      <c r="C23" s="42" t="s">
        <v>1986</v>
      </c>
      <c r="D23" s="42" t="s">
        <v>600</v>
      </c>
      <c r="E23" s="42" t="s">
        <v>1860</v>
      </c>
      <c r="F23" s="21">
        <v>5</v>
      </c>
      <c r="G23" s="42" t="s">
        <v>1860</v>
      </c>
      <c r="H23" s="42" t="s">
        <v>1883</v>
      </c>
      <c r="I23" s="21">
        <v>5</v>
      </c>
      <c r="J23" s="42" t="s">
        <v>1883</v>
      </c>
      <c r="K23" s="42" t="s">
        <v>1860</v>
      </c>
      <c r="L23" s="21">
        <v>5</v>
      </c>
      <c r="M23" s="42" t="s">
        <v>1883</v>
      </c>
      <c r="N23" s="85">
        <v>45659</v>
      </c>
      <c r="O23" s="43">
        <v>5</v>
      </c>
      <c r="P23" s="42" t="s">
        <v>2334</v>
      </c>
      <c r="Q23" s="141">
        <f t="shared" si="0"/>
        <v>5</v>
      </c>
      <c r="R23" s="141">
        <f t="shared" si="1"/>
        <v>5</v>
      </c>
      <c r="S23" s="141">
        <f t="shared" si="2"/>
        <v>-5</v>
      </c>
      <c r="T23" s="141">
        <f t="shared" si="3"/>
        <v>-5</v>
      </c>
      <c r="U23" s="141">
        <f t="shared" si="4"/>
        <v>0</v>
      </c>
    </row>
    <row r="24" spans="1:21" ht="15" thickBot="1" x14ac:dyDescent="0.35">
      <c r="A24" s="44" t="s">
        <v>2746</v>
      </c>
      <c r="B24" s="40" t="s">
        <v>1411</v>
      </c>
      <c r="C24" s="40" t="s">
        <v>2336</v>
      </c>
      <c r="D24" s="40" t="s">
        <v>1409</v>
      </c>
      <c r="E24" s="40" t="s">
        <v>1860</v>
      </c>
      <c r="F24" s="27">
        <v>5</v>
      </c>
      <c r="G24" s="42" t="s">
        <v>1860</v>
      </c>
      <c r="H24" s="40" t="s">
        <v>1883</v>
      </c>
      <c r="I24" s="27">
        <v>5</v>
      </c>
      <c r="J24" s="42" t="s">
        <v>1883</v>
      </c>
      <c r="K24" s="40" t="s">
        <v>1883</v>
      </c>
      <c r="L24" s="27">
        <v>5</v>
      </c>
      <c r="M24" s="42" t="s">
        <v>1883</v>
      </c>
      <c r="N24" s="40" t="s">
        <v>2334</v>
      </c>
      <c r="O24" s="45">
        <v>5</v>
      </c>
      <c r="P24" s="42" t="s">
        <v>2334</v>
      </c>
      <c r="Q24" s="141">
        <f t="shared" si="0"/>
        <v>5</v>
      </c>
      <c r="R24" s="141">
        <f t="shared" si="1"/>
        <v>5</v>
      </c>
      <c r="S24" s="141">
        <f t="shared" si="2"/>
        <v>5</v>
      </c>
      <c r="T24" s="141">
        <f t="shared" si="3"/>
        <v>5</v>
      </c>
      <c r="U24" s="141">
        <f t="shared" si="4"/>
        <v>20</v>
      </c>
    </row>
    <row r="25" spans="1:21" ht="15" thickBot="1" x14ac:dyDescent="0.35">
      <c r="A25" s="46" t="s">
        <v>2747</v>
      </c>
      <c r="B25" s="42" t="s">
        <v>1530</v>
      </c>
      <c r="C25" s="42" t="s">
        <v>2748</v>
      </c>
      <c r="D25" s="42" t="s">
        <v>1528</v>
      </c>
      <c r="E25" s="42" t="s">
        <v>1860</v>
      </c>
      <c r="F25" s="21">
        <v>5</v>
      </c>
      <c r="G25" s="42" t="s">
        <v>1860</v>
      </c>
      <c r="H25" s="42" t="s">
        <v>1847</v>
      </c>
      <c r="I25" s="21">
        <v>3</v>
      </c>
      <c r="J25" s="42" t="s">
        <v>1883</v>
      </c>
      <c r="K25" s="42" t="s">
        <v>1860</v>
      </c>
      <c r="L25" s="21">
        <v>3</v>
      </c>
      <c r="M25" s="42" t="s">
        <v>1883</v>
      </c>
      <c r="N25" s="85">
        <v>45659</v>
      </c>
      <c r="O25" s="43">
        <v>5</v>
      </c>
      <c r="P25" s="42" t="s">
        <v>2334</v>
      </c>
      <c r="Q25" s="141">
        <f t="shared" si="0"/>
        <v>5</v>
      </c>
      <c r="R25" s="141">
        <f t="shared" si="1"/>
        <v>-3</v>
      </c>
      <c r="S25" s="141">
        <f t="shared" si="2"/>
        <v>-3</v>
      </c>
      <c r="T25" s="141">
        <f t="shared" si="3"/>
        <v>-5</v>
      </c>
      <c r="U25" s="141">
        <f t="shared" si="4"/>
        <v>-6</v>
      </c>
    </row>
    <row r="26" spans="1:21" ht="27" thickBot="1" x14ac:dyDescent="0.35">
      <c r="A26" s="44" t="s">
        <v>2749</v>
      </c>
      <c r="B26" s="40" t="s">
        <v>1115</v>
      </c>
      <c r="C26" s="40" t="s">
        <v>1871</v>
      </c>
      <c r="D26" s="40" t="s">
        <v>1113</v>
      </c>
      <c r="E26" s="40" t="s">
        <v>1828</v>
      </c>
      <c r="F26" s="27">
        <v>5</v>
      </c>
      <c r="G26" s="42" t="s">
        <v>1860</v>
      </c>
      <c r="H26" s="40" t="s">
        <v>1883</v>
      </c>
      <c r="I26" s="27">
        <v>5</v>
      </c>
      <c r="J26" s="42" t="s">
        <v>1883</v>
      </c>
      <c r="K26" s="40" t="s">
        <v>1883</v>
      </c>
      <c r="L26" s="27">
        <v>5</v>
      </c>
      <c r="M26" s="42" t="s">
        <v>1883</v>
      </c>
      <c r="N26" s="86">
        <v>45659</v>
      </c>
      <c r="O26" s="45">
        <v>5</v>
      </c>
      <c r="P26" s="42" t="s">
        <v>2334</v>
      </c>
      <c r="Q26" s="141">
        <f t="shared" si="0"/>
        <v>-5</v>
      </c>
      <c r="R26" s="141">
        <f t="shared" si="1"/>
        <v>5</v>
      </c>
      <c r="S26" s="141">
        <f t="shared" si="2"/>
        <v>5</v>
      </c>
      <c r="T26" s="141">
        <f t="shared" si="3"/>
        <v>-5</v>
      </c>
      <c r="U26" s="141">
        <f t="shared" si="4"/>
        <v>0</v>
      </c>
    </row>
    <row r="27" spans="1:21" ht="15" thickBot="1" x14ac:dyDescent="0.35">
      <c r="A27" s="46" t="s">
        <v>2750</v>
      </c>
      <c r="B27" s="42" t="s">
        <v>149</v>
      </c>
      <c r="C27" s="42" t="s">
        <v>2036</v>
      </c>
      <c r="D27" s="42" t="s">
        <v>147</v>
      </c>
      <c r="E27" s="42" t="s">
        <v>1860</v>
      </c>
      <c r="F27" s="21">
        <v>5</v>
      </c>
      <c r="G27" s="42" t="s">
        <v>1860</v>
      </c>
      <c r="H27" s="42" t="s">
        <v>1883</v>
      </c>
      <c r="I27" s="21">
        <v>5</v>
      </c>
      <c r="J27" s="42" t="s">
        <v>1883</v>
      </c>
      <c r="K27" s="42" t="s">
        <v>1883</v>
      </c>
      <c r="L27" s="21">
        <v>5</v>
      </c>
      <c r="M27" s="42" t="s">
        <v>1883</v>
      </c>
      <c r="N27" s="42" t="s">
        <v>2334</v>
      </c>
      <c r="O27" s="87"/>
      <c r="P27" s="42" t="s">
        <v>2334</v>
      </c>
      <c r="Q27" s="141">
        <f t="shared" si="0"/>
        <v>5</v>
      </c>
      <c r="R27" s="141">
        <f t="shared" si="1"/>
        <v>5</v>
      </c>
      <c r="S27" s="141">
        <f t="shared" si="2"/>
        <v>5</v>
      </c>
      <c r="T27" s="141">
        <f t="shared" si="3"/>
        <v>0</v>
      </c>
      <c r="U27" s="141">
        <f t="shared" si="4"/>
        <v>15</v>
      </c>
    </row>
    <row r="28" spans="1:21" ht="15" thickBot="1" x14ac:dyDescent="0.35">
      <c r="A28" s="44" t="s">
        <v>2751</v>
      </c>
      <c r="B28" s="40" t="s">
        <v>1230</v>
      </c>
      <c r="C28" s="40" t="s">
        <v>1880</v>
      </c>
      <c r="D28" s="40" t="s">
        <v>1228</v>
      </c>
      <c r="E28" s="40" t="s">
        <v>1860</v>
      </c>
      <c r="F28" s="27">
        <v>5</v>
      </c>
      <c r="G28" s="42" t="s">
        <v>1860</v>
      </c>
      <c r="H28" s="40" t="s">
        <v>1883</v>
      </c>
      <c r="I28" s="27">
        <v>3</v>
      </c>
      <c r="J28" s="42" t="s">
        <v>1883</v>
      </c>
      <c r="K28" s="40" t="s">
        <v>1860</v>
      </c>
      <c r="L28" s="27">
        <v>5</v>
      </c>
      <c r="M28" s="42" t="s">
        <v>1883</v>
      </c>
      <c r="N28" s="40" t="s">
        <v>2334</v>
      </c>
      <c r="O28" s="45">
        <v>5</v>
      </c>
      <c r="P28" s="42" t="s">
        <v>2334</v>
      </c>
      <c r="Q28" s="141">
        <f t="shared" si="0"/>
        <v>5</v>
      </c>
      <c r="R28" s="141">
        <f t="shared" si="1"/>
        <v>3</v>
      </c>
      <c r="S28" s="141">
        <f t="shared" si="2"/>
        <v>-5</v>
      </c>
      <c r="T28" s="141">
        <f t="shared" si="3"/>
        <v>5</v>
      </c>
      <c r="U28" s="141">
        <f t="shared" si="4"/>
        <v>8</v>
      </c>
    </row>
    <row r="29" spans="1:21" ht="15" thickBot="1" x14ac:dyDescent="0.35">
      <c r="A29" s="46" t="s">
        <v>2752</v>
      </c>
      <c r="B29" s="42" t="s">
        <v>1737</v>
      </c>
      <c r="C29" s="42" t="s">
        <v>1955</v>
      </c>
      <c r="D29" s="42" t="s">
        <v>1735</v>
      </c>
      <c r="E29" s="42" t="s">
        <v>1860</v>
      </c>
      <c r="F29" s="21">
        <v>5</v>
      </c>
      <c r="G29" s="42" t="s">
        <v>1860</v>
      </c>
      <c r="H29" s="42" t="s">
        <v>1847</v>
      </c>
      <c r="I29" s="21">
        <v>5</v>
      </c>
      <c r="J29" s="42" t="s">
        <v>1883</v>
      </c>
      <c r="K29" s="42" t="s">
        <v>1847</v>
      </c>
      <c r="L29" s="21">
        <v>5</v>
      </c>
      <c r="M29" s="42" t="s">
        <v>1883</v>
      </c>
      <c r="N29" s="85">
        <v>45659</v>
      </c>
      <c r="O29" s="87"/>
      <c r="P29" s="42" t="s">
        <v>2334</v>
      </c>
      <c r="Q29" s="141">
        <f t="shared" si="0"/>
        <v>5</v>
      </c>
      <c r="R29" s="141">
        <f t="shared" si="1"/>
        <v>-5</v>
      </c>
      <c r="S29" s="141">
        <f t="shared" si="2"/>
        <v>-5</v>
      </c>
      <c r="T29" s="141">
        <f t="shared" si="3"/>
        <v>0</v>
      </c>
      <c r="U29" s="141">
        <f t="shared" si="4"/>
        <v>-5</v>
      </c>
    </row>
    <row r="30" spans="1:21" ht="15" thickBot="1" x14ac:dyDescent="0.35">
      <c r="A30" s="44" t="s">
        <v>2753</v>
      </c>
      <c r="B30" s="40" t="s">
        <v>404</v>
      </c>
      <c r="C30" s="40" t="s">
        <v>2754</v>
      </c>
      <c r="D30" s="40" t="s">
        <v>402</v>
      </c>
      <c r="E30" s="40" t="s">
        <v>1860</v>
      </c>
      <c r="F30" s="27">
        <v>5</v>
      </c>
      <c r="G30" s="42" t="s">
        <v>1860</v>
      </c>
      <c r="H30" s="40" t="s">
        <v>1883</v>
      </c>
      <c r="I30" s="27">
        <v>5</v>
      </c>
      <c r="J30" s="42" t="s">
        <v>1883</v>
      </c>
      <c r="K30" s="40" t="s">
        <v>1883</v>
      </c>
      <c r="L30" s="27">
        <v>5</v>
      </c>
      <c r="M30" s="42" t="s">
        <v>1883</v>
      </c>
      <c r="N30" s="40" t="s">
        <v>2334</v>
      </c>
      <c r="O30" s="45">
        <v>5</v>
      </c>
      <c r="P30" s="42" t="s">
        <v>2334</v>
      </c>
      <c r="Q30" s="141">
        <f t="shared" si="0"/>
        <v>5</v>
      </c>
      <c r="R30" s="141">
        <f t="shared" si="1"/>
        <v>5</v>
      </c>
      <c r="S30" s="141">
        <f t="shared" si="2"/>
        <v>5</v>
      </c>
      <c r="T30" s="141">
        <f t="shared" si="3"/>
        <v>5</v>
      </c>
      <c r="U30" s="141">
        <f t="shared" si="4"/>
        <v>20</v>
      </c>
    </row>
    <row r="31" spans="1:21" ht="15" thickBot="1" x14ac:dyDescent="0.35">
      <c r="A31" s="103" t="s">
        <v>2755</v>
      </c>
      <c r="B31" s="104" t="s">
        <v>755</v>
      </c>
      <c r="C31" s="104" t="s">
        <v>1829</v>
      </c>
      <c r="D31" s="104" t="s">
        <v>753</v>
      </c>
      <c r="E31" s="104" t="s">
        <v>1828</v>
      </c>
      <c r="F31" s="105">
        <v>2</v>
      </c>
      <c r="G31" s="42" t="s">
        <v>1860</v>
      </c>
      <c r="H31" s="104" t="s">
        <v>1883</v>
      </c>
      <c r="I31" s="105">
        <v>5</v>
      </c>
      <c r="J31" s="42" t="s">
        <v>1883</v>
      </c>
      <c r="K31" s="104" t="s">
        <v>1883</v>
      </c>
      <c r="L31" s="105">
        <v>5</v>
      </c>
      <c r="M31" s="42" t="s">
        <v>1883</v>
      </c>
      <c r="N31" s="104" t="s">
        <v>2334</v>
      </c>
      <c r="O31" s="107">
        <v>5</v>
      </c>
      <c r="P31" s="42" t="s">
        <v>2334</v>
      </c>
      <c r="Q31" s="141">
        <f t="shared" si="0"/>
        <v>-2</v>
      </c>
      <c r="R31" s="141">
        <f t="shared" si="1"/>
        <v>5</v>
      </c>
      <c r="S31" s="141">
        <f t="shared" si="2"/>
        <v>5</v>
      </c>
      <c r="T31" s="141">
        <f t="shared" si="3"/>
        <v>5</v>
      </c>
      <c r="U31" s="141">
        <f t="shared" si="4"/>
        <v>13</v>
      </c>
    </row>
  </sheetData>
  <autoFilter ref="U1:U31" xr:uid="{3018512F-357B-4921-A248-929C4F1F2200}"/>
  <phoneticPr fontId="10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AC361-0923-4F82-BA7D-2AC83F4791F9}">
  <dimension ref="A1:AC20"/>
  <sheetViews>
    <sheetView topLeftCell="K1" workbookViewId="0">
      <selection activeCell="B15" sqref="B15"/>
    </sheetView>
  </sheetViews>
  <sheetFormatPr defaultColWidth="18.5546875" defaultRowHeight="14.4" x14ac:dyDescent="0.3"/>
  <cols>
    <col min="2" max="2" width="36.21875" bestFit="1" customWidth="1"/>
    <col min="6" max="6" width="7.5546875" customWidth="1"/>
    <col min="7" max="7" width="14.21875" customWidth="1"/>
    <col min="8" max="8" width="10.33203125" customWidth="1"/>
    <col min="9" max="10" width="8.88671875" customWidth="1"/>
    <col min="12" max="12" width="7" customWidth="1"/>
    <col min="13" max="13" width="12.6640625" customWidth="1"/>
    <col min="14" max="14" width="8.5546875" customWidth="1"/>
    <col min="15" max="16" width="8" customWidth="1"/>
    <col min="18" max="18" width="8.77734375" customWidth="1"/>
    <col min="19" max="19" width="14.6640625" customWidth="1"/>
    <col min="20" max="20" width="8.88671875" customWidth="1"/>
    <col min="21" max="21" width="9.109375" customWidth="1"/>
    <col min="22" max="22" width="8.21875" customWidth="1"/>
    <col min="23" max="28" width="8.5546875" customWidth="1"/>
    <col min="29" max="29" width="10.5546875" customWidth="1"/>
  </cols>
  <sheetData>
    <row r="1" spans="1:29" ht="72.599999999999994" customHeight="1" thickBot="1" x14ac:dyDescent="0.35">
      <c r="A1" s="36" t="s">
        <v>1813</v>
      </c>
      <c r="B1" s="37" t="s">
        <v>1814</v>
      </c>
      <c r="C1" s="37" t="s">
        <v>2220</v>
      </c>
      <c r="D1" s="37" t="s">
        <v>2422</v>
      </c>
      <c r="E1" s="37" t="s">
        <v>2757</v>
      </c>
      <c r="F1" s="37" t="s">
        <v>1818</v>
      </c>
      <c r="G1" s="146" t="s">
        <v>2800</v>
      </c>
      <c r="H1" s="37" t="s">
        <v>2643</v>
      </c>
      <c r="I1" s="37" t="s">
        <v>2353</v>
      </c>
      <c r="J1" s="135" t="s">
        <v>2421</v>
      </c>
      <c r="K1" s="37" t="s">
        <v>2758</v>
      </c>
      <c r="L1" s="37" t="s">
        <v>1818</v>
      </c>
      <c r="M1" s="159" t="s">
        <v>2801</v>
      </c>
      <c r="N1" s="37" t="s">
        <v>2643</v>
      </c>
      <c r="O1" s="37" t="s">
        <v>1818</v>
      </c>
      <c r="P1" s="136" t="s">
        <v>2421</v>
      </c>
      <c r="Q1" s="37" t="s">
        <v>2759</v>
      </c>
      <c r="R1" s="37" t="s">
        <v>1818</v>
      </c>
      <c r="S1" s="145" t="s">
        <v>2802</v>
      </c>
      <c r="T1" s="37" t="s">
        <v>2643</v>
      </c>
      <c r="U1" s="38" t="s">
        <v>1818</v>
      </c>
      <c r="V1" s="160" t="s">
        <v>2421</v>
      </c>
      <c r="W1" s="146" t="s">
        <v>2208</v>
      </c>
      <c r="X1" s="135" t="s">
        <v>2211</v>
      </c>
      <c r="Y1" s="159" t="s">
        <v>2213</v>
      </c>
      <c r="Z1" s="136" t="s">
        <v>2215</v>
      </c>
      <c r="AA1" s="145" t="s">
        <v>2217</v>
      </c>
      <c r="AB1" s="160" t="s">
        <v>2219</v>
      </c>
      <c r="AC1" s="38" t="s">
        <v>1825</v>
      </c>
    </row>
    <row r="2" spans="1:29" ht="15" thickBot="1" x14ac:dyDescent="0.35">
      <c r="A2" s="44" t="s">
        <v>2760</v>
      </c>
      <c r="B2" s="40" t="s">
        <v>1470</v>
      </c>
      <c r="C2" s="40" t="s">
        <v>2761</v>
      </c>
      <c r="D2" s="40" t="s">
        <v>1468</v>
      </c>
      <c r="E2" s="40" t="s">
        <v>1883</v>
      </c>
      <c r="F2" s="27">
        <v>5</v>
      </c>
      <c r="G2" s="40" t="s">
        <v>1883</v>
      </c>
      <c r="H2" s="86">
        <v>45659</v>
      </c>
      <c r="I2" s="27">
        <v>5</v>
      </c>
      <c r="J2" s="42" t="s">
        <v>2334</v>
      </c>
      <c r="K2" s="40" t="s">
        <v>1860</v>
      </c>
      <c r="L2" s="27">
        <v>5</v>
      </c>
      <c r="M2" s="42" t="s">
        <v>1847</v>
      </c>
      <c r="N2" s="86">
        <v>45659</v>
      </c>
      <c r="O2" s="27">
        <v>5</v>
      </c>
      <c r="P2" s="42" t="s">
        <v>2334</v>
      </c>
      <c r="Q2" s="40" t="s">
        <v>1883</v>
      </c>
      <c r="R2" s="27">
        <v>5</v>
      </c>
      <c r="S2" s="40" t="s">
        <v>1860</v>
      </c>
      <c r="T2" s="40" t="s">
        <v>2334</v>
      </c>
      <c r="U2" s="45">
        <v>5</v>
      </c>
      <c r="V2" s="85">
        <v>45659</v>
      </c>
      <c r="W2">
        <f>IF(G2=E2,F2*2-F2,-F2)</f>
        <v>5</v>
      </c>
      <c r="X2">
        <f>IF(J2=H2,I2*2-I2,-I2)</f>
        <v>-5</v>
      </c>
      <c r="Y2">
        <f>IF(M2=K2,L2*2-L2,-L2)</f>
        <v>-5</v>
      </c>
      <c r="Z2">
        <f>IF(P2=N2,O2*2-O2,-O2)</f>
        <v>-5</v>
      </c>
      <c r="AA2">
        <f>IF(S2=Q2,R2*2-R2,-R2)</f>
        <v>-5</v>
      </c>
      <c r="AB2">
        <f>IF(V2=T2,U2*2-U2,-U2)</f>
        <v>-5</v>
      </c>
      <c r="AC2">
        <f>SUM(W2:AB2)</f>
        <v>-20</v>
      </c>
    </row>
    <row r="3" spans="1:29" ht="15" thickBot="1" x14ac:dyDescent="0.35">
      <c r="A3" s="46" t="s">
        <v>2762</v>
      </c>
      <c r="B3" s="42" t="s">
        <v>344</v>
      </c>
      <c r="C3" s="42" t="s">
        <v>2763</v>
      </c>
      <c r="D3" s="42" t="s">
        <v>2764</v>
      </c>
      <c r="E3" s="42" t="s">
        <v>1828</v>
      </c>
      <c r="F3" s="21">
        <v>4</v>
      </c>
      <c r="G3" s="40" t="s">
        <v>1883</v>
      </c>
      <c r="H3" s="85">
        <v>45659</v>
      </c>
      <c r="I3" s="21">
        <v>4</v>
      </c>
      <c r="J3" s="42" t="s">
        <v>2334</v>
      </c>
      <c r="K3" s="42" t="s">
        <v>1883</v>
      </c>
      <c r="L3" s="21">
        <v>4</v>
      </c>
      <c r="M3" s="42" t="s">
        <v>1847</v>
      </c>
      <c r="N3" s="85">
        <v>45659</v>
      </c>
      <c r="O3" s="21">
        <v>4</v>
      </c>
      <c r="P3" s="42" t="s">
        <v>2334</v>
      </c>
      <c r="Q3" s="42" t="s">
        <v>1847</v>
      </c>
      <c r="R3" s="21">
        <v>2</v>
      </c>
      <c r="S3" s="40" t="s">
        <v>1860</v>
      </c>
      <c r="T3" s="85">
        <v>45659</v>
      </c>
      <c r="U3" s="43">
        <v>2</v>
      </c>
      <c r="V3" s="85">
        <v>45659</v>
      </c>
      <c r="W3">
        <f t="shared" ref="W3:W20" si="0">IF(G3=E3,F3*2-F3,-F3)</f>
        <v>-4</v>
      </c>
      <c r="X3">
        <f t="shared" ref="X3:X20" si="1">IF(J3=H3,I3*2-I3,-I3)</f>
        <v>-4</v>
      </c>
      <c r="Y3">
        <f t="shared" ref="Y3:Y20" si="2">IF(M3=K3,L3*2-L3,-L3)</f>
        <v>-4</v>
      </c>
      <c r="Z3">
        <f t="shared" ref="Z3:Z20" si="3">IF(P3=N3,O3*2-O3,-O3)</f>
        <v>-4</v>
      </c>
      <c r="AA3">
        <f t="shared" ref="AA3:AA20" si="4">IF(S3=Q3,R3*2-R3,-R3)</f>
        <v>-2</v>
      </c>
      <c r="AB3">
        <f t="shared" ref="AB3:AB20" si="5">IF(V3=T3,U3*2-U3,-U3)</f>
        <v>2</v>
      </c>
      <c r="AC3">
        <f t="shared" ref="AC3:AC20" si="6">SUM(W3:AB3)</f>
        <v>-16</v>
      </c>
    </row>
    <row r="4" spans="1:29" ht="27" thickBot="1" x14ac:dyDescent="0.35">
      <c r="A4" s="44" t="s">
        <v>2765</v>
      </c>
      <c r="B4" s="40" t="s">
        <v>994</v>
      </c>
      <c r="C4" s="40" t="s">
        <v>1876</v>
      </c>
      <c r="D4" s="40" t="s">
        <v>992</v>
      </c>
      <c r="E4" s="40" t="s">
        <v>1860</v>
      </c>
      <c r="F4" s="27">
        <v>4</v>
      </c>
      <c r="G4" s="40" t="s">
        <v>1883</v>
      </c>
      <c r="H4" s="86">
        <v>45659</v>
      </c>
      <c r="I4" s="27">
        <v>4</v>
      </c>
      <c r="J4" s="42" t="s">
        <v>2334</v>
      </c>
      <c r="K4" s="40" t="s">
        <v>2766</v>
      </c>
      <c r="L4" s="27">
        <v>5</v>
      </c>
      <c r="M4" s="42" t="s">
        <v>1847</v>
      </c>
      <c r="N4" s="40" t="s">
        <v>2334</v>
      </c>
      <c r="O4" s="27">
        <v>5</v>
      </c>
      <c r="P4" s="42" t="s">
        <v>2334</v>
      </c>
      <c r="Q4" s="40" t="s">
        <v>1847</v>
      </c>
      <c r="R4" s="27">
        <v>5</v>
      </c>
      <c r="S4" s="40" t="s">
        <v>1860</v>
      </c>
      <c r="T4" s="40" t="s">
        <v>2334</v>
      </c>
      <c r="U4" s="45">
        <v>4</v>
      </c>
      <c r="V4" s="85">
        <v>45659</v>
      </c>
      <c r="W4">
        <f t="shared" si="0"/>
        <v>-4</v>
      </c>
      <c r="X4">
        <f t="shared" si="1"/>
        <v>-4</v>
      </c>
      <c r="Y4">
        <f t="shared" si="2"/>
        <v>-5</v>
      </c>
      <c r="Z4">
        <f t="shared" si="3"/>
        <v>5</v>
      </c>
      <c r="AA4">
        <f t="shared" si="4"/>
        <v>-5</v>
      </c>
      <c r="AB4">
        <f t="shared" si="5"/>
        <v>-4</v>
      </c>
      <c r="AC4">
        <f t="shared" si="6"/>
        <v>-17</v>
      </c>
    </row>
    <row r="5" spans="1:29" ht="15" thickBot="1" x14ac:dyDescent="0.35">
      <c r="A5" s="46" t="s">
        <v>2767</v>
      </c>
      <c r="B5" s="42" t="s">
        <v>901</v>
      </c>
      <c r="C5" s="42" t="s">
        <v>2141</v>
      </c>
      <c r="D5" s="42" t="s">
        <v>899</v>
      </c>
      <c r="E5" s="42" t="s">
        <v>1828</v>
      </c>
      <c r="F5" s="21">
        <v>3</v>
      </c>
      <c r="G5" s="40" t="s">
        <v>1883</v>
      </c>
      <c r="H5" s="42" t="s">
        <v>2334</v>
      </c>
      <c r="I5" s="21">
        <v>3</v>
      </c>
      <c r="J5" s="42" t="s">
        <v>2334</v>
      </c>
      <c r="K5" s="42" t="s">
        <v>1847</v>
      </c>
      <c r="L5" s="21">
        <v>3</v>
      </c>
      <c r="M5" s="42" t="s">
        <v>1847</v>
      </c>
      <c r="N5" s="42" t="s">
        <v>2334</v>
      </c>
      <c r="O5" s="21">
        <v>3</v>
      </c>
      <c r="P5" s="42" t="s">
        <v>2334</v>
      </c>
      <c r="Q5" s="42" t="s">
        <v>1828</v>
      </c>
      <c r="R5" s="21">
        <v>3</v>
      </c>
      <c r="S5" s="40" t="s">
        <v>1860</v>
      </c>
      <c r="T5" s="42" t="s">
        <v>2334</v>
      </c>
      <c r="U5" s="43">
        <v>3</v>
      </c>
      <c r="V5" s="85">
        <v>45659</v>
      </c>
      <c r="W5">
        <f t="shared" si="0"/>
        <v>-3</v>
      </c>
      <c r="X5">
        <f t="shared" si="1"/>
        <v>3</v>
      </c>
      <c r="Y5">
        <f t="shared" si="2"/>
        <v>3</v>
      </c>
      <c r="Z5">
        <f t="shared" si="3"/>
        <v>3</v>
      </c>
      <c r="AA5">
        <f t="shared" si="4"/>
        <v>-3</v>
      </c>
      <c r="AB5">
        <f t="shared" si="5"/>
        <v>-3</v>
      </c>
      <c r="AC5">
        <f t="shared" si="6"/>
        <v>0</v>
      </c>
    </row>
    <row r="6" spans="1:29" ht="15" thickBot="1" x14ac:dyDescent="0.35">
      <c r="A6" s="44" t="s">
        <v>2768</v>
      </c>
      <c r="B6" s="40" t="s">
        <v>1040</v>
      </c>
      <c r="C6" s="40" t="s">
        <v>1957</v>
      </c>
      <c r="D6" s="40" t="s">
        <v>1038</v>
      </c>
      <c r="E6" s="40" t="s">
        <v>1883</v>
      </c>
      <c r="F6" s="27">
        <v>5</v>
      </c>
      <c r="G6" s="40" t="s">
        <v>1883</v>
      </c>
      <c r="H6" s="86">
        <v>45659</v>
      </c>
      <c r="I6" s="27">
        <v>5</v>
      </c>
      <c r="J6" s="42" t="s">
        <v>2334</v>
      </c>
      <c r="K6" s="40" t="s">
        <v>1883</v>
      </c>
      <c r="L6" s="27">
        <v>5</v>
      </c>
      <c r="M6" s="42" t="s">
        <v>1847</v>
      </c>
      <c r="N6" s="86">
        <v>45659</v>
      </c>
      <c r="O6" s="27">
        <v>5</v>
      </c>
      <c r="P6" s="42" t="s">
        <v>2334</v>
      </c>
      <c r="Q6" s="40" t="s">
        <v>1883</v>
      </c>
      <c r="R6" s="27">
        <v>5</v>
      </c>
      <c r="S6" s="40" t="s">
        <v>1860</v>
      </c>
      <c r="T6" s="40" t="s">
        <v>2334</v>
      </c>
      <c r="U6" s="45">
        <v>5</v>
      </c>
      <c r="V6" s="85">
        <v>45659</v>
      </c>
      <c r="W6">
        <f t="shared" si="0"/>
        <v>5</v>
      </c>
      <c r="X6">
        <f t="shared" si="1"/>
        <v>-5</v>
      </c>
      <c r="Y6">
        <f t="shared" si="2"/>
        <v>-5</v>
      </c>
      <c r="Z6">
        <f t="shared" si="3"/>
        <v>-5</v>
      </c>
      <c r="AA6">
        <f t="shared" si="4"/>
        <v>-5</v>
      </c>
      <c r="AB6">
        <f t="shared" si="5"/>
        <v>-5</v>
      </c>
      <c r="AC6">
        <f t="shared" si="6"/>
        <v>-20</v>
      </c>
    </row>
    <row r="7" spans="1:29" ht="15" thickBot="1" x14ac:dyDescent="0.35">
      <c r="A7" s="46" t="s">
        <v>2769</v>
      </c>
      <c r="B7" s="42" t="s">
        <v>1544</v>
      </c>
      <c r="C7" s="42" t="s">
        <v>2340</v>
      </c>
      <c r="D7" s="42" t="s">
        <v>1542</v>
      </c>
      <c r="E7" s="42" t="s">
        <v>1883</v>
      </c>
      <c r="F7" s="21">
        <v>3</v>
      </c>
      <c r="G7" s="40" t="s">
        <v>1883</v>
      </c>
      <c r="H7" s="85">
        <v>45659</v>
      </c>
      <c r="I7" s="21">
        <v>2</v>
      </c>
      <c r="J7" s="42" t="s">
        <v>2334</v>
      </c>
      <c r="K7" s="42" t="s">
        <v>1847</v>
      </c>
      <c r="L7" s="21">
        <v>2</v>
      </c>
      <c r="M7" s="42" t="s">
        <v>1847</v>
      </c>
      <c r="N7" s="85">
        <v>45659</v>
      </c>
      <c r="O7" s="21">
        <v>1</v>
      </c>
      <c r="P7" s="42" t="s">
        <v>2334</v>
      </c>
      <c r="Q7" s="42" t="s">
        <v>1883</v>
      </c>
      <c r="R7" s="21">
        <v>2</v>
      </c>
      <c r="S7" s="40" t="s">
        <v>1860</v>
      </c>
      <c r="T7" s="85">
        <v>45659</v>
      </c>
      <c r="U7" s="43">
        <v>2</v>
      </c>
      <c r="V7" s="85">
        <v>45659</v>
      </c>
      <c r="W7">
        <f t="shared" si="0"/>
        <v>3</v>
      </c>
      <c r="X7">
        <f t="shared" si="1"/>
        <v>-2</v>
      </c>
      <c r="Y7">
        <f t="shared" si="2"/>
        <v>2</v>
      </c>
      <c r="Z7">
        <f t="shared" si="3"/>
        <v>-1</v>
      </c>
      <c r="AA7">
        <f t="shared" si="4"/>
        <v>-2</v>
      </c>
      <c r="AB7">
        <f t="shared" si="5"/>
        <v>2</v>
      </c>
      <c r="AC7">
        <f t="shared" si="6"/>
        <v>2</v>
      </c>
    </row>
    <row r="8" spans="1:29" ht="15" thickBot="1" x14ac:dyDescent="0.35">
      <c r="A8" s="44" t="s">
        <v>2770</v>
      </c>
      <c r="B8" s="40" t="s">
        <v>1230</v>
      </c>
      <c r="C8" s="40" t="s">
        <v>1880</v>
      </c>
      <c r="D8" s="40" t="s">
        <v>1228</v>
      </c>
      <c r="E8" s="40" t="s">
        <v>1860</v>
      </c>
      <c r="F8" s="27">
        <v>5</v>
      </c>
      <c r="G8" s="40" t="s">
        <v>1883</v>
      </c>
      <c r="H8" s="86">
        <v>45659</v>
      </c>
      <c r="I8" s="27">
        <v>5</v>
      </c>
      <c r="J8" s="42" t="s">
        <v>2334</v>
      </c>
      <c r="K8" s="40" t="s">
        <v>1860</v>
      </c>
      <c r="L8" s="27">
        <v>5</v>
      </c>
      <c r="M8" s="42" t="s">
        <v>1847</v>
      </c>
      <c r="N8" s="40" t="s">
        <v>2334</v>
      </c>
      <c r="O8" s="27">
        <v>5</v>
      </c>
      <c r="P8" s="42" t="s">
        <v>2334</v>
      </c>
      <c r="Q8" s="40" t="s">
        <v>1860</v>
      </c>
      <c r="R8" s="27">
        <v>5</v>
      </c>
      <c r="S8" s="40" t="s">
        <v>1860</v>
      </c>
      <c r="T8" s="40" t="s">
        <v>2334</v>
      </c>
      <c r="U8" s="45">
        <v>5</v>
      </c>
      <c r="V8" s="85">
        <v>45659</v>
      </c>
      <c r="W8">
        <f t="shared" si="0"/>
        <v>-5</v>
      </c>
      <c r="X8">
        <f t="shared" si="1"/>
        <v>-5</v>
      </c>
      <c r="Y8">
        <f t="shared" si="2"/>
        <v>-5</v>
      </c>
      <c r="Z8">
        <f t="shared" si="3"/>
        <v>5</v>
      </c>
      <c r="AA8">
        <f t="shared" si="4"/>
        <v>5</v>
      </c>
      <c r="AB8">
        <f t="shared" si="5"/>
        <v>-5</v>
      </c>
      <c r="AC8">
        <f t="shared" si="6"/>
        <v>-10</v>
      </c>
    </row>
    <row r="9" spans="1:29" ht="15" thickBot="1" x14ac:dyDescent="0.35">
      <c r="A9" s="46" t="s">
        <v>2771</v>
      </c>
      <c r="B9" s="42" t="s">
        <v>1737</v>
      </c>
      <c r="C9" s="42" t="s">
        <v>1955</v>
      </c>
      <c r="D9" s="42" t="s">
        <v>1735</v>
      </c>
      <c r="E9" s="42" t="s">
        <v>1847</v>
      </c>
      <c r="F9" s="21">
        <v>5</v>
      </c>
      <c r="G9" s="40" t="s">
        <v>1883</v>
      </c>
      <c r="H9" s="85">
        <v>45659</v>
      </c>
      <c r="I9" s="21">
        <v>5</v>
      </c>
      <c r="J9" s="42" t="s">
        <v>2334</v>
      </c>
      <c r="K9" s="42" t="s">
        <v>1847</v>
      </c>
      <c r="L9" s="21">
        <v>5</v>
      </c>
      <c r="M9" s="42" t="s">
        <v>1847</v>
      </c>
      <c r="N9" s="85">
        <v>45659</v>
      </c>
      <c r="O9" s="21">
        <v>5</v>
      </c>
      <c r="P9" s="42" t="s">
        <v>2334</v>
      </c>
      <c r="Q9" s="42" t="s">
        <v>1847</v>
      </c>
      <c r="R9" s="21">
        <v>5</v>
      </c>
      <c r="S9" s="40" t="s">
        <v>1860</v>
      </c>
      <c r="T9" s="85">
        <v>45659</v>
      </c>
      <c r="U9" s="43">
        <v>5</v>
      </c>
      <c r="V9" s="85">
        <v>45659</v>
      </c>
      <c r="W9">
        <f t="shared" si="0"/>
        <v>-5</v>
      </c>
      <c r="X9">
        <f t="shared" si="1"/>
        <v>-5</v>
      </c>
      <c r="Y9">
        <f t="shared" si="2"/>
        <v>5</v>
      </c>
      <c r="Z9">
        <f t="shared" si="3"/>
        <v>-5</v>
      </c>
      <c r="AA9">
        <f t="shared" si="4"/>
        <v>-5</v>
      </c>
      <c r="AB9">
        <f t="shared" si="5"/>
        <v>5</v>
      </c>
      <c r="AC9">
        <f t="shared" si="6"/>
        <v>-10</v>
      </c>
    </row>
    <row r="10" spans="1:29" ht="15" thickBot="1" x14ac:dyDescent="0.35">
      <c r="A10" s="44" t="s">
        <v>2772</v>
      </c>
      <c r="B10" s="40" t="s">
        <v>602</v>
      </c>
      <c r="C10" s="40" t="s">
        <v>1986</v>
      </c>
      <c r="D10" s="40" t="s">
        <v>600</v>
      </c>
      <c r="E10" s="40" t="s">
        <v>1860</v>
      </c>
      <c r="F10" s="27">
        <v>5</v>
      </c>
      <c r="G10" s="40" t="s">
        <v>1883</v>
      </c>
      <c r="H10" s="86">
        <v>45659</v>
      </c>
      <c r="I10" s="27">
        <v>5</v>
      </c>
      <c r="J10" s="42" t="s">
        <v>2334</v>
      </c>
      <c r="K10" s="40" t="s">
        <v>1860</v>
      </c>
      <c r="L10" s="27">
        <v>5</v>
      </c>
      <c r="M10" s="42" t="s">
        <v>1847</v>
      </c>
      <c r="N10" s="86">
        <v>45659</v>
      </c>
      <c r="O10" s="27">
        <v>5</v>
      </c>
      <c r="P10" s="42" t="s">
        <v>2334</v>
      </c>
      <c r="Q10" s="40" t="s">
        <v>1883</v>
      </c>
      <c r="R10" s="27">
        <v>5</v>
      </c>
      <c r="S10" s="40" t="s">
        <v>1860</v>
      </c>
      <c r="T10" s="86">
        <v>45659</v>
      </c>
      <c r="U10" s="45">
        <v>5</v>
      </c>
      <c r="V10" s="85">
        <v>45659</v>
      </c>
      <c r="W10">
        <f t="shared" si="0"/>
        <v>-5</v>
      </c>
      <c r="X10">
        <f t="shared" si="1"/>
        <v>-5</v>
      </c>
      <c r="Y10">
        <f t="shared" si="2"/>
        <v>-5</v>
      </c>
      <c r="Z10">
        <f t="shared" si="3"/>
        <v>-5</v>
      </c>
      <c r="AA10">
        <f t="shared" si="4"/>
        <v>-5</v>
      </c>
      <c r="AB10">
        <f t="shared" si="5"/>
        <v>5</v>
      </c>
      <c r="AC10">
        <f t="shared" si="6"/>
        <v>-20</v>
      </c>
    </row>
    <row r="11" spans="1:29" ht="27" thickBot="1" x14ac:dyDescent="0.35">
      <c r="A11" s="46" t="s">
        <v>2773</v>
      </c>
      <c r="B11" s="42" t="s">
        <v>1770</v>
      </c>
      <c r="C11" s="42" t="s">
        <v>1904</v>
      </c>
      <c r="D11" s="42" t="s">
        <v>1768</v>
      </c>
      <c r="E11" s="42" t="s">
        <v>1828</v>
      </c>
      <c r="F11" s="21">
        <v>5</v>
      </c>
      <c r="G11" s="40" t="s">
        <v>1883</v>
      </c>
      <c r="H11" s="42" t="s">
        <v>2334</v>
      </c>
      <c r="I11" s="21">
        <v>5</v>
      </c>
      <c r="J11" s="42" t="s">
        <v>2334</v>
      </c>
      <c r="K11" s="42" t="s">
        <v>1883</v>
      </c>
      <c r="L11" s="21">
        <v>5</v>
      </c>
      <c r="M11" s="42" t="s">
        <v>1847</v>
      </c>
      <c r="N11" s="42" t="s">
        <v>2334</v>
      </c>
      <c r="O11" s="21">
        <v>5</v>
      </c>
      <c r="P11" s="42" t="s">
        <v>2334</v>
      </c>
      <c r="Q11" s="42" t="s">
        <v>1828</v>
      </c>
      <c r="R11" s="21">
        <v>5</v>
      </c>
      <c r="S11" s="40" t="s">
        <v>1860</v>
      </c>
      <c r="T11" s="85">
        <v>45659</v>
      </c>
      <c r="U11" s="43">
        <v>5</v>
      </c>
      <c r="V11" s="85">
        <v>45659</v>
      </c>
      <c r="W11">
        <f t="shared" si="0"/>
        <v>-5</v>
      </c>
      <c r="X11">
        <f t="shared" si="1"/>
        <v>5</v>
      </c>
      <c r="Y11">
        <f t="shared" si="2"/>
        <v>-5</v>
      </c>
      <c r="Z11">
        <f t="shared" si="3"/>
        <v>5</v>
      </c>
      <c r="AA11">
        <f t="shared" si="4"/>
        <v>-5</v>
      </c>
      <c r="AB11">
        <f t="shared" si="5"/>
        <v>5</v>
      </c>
      <c r="AC11">
        <f t="shared" si="6"/>
        <v>0</v>
      </c>
    </row>
    <row r="12" spans="1:29" ht="15" thickBot="1" x14ac:dyDescent="0.35">
      <c r="A12" s="44" t="s">
        <v>2774</v>
      </c>
      <c r="B12" s="40" t="s">
        <v>1641</v>
      </c>
      <c r="C12" s="40" t="s">
        <v>2696</v>
      </c>
      <c r="D12" s="40" t="s">
        <v>1639</v>
      </c>
      <c r="E12" s="40" t="s">
        <v>1828</v>
      </c>
      <c r="F12" s="27">
        <v>3</v>
      </c>
      <c r="G12" s="40" t="s">
        <v>1883</v>
      </c>
      <c r="H12" s="86">
        <v>45659</v>
      </c>
      <c r="I12" s="27">
        <v>4</v>
      </c>
      <c r="J12" s="42" t="s">
        <v>2334</v>
      </c>
      <c r="K12" s="40" t="s">
        <v>1847</v>
      </c>
      <c r="L12" s="27">
        <v>3</v>
      </c>
      <c r="M12" s="42" t="s">
        <v>1847</v>
      </c>
      <c r="N12" s="86">
        <v>45659</v>
      </c>
      <c r="O12" s="27">
        <v>4</v>
      </c>
      <c r="P12" s="42" t="s">
        <v>2334</v>
      </c>
      <c r="Q12" s="40" t="s">
        <v>1847</v>
      </c>
      <c r="R12" s="27">
        <v>5</v>
      </c>
      <c r="S12" s="40" t="s">
        <v>1860</v>
      </c>
      <c r="T12" s="40" t="s">
        <v>2334</v>
      </c>
      <c r="U12" s="45">
        <v>5</v>
      </c>
      <c r="V12" s="85">
        <v>45659</v>
      </c>
      <c r="W12">
        <f t="shared" si="0"/>
        <v>-3</v>
      </c>
      <c r="X12">
        <f t="shared" si="1"/>
        <v>-4</v>
      </c>
      <c r="Y12">
        <f t="shared" si="2"/>
        <v>3</v>
      </c>
      <c r="Z12">
        <f t="shared" si="3"/>
        <v>-4</v>
      </c>
      <c r="AA12">
        <f t="shared" si="4"/>
        <v>-5</v>
      </c>
      <c r="AB12">
        <f t="shared" si="5"/>
        <v>-5</v>
      </c>
      <c r="AC12">
        <f t="shared" si="6"/>
        <v>-18</v>
      </c>
    </row>
    <row r="13" spans="1:29" ht="15" thickBot="1" x14ac:dyDescent="0.35">
      <c r="A13" s="46" t="s">
        <v>2775</v>
      </c>
      <c r="B13" s="42" t="s">
        <v>1011</v>
      </c>
      <c r="C13" s="42" t="s">
        <v>1830</v>
      </c>
      <c r="D13" s="42" t="s">
        <v>1009</v>
      </c>
      <c r="E13" s="42" t="s">
        <v>1828</v>
      </c>
      <c r="F13" s="21">
        <v>5</v>
      </c>
      <c r="G13" s="40" t="s">
        <v>1883</v>
      </c>
      <c r="H13" s="85">
        <v>45659</v>
      </c>
      <c r="I13" s="21">
        <v>5</v>
      </c>
      <c r="J13" s="42" t="s">
        <v>2334</v>
      </c>
      <c r="K13" s="42" t="s">
        <v>1847</v>
      </c>
      <c r="L13" s="21">
        <v>5</v>
      </c>
      <c r="M13" s="42" t="s">
        <v>1847</v>
      </c>
      <c r="N13" s="85">
        <v>45659</v>
      </c>
      <c r="O13" s="21">
        <v>5</v>
      </c>
      <c r="P13" s="42" t="s">
        <v>2334</v>
      </c>
      <c r="Q13" s="42" t="s">
        <v>1883</v>
      </c>
      <c r="R13" s="21">
        <v>5</v>
      </c>
      <c r="S13" s="40" t="s">
        <v>1860</v>
      </c>
      <c r="T13" s="42" t="s">
        <v>2334</v>
      </c>
      <c r="U13" s="43">
        <v>5</v>
      </c>
      <c r="V13" s="85">
        <v>45659</v>
      </c>
      <c r="W13">
        <f t="shared" si="0"/>
        <v>-5</v>
      </c>
      <c r="X13">
        <f t="shared" si="1"/>
        <v>-5</v>
      </c>
      <c r="Y13">
        <f t="shared" si="2"/>
        <v>5</v>
      </c>
      <c r="Z13">
        <f t="shared" si="3"/>
        <v>-5</v>
      </c>
      <c r="AA13">
        <f t="shared" si="4"/>
        <v>-5</v>
      </c>
      <c r="AB13">
        <f t="shared" si="5"/>
        <v>-5</v>
      </c>
      <c r="AC13">
        <f t="shared" si="6"/>
        <v>-20</v>
      </c>
    </row>
    <row r="14" spans="1:29" ht="15" thickBot="1" x14ac:dyDescent="0.35">
      <c r="A14" s="44" t="s">
        <v>2776</v>
      </c>
      <c r="B14" s="40" t="s">
        <v>149</v>
      </c>
      <c r="C14" s="40" t="s">
        <v>2036</v>
      </c>
      <c r="D14" s="40" t="s">
        <v>2777</v>
      </c>
      <c r="E14" s="40" t="s">
        <v>1828</v>
      </c>
      <c r="F14" s="27">
        <v>5</v>
      </c>
      <c r="G14" s="40" t="s">
        <v>1883</v>
      </c>
      <c r="H14" s="86">
        <v>45659</v>
      </c>
      <c r="I14" s="91"/>
      <c r="J14" s="42" t="s">
        <v>2334</v>
      </c>
      <c r="K14" s="40" t="s">
        <v>1847</v>
      </c>
      <c r="L14" s="27">
        <v>5</v>
      </c>
      <c r="M14" s="42" t="s">
        <v>1847</v>
      </c>
      <c r="N14" s="40" t="s">
        <v>2334</v>
      </c>
      <c r="O14" s="91"/>
      <c r="P14" s="42" t="s">
        <v>2334</v>
      </c>
      <c r="Q14" s="40" t="s">
        <v>1828</v>
      </c>
      <c r="R14" s="27">
        <v>5</v>
      </c>
      <c r="S14" s="40" t="s">
        <v>1860</v>
      </c>
      <c r="T14" s="86">
        <v>45659</v>
      </c>
      <c r="U14" s="88"/>
      <c r="V14" s="85">
        <v>45659</v>
      </c>
      <c r="W14">
        <f t="shared" si="0"/>
        <v>-5</v>
      </c>
      <c r="X14">
        <f t="shared" si="1"/>
        <v>0</v>
      </c>
      <c r="Y14">
        <f t="shared" si="2"/>
        <v>5</v>
      </c>
      <c r="Z14">
        <f t="shared" si="3"/>
        <v>0</v>
      </c>
      <c r="AA14">
        <f t="shared" si="4"/>
        <v>-5</v>
      </c>
      <c r="AB14">
        <f t="shared" si="5"/>
        <v>0</v>
      </c>
      <c r="AC14">
        <f t="shared" si="6"/>
        <v>-5</v>
      </c>
    </row>
    <row r="15" spans="1:29" ht="15" thickBot="1" x14ac:dyDescent="0.35">
      <c r="A15" s="46" t="s">
        <v>2778</v>
      </c>
      <c r="B15" s="42" t="s">
        <v>746</v>
      </c>
      <c r="C15" s="42" t="s">
        <v>2779</v>
      </c>
      <c r="D15" s="42" t="s">
        <v>744</v>
      </c>
      <c r="E15" s="42" t="s">
        <v>1847</v>
      </c>
      <c r="F15" s="21">
        <v>5</v>
      </c>
      <c r="G15" s="40" t="s">
        <v>1883</v>
      </c>
      <c r="H15" s="85">
        <v>45659</v>
      </c>
      <c r="I15" s="21">
        <v>5</v>
      </c>
      <c r="J15" s="42" t="s">
        <v>2334</v>
      </c>
      <c r="K15" s="42" t="s">
        <v>1847</v>
      </c>
      <c r="L15" s="21">
        <v>5</v>
      </c>
      <c r="M15" s="42" t="s">
        <v>1847</v>
      </c>
      <c r="N15" s="42" t="s">
        <v>2334</v>
      </c>
      <c r="O15" s="21">
        <v>5</v>
      </c>
      <c r="P15" s="42" t="s">
        <v>2334</v>
      </c>
      <c r="Q15" s="42" t="s">
        <v>1847</v>
      </c>
      <c r="R15" s="21">
        <v>5</v>
      </c>
      <c r="S15" s="40" t="s">
        <v>1860</v>
      </c>
      <c r="T15" s="85">
        <v>45659</v>
      </c>
      <c r="U15" s="43">
        <v>5</v>
      </c>
      <c r="V15" s="85">
        <v>45659</v>
      </c>
      <c r="W15">
        <f t="shared" si="0"/>
        <v>-5</v>
      </c>
      <c r="X15">
        <f t="shared" si="1"/>
        <v>-5</v>
      </c>
      <c r="Y15">
        <f t="shared" si="2"/>
        <v>5</v>
      </c>
      <c r="Z15">
        <f t="shared" si="3"/>
        <v>5</v>
      </c>
      <c r="AA15">
        <f t="shared" si="4"/>
        <v>-5</v>
      </c>
      <c r="AB15">
        <f t="shared" si="5"/>
        <v>5</v>
      </c>
      <c r="AC15">
        <f t="shared" si="6"/>
        <v>0</v>
      </c>
    </row>
    <row r="16" spans="1:29" ht="15" thickBot="1" x14ac:dyDescent="0.35">
      <c r="A16" s="44" t="s">
        <v>2780</v>
      </c>
      <c r="B16" s="40" t="s">
        <v>107</v>
      </c>
      <c r="C16" s="40" t="s">
        <v>1981</v>
      </c>
      <c r="D16" s="40" t="s">
        <v>105</v>
      </c>
      <c r="E16" s="40" t="s">
        <v>1883</v>
      </c>
      <c r="F16" s="27">
        <v>5</v>
      </c>
      <c r="G16" s="40" t="s">
        <v>1883</v>
      </c>
      <c r="H16" s="86">
        <v>45659</v>
      </c>
      <c r="I16" s="27">
        <v>5</v>
      </c>
      <c r="J16" s="42" t="s">
        <v>2334</v>
      </c>
      <c r="K16" s="40" t="s">
        <v>1883</v>
      </c>
      <c r="L16" s="27">
        <v>5</v>
      </c>
      <c r="M16" s="42" t="s">
        <v>1847</v>
      </c>
      <c r="N16" s="40" t="s">
        <v>2334</v>
      </c>
      <c r="O16" s="27">
        <v>5</v>
      </c>
      <c r="P16" s="42" t="s">
        <v>2334</v>
      </c>
      <c r="Q16" s="40" t="s">
        <v>1828</v>
      </c>
      <c r="R16" s="27">
        <v>5</v>
      </c>
      <c r="S16" s="40" t="s">
        <v>1860</v>
      </c>
      <c r="T16" s="86">
        <v>45659</v>
      </c>
      <c r="U16" s="45">
        <v>5</v>
      </c>
      <c r="V16" s="85">
        <v>45659</v>
      </c>
      <c r="W16">
        <f t="shared" si="0"/>
        <v>5</v>
      </c>
      <c r="X16">
        <f t="shared" si="1"/>
        <v>-5</v>
      </c>
      <c r="Y16">
        <f t="shared" si="2"/>
        <v>-5</v>
      </c>
      <c r="Z16">
        <f t="shared" si="3"/>
        <v>5</v>
      </c>
      <c r="AA16">
        <f t="shared" si="4"/>
        <v>-5</v>
      </c>
      <c r="AB16">
        <f t="shared" si="5"/>
        <v>5</v>
      </c>
      <c r="AC16">
        <f t="shared" si="6"/>
        <v>0</v>
      </c>
    </row>
    <row r="17" spans="1:29" ht="15" thickBot="1" x14ac:dyDescent="0.35">
      <c r="A17" s="46" t="s">
        <v>2781</v>
      </c>
      <c r="B17" s="42" t="s">
        <v>1411</v>
      </c>
      <c r="C17" s="42" t="s">
        <v>1835</v>
      </c>
      <c r="D17" s="42" t="s">
        <v>1409</v>
      </c>
      <c r="E17" s="42" t="s">
        <v>1847</v>
      </c>
      <c r="F17" s="21">
        <v>3</v>
      </c>
      <c r="G17" s="40" t="s">
        <v>1883</v>
      </c>
      <c r="H17" s="42" t="s">
        <v>2334</v>
      </c>
      <c r="I17" s="21">
        <v>3</v>
      </c>
      <c r="J17" s="42" t="s">
        <v>2334</v>
      </c>
      <c r="K17" s="42" t="s">
        <v>2766</v>
      </c>
      <c r="L17" s="21">
        <v>5</v>
      </c>
      <c r="M17" s="42" t="s">
        <v>1847</v>
      </c>
      <c r="N17" s="42" t="s">
        <v>2334</v>
      </c>
      <c r="O17" s="21">
        <v>5</v>
      </c>
      <c r="P17" s="42" t="s">
        <v>2334</v>
      </c>
      <c r="Q17" s="42" t="s">
        <v>1860</v>
      </c>
      <c r="R17" s="21">
        <v>2</v>
      </c>
      <c r="S17" s="40" t="s">
        <v>1860</v>
      </c>
      <c r="T17" s="42" t="s">
        <v>2334</v>
      </c>
      <c r="U17" s="43">
        <v>2</v>
      </c>
      <c r="V17" s="85">
        <v>45659</v>
      </c>
      <c r="W17">
        <f t="shared" si="0"/>
        <v>-3</v>
      </c>
      <c r="X17">
        <f t="shared" si="1"/>
        <v>3</v>
      </c>
      <c r="Y17">
        <f t="shared" si="2"/>
        <v>-5</v>
      </c>
      <c r="Z17">
        <f t="shared" si="3"/>
        <v>5</v>
      </c>
      <c r="AA17">
        <f t="shared" si="4"/>
        <v>2</v>
      </c>
      <c r="AB17">
        <f t="shared" si="5"/>
        <v>-2</v>
      </c>
      <c r="AC17">
        <f t="shared" si="6"/>
        <v>0</v>
      </c>
    </row>
    <row r="18" spans="1:29" ht="15" thickBot="1" x14ac:dyDescent="0.35">
      <c r="A18" s="44" t="s">
        <v>2782</v>
      </c>
      <c r="B18" s="40" t="s">
        <v>92</v>
      </c>
      <c r="C18" s="40" t="s">
        <v>1992</v>
      </c>
      <c r="D18" s="40" t="s">
        <v>90</v>
      </c>
      <c r="E18" s="40" t="s">
        <v>1828</v>
      </c>
      <c r="F18" s="27">
        <v>5</v>
      </c>
      <c r="G18" s="40" t="s">
        <v>1883</v>
      </c>
      <c r="H18" s="40" t="s">
        <v>2334</v>
      </c>
      <c r="I18" s="27">
        <v>5</v>
      </c>
      <c r="J18" s="42" t="s">
        <v>2334</v>
      </c>
      <c r="K18" s="40" t="s">
        <v>1860</v>
      </c>
      <c r="L18" s="27">
        <v>5</v>
      </c>
      <c r="M18" s="42" t="s">
        <v>1847</v>
      </c>
      <c r="N18" s="86">
        <v>45659</v>
      </c>
      <c r="O18" s="27">
        <v>5</v>
      </c>
      <c r="P18" s="42" t="s">
        <v>2334</v>
      </c>
      <c r="Q18" s="40" t="s">
        <v>1847</v>
      </c>
      <c r="R18" s="27">
        <v>5</v>
      </c>
      <c r="S18" s="40" t="s">
        <v>1860</v>
      </c>
      <c r="T18" s="86">
        <v>45659</v>
      </c>
      <c r="U18" s="45">
        <v>5</v>
      </c>
      <c r="V18" s="85">
        <v>45659</v>
      </c>
      <c r="W18">
        <f t="shared" si="0"/>
        <v>-5</v>
      </c>
      <c r="X18">
        <f t="shared" si="1"/>
        <v>5</v>
      </c>
      <c r="Y18">
        <f t="shared" si="2"/>
        <v>-5</v>
      </c>
      <c r="Z18">
        <f t="shared" si="3"/>
        <v>-5</v>
      </c>
      <c r="AA18">
        <f t="shared" si="4"/>
        <v>-5</v>
      </c>
      <c r="AB18">
        <f t="shared" si="5"/>
        <v>5</v>
      </c>
      <c r="AC18">
        <f t="shared" si="6"/>
        <v>-10</v>
      </c>
    </row>
    <row r="19" spans="1:29" ht="15" thickBot="1" x14ac:dyDescent="0.35">
      <c r="A19" s="46" t="s">
        <v>2783</v>
      </c>
      <c r="B19" s="42" t="s">
        <v>1719</v>
      </c>
      <c r="C19" s="42" t="s">
        <v>2784</v>
      </c>
      <c r="D19" s="42" t="s">
        <v>1717</v>
      </c>
      <c r="E19" s="42" t="s">
        <v>1883</v>
      </c>
      <c r="F19" s="21">
        <v>4</v>
      </c>
      <c r="G19" s="40" t="s">
        <v>1883</v>
      </c>
      <c r="H19" s="85">
        <v>45659</v>
      </c>
      <c r="I19" s="21">
        <v>5</v>
      </c>
      <c r="J19" s="42" t="s">
        <v>2334</v>
      </c>
      <c r="K19" s="42" t="s">
        <v>2766</v>
      </c>
      <c r="L19" s="21">
        <v>5</v>
      </c>
      <c r="M19" s="42" t="s">
        <v>1847</v>
      </c>
      <c r="N19" s="85">
        <v>45659</v>
      </c>
      <c r="O19" s="21">
        <v>5</v>
      </c>
      <c r="P19" s="42" t="s">
        <v>2334</v>
      </c>
      <c r="Q19" s="42" t="s">
        <v>1828</v>
      </c>
      <c r="R19" s="21">
        <v>4</v>
      </c>
      <c r="S19" s="40" t="s">
        <v>1860</v>
      </c>
      <c r="T19" s="85">
        <v>45659</v>
      </c>
      <c r="U19" s="43">
        <v>5</v>
      </c>
      <c r="V19" s="85">
        <v>45659</v>
      </c>
      <c r="W19">
        <f t="shared" si="0"/>
        <v>4</v>
      </c>
      <c r="X19">
        <f t="shared" si="1"/>
        <v>-5</v>
      </c>
      <c r="Y19">
        <f t="shared" si="2"/>
        <v>-5</v>
      </c>
      <c r="Z19">
        <f t="shared" si="3"/>
        <v>-5</v>
      </c>
      <c r="AA19">
        <f t="shared" si="4"/>
        <v>-4</v>
      </c>
      <c r="AB19">
        <f t="shared" si="5"/>
        <v>5</v>
      </c>
      <c r="AC19">
        <f t="shared" si="6"/>
        <v>-10</v>
      </c>
    </row>
    <row r="20" spans="1:29" ht="15" thickBot="1" x14ac:dyDescent="0.35">
      <c r="A20" s="47" t="s">
        <v>2785</v>
      </c>
      <c r="B20" s="48" t="s">
        <v>1251</v>
      </c>
      <c r="C20" s="48" t="s">
        <v>2093</v>
      </c>
      <c r="D20" s="48" t="s">
        <v>1249</v>
      </c>
      <c r="E20" s="48" t="s">
        <v>1883</v>
      </c>
      <c r="F20" s="31">
        <v>1</v>
      </c>
      <c r="G20" s="40" t="s">
        <v>1883</v>
      </c>
      <c r="H20" s="48" t="s">
        <v>2334</v>
      </c>
      <c r="I20" s="31">
        <v>5</v>
      </c>
      <c r="J20" s="42" t="s">
        <v>2334</v>
      </c>
      <c r="K20" s="48" t="s">
        <v>1883</v>
      </c>
      <c r="L20" s="31">
        <v>3</v>
      </c>
      <c r="M20" s="42" t="s">
        <v>1847</v>
      </c>
      <c r="N20" s="48" t="s">
        <v>2334</v>
      </c>
      <c r="O20" s="31">
        <v>5</v>
      </c>
      <c r="P20" s="42" t="s">
        <v>2334</v>
      </c>
      <c r="Q20" s="48" t="s">
        <v>1883</v>
      </c>
      <c r="R20" s="31">
        <v>2</v>
      </c>
      <c r="S20" s="40" t="s">
        <v>1860</v>
      </c>
      <c r="T20" s="48" t="s">
        <v>2334</v>
      </c>
      <c r="U20" s="49">
        <v>5</v>
      </c>
      <c r="V20" s="85">
        <v>45659</v>
      </c>
      <c r="W20">
        <f t="shared" si="0"/>
        <v>1</v>
      </c>
      <c r="X20">
        <f t="shared" si="1"/>
        <v>5</v>
      </c>
      <c r="Y20">
        <f t="shared" si="2"/>
        <v>-3</v>
      </c>
      <c r="Z20">
        <f t="shared" si="3"/>
        <v>5</v>
      </c>
      <c r="AA20">
        <f t="shared" si="4"/>
        <v>-2</v>
      </c>
      <c r="AB20">
        <f t="shared" si="5"/>
        <v>-5</v>
      </c>
      <c r="AC20">
        <f t="shared" si="6"/>
        <v>1</v>
      </c>
    </row>
  </sheetData>
  <phoneticPr fontId="10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A45BA-9E28-465B-9AA0-CCD5516BA42A}">
  <dimension ref="A1:N138"/>
  <sheetViews>
    <sheetView topLeftCell="A65" zoomScale="55" zoomScaleNormal="130" workbookViewId="0">
      <selection activeCell="B88" sqref="B88"/>
    </sheetView>
  </sheetViews>
  <sheetFormatPr defaultColWidth="27.21875" defaultRowHeight="14.4" x14ac:dyDescent="0.3"/>
  <cols>
    <col min="1" max="1" width="19.6640625" bestFit="1" customWidth="1"/>
    <col min="2" max="2" width="34.77734375" bestFit="1" customWidth="1"/>
    <col min="3" max="3" width="20.6640625" bestFit="1" customWidth="1"/>
    <col min="4" max="4" width="16.88671875" customWidth="1"/>
    <col min="5" max="5" width="30.33203125" style="33" customWidth="1"/>
    <col min="6" max="6" width="10.88671875" style="55" customWidth="1"/>
    <col min="7" max="7" width="18.88671875" style="33" customWidth="1"/>
    <col min="8" max="8" width="13.88671875" style="35" customWidth="1"/>
    <col min="9" max="9" width="28.88671875" bestFit="1" customWidth="1"/>
    <col min="10" max="10" width="28.88671875" customWidth="1"/>
    <col min="11" max="11" width="12.44140625" bestFit="1" customWidth="1"/>
    <col min="12" max="12" width="13.33203125" bestFit="1" customWidth="1"/>
    <col min="13" max="13" width="11.88671875" customWidth="1"/>
    <col min="14" max="14" width="11.5546875" customWidth="1"/>
  </cols>
  <sheetData>
    <row r="1" spans="1:14" ht="63" customHeight="1" thickBot="1" x14ac:dyDescent="0.35">
      <c r="A1" s="36" t="s">
        <v>1813</v>
      </c>
      <c r="B1" s="37" t="s">
        <v>1814</v>
      </c>
      <c r="C1" s="37" t="s">
        <v>1815</v>
      </c>
      <c r="D1" s="37" t="s">
        <v>1816</v>
      </c>
      <c r="E1" s="56" t="s">
        <v>1817</v>
      </c>
      <c r="F1" s="51" t="s">
        <v>1818</v>
      </c>
      <c r="G1" s="17" t="s">
        <v>1819</v>
      </c>
      <c r="H1" s="19" t="s">
        <v>1818</v>
      </c>
      <c r="I1" s="20" t="s">
        <v>1820</v>
      </c>
      <c r="J1" s="20" t="s">
        <v>1821</v>
      </c>
      <c r="K1" s="20" t="s">
        <v>1822</v>
      </c>
      <c r="L1" s="20" t="s">
        <v>1823</v>
      </c>
      <c r="M1" s="20" t="s">
        <v>1824</v>
      </c>
      <c r="N1" s="17" t="s">
        <v>1825</v>
      </c>
    </row>
    <row r="2" spans="1:14" ht="15" thickBot="1" x14ac:dyDescent="0.35">
      <c r="A2" s="41">
        <v>45636.850543981483</v>
      </c>
      <c r="B2" s="42" t="s">
        <v>755</v>
      </c>
      <c r="C2" s="42" t="s">
        <v>1829</v>
      </c>
      <c r="D2" s="42" t="s">
        <v>753</v>
      </c>
      <c r="E2" s="58" t="s">
        <v>1827</v>
      </c>
      <c r="F2" s="52">
        <v>3</v>
      </c>
      <c r="G2" s="21" t="s">
        <v>1828</v>
      </c>
      <c r="H2" s="23">
        <v>4</v>
      </c>
      <c r="I2" s="21" t="s">
        <v>1827</v>
      </c>
      <c r="J2" s="24">
        <f>IF(E2=I2,(F2*2)-F2,-F2)</f>
        <v>3</v>
      </c>
      <c r="K2" s="21" t="s">
        <v>1828</v>
      </c>
      <c r="L2" s="25">
        <f t="shared" ref="L2:L65" si="0">IF(K2=G2,(H2*4)-H2,-H2)</f>
        <v>12</v>
      </c>
      <c r="M2" s="26">
        <f t="shared" ref="M2:M65" si="1">J2+L2</f>
        <v>15</v>
      </c>
      <c r="N2" s="26">
        <f t="shared" ref="N2:N65" si="2">100+M2</f>
        <v>115</v>
      </c>
    </row>
    <row r="3" spans="1:14" ht="15" thickBot="1" x14ac:dyDescent="0.35">
      <c r="A3" s="44" t="s">
        <v>1974</v>
      </c>
      <c r="B3" s="40" t="s">
        <v>647</v>
      </c>
      <c r="C3" s="40" t="s">
        <v>1975</v>
      </c>
      <c r="D3" s="40" t="s">
        <v>645</v>
      </c>
      <c r="E3" s="59" t="s">
        <v>1885</v>
      </c>
      <c r="F3" s="53">
        <v>5</v>
      </c>
      <c r="G3" s="27" t="s">
        <v>1847</v>
      </c>
      <c r="H3" s="29">
        <v>5</v>
      </c>
      <c r="I3" s="21" t="s">
        <v>1827</v>
      </c>
      <c r="J3" s="24">
        <f t="shared" ref="J3:J65" si="3">IF(E3=I3,(F3*2)-F3,-F3)</f>
        <v>-5</v>
      </c>
      <c r="K3" s="21" t="s">
        <v>1828</v>
      </c>
      <c r="L3" s="25">
        <f t="shared" si="0"/>
        <v>-5</v>
      </c>
      <c r="M3" s="26">
        <f t="shared" si="1"/>
        <v>-10</v>
      </c>
      <c r="N3" s="26">
        <f t="shared" si="2"/>
        <v>90</v>
      </c>
    </row>
    <row r="4" spans="1:14" ht="15" thickBot="1" x14ac:dyDescent="0.35">
      <c r="A4" s="46" t="s">
        <v>1976</v>
      </c>
      <c r="B4" s="42" t="s">
        <v>725</v>
      </c>
      <c r="C4" s="42" t="s">
        <v>1977</v>
      </c>
      <c r="D4" s="42" t="s">
        <v>723</v>
      </c>
      <c r="E4" s="58" t="s">
        <v>1885</v>
      </c>
      <c r="F4" s="52">
        <v>5</v>
      </c>
      <c r="G4" s="21" t="s">
        <v>1847</v>
      </c>
      <c r="H4" s="23">
        <v>5</v>
      </c>
      <c r="I4" s="21" t="s">
        <v>1827</v>
      </c>
      <c r="J4" s="24">
        <f t="shared" si="3"/>
        <v>-5</v>
      </c>
      <c r="K4" s="21" t="s">
        <v>1828</v>
      </c>
      <c r="L4" s="25">
        <f t="shared" si="0"/>
        <v>-5</v>
      </c>
      <c r="M4" s="26">
        <f t="shared" si="1"/>
        <v>-10</v>
      </c>
      <c r="N4" s="26">
        <f t="shared" si="2"/>
        <v>90</v>
      </c>
    </row>
    <row r="5" spans="1:14" ht="15" thickBot="1" x14ac:dyDescent="0.35">
      <c r="A5" s="39">
        <v>45636.852986111109</v>
      </c>
      <c r="B5" s="40" t="s">
        <v>749</v>
      </c>
      <c r="C5" s="40" t="s">
        <v>1978</v>
      </c>
      <c r="D5" s="40" t="s">
        <v>747</v>
      </c>
      <c r="E5" s="59" t="s">
        <v>1881</v>
      </c>
      <c r="F5" s="53">
        <v>5</v>
      </c>
      <c r="G5" s="27" t="s">
        <v>1847</v>
      </c>
      <c r="H5" s="29">
        <v>5</v>
      </c>
      <c r="I5" s="21" t="s">
        <v>1827</v>
      </c>
      <c r="J5" s="24">
        <f t="shared" si="3"/>
        <v>-5</v>
      </c>
      <c r="K5" s="21" t="s">
        <v>1828</v>
      </c>
      <c r="L5" s="25">
        <f t="shared" si="0"/>
        <v>-5</v>
      </c>
      <c r="M5" s="26">
        <f t="shared" si="1"/>
        <v>-10</v>
      </c>
      <c r="N5" s="26">
        <f t="shared" si="2"/>
        <v>90</v>
      </c>
    </row>
    <row r="6" spans="1:14" ht="15" thickBot="1" x14ac:dyDescent="0.35">
      <c r="A6" s="41">
        <v>45636.853171296294</v>
      </c>
      <c r="B6" s="42" t="s">
        <v>431</v>
      </c>
      <c r="C6" s="42" t="s">
        <v>1979</v>
      </c>
      <c r="D6" s="42" t="s">
        <v>429</v>
      </c>
      <c r="E6" s="58" t="s">
        <v>1885</v>
      </c>
      <c r="F6" s="52">
        <v>5</v>
      </c>
      <c r="G6" s="21" t="s">
        <v>1847</v>
      </c>
      <c r="H6" s="23">
        <v>5</v>
      </c>
      <c r="I6" s="21" t="s">
        <v>1827</v>
      </c>
      <c r="J6" s="24">
        <f t="shared" si="3"/>
        <v>-5</v>
      </c>
      <c r="K6" s="21" t="s">
        <v>1828</v>
      </c>
      <c r="L6" s="25">
        <f t="shared" si="0"/>
        <v>-5</v>
      </c>
      <c r="M6" s="26">
        <f t="shared" si="1"/>
        <v>-10</v>
      </c>
      <c r="N6" s="26">
        <f t="shared" si="2"/>
        <v>90</v>
      </c>
    </row>
    <row r="7" spans="1:14" ht="15" thickBot="1" x14ac:dyDescent="0.35">
      <c r="A7" s="39">
        <v>45636.853217592594</v>
      </c>
      <c r="B7" s="40" t="s">
        <v>383</v>
      </c>
      <c r="C7" s="40" t="s">
        <v>1980</v>
      </c>
      <c r="D7" s="40" t="s">
        <v>381</v>
      </c>
      <c r="E7" s="59" t="s">
        <v>1885</v>
      </c>
      <c r="F7" s="53">
        <v>5</v>
      </c>
      <c r="G7" s="27" t="s">
        <v>1847</v>
      </c>
      <c r="H7" s="29">
        <v>5</v>
      </c>
      <c r="I7" s="21" t="s">
        <v>1827</v>
      </c>
      <c r="J7" s="24">
        <f t="shared" si="3"/>
        <v>-5</v>
      </c>
      <c r="K7" s="21" t="s">
        <v>1828</v>
      </c>
      <c r="L7" s="25">
        <f t="shared" si="0"/>
        <v>-5</v>
      </c>
      <c r="M7" s="26">
        <f t="shared" si="1"/>
        <v>-10</v>
      </c>
      <c r="N7" s="26">
        <f t="shared" si="2"/>
        <v>90</v>
      </c>
    </row>
    <row r="8" spans="1:14" ht="15" thickBot="1" x14ac:dyDescent="0.35">
      <c r="A8" s="41">
        <v>45636.853831018518</v>
      </c>
      <c r="B8" s="42" t="s">
        <v>362</v>
      </c>
      <c r="C8" s="42" t="s">
        <v>1924</v>
      </c>
      <c r="D8" s="42" t="s">
        <v>360</v>
      </c>
      <c r="E8" s="58" t="s">
        <v>1885</v>
      </c>
      <c r="F8" s="52">
        <v>3</v>
      </c>
      <c r="G8" s="21" t="s">
        <v>1860</v>
      </c>
      <c r="H8" s="23">
        <v>4</v>
      </c>
      <c r="I8" s="21" t="s">
        <v>1827</v>
      </c>
      <c r="J8" s="24">
        <f t="shared" si="3"/>
        <v>-3</v>
      </c>
      <c r="K8" s="21" t="s">
        <v>1828</v>
      </c>
      <c r="L8" s="25">
        <f t="shared" si="0"/>
        <v>-4</v>
      </c>
      <c r="M8" s="26">
        <f t="shared" si="1"/>
        <v>-7</v>
      </c>
      <c r="N8" s="26">
        <f t="shared" si="2"/>
        <v>93</v>
      </c>
    </row>
    <row r="9" spans="1:14" ht="15" thickBot="1" x14ac:dyDescent="0.35">
      <c r="A9" s="39">
        <v>45636.853865740741</v>
      </c>
      <c r="B9" s="40" t="s">
        <v>107</v>
      </c>
      <c r="C9" s="40" t="s">
        <v>1981</v>
      </c>
      <c r="D9" s="40" t="s">
        <v>105</v>
      </c>
      <c r="E9" s="59" t="s">
        <v>1881</v>
      </c>
      <c r="F9" s="53">
        <v>5</v>
      </c>
      <c r="G9" s="27" t="s">
        <v>1883</v>
      </c>
      <c r="H9" s="29">
        <v>5</v>
      </c>
      <c r="I9" s="21" t="s">
        <v>1827</v>
      </c>
      <c r="J9" s="24">
        <f t="shared" si="3"/>
        <v>-5</v>
      </c>
      <c r="K9" s="21" t="s">
        <v>1828</v>
      </c>
      <c r="L9" s="25">
        <f t="shared" si="0"/>
        <v>-5</v>
      </c>
      <c r="M9" s="26">
        <f t="shared" si="1"/>
        <v>-10</v>
      </c>
      <c r="N9" s="26">
        <f t="shared" si="2"/>
        <v>90</v>
      </c>
    </row>
    <row r="10" spans="1:14" ht="15" thickBot="1" x14ac:dyDescent="0.35">
      <c r="A10" s="41">
        <v>45636.854247685187</v>
      </c>
      <c r="B10" s="42" t="s">
        <v>743</v>
      </c>
      <c r="C10" s="42" t="s">
        <v>1855</v>
      </c>
      <c r="D10" s="42" t="s">
        <v>741</v>
      </c>
      <c r="E10" s="58" t="s">
        <v>1827</v>
      </c>
      <c r="F10" s="52">
        <v>5</v>
      </c>
      <c r="G10" s="21" t="s">
        <v>1847</v>
      </c>
      <c r="H10" s="23">
        <v>5</v>
      </c>
      <c r="I10" s="21" t="s">
        <v>1827</v>
      </c>
      <c r="J10" s="24">
        <f t="shared" si="3"/>
        <v>5</v>
      </c>
      <c r="K10" s="21" t="s">
        <v>1828</v>
      </c>
      <c r="L10" s="25">
        <f t="shared" si="0"/>
        <v>-5</v>
      </c>
      <c r="M10" s="26">
        <f t="shared" si="1"/>
        <v>0</v>
      </c>
      <c r="N10" s="26">
        <f t="shared" si="2"/>
        <v>100</v>
      </c>
    </row>
    <row r="11" spans="1:14" ht="15" thickBot="1" x14ac:dyDescent="0.35">
      <c r="A11" s="39">
        <v>45636.855439814812</v>
      </c>
      <c r="B11" s="40" t="s">
        <v>1311</v>
      </c>
      <c r="C11" s="40" t="s">
        <v>1856</v>
      </c>
      <c r="D11" s="40" t="s">
        <v>1309</v>
      </c>
      <c r="E11" s="59" t="s">
        <v>1827</v>
      </c>
      <c r="F11" s="53">
        <v>5</v>
      </c>
      <c r="G11" s="27" t="s">
        <v>1847</v>
      </c>
      <c r="H11" s="29">
        <v>5</v>
      </c>
      <c r="I11" s="21" t="s">
        <v>1827</v>
      </c>
      <c r="J11" s="24">
        <f t="shared" si="3"/>
        <v>5</v>
      </c>
      <c r="K11" s="21" t="s">
        <v>1828</v>
      </c>
      <c r="L11" s="25">
        <f t="shared" si="0"/>
        <v>-5</v>
      </c>
      <c r="M11" s="26">
        <f t="shared" si="1"/>
        <v>0</v>
      </c>
      <c r="N11" s="26">
        <f t="shared" si="2"/>
        <v>100</v>
      </c>
    </row>
    <row r="12" spans="1:14" ht="15" thickBot="1" x14ac:dyDescent="0.35">
      <c r="A12" s="41">
        <v>45636.855555555558</v>
      </c>
      <c r="B12" s="42" t="s">
        <v>452</v>
      </c>
      <c r="C12" s="42" t="s">
        <v>1873</v>
      </c>
      <c r="D12" s="42" t="s">
        <v>450</v>
      </c>
      <c r="E12" s="58" t="s">
        <v>1827</v>
      </c>
      <c r="F12" s="52">
        <v>3</v>
      </c>
      <c r="G12" s="21" t="s">
        <v>1847</v>
      </c>
      <c r="H12" s="23">
        <v>4</v>
      </c>
      <c r="I12" s="21" t="s">
        <v>1827</v>
      </c>
      <c r="J12" s="24">
        <f t="shared" si="3"/>
        <v>3</v>
      </c>
      <c r="K12" s="21" t="s">
        <v>1828</v>
      </c>
      <c r="L12" s="25">
        <f t="shared" si="0"/>
        <v>-4</v>
      </c>
      <c r="M12" s="26">
        <f t="shared" si="1"/>
        <v>-1</v>
      </c>
      <c r="N12" s="26">
        <f t="shared" si="2"/>
        <v>99</v>
      </c>
    </row>
    <row r="13" spans="1:14" ht="15" thickBot="1" x14ac:dyDescent="0.35">
      <c r="A13" s="39">
        <v>45636.855949074074</v>
      </c>
      <c r="B13" s="40" t="s">
        <v>584</v>
      </c>
      <c r="C13" s="40" t="s">
        <v>1941</v>
      </c>
      <c r="D13" s="40" t="s">
        <v>582</v>
      </c>
      <c r="E13" s="59" t="s">
        <v>1885</v>
      </c>
      <c r="F13" s="53">
        <v>4</v>
      </c>
      <c r="G13" s="27" t="s">
        <v>1860</v>
      </c>
      <c r="H13" s="29">
        <v>4</v>
      </c>
      <c r="I13" s="21" t="s">
        <v>1827</v>
      </c>
      <c r="J13" s="24">
        <f t="shared" si="3"/>
        <v>-4</v>
      </c>
      <c r="K13" s="21" t="s">
        <v>1828</v>
      </c>
      <c r="L13" s="25">
        <f t="shared" si="0"/>
        <v>-4</v>
      </c>
      <c r="M13" s="26">
        <f t="shared" si="1"/>
        <v>-8</v>
      </c>
      <c r="N13" s="26">
        <f t="shared" si="2"/>
        <v>92</v>
      </c>
    </row>
    <row r="14" spans="1:14" ht="15" thickBot="1" x14ac:dyDescent="0.35">
      <c r="A14" s="41">
        <v>45636.85733796296</v>
      </c>
      <c r="B14" s="42" t="s">
        <v>560</v>
      </c>
      <c r="C14" s="42" t="s">
        <v>1833</v>
      </c>
      <c r="D14" s="42" t="s">
        <v>558</v>
      </c>
      <c r="E14" s="58" t="s">
        <v>1834</v>
      </c>
      <c r="F14" s="52">
        <v>5</v>
      </c>
      <c r="G14" s="21" t="s">
        <v>1828</v>
      </c>
      <c r="H14" s="23">
        <v>5</v>
      </c>
      <c r="I14" s="21" t="s">
        <v>1827</v>
      </c>
      <c r="J14" s="24">
        <f t="shared" si="3"/>
        <v>-5</v>
      </c>
      <c r="K14" s="21" t="s">
        <v>1828</v>
      </c>
      <c r="L14" s="25">
        <f t="shared" si="0"/>
        <v>15</v>
      </c>
      <c r="M14" s="26">
        <f t="shared" si="1"/>
        <v>10</v>
      </c>
      <c r="N14" s="26">
        <f t="shared" si="2"/>
        <v>110</v>
      </c>
    </row>
    <row r="15" spans="1:14" ht="15" thickBot="1" x14ac:dyDescent="0.35">
      <c r="A15" s="39">
        <v>45636.857719907406</v>
      </c>
      <c r="B15" s="40" t="s">
        <v>1544</v>
      </c>
      <c r="C15" s="40" t="s">
        <v>1925</v>
      </c>
      <c r="D15" s="40" t="s">
        <v>1542</v>
      </c>
      <c r="E15" s="59" t="s">
        <v>1834</v>
      </c>
      <c r="F15" s="53">
        <v>5</v>
      </c>
      <c r="G15" s="27" t="s">
        <v>1883</v>
      </c>
      <c r="H15" s="29">
        <v>2</v>
      </c>
      <c r="I15" s="21" t="s">
        <v>1827</v>
      </c>
      <c r="J15" s="24">
        <f t="shared" si="3"/>
        <v>-5</v>
      </c>
      <c r="K15" s="21" t="s">
        <v>1828</v>
      </c>
      <c r="L15" s="25">
        <f t="shared" si="0"/>
        <v>-2</v>
      </c>
      <c r="M15" s="26">
        <f t="shared" si="1"/>
        <v>-7</v>
      </c>
      <c r="N15" s="26">
        <f t="shared" si="2"/>
        <v>93</v>
      </c>
    </row>
    <row r="16" spans="1:14" ht="15" thickBot="1" x14ac:dyDescent="0.35">
      <c r="A16" s="41">
        <v>45636.860590277778</v>
      </c>
      <c r="B16" s="42" t="s">
        <v>797</v>
      </c>
      <c r="C16" s="42" t="s">
        <v>1958</v>
      </c>
      <c r="D16" s="42" t="s">
        <v>795</v>
      </c>
      <c r="E16" s="58" t="s">
        <v>1885</v>
      </c>
      <c r="F16" s="52">
        <v>4</v>
      </c>
      <c r="G16" s="21" t="s">
        <v>1847</v>
      </c>
      <c r="H16" s="23">
        <v>5</v>
      </c>
      <c r="I16" s="21" t="s">
        <v>1827</v>
      </c>
      <c r="J16" s="24">
        <f t="shared" si="3"/>
        <v>-4</v>
      </c>
      <c r="K16" s="21" t="s">
        <v>1828</v>
      </c>
      <c r="L16" s="25">
        <f t="shared" si="0"/>
        <v>-5</v>
      </c>
      <c r="M16" s="26">
        <f t="shared" si="1"/>
        <v>-9</v>
      </c>
      <c r="N16" s="26">
        <f t="shared" si="2"/>
        <v>91</v>
      </c>
    </row>
    <row r="17" spans="1:14" ht="15" thickBot="1" x14ac:dyDescent="0.35">
      <c r="A17" s="39">
        <v>45636.861261574071</v>
      </c>
      <c r="B17" s="40" t="s">
        <v>86</v>
      </c>
      <c r="C17" s="40" t="s">
        <v>1942</v>
      </c>
      <c r="D17" s="40" t="s">
        <v>84</v>
      </c>
      <c r="E17" s="59" t="s">
        <v>1885</v>
      </c>
      <c r="F17" s="53">
        <v>4</v>
      </c>
      <c r="G17" s="27" t="s">
        <v>1847</v>
      </c>
      <c r="H17" s="29">
        <v>4</v>
      </c>
      <c r="I17" s="21" t="s">
        <v>1827</v>
      </c>
      <c r="J17" s="24">
        <f t="shared" si="3"/>
        <v>-4</v>
      </c>
      <c r="K17" s="21" t="s">
        <v>1828</v>
      </c>
      <c r="L17" s="25">
        <f t="shared" si="0"/>
        <v>-4</v>
      </c>
      <c r="M17" s="26">
        <f t="shared" si="1"/>
        <v>-8</v>
      </c>
      <c r="N17" s="26">
        <f t="shared" si="2"/>
        <v>92</v>
      </c>
    </row>
    <row r="18" spans="1:14" ht="15" thickBot="1" x14ac:dyDescent="0.35">
      <c r="A18" s="41">
        <v>45636.862164351849</v>
      </c>
      <c r="B18" s="42" t="s">
        <v>515</v>
      </c>
      <c r="C18" s="42" t="s">
        <v>1900</v>
      </c>
      <c r="D18" s="42" t="s">
        <v>513</v>
      </c>
      <c r="E18" s="58" t="s">
        <v>1836</v>
      </c>
      <c r="F18" s="52">
        <v>3</v>
      </c>
      <c r="G18" s="21" t="s">
        <v>1860</v>
      </c>
      <c r="H18" s="23">
        <v>3</v>
      </c>
      <c r="I18" s="21" t="s">
        <v>1827</v>
      </c>
      <c r="J18" s="24">
        <f t="shared" si="3"/>
        <v>-3</v>
      </c>
      <c r="K18" s="21" t="s">
        <v>1828</v>
      </c>
      <c r="L18" s="25">
        <f t="shared" si="0"/>
        <v>-3</v>
      </c>
      <c r="M18" s="26">
        <f t="shared" si="1"/>
        <v>-6</v>
      </c>
      <c r="N18" s="26">
        <f t="shared" si="2"/>
        <v>94</v>
      </c>
    </row>
    <row r="19" spans="1:14" ht="27" thickBot="1" x14ac:dyDescent="0.35">
      <c r="A19" s="39">
        <v>45636.866168981483</v>
      </c>
      <c r="B19" s="40" t="s">
        <v>635</v>
      </c>
      <c r="C19" s="40" t="s">
        <v>1874</v>
      </c>
      <c r="D19" s="40" t="s">
        <v>633</v>
      </c>
      <c r="E19" s="59" t="s">
        <v>1827</v>
      </c>
      <c r="F19" s="53">
        <v>3</v>
      </c>
      <c r="G19" s="27" t="s">
        <v>1847</v>
      </c>
      <c r="H19" s="29">
        <v>4</v>
      </c>
      <c r="I19" s="21" t="s">
        <v>1827</v>
      </c>
      <c r="J19" s="24">
        <f t="shared" si="3"/>
        <v>3</v>
      </c>
      <c r="K19" s="21" t="s">
        <v>1828</v>
      </c>
      <c r="L19" s="25">
        <f t="shared" si="0"/>
        <v>-4</v>
      </c>
      <c r="M19" s="26">
        <f t="shared" si="1"/>
        <v>-1</v>
      </c>
      <c r="N19" s="26">
        <f t="shared" si="2"/>
        <v>99</v>
      </c>
    </row>
    <row r="20" spans="1:14" ht="15" thickBot="1" x14ac:dyDescent="0.35">
      <c r="A20" s="41">
        <v>45636.867025462961</v>
      </c>
      <c r="B20" s="42" t="s">
        <v>224</v>
      </c>
      <c r="C20" s="42" t="s">
        <v>1959</v>
      </c>
      <c r="D20" s="42" t="s">
        <v>222</v>
      </c>
      <c r="E20" s="58" t="s">
        <v>1885</v>
      </c>
      <c r="F20" s="52">
        <v>4</v>
      </c>
      <c r="G20" s="21" t="s">
        <v>1847</v>
      </c>
      <c r="H20" s="23">
        <v>5</v>
      </c>
      <c r="I20" s="21" t="s">
        <v>1827</v>
      </c>
      <c r="J20" s="24">
        <f t="shared" si="3"/>
        <v>-4</v>
      </c>
      <c r="K20" s="21" t="s">
        <v>1828</v>
      </c>
      <c r="L20" s="25">
        <f t="shared" si="0"/>
        <v>-5</v>
      </c>
      <c r="M20" s="26">
        <f t="shared" si="1"/>
        <v>-9</v>
      </c>
      <c r="N20" s="26">
        <f t="shared" si="2"/>
        <v>91</v>
      </c>
    </row>
    <row r="21" spans="1:14" ht="27.6" thickBot="1" x14ac:dyDescent="0.35">
      <c r="A21" s="39">
        <v>45636.868125000001</v>
      </c>
      <c r="B21" s="40" t="s">
        <v>1170</v>
      </c>
      <c r="C21" s="40" t="s">
        <v>1960</v>
      </c>
      <c r="D21" s="40" t="s">
        <v>1168</v>
      </c>
      <c r="E21" s="59" t="s">
        <v>1911</v>
      </c>
      <c r="F21" s="53">
        <v>5</v>
      </c>
      <c r="G21" s="27" t="s">
        <v>1860</v>
      </c>
      <c r="H21" s="29">
        <v>4</v>
      </c>
      <c r="I21" s="21" t="s">
        <v>1827</v>
      </c>
      <c r="J21" s="24">
        <f t="shared" si="3"/>
        <v>-5</v>
      </c>
      <c r="K21" s="21" t="s">
        <v>1828</v>
      </c>
      <c r="L21" s="25">
        <f t="shared" si="0"/>
        <v>-4</v>
      </c>
      <c r="M21" s="26">
        <f t="shared" si="1"/>
        <v>-9</v>
      </c>
      <c r="N21" s="26">
        <f t="shared" si="2"/>
        <v>91</v>
      </c>
    </row>
    <row r="22" spans="1:14" ht="15" thickBot="1" x14ac:dyDescent="0.35">
      <c r="A22" s="41">
        <v>45636.868611111109</v>
      </c>
      <c r="B22" s="42" t="s">
        <v>1583</v>
      </c>
      <c r="C22" s="42" t="s">
        <v>1982</v>
      </c>
      <c r="D22" s="42" t="s">
        <v>1581</v>
      </c>
      <c r="E22" s="58" t="s">
        <v>1885</v>
      </c>
      <c r="F22" s="52">
        <v>5</v>
      </c>
      <c r="G22" s="21" t="s">
        <v>1860</v>
      </c>
      <c r="H22" s="23">
        <v>5</v>
      </c>
      <c r="I22" s="21" t="s">
        <v>1827</v>
      </c>
      <c r="J22" s="24">
        <f t="shared" si="3"/>
        <v>-5</v>
      </c>
      <c r="K22" s="21" t="s">
        <v>1828</v>
      </c>
      <c r="L22" s="25">
        <f t="shared" si="0"/>
        <v>-5</v>
      </c>
      <c r="M22" s="26">
        <f t="shared" si="1"/>
        <v>-10</v>
      </c>
      <c r="N22" s="26">
        <f t="shared" si="2"/>
        <v>90</v>
      </c>
    </row>
    <row r="23" spans="1:14" ht="15" thickBot="1" x14ac:dyDescent="0.35">
      <c r="A23" s="39">
        <v>45636.875671296293</v>
      </c>
      <c r="B23" s="40" t="s">
        <v>857</v>
      </c>
      <c r="C23" s="40" t="s">
        <v>1943</v>
      </c>
      <c r="D23" s="40" t="s">
        <v>855</v>
      </c>
      <c r="E23" s="59" t="s">
        <v>1885</v>
      </c>
      <c r="F23" s="53">
        <v>5</v>
      </c>
      <c r="G23" s="27" t="s">
        <v>1847</v>
      </c>
      <c r="H23" s="29">
        <v>3</v>
      </c>
      <c r="I23" s="21" t="s">
        <v>1827</v>
      </c>
      <c r="J23" s="24">
        <f t="shared" si="3"/>
        <v>-5</v>
      </c>
      <c r="K23" s="21" t="s">
        <v>1828</v>
      </c>
      <c r="L23" s="25">
        <f t="shared" si="0"/>
        <v>-3</v>
      </c>
      <c r="M23" s="26">
        <f t="shared" si="1"/>
        <v>-8</v>
      </c>
      <c r="N23" s="26">
        <f t="shared" si="2"/>
        <v>92</v>
      </c>
    </row>
    <row r="24" spans="1:14" ht="27" thickBot="1" x14ac:dyDescent="0.35">
      <c r="A24" s="41">
        <v>45636.876145833332</v>
      </c>
      <c r="B24" s="42" t="s">
        <v>659</v>
      </c>
      <c r="C24" s="42" t="s">
        <v>1891</v>
      </c>
      <c r="D24" s="42" t="s">
        <v>657</v>
      </c>
      <c r="E24" s="58" t="s">
        <v>1881</v>
      </c>
      <c r="F24" s="52">
        <v>3</v>
      </c>
      <c r="G24" s="21" t="s">
        <v>1883</v>
      </c>
      <c r="H24" s="23">
        <v>2</v>
      </c>
      <c r="I24" s="21" t="s">
        <v>1827</v>
      </c>
      <c r="J24" s="24">
        <f t="shared" si="3"/>
        <v>-3</v>
      </c>
      <c r="K24" s="21" t="s">
        <v>1828</v>
      </c>
      <c r="L24" s="25">
        <f t="shared" si="0"/>
        <v>-2</v>
      </c>
      <c r="M24" s="26">
        <f t="shared" si="1"/>
        <v>-5</v>
      </c>
      <c r="N24" s="26">
        <f t="shared" si="2"/>
        <v>95</v>
      </c>
    </row>
    <row r="25" spans="1:14" ht="15" thickBot="1" x14ac:dyDescent="0.35">
      <c r="A25" s="39">
        <v>45636.876238425924</v>
      </c>
      <c r="B25" s="40" t="s">
        <v>886</v>
      </c>
      <c r="C25" s="40" t="s">
        <v>1983</v>
      </c>
      <c r="D25" s="40" t="s">
        <v>885</v>
      </c>
      <c r="E25" s="59" t="s">
        <v>1836</v>
      </c>
      <c r="F25" s="53">
        <v>5</v>
      </c>
      <c r="G25" s="27" t="s">
        <v>1860</v>
      </c>
      <c r="H25" s="29">
        <v>5</v>
      </c>
      <c r="I25" s="21" t="s">
        <v>1827</v>
      </c>
      <c r="J25" s="24">
        <f t="shared" si="3"/>
        <v>-5</v>
      </c>
      <c r="K25" s="21" t="s">
        <v>1828</v>
      </c>
      <c r="L25" s="25">
        <f t="shared" si="0"/>
        <v>-5</v>
      </c>
      <c r="M25" s="26">
        <f t="shared" si="1"/>
        <v>-10</v>
      </c>
      <c r="N25" s="26">
        <f t="shared" si="2"/>
        <v>90</v>
      </c>
    </row>
    <row r="26" spans="1:14" ht="15" thickBot="1" x14ac:dyDescent="0.35">
      <c r="A26" s="41">
        <v>45636.876701388886</v>
      </c>
      <c r="B26" s="42" t="s">
        <v>1731</v>
      </c>
      <c r="C26" s="42" t="s">
        <v>1826</v>
      </c>
      <c r="D26" s="42" t="s">
        <v>1729</v>
      </c>
      <c r="E26" s="58" t="s">
        <v>1827</v>
      </c>
      <c r="F26" s="52">
        <v>5</v>
      </c>
      <c r="G26" s="21" t="s">
        <v>1828</v>
      </c>
      <c r="H26" s="23">
        <v>5</v>
      </c>
      <c r="I26" s="21" t="s">
        <v>1827</v>
      </c>
      <c r="J26" s="24">
        <f t="shared" si="3"/>
        <v>5</v>
      </c>
      <c r="K26" s="21" t="s">
        <v>1828</v>
      </c>
      <c r="L26" s="25">
        <f t="shared" si="0"/>
        <v>15</v>
      </c>
      <c r="M26" s="26">
        <f t="shared" si="1"/>
        <v>20</v>
      </c>
      <c r="N26" s="26">
        <f t="shared" si="2"/>
        <v>120</v>
      </c>
    </row>
    <row r="27" spans="1:14" ht="15" thickBot="1" x14ac:dyDescent="0.35">
      <c r="A27" s="39">
        <v>45636.878298611111</v>
      </c>
      <c r="B27" s="40" t="s">
        <v>1411</v>
      </c>
      <c r="C27" s="40" t="s">
        <v>1835</v>
      </c>
      <c r="D27" s="40" t="s">
        <v>1409</v>
      </c>
      <c r="E27" s="59" t="s">
        <v>1836</v>
      </c>
      <c r="F27" s="53">
        <v>5</v>
      </c>
      <c r="G27" s="27" t="s">
        <v>1828</v>
      </c>
      <c r="H27" s="29">
        <v>5</v>
      </c>
      <c r="I27" s="21" t="s">
        <v>1827</v>
      </c>
      <c r="J27" s="24">
        <f t="shared" si="3"/>
        <v>-5</v>
      </c>
      <c r="K27" s="21" t="s">
        <v>1828</v>
      </c>
      <c r="L27" s="25">
        <f t="shared" si="0"/>
        <v>15</v>
      </c>
      <c r="M27" s="26">
        <f t="shared" si="1"/>
        <v>10</v>
      </c>
      <c r="N27" s="26">
        <f t="shared" si="2"/>
        <v>110</v>
      </c>
    </row>
    <row r="28" spans="1:14" ht="15" thickBot="1" x14ac:dyDescent="0.35">
      <c r="A28" s="41">
        <v>45636.87840277778</v>
      </c>
      <c r="B28" s="42" t="s">
        <v>922</v>
      </c>
      <c r="C28" s="42" t="s">
        <v>1984</v>
      </c>
      <c r="D28" s="42" t="s">
        <v>920</v>
      </c>
      <c r="E28" s="58" t="s">
        <v>1885</v>
      </c>
      <c r="F28" s="52">
        <v>5</v>
      </c>
      <c r="G28" s="21" t="s">
        <v>1847</v>
      </c>
      <c r="H28" s="23">
        <v>5</v>
      </c>
      <c r="I28" s="21" t="s">
        <v>1827</v>
      </c>
      <c r="J28" s="24">
        <f t="shared" si="3"/>
        <v>-5</v>
      </c>
      <c r="K28" s="21" t="s">
        <v>1828</v>
      </c>
      <c r="L28" s="25">
        <f t="shared" si="0"/>
        <v>-5</v>
      </c>
      <c r="M28" s="26">
        <f t="shared" si="1"/>
        <v>-10</v>
      </c>
      <c r="N28" s="26">
        <f t="shared" si="2"/>
        <v>90</v>
      </c>
    </row>
    <row r="29" spans="1:14" ht="15" thickBot="1" x14ac:dyDescent="0.35">
      <c r="A29" s="39">
        <v>45636.884305555555</v>
      </c>
      <c r="B29" s="40" t="s">
        <v>937</v>
      </c>
      <c r="C29" s="40" t="s">
        <v>1901</v>
      </c>
      <c r="D29" s="40" t="s">
        <v>935</v>
      </c>
      <c r="E29" s="59" t="s">
        <v>1885</v>
      </c>
      <c r="F29" s="53">
        <v>3</v>
      </c>
      <c r="G29" s="27" t="s">
        <v>1847</v>
      </c>
      <c r="H29" s="29">
        <v>3</v>
      </c>
      <c r="I29" s="21" t="s">
        <v>1827</v>
      </c>
      <c r="J29" s="24">
        <f t="shared" si="3"/>
        <v>-3</v>
      </c>
      <c r="K29" s="21" t="s">
        <v>1828</v>
      </c>
      <c r="L29" s="25">
        <f t="shared" si="0"/>
        <v>-3</v>
      </c>
      <c r="M29" s="26">
        <f t="shared" si="1"/>
        <v>-6</v>
      </c>
      <c r="N29" s="26">
        <f t="shared" si="2"/>
        <v>94</v>
      </c>
    </row>
    <row r="30" spans="1:14" ht="15" thickBot="1" x14ac:dyDescent="0.35">
      <c r="A30" s="41">
        <v>45636.885555555556</v>
      </c>
      <c r="B30" s="42" t="s">
        <v>359</v>
      </c>
      <c r="C30" s="42" t="s">
        <v>1985</v>
      </c>
      <c r="D30" s="42" t="s">
        <v>357</v>
      </c>
      <c r="E30" s="58" t="s">
        <v>1885</v>
      </c>
      <c r="F30" s="52">
        <v>5</v>
      </c>
      <c r="G30" s="21" t="s">
        <v>1847</v>
      </c>
      <c r="H30" s="23">
        <v>5</v>
      </c>
      <c r="I30" s="21" t="s">
        <v>1827</v>
      </c>
      <c r="J30" s="24">
        <f t="shared" si="3"/>
        <v>-5</v>
      </c>
      <c r="K30" s="21" t="s">
        <v>1828</v>
      </c>
      <c r="L30" s="25">
        <f t="shared" si="0"/>
        <v>-5</v>
      </c>
      <c r="M30" s="26">
        <f t="shared" si="1"/>
        <v>-10</v>
      </c>
      <c r="N30" s="26">
        <f t="shared" si="2"/>
        <v>90</v>
      </c>
    </row>
    <row r="31" spans="1:14" ht="15" thickBot="1" x14ac:dyDescent="0.35">
      <c r="A31" s="39">
        <v>45636.886562500003</v>
      </c>
      <c r="B31" s="40" t="s">
        <v>527</v>
      </c>
      <c r="C31" s="40" t="s">
        <v>1926</v>
      </c>
      <c r="D31" s="40" t="s">
        <v>525</v>
      </c>
      <c r="E31" s="59" t="s">
        <v>1885</v>
      </c>
      <c r="F31" s="53">
        <v>3</v>
      </c>
      <c r="G31" s="27" t="s">
        <v>1847</v>
      </c>
      <c r="H31" s="29">
        <v>4</v>
      </c>
      <c r="I31" s="21" t="s">
        <v>1827</v>
      </c>
      <c r="J31" s="24">
        <f t="shared" si="3"/>
        <v>-3</v>
      </c>
      <c r="K31" s="21" t="s">
        <v>1828</v>
      </c>
      <c r="L31" s="25">
        <f t="shared" si="0"/>
        <v>-4</v>
      </c>
      <c r="M31" s="26">
        <f t="shared" si="1"/>
        <v>-7</v>
      </c>
      <c r="N31" s="26">
        <f t="shared" si="2"/>
        <v>93</v>
      </c>
    </row>
    <row r="32" spans="1:14" ht="15" thickBot="1" x14ac:dyDescent="0.35">
      <c r="A32" s="41">
        <v>45636.886944444443</v>
      </c>
      <c r="B32" s="42" t="s">
        <v>1647</v>
      </c>
      <c r="C32" s="42" t="s">
        <v>1927</v>
      </c>
      <c r="D32" s="42" t="s">
        <v>1645</v>
      </c>
      <c r="E32" s="58" t="s">
        <v>1881</v>
      </c>
      <c r="F32" s="52">
        <v>4</v>
      </c>
      <c r="G32" s="21" t="s">
        <v>1883</v>
      </c>
      <c r="H32" s="23">
        <v>3</v>
      </c>
      <c r="I32" s="21" t="s">
        <v>1827</v>
      </c>
      <c r="J32" s="24">
        <f t="shared" si="3"/>
        <v>-4</v>
      </c>
      <c r="K32" s="21" t="s">
        <v>1828</v>
      </c>
      <c r="L32" s="25">
        <f t="shared" si="0"/>
        <v>-3</v>
      </c>
      <c r="M32" s="26">
        <f t="shared" si="1"/>
        <v>-7</v>
      </c>
      <c r="N32" s="26">
        <f t="shared" si="2"/>
        <v>93</v>
      </c>
    </row>
    <row r="33" spans="1:14" ht="15" thickBot="1" x14ac:dyDescent="0.35">
      <c r="A33" s="39">
        <v>45636.88758101852</v>
      </c>
      <c r="B33" s="40" t="s">
        <v>602</v>
      </c>
      <c r="C33" s="40" t="s">
        <v>1986</v>
      </c>
      <c r="D33" s="40" t="s">
        <v>600</v>
      </c>
      <c r="E33" s="59" t="s">
        <v>1885</v>
      </c>
      <c r="F33" s="53">
        <v>5</v>
      </c>
      <c r="G33" s="27" t="s">
        <v>1847</v>
      </c>
      <c r="H33" s="29">
        <v>5</v>
      </c>
      <c r="I33" s="21" t="s">
        <v>1827</v>
      </c>
      <c r="J33" s="24">
        <f t="shared" si="3"/>
        <v>-5</v>
      </c>
      <c r="K33" s="21" t="s">
        <v>1828</v>
      </c>
      <c r="L33" s="25">
        <f t="shared" si="0"/>
        <v>-5</v>
      </c>
      <c r="M33" s="26">
        <f t="shared" si="1"/>
        <v>-10</v>
      </c>
      <c r="N33" s="26">
        <f t="shared" si="2"/>
        <v>90</v>
      </c>
    </row>
    <row r="34" spans="1:14" ht="15" thickBot="1" x14ac:dyDescent="0.35">
      <c r="A34" s="41">
        <v>45636.888391203705</v>
      </c>
      <c r="B34" s="42" t="s">
        <v>683</v>
      </c>
      <c r="C34" s="42" t="s">
        <v>1961</v>
      </c>
      <c r="D34" s="42" t="s">
        <v>681</v>
      </c>
      <c r="E34" s="58" t="s">
        <v>1885</v>
      </c>
      <c r="F34" s="52">
        <v>4</v>
      </c>
      <c r="G34" s="21" t="s">
        <v>1847</v>
      </c>
      <c r="H34" s="23">
        <v>5</v>
      </c>
      <c r="I34" s="21" t="s">
        <v>1827</v>
      </c>
      <c r="J34" s="24">
        <f t="shared" si="3"/>
        <v>-4</v>
      </c>
      <c r="K34" s="21" t="s">
        <v>1828</v>
      </c>
      <c r="L34" s="25">
        <f t="shared" si="0"/>
        <v>-5</v>
      </c>
      <c r="M34" s="26">
        <f t="shared" si="1"/>
        <v>-9</v>
      </c>
      <c r="N34" s="26">
        <f t="shared" si="2"/>
        <v>91</v>
      </c>
    </row>
    <row r="35" spans="1:14" ht="15" thickBot="1" x14ac:dyDescent="0.35">
      <c r="A35" s="39">
        <v>45636.889247685183</v>
      </c>
      <c r="B35" s="40" t="s">
        <v>1346</v>
      </c>
      <c r="C35" s="40" t="s">
        <v>1345</v>
      </c>
      <c r="D35" s="40" t="s">
        <v>1344</v>
      </c>
      <c r="E35" s="57"/>
      <c r="F35" s="53">
        <v>5</v>
      </c>
      <c r="G35" s="27" t="s">
        <v>1847</v>
      </c>
      <c r="H35" s="29">
        <v>4</v>
      </c>
      <c r="I35" s="21" t="s">
        <v>1827</v>
      </c>
      <c r="J35" s="24">
        <f t="shared" si="3"/>
        <v>-5</v>
      </c>
      <c r="K35" s="21" t="s">
        <v>1828</v>
      </c>
      <c r="L35" s="25">
        <f t="shared" si="0"/>
        <v>-4</v>
      </c>
      <c r="M35" s="26">
        <f t="shared" si="1"/>
        <v>-9</v>
      </c>
      <c r="N35" s="26">
        <f t="shared" si="2"/>
        <v>91</v>
      </c>
    </row>
    <row r="36" spans="1:14" ht="15" thickBot="1" x14ac:dyDescent="0.35">
      <c r="A36" s="46" t="s">
        <v>1987</v>
      </c>
      <c r="B36" s="42" t="s">
        <v>695</v>
      </c>
      <c r="C36" s="42" t="s">
        <v>1988</v>
      </c>
      <c r="D36" s="42" t="s">
        <v>693</v>
      </c>
      <c r="E36" s="58" t="s">
        <v>1885</v>
      </c>
      <c r="F36" s="52">
        <v>5</v>
      </c>
      <c r="G36" s="21" t="s">
        <v>1847</v>
      </c>
      <c r="H36" s="23">
        <v>5</v>
      </c>
      <c r="I36" s="21" t="s">
        <v>1827</v>
      </c>
      <c r="J36" s="24">
        <f t="shared" si="3"/>
        <v>-5</v>
      </c>
      <c r="K36" s="21" t="s">
        <v>1828</v>
      </c>
      <c r="L36" s="25">
        <f t="shared" si="0"/>
        <v>-5</v>
      </c>
      <c r="M36" s="26">
        <f t="shared" si="1"/>
        <v>-10</v>
      </c>
      <c r="N36" s="26">
        <f t="shared" si="2"/>
        <v>90</v>
      </c>
    </row>
    <row r="37" spans="1:14" ht="15" thickBot="1" x14ac:dyDescent="0.35">
      <c r="A37" s="39">
        <v>45636.891921296294</v>
      </c>
      <c r="B37" s="40" t="s">
        <v>227</v>
      </c>
      <c r="C37" s="40" t="s">
        <v>1882</v>
      </c>
      <c r="D37" s="40" t="s">
        <v>225</v>
      </c>
      <c r="E37" s="59" t="s">
        <v>1881</v>
      </c>
      <c r="F37" s="53">
        <v>2</v>
      </c>
      <c r="G37" s="27" t="s">
        <v>1883</v>
      </c>
      <c r="H37" s="29">
        <v>2</v>
      </c>
      <c r="I37" s="21" t="s">
        <v>1827</v>
      </c>
      <c r="J37" s="24">
        <f t="shared" si="3"/>
        <v>-2</v>
      </c>
      <c r="K37" s="21" t="s">
        <v>1828</v>
      </c>
      <c r="L37" s="25">
        <f t="shared" si="0"/>
        <v>-2</v>
      </c>
      <c r="M37" s="26">
        <f t="shared" si="1"/>
        <v>-4</v>
      </c>
      <c r="N37" s="26">
        <f t="shared" si="2"/>
        <v>96</v>
      </c>
    </row>
    <row r="38" spans="1:14" ht="15" thickBot="1" x14ac:dyDescent="0.35">
      <c r="A38" s="41">
        <v>45636.894456018519</v>
      </c>
      <c r="B38" s="42" t="s">
        <v>1006</v>
      </c>
      <c r="C38" s="42" t="s">
        <v>1989</v>
      </c>
      <c r="D38" s="42" t="s">
        <v>1004</v>
      </c>
      <c r="E38" s="58" t="s">
        <v>1881</v>
      </c>
      <c r="F38" s="52">
        <v>5</v>
      </c>
      <c r="G38" s="21" t="s">
        <v>1847</v>
      </c>
      <c r="H38" s="23">
        <v>5</v>
      </c>
      <c r="I38" s="21" t="s">
        <v>1827</v>
      </c>
      <c r="J38" s="24">
        <f t="shared" si="3"/>
        <v>-5</v>
      </c>
      <c r="K38" s="21" t="s">
        <v>1828</v>
      </c>
      <c r="L38" s="25">
        <f t="shared" si="0"/>
        <v>-5</v>
      </c>
      <c r="M38" s="26">
        <f t="shared" si="1"/>
        <v>-10</v>
      </c>
      <c r="N38" s="26">
        <f t="shared" si="2"/>
        <v>90</v>
      </c>
    </row>
    <row r="39" spans="1:14" ht="15" thickBot="1" x14ac:dyDescent="0.35">
      <c r="A39" s="39">
        <v>45636.894988425927</v>
      </c>
      <c r="B39" s="40" t="s">
        <v>818</v>
      </c>
      <c r="C39" s="40" t="s">
        <v>1962</v>
      </c>
      <c r="D39" s="40" t="s">
        <v>816</v>
      </c>
      <c r="E39" s="59" t="s">
        <v>1885</v>
      </c>
      <c r="F39" s="53">
        <v>5</v>
      </c>
      <c r="G39" s="27" t="s">
        <v>1847</v>
      </c>
      <c r="H39" s="29">
        <v>4</v>
      </c>
      <c r="I39" s="21" t="s">
        <v>1827</v>
      </c>
      <c r="J39" s="24">
        <f t="shared" si="3"/>
        <v>-5</v>
      </c>
      <c r="K39" s="21" t="s">
        <v>1828</v>
      </c>
      <c r="L39" s="25">
        <f t="shared" si="0"/>
        <v>-4</v>
      </c>
      <c r="M39" s="26">
        <f t="shared" si="1"/>
        <v>-9</v>
      </c>
      <c r="N39" s="26">
        <f t="shared" si="2"/>
        <v>91</v>
      </c>
    </row>
    <row r="40" spans="1:14" ht="15" thickBot="1" x14ac:dyDescent="0.35">
      <c r="A40" s="41">
        <v>45636.899722222224</v>
      </c>
      <c r="B40" s="42" t="s">
        <v>1556</v>
      </c>
      <c r="C40" s="42" t="s">
        <v>1848</v>
      </c>
      <c r="D40" s="42" t="s">
        <v>1554</v>
      </c>
      <c r="E40" s="58" t="s">
        <v>1827</v>
      </c>
      <c r="F40" s="52">
        <v>4</v>
      </c>
      <c r="G40" s="21" t="s">
        <v>1847</v>
      </c>
      <c r="H40" s="23">
        <v>3</v>
      </c>
      <c r="I40" s="21" t="s">
        <v>1827</v>
      </c>
      <c r="J40" s="24">
        <f t="shared" si="3"/>
        <v>4</v>
      </c>
      <c r="K40" s="21" t="s">
        <v>1828</v>
      </c>
      <c r="L40" s="25">
        <f t="shared" si="0"/>
        <v>-3</v>
      </c>
      <c r="M40" s="26">
        <f t="shared" si="1"/>
        <v>1</v>
      </c>
      <c r="N40" s="26">
        <f t="shared" si="2"/>
        <v>101</v>
      </c>
    </row>
    <row r="41" spans="1:14" ht="15" thickBot="1" x14ac:dyDescent="0.35">
      <c r="A41" s="39">
        <v>45636.901006944441</v>
      </c>
      <c r="B41" s="40" t="s">
        <v>1659</v>
      </c>
      <c r="C41" s="40" t="s">
        <v>1990</v>
      </c>
      <c r="D41" s="40" t="s">
        <v>1657</v>
      </c>
      <c r="E41" s="59" t="s">
        <v>1885</v>
      </c>
      <c r="F41" s="53">
        <v>5</v>
      </c>
      <c r="G41" s="27" t="s">
        <v>1847</v>
      </c>
      <c r="H41" s="29">
        <v>5</v>
      </c>
      <c r="I41" s="21" t="s">
        <v>1827</v>
      </c>
      <c r="J41" s="24">
        <f t="shared" si="3"/>
        <v>-5</v>
      </c>
      <c r="K41" s="21" t="s">
        <v>1828</v>
      </c>
      <c r="L41" s="25">
        <f t="shared" si="0"/>
        <v>-5</v>
      </c>
      <c r="M41" s="26">
        <f t="shared" si="1"/>
        <v>-10</v>
      </c>
      <c r="N41" s="26">
        <f t="shared" si="2"/>
        <v>90</v>
      </c>
    </row>
    <row r="42" spans="1:14" ht="15" thickBot="1" x14ac:dyDescent="0.35">
      <c r="A42" s="41">
        <v>45636.907789351855</v>
      </c>
      <c r="B42" s="42" t="s">
        <v>1011</v>
      </c>
      <c r="C42" s="42" t="s">
        <v>1830</v>
      </c>
      <c r="D42" s="42" t="s">
        <v>1009</v>
      </c>
      <c r="E42" s="58" t="s">
        <v>1827</v>
      </c>
      <c r="F42" s="52">
        <v>3</v>
      </c>
      <c r="G42" s="21" t="s">
        <v>1828</v>
      </c>
      <c r="H42" s="23">
        <v>4</v>
      </c>
      <c r="I42" s="21" t="s">
        <v>1827</v>
      </c>
      <c r="J42" s="24">
        <f t="shared" si="3"/>
        <v>3</v>
      </c>
      <c r="K42" s="21" t="s">
        <v>1828</v>
      </c>
      <c r="L42" s="25">
        <f t="shared" si="0"/>
        <v>12</v>
      </c>
      <c r="M42" s="26">
        <f t="shared" si="1"/>
        <v>15</v>
      </c>
      <c r="N42" s="26">
        <f t="shared" si="2"/>
        <v>115</v>
      </c>
    </row>
    <row r="43" spans="1:14" ht="15" thickBot="1" x14ac:dyDescent="0.35">
      <c r="A43" s="39">
        <v>45636.908159722225</v>
      </c>
      <c r="B43" s="40" t="s">
        <v>599</v>
      </c>
      <c r="C43" s="40" t="s">
        <v>1963</v>
      </c>
      <c r="D43" s="40" t="s">
        <v>597</v>
      </c>
      <c r="E43" s="59" t="s">
        <v>1836</v>
      </c>
      <c r="F43" s="53">
        <v>5</v>
      </c>
      <c r="G43" s="27" t="s">
        <v>1860</v>
      </c>
      <c r="H43" s="29">
        <v>4</v>
      </c>
      <c r="I43" s="21" t="s">
        <v>1827</v>
      </c>
      <c r="J43" s="24">
        <f t="shared" si="3"/>
        <v>-5</v>
      </c>
      <c r="K43" s="21" t="s">
        <v>1828</v>
      </c>
      <c r="L43" s="25">
        <f t="shared" si="0"/>
        <v>-4</v>
      </c>
      <c r="M43" s="26">
        <f t="shared" si="1"/>
        <v>-9</v>
      </c>
      <c r="N43" s="26">
        <f t="shared" si="2"/>
        <v>91</v>
      </c>
    </row>
    <row r="44" spans="1:14" ht="15" thickBot="1" x14ac:dyDescent="0.35">
      <c r="A44" s="41">
        <v>45636.910486111112</v>
      </c>
      <c r="B44" s="42" t="s">
        <v>892</v>
      </c>
      <c r="C44" s="42" t="s">
        <v>1944</v>
      </c>
      <c r="D44" s="42" t="s">
        <v>890</v>
      </c>
      <c r="E44" s="58" t="s">
        <v>1885</v>
      </c>
      <c r="F44" s="52">
        <v>5</v>
      </c>
      <c r="G44" s="21" t="s">
        <v>1883</v>
      </c>
      <c r="H44" s="23">
        <v>3</v>
      </c>
      <c r="I44" s="21" t="s">
        <v>1827</v>
      </c>
      <c r="J44" s="24">
        <f t="shared" si="3"/>
        <v>-5</v>
      </c>
      <c r="K44" s="21" t="s">
        <v>1828</v>
      </c>
      <c r="L44" s="25">
        <f t="shared" si="0"/>
        <v>-3</v>
      </c>
      <c r="M44" s="26">
        <f t="shared" si="1"/>
        <v>-8</v>
      </c>
      <c r="N44" s="26">
        <f t="shared" si="2"/>
        <v>92</v>
      </c>
    </row>
    <row r="45" spans="1:14" ht="15" thickBot="1" x14ac:dyDescent="0.35">
      <c r="A45" s="39">
        <v>45636.912222222221</v>
      </c>
      <c r="B45" s="40" t="s">
        <v>907</v>
      </c>
      <c r="C45" s="40" t="s">
        <v>1928</v>
      </c>
      <c r="D45" s="40" t="s">
        <v>905</v>
      </c>
      <c r="E45" s="59" t="s">
        <v>1827</v>
      </c>
      <c r="F45" s="53">
        <v>3</v>
      </c>
      <c r="G45" s="27" t="s">
        <v>1828</v>
      </c>
      <c r="H45" s="29">
        <v>4</v>
      </c>
      <c r="I45" s="21" t="s">
        <v>1827</v>
      </c>
      <c r="J45" s="24">
        <f t="shared" si="3"/>
        <v>3</v>
      </c>
      <c r="K45" s="21" t="s">
        <v>1828</v>
      </c>
      <c r="L45" s="25">
        <f t="shared" si="0"/>
        <v>12</v>
      </c>
      <c r="M45" s="26">
        <f t="shared" si="1"/>
        <v>15</v>
      </c>
      <c r="N45" s="26">
        <f t="shared" si="2"/>
        <v>115</v>
      </c>
    </row>
    <row r="46" spans="1:14" ht="15" thickBot="1" x14ac:dyDescent="0.35">
      <c r="A46" s="41">
        <v>45636.912627314814</v>
      </c>
      <c r="B46" s="42" t="s">
        <v>1417</v>
      </c>
      <c r="C46" s="42" t="s">
        <v>1872</v>
      </c>
      <c r="D46" s="42" t="s">
        <v>1415</v>
      </c>
      <c r="E46" s="58" t="s">
        <v>1827</v>
      </c>
      <c r="F46" s="52">
        <v>1</v>
      </c>
      <c r="G46" s="21" t="s">
        <v>1847</v>
      </c>
      <c r="H46" s="23">
        <v>1</v>
      </c>
      <c r="I46" s="21" t="s">
        <v>1827</v>
      </c>
      <c r="J46" s="24">
        <f t="shared" si="3"/>
        <v>1</v>
      </c>
      <c r="K46" s="21" t="s">
        <v>1828</v>
      </c>
      <c r="L46" s="25">
        <f t="shared" si="0"/>
        <v>-1</v>
      </c>
      <c r="M46" s="26">
        <f t="shared" si="1"/>
        <v>0</v>
      </c>
      <c r="N46" s="26">
        <f t="shared" si="2"/>
        <v>100</v>
      </c>
    </row>
    <row r="47" spans="1:14" ht="15" thickBot="1" x14ac:dyDescent="0.35">
      <c r="A47" s="39">
        <v>45636.916504629633</v>
      </c>
      <c r="B47" s="40" t="s">
        <v>158</v>
      </c>
      <c r="C47" s="40" t="s">
        <v>1884</v>
      </c>
      <c r="D47" s="40" t="s">
        <v>156</v>
      </c>
      <c r="E47" s="59" t="s">
        <v>1827</v>
      </c>
      <c r="F47" s="53">
        <v>2</v>
      </c>
      <c r="G47" s="27" t="s">
        <v>1847</v>
      </c>
      <c r="H47" s="29">
        <v>2</v>
      </c>
      <c r="I47" s="21" t="s">
        <v>1827</v>
      </c>
      <c r="J47" s="24">
        <f t="shared" si="3"/>
        <v>2</v>
      </c>
      <c r="K47" s="21" t="s">
        <v>1828</v>
      </c>
      <c r="L47" s="25">
        <f t="shared" si="0"/>
        <v>-2</v>
      </c>
      <c r="M47" s="26">
        <f t="shared" si="1"/>
        <v>0</v>
      </c>
      <c r="N47" s="26">
        <f t="shared" si="2"/>
        <v>100</v>
      </c>
    </row>
    <row r="48" spans="1:14" ht="15" thickBot="1" x14ac:dyDescent="0.35">
      <c r="A48" s="41">
        <v>45636.919988425929</v>
      </c>
      <c r="B48" s="42" t="s">
        <v>62</v>
      </c>
      <c r="C48" s="42" t="s">
        <v>1991</v>
      </c>
      <c r="D48" s="42" t="s">
        <v>60</v>
      </c>
      <c r="E48" s="58" t="s">
        <v>1885</v>
      </c>
      <c r="F48" s="52">
        <v>5</v>
      </c>
      <c r="G48" s="21" t="s">
        <v>1847</v>
      </c>
      <c r="H48" s="23">
        <v>5</v>
      </c>
      <c r="I48" s="21" t="s">
        <v>1827</v>
      </c>
      <c r="J48" s="24">
        <f t="shared" si="3"/>
        <v>-5</v>
      </c>
      <c r="K48" s="21" t="s">
        <v>1828</v>
      </c>
      <c r="L48" s="25">
        <f t="shared" si="0"/>
        <v>-5</v>
      </c>
      <c r="M48" s="26">
        <f t="shared" si="1"/>
        <v>-10</v>
      </c>
      <c r="N48" s="26">
        <f t="shared" si="2"/>
        <v>90</v>
      </c>
    </row>
    <row r="49" spans="1:14" ht="15" thickBot="1" x14ac:dyDescent="0.35">
      <c r="A49" s="39">
        <v>45636.929583333331</v>
      </c>
      <c r="B49" s="40" t="s">
        <v>128</v>
      </c>
      <c r="C49" s="40" t="s">
        <v>1886</v>
      </c>
      <c r="D49" s="40" t="s">
        <v>126</v>
      </c>
      <c r="E49" s="59" t="s">
        <v>1836</v>
      </c>
      <c r="F49" s="53">
        <v>2</v>
      </c>
      <c r="G49" s="27" t="s">
        <v>1860</v>
      </c>
      <c r="H49" s="29">
        <v>2</v>
      </c>
      <c r="I49" s="21" t="s">
        <v>1827</v>
      </c>
      <c r="J49" s="24">
        <f t="shared" si="3"/>
        <v>-2</v>
      </c>
      <c r="K49" s="21" t="s">
        <v>1828</v>
      </c>
      <c r="L49" s="25">
        <f t="shared" si="0"/>
        <v>-2</v>
      </c>
      <c r="M49" s="26">
        <f t="shared" si="1"/>
        <v>-4</v>
      </c>
      <c r="N49" s="26">
        <f t="shared" si="2"/>
        <v>96</v>
      </c>
    </row>
    <row r="50" spans="1:14" ht="15" thickBot="1" x14ac:dyDescent="0.35">
      <c r="A50" s="41">
        <v>45636.930127314816</v>
      </c>
      <c r="B50" s="42" t="s">
        <v>92</v>
      </c>
      <c r="C50" s="42" t="s">
        <v>1992</v>
      </c>
      <c r="D50" s="42" t="s">
        <v>90</v>
      </c>
      <c r="E50" s="58" t="s">
        <v>1827</v>
      </c>
      <c r="F50" s="52">
        <v>5</v>
      </c>
      <c r="G50" s="21" t="s">
        <v>1847</v>
      </c>
      <c r="H50" s="23">
        <v>5</v>
      </c>
      <c r="I50" s="21" t="s">
        <v>1827</v>
      </c>
      <c r="J50" s="24">
        <f t="shared" si="3"/>
        <v>5</v>
      </c>
      <c r="K50" s="21" t="s">
        <v>1828</v>
      </c>
      <c r="L50" s="25">
        <f t="shared" si="0"/>
        <v>-5</v>
      </c>
      <c r="M50" s="26">
        <f t="shared" si="1"/>
        <v>0</v>
      </c>
      <c r="N50" s="26">
        <f t="shared" si="2"/>
        <v>100</v>
      </c>
    </row>
    <row r="51" spans="1:14" ht="15" thickBot="1" x14ac:dyDescent="0.35">
      <c r="A51" s="39">
        <v>45636.93236111111</v>
      </c>
      <c r="B51" s="40" t="s">
        <v>305</v>
      </c>
      <c r="C51" s="40" t="s">
        <v>1837</v>
      </c>
      <c r="D51" s="40" t="s">
        <v>303</v>
      </c>
      <c r="E51" s="59" t="s">
        <v>1827</v>
      </c>
      <c r="F51" s="53">
        <v>5</v>
      </c>
      <c r="G51" s="27" t="s">
        <v>1828</v>
      </c>
      <c r="H51" s="29">
        <v>5</v>
      </c>
      <c r="I51" s="21" t="s">
        <v>1827</v>
      </c>
      <c r="J51" s="24">
        <f t="shared" si="3"/>
        <v>5</v>
      </c>
      <c r="K51" s="21" t="s">
        <v>1828</v>
      </c>
      <c r="L51" s="25">
        <f t="shared" si="0"/>
        <v>15</v>
      </c>
      <c r="M51" s="26">
        <f t="shared" si="1"/>
        <v>20</v>
      </c>
      <c r="N51" s="26">
        <f t="shared" si="2"/>
        <v>120</v>
      </c>
    </row>
    <row r="52" spans="1:14" ht="27" thickBot="1" x14ac:dyDescent="0.35">
      <c r="A52" s="41">
        <v>45636.934583333335</v>
      </c>
      <c r="B52" s="42" t="s">
        <v>854</v>
      </c>
      <c r="C52" s="42" t="s">
        <v>1857</v>
      </c>
      <c r="D52" s="42" t="s">
        <v>852</v>
      </c>
      <c r="E52" s="58" t="s">
        <v>1827</v>
      </c>
      <c r="F52" s="52">
        <v>5</v>
      </c>
      <c r="G52" s="21" t="s">
        <v>1847</v>
      </c>
      <c r="H52" s="23">
        <v>5</v>
      </c>
      <c r="I52" s="21" t="s">
        <v>1827</v>
      </c>
      <c r="J52" s="24">
        <f t="shared" si="3"/>
        <v>5</v>
      </c>
      <c r="K52" s="21" t="s">
        <v>1828</v>
      </c>
      <c r="L52" s="25">
        <f t="shared" si="0"/>
        <v>-5</v>
      </c>
      <c r="M52" s="26">
        <f t="shared" si="1"/>
        <v>0</v>
      </c>
      <c r="N52" s="26">
        <f t="shared" si="2"/>
        <v>100</v>
      </c>
    </row>
    <row r="53" spans="1:14" ht="15" thickBot="1" x14ac:dyDescent="0.35">
      <c r="A53" s="39">
        <v>45636.936180555553</v>
      </c>
      <c r="B53" s="40" t="s">
        <v>1236</v>
      </c>
      <c r="C53" s="40" t="s">
        <v>1929</v>
      </c>
      <c r="D53" s="40" t="s">
        <v>1234</v>
      </c>
      <c r="E53" s="59" t="s">
        <v>1834</v>
      </c>
      <c r="F53" s="53">
        <v>3</v>
      </c>
      <c r="G53" s="27" t="s">
        <v>1883</v>
      </c>
      <c r="H53" s="29">
        <v>4</v>
      </c>
      <c r="I53" s="21" t="s">
        <v>1827</v>
      </c>
      <c r="J53" s="24">
        <f t="shared" si="3"/>
        <v>-3</v>
      </c>
      <c r="K53" s="21" t="s">
        <v>1828</v>
      </c>
      <c r="L53" s="25">
        <f t="shared" si="0"/>
        <v>-4</v>
      </c>
      <c r="M53" s="26">
        <f t="shared" si="1"/>
        <v>-7</v>
      </c>
      <c r="N53" s="26">
        <f t="shared" si="2"/>
        <v>93</v>
      </c>
    </row>
    <row r="54" spans="1:14" ht="15" thickBot="1" x14ac:dyDescent="0.35">
      <c r="A54" s="41">
        <v>45636.938668981478</v>
      </c>
      <c r="B54" s="42" t="s">
        <v>1479</v>
      </c>
      <c r="C54" s="42" t="s">
        <v>1902</v>
      </c>
      <c r="D54" s="42" t="s">
        <v>1477</v>
      </c>
      <c r="E54" s="58" t="s">
        <v>1881</v>
      </c>
      <c r="F54" s="52">
        <v>3</v>
      </c>
      <c r="G54" s="21" t="s">
        <v>1883</v>
      </c>
      <c r="H54" s="23">
        <v>3</v>
      </c>
      <c r="I54" s="21" t="s">
        <v>1827</v>
      </c>
      <c r="J54" s="24">
        <f t="shared" si="3"/>
        <v>-3</v>
      </c>
      <c r="K54" s="21" t="s">
        <v>1828</v>
      </c>
      <c r="L54" s="25">
        <f t="shared" si="0"/>
        <v>-3</v>
      </c>
      <c r="M54" s="26">
        <f t="shared" si="1"/>
        <v>-6</v>
      </c>
      <c r="N54" s="26">
        <f t="shared" si="2"/>
        <v>94</v>
      </c>
    </row>
    <row r="55" spans="1:14" ht="15" thickBot="1" x14ac:dyDescent="0.35">
      <c r="A55" s="39">
        <v>45636.964907407404</v>
      </c>
      <c r="B55" s="40" t="s">
        <v>401</v>
      </c>
      <c r="C55" s="40" t="s">
        <v>1993</v>
      </c>
      <c r="D55" s="40" t="s">
        <v>399</v>
      </c>
      <c r="E55" s="59" t="s">
        <v>1881</v>
      </c>
      <c r="F55" s="53">
        <v>5</v>
      </c>
      <c r="G55" s="27" t="s">
        <v>1860</v>
      </c>
      <c r="H55" s="29">
        <v>5</v>
      </c>
      <c r="I55" s="21" t="s">
        <v>1827</v>
      </c>
      <c r="J55" s="24">
        <f t="shared" si="3"/>
        <v>-5</v>
      </c>
      <c r="K55" s="21" t="s">
        <v>1828</v>
      </c>
      <c r="L55" s="25">
        <f t="shared" si="0"/>
        <v>-5</v>
      </c>
      <c r="M55" s="26">
        <f t="shared" si="1"/>
        <v>-10</v>
      </c>
      <c r="N55" s="26">
        <f t="shared" si="2"/>
        <v>90</v>
      </c>
    </row>
    <row r="56" spans="1:14" ht="15" thickBot="1" x14ac:dyDescent="0.35">
      <c r="A56" s="41">
        <v>45636.969780092593</v>
      </c>
      <c r="B56" s="42" t="s">
        <v>311</v>
      </c>
      <c r="C56" s="42" t="s">
        <v>1994</v>
      </c>
      <c r="D56" s="42" t="s">
        <v>309</v>
      </c>
      <c r="E56" s="58" t="s">
        <v>1881</v>
      </c>
      <c r="F56" s="52">
        <v>5</v>
      </c>
      <c r="G56" s="21" t="s">
        <v>1847</v>
      </c>
      <c r="H56" s="23">
        <v>5</v>
      </c>
      <c r="I56" s="21" t="s">
        <v>1827</v>
      </c>
      <c r="J56" s="24">
        <f t="shared" si="3"/>
        <v>-5</v>
      </c>
      <c r="K56" s="21" t="s">
        <v>1828</v>
      </c>
      <c r="L56" s="25">
        <f t="shared" si="0"/>
        <v>-5</v>
      </c>
      <c r="M56" s="26">
        <f t="shared" si="1"/>
        <v>-10</v>
      </c>
      <c r="N56" s="26">
        <f t="shared" si="2"/>
        <v>90</v>
      </c>
    </row>
    <row r="57" spans="1:14" ht="15" thickBot="1" x14ac:dyDescent="0.35">
      <c r="A57" s="39">
        <v>45636.978298611109</v>
      </c>
      <c r="B57" s="40" t="s">
        <v>551</v>
      </c>
      <c r="C57" s="40" t="s">
        <v>1995</v>
      </c>
      <c r="D57" s="40" t="s">
        <v>549</v>
      </c>
      <c r="E57" s="59" t="s">
        <v>1881</v>
      </c>
      <c r="F57" s="53">
        <v>5</v>
      </c>
      <c r="G57" s="27" t="s">
        <v>1847</v>
      </c>
      <c r="H57" s="29">
        <v>5</v>
      </c>
      <c r="I57" s="21" t="s">
        <v>1827</v>
      </c>
      <c r="J57" s="24">
        <f t="shared" si="3"/>
        <v>-5</v>
      </c>
      <c r="K57" s="21" t="s">
        <v>1828</v>
      </c>
      <c r="L57" s="25">
        <f t="shared" si="0"/>
        <v>-5</v>
      </c>
      <c r="M57" s="26">
        <f t="shared" si="1"/>
        <v>-10</v>
      </c>
      <c r="N57" s="26">
        <f t="shared" si="2"/>
        <v>90</v>
      </c>
    </row>
    <row r="58" spans="1:14" ht="15" thickBot="1" x14ac:dyDescent="0.35">
      <c r="A58" s="41">
        <v>45636.980763888889</v>
      </c>
      <c r="B58" s="42" t="s">
        <v>248</v>
      </c>
      <c r="C58" s="42" t="s">
        <v>1996</v>
      </c>
      <c r="D58" s="42" t="s">
        <v>246</v>
      </c>
      <c r="E58" s="58" t="s">
        <v>1885</v>
      </c>
      <c r="F58" s="52">
        <v>5</v>
      </c>
      <c r="G58" s="21" t="s">
        <v>1847</v>
      </c>
      <c r="H58" s="23">
        <v>5</v>
      </c>
      <c r="I58" s="21" t="s">
        <v>1827</v>
      </c>
      <c r="J58" s="24">
        <f t="shared" si="3"/>
        <v>-5</v>
      </c>
      <c r="K58" s="21" t="s">
        <v>1828</v>
      </c>
      <c r="L58" s="25">
        <f t="shared" si="0"/>
        <v>-5</v>
      </c>
      <c r="M58" s="26">
        <f t="shared" si="1"/>
        <v>-10</v>
      </c>
      <c r="N58" s="26">
        <f t="shared" si="2"/>
        <v>90</v>
      </c>
    </row>
    <row r="59" spans="1:14" ht="15" thickBot="1" x14ac:dyDescent="0.35">
      <c r="A59" s="39">
        <v>45636.985358796293</v>
      </c>
      <c r="B59" s="40" t="s">
        <v>251</v>
      </c>
      <c r="C59" s="40" t="s">
        <v>1838</v>
      </c>
      <c r="D59" s="40" t="s">
        <v>249</v>
      </c>
      <c r="E59" s="59" t="s">
        <v>1836</v>
      </c>
      <c r="F59" s="53">
        <v>5</v>
      </c>
      <c r="G59" s="27" t="s">
        <v>1828</v>
      </c>
      <c r="H59" s="29">
        <v>5</v>
      </c>
      <c r="I59" s="21" t="s">
        <v>1827</v>
      </c>
      <c r="J59" s="24">
        <f t="shared" si="3"/>
        <v>-5</v>
      </c>
      <c r="K59" s="21" t="s">
        <v>1828</v>
      </c>
      <c r="L59" s="25">
        <f t="shared" si="0"/>
        <v>15</v>
      </c>
      <c r="M59" s="26">
        <f t="shared" si="1"/>
        <v>10</v>
      </c>
      <c r="N59" s="26">
        <f t="shared" si="2"/>
        <v>110</v>
      </c>
    </row>
    <row r="60" spans="1:14" ht="15" thickBot="1" x14ac:dyDescent="0.35">
      <c r="A60" s="41">
        <v>45636.985891203702</v>
      </c>
      <c r="B60" s="42" t="s">
        <v>44</v>
      </c>
      <c r="C60" s="42" t="s">
        <v>1867</v>
      </c>
      <c r="D60" s="42" t="s">
        <v>42</v>
      </c>
      <c r="E60" s="58" t="s">
        <v>1827</v>
      </c>
      <c r="F60" s="52">
        <v>3</v>
      </c>
      <c r="G60" s="21" t="s">
        <v>1847</v>
      </c>
      <c r="H60" s="23">
        <v>3</v>
      </c>
      <c r="I60" s="21" t="s">
        <v>1827</v>
      </c>
      <c r="J60" s="24">
        <f t="shared" si="3"/>
        <v>3</v>
      </c>
      <c r="K60" s="21" t="s">
        <v>1828</v>
      </c>
      <c r="L60" s="25">
        <f t="shared" si="0"/>
        <v>-3</v>
      </c>
      <c r="M60" s="26">
        <f t="shared" si="1"/>
        <v>0</v>
      </c>
      <c r="N60" s="26">
        <f t="shared" si="2"/>
        <v>100</v>
      </c>
    </row>
    <row r="61" spans="1:14" ht="15" thickBot="1" x14ac:dyDescent="0.35">
      <c r="A61" s="39">
        <v>45636.990486111114</v>
      </c>
      <c r="B61" s="40" t="s">
        <v>101</v>
      </c>
      <c r="C61" s="40" t="s">
        <v>1945</v>
      </c>
      <c r="D61" s="40" t="s">
        <v>99</v>
      </c>
      <c r="E61" s="59" t="s">
        <v>1885</v>
      </c>
      <c r="F61" s="53">
        <v>3</v>
      </c>
      <c r="G61" s="27" t="s">
        <v>1847</v>
      </c>
      <c r="H61" s="29">
        <v>5</v>
      </c>
      <c r="I61" s="21" t="s">
        <v>1827</v>
      </c>
      <c r="J61" s="24">
        <f t="shared" si="3"/>
        <v>-3</v>
      </c>
      <c r="K61" s="21" t="s">
        <v>1828</v>
      </c>
      <c r="L61" s="25">
        <f t="shared" si="0"/>
        <v>-5</v>
      </c>
      <c r="M61" s="26">
        <f t="shared" si="1"/>
        <v>-8</v>
      </c>
      <c r="N61" s="26">
        <f t="shared" si="2"/>
        <v>92</v>
      </c>
    </row>
    <row r="62" spans="1:14" ht="27.6" thickBot="1" x14ac:dyDescent="0.35">
      <c r="A62" s="46" t="s">
        <v>1997</v>
      </c>
      <c r="B62" s="42" t="s">
        <v>1257</v>
      </c>
      <c r="C62" s="42" t="s">
        <v>1998</v>
      </c>
      <c r="D62" s="42" t="s">
        <v>1255</v>
      </c>
      <c r="E62" s="58" t="s">
        <v>1911</v>
      </c>
      <c r="F62" s="52">
        <v>5</v>
      </c>
      <c r="G62" s="21" t="s">
        <v>1860</v>
      </c>
      <c r="H62" s="23">
        <v>5</v>
      </c>
      <c r="I62" s="21" t="s">
        <v>1827</v>
      </c>
      <c r="J62" s="24">
        <f t="shared" si="3"/>
        <v>-5</v>
      </c>
      <c r="K62" s="21" t="s">
        <v>1828</v>
      </c>
      <c r="L62" s="25">
        <f t="shared" si="0"/>
        <v>-5</v>
      </c>
      <c r="M62" s="26">
        <f t="shared" si="1"/>
        <v>-10</v>
      </c>
      <c r="N62" s="26">
        <f t="shared" si="2"/>
        <v>90</v>
      </c>
    </row>
    <row r="63" spans="1:14" ht="15" thickBot="1" x14ac:dyDescent="0.35">
      <c r="A63" s="44" t="s">
        <v>1930</v>
      </c>
      <c r="B63" s="40" t="s">
        <v>1302</v>
      </c>
      <c r="C63" s="40" t="s">
        <v>1301</v>
      </c>
      <c r="D63" s="40" t="s">
        <v>1300</v>
      </c>
      <c r="E63" s="59" t="s">
        <v>1836</v>
      </c>
      <c r="F63" s="53">
        <v>3</v>
      </c>
      <c r="G63" s="27" t="s">
        <v>1860</v>
      </c>
      <c r="H63" s="29">
        <v>4</v>
      </c>
      <c r="I63" s="21" t="s">
        <v>1827</v>
      </c>
      <c r="J63" s="24">
        <f t="shared" si="3"/>
        <v>-3</v>
      </c>
      <c r="K63" s="21" t="s">
        <v>1828</v>
      </c>
      <c r="L63" s="25">
        <f t="shared" si="0"/>
        <v>-4</v>
      </c>
      <c r="M63" s="26">
        <f t="shared" si="1"/>
        <v>-7</v>
      </c>
      <c r="N63" s="26">
        <f t="shared" si="2"/>
        <v>93</v>
      </c>
    </row>
    <row r="64" spans="1:14" ht="27" thickBot="1" x14ac:dyDescent="0.35">
      <c r="A64" s="46" t="s">
        <v>1903</v>
      </c>
      <c r="B64" s="42" t="s">
        <v>1770</v>
      </c>
      <c r="C64" s="42" t="s">
        <v>1904</v>
      </c>
      <c r="D64" s="42" t="s">
        <v>1768</v>
      </c>
      <c r="E64" s="58" t="s">
        <v>1885</v>
      </c>
      <c r="F64" s="52">
        <v>1</v>
      </c>
      <c r="G64" s="21" t="s">
        <v>1860</v>
      </c>
      <c r="H64" s="23">
        <v>5</v>
      </c>
      <c r="I64" s="21" t="s">
        <v>1827</v>
      </c>
      <c r="J64" s="24">
        <f t="shared" si="3"/>
        <v>-1</v>
      </c>
      <c r="K64" s="21" t="s">
        <v>1828</v>
      </c>
      <c r="L64" s="25">
        <f t="shared" si="0"/>
        <v>-5</v>
      </c>
      <c r="M64" s="26">
        <f t="shared" si="1"/>
        <v>-6</v>
      </c>
      <c r="N64" s="26">
        <f t="shared" si="2"/>
        <v>94</v>
      </c>
    </row>
    <row r="65" spans="1:14" ht="15" thickBot="1" x14ac:dyDescent="0.35">
      <c r="A65" s="44" t="s">
        <v>1946</v>
      </c>
      <c r="B65" s="40" t="s">
        <v>1061</v>
      </c>
      <c r="C65" s="40" t="s">
        <v>1947</v>
      </c>
      <c r="D65" s="40" t="s">
        <v>1059</v>
      </c>
      <c r="E65" s="59" t="s">
        <v>1836</v>
      </c>
      <c r="F65" s="53">
        <v>3</v>
      </c>
      <c r="G65" s="27" t="s">
        <v>1860</v>
      </c>
      <c r="H65" s="29">
        <v>5</v>
      </c>
      <c r="I65" s="21" t="s">
        <v>1827</v>
      </c>
      <c r="J65" s="24">
        <f t="shared" si="3"/>
        <v>-3</v>
      </c>
      <c r="K65" s="21" t="s">
        <v>1828</v>
      </c>
      <c r="L65" s="25">
        <f t="shared" si="0"/>
        <v>-5</v>
      </c>
      <c r="M65" s="26">
        <f t="shared" si="1"/>
        <v>-8</v>
      </c>
      <c r="N65" s="26">
        <f t="shared" si="2"/>
        <v>92</v>
      </c>
    </row>
    <row r="66" spans="1:14" ht="15" thickBot="1" x14ac:dyDescent="0.35">
      <c r="A66" s="46" t="s">
        <v>1831</v>
      </c>
      <c r="B66" s="42" t="s">
        <v>1568</v>
      </c>
      <c r="C66" s="42" t="s">
        <v>1832</v>
      </c>
      <c r="D66" s="42" t="s">
        <v>1566</v>
      </c>
      <c r="E66" s="58" t="s">
        <v>1827</v>
      </c>
      <c r="F66" s="52">
        <v>4</v>
      </c>
      <c r="G66" s="21" t="s">
        <v>1828</v>
      </c>
      <c r="H66" s="23">
        <v>3</v>
      </c>
      <c r="I66" s="21" t="s">
        <v>1827</v>
      </c>
      <c r="J66" s="24">
        <f t="shared" ref="J66:J129" si="4">IF(E66=I66,(F66*2)-F66,-F66)</f>
        <v>4</v>
      </c>
      <c r="K66" s="21" t="s">
        <v>1828</v>
      </c>
      <c r="L66" s="25">
        <f t="shared" ref="L66:L129" si="5">IF(K66=G66,(H66*4)-H66,-H66)</f>
        <v>9</v>
      </c>
      <c r="M66" s="26">
        <f t="shared" ref="M66:M129" si="6">J66+L66</f>
        <v>13</v>
      </c>
      <c r="N66" s="26">
        <f t="shared" ref="N66:N129" si="7">100+M66</f>
        <v>113</v>
      </c>
    </row>
    <row r="67" spans="1:14" ht="15" thickBot="1" x14ac:dyDescent="0.35">
      <c r="A67" s="46" t="s">
        <v>1999</v>
      </c>
      <c r="B67" s="42" t="s">
        <v>1055</v>
      </c>
      <c r="C67" s="42" t="s">
        <v>2000</v>
      </c>
      <c r="D67" s="42" t="s">
        <v>1053</v>
      </c>
      <c r="E67" s="58" t="s">
        <v>1881</v>
      </c>
      <c r="F67" s="52">
        <v>5</v>
      </c>
      <c r="G67" s="21" t="s">
        <v>1847</v>
      </c>
      <c r="H67" s="23">
        <v>5</v>
      </c>
      <c r="I67" s="21" t="s">
        <v>1827</v>
      </c>
      <c r="J67" s="24">
        <f t="shared" si="4"/>
        <v>-5</v>
      </c>
      <c r="K67" s="21" t="s">
        <v>1828</v>
      </c>
      <c r="L67" s="25">
        <f t="shared" si="5"/>
        <v>-5</v>
      </c>
      <c r="M67" s="26">
        <f t="shared" si="6"/>
        <v>-10</v>
      </c>
      <c r="N67" s="26">
        <f t="shared" si="7"/>
        <v>90</v>
      </c>
    </row>
    <row r="68" spans="1:14" ht="15" thickBot="1" x14ac:dyDescent="0.35">
      <c r="A68" s="44" t="s">
        <v>1905</v>
      </c>
      <c r="B68" s="40" t="s">
        <v>1378</v>
      </c>
      <c r="C68" s="40" t="s">
        <v>1906</v>
      </c>
      <c r="D68" s="40" t="s">
        <v>1376</v>
      </c>
      <c r="E68" s="59" t="s">
        <v>1885</v>
      </c>
      <c r="F68" s="53">
        <v>3</v>
      </c>
      <c r="G68" s="27" t="s">
        <v>1847</v>
      </c>
      <c r="H68" s="29">
        <v>3</v>
      </c>
      <c r="I68" s="21" t="s">
        <v>1827</v>
      </c>
      <c r="J68" s="24">
        <f t="shared" si="4"/>
        <v>-3</v>
      </c>
      <c r="K68" s="21" t="s">
        <v>1828</v>
      </c>
      <c r="L68" s="25">
        <f t="shared" si="5"/>
        <v>-3</v>
      </c>
      <c r="M68" s="26">
        <f t="shared" si="6"/>
        <v>-6</v>
      </c>
      <c r="N68" s="26">
        <f t="shared" si="7"/>
        <v>94</v>
      </c>
    </row>
    <row r="69" spans="1:14" ht="15" thickBot="1" x14ac:dyDescent="0.35">
      <c r="A69" s="46" t="s">
        <v>2001</v>
      </c>
      <c r="B69" s="42" t="s">
        <v>931</v>
      </c>
      <c r="C69" s="42" t="s">
        <v>2002</v>
      </c>
      <c r="D69" s="42" t="s">
        <v>929</v>
      </c>
      <c r="E69" s="58" t="s">
        <v>1885</v>
      </c>
      <c r="F69" s="52">
        <v>5</v>
      </c>
      <c r="G69" s="21" t="s">
        <v>1847</v>
      </c>
      <c r="H69" s="23">
        <v>5</v>
      </c>
      <c r="I69" s="21" t="s">
        <v>1827</v>
      </c>
      <c r="J69" s="24">
        <f t="shared" si="4"/>
        <v>-5</v>
      </c>
      <c r="K69" s="21" t="s">
        <v>1828</v>
      </c>
      <c r="L69" s="25">
        <f t="shared" si="5"/>
        <v>-5</v>
      </c>
      <c r="M69" s="26">
        <f t="shared" si="6"/>
        <v>-10</v>
      </c>
      <c r="N69" s="26">
        <f t="shared" si="7"/>
        <v>90</v>
      </c>
    </row>
    <row r="70" spans="1:14" ht="15" thickBot="1" x14ac:dyDescent="0.35">
      <c r="A70" s="44" t="s">
        <v>1931</v>
      </c>
      <c r="B70" s="40" t="s">
        <v>863</v>
      </c>
      <c r="C70" s="40" t="s">
        <v>1932</v>
      </c>
      <c r="D70" s="40" t="s">
        <v>861</v>
      </c>
      <c r="E70" s="59" t="s">
        <v>1885</v>
      </c>
      <c r="F70" s="53">
        <v>3</v>
      </c>
      <c r="G70" s="27" t="s">
        <v>1860</v>
      </c>
      <c r="H70" s="29">
        <v>4</v>
      </c>
      <c r="I70" s="21" t="s">
        <v>1827</v>
      </c>
      <c r="J70" s="24">
        <f t="shared" si="4"/>
        <v>-3</v>
      </c>
      <c r="K70" s="21" t="s">
        <v>1828</v>
      </c>
      <c r="L70" s="25">
        <f t="shared" si="5"/>
        <v>-4</v>
      </c>
      <c r="M70" s="26">
        <f t="shared" si="6"/>
        <v>-7</v>
      </c>
      <c r="N70" s="26">
        <f t="shared" si="7"/>
        <v>93</v>
      </c>
    </row>
    <row r="71" spans="1:14" ht="15" thickBot="1" x14ac:dyDescent="0.35">
      <c r="A71" s="46" t="s">
        <v>1907</v>
      </c>
      <c r="B71" s="42" t="s">
        <v>827</v>
      </c>
      <c r="C71" s="42" t="s">
        <v>1908</v>
      </c>
      <c r="D71" s="42" t="s">
        <v>825</v>
      </c>
      <c r="E71" s="58" t="s">
        <v>1885</v>
      </c>
      <c r="F71" s="52">
        <v>3</v>
      </c>
      <c r="G71" s="21" t="s">
        <v>1847</v>
      </c>
      <c r="H71" s="23">
        <v>3</v>
      </c>
      <c r="I71" s="21" t="s">
        <v>1827</v>
      </c>
      <c r="J71" s="24">
        <f t="shared" si="4"/>
        <v>-3</v>
      </c>
      <c r="K71" s="21" t="s">
        <v>1828</v>
      </c>
      <c r="L71" s="25">
        <f t="shared" si="5"/>
        <v>-3</v>
      </c>
      <c r="M71" s="26">
        <f t="shared" si="6"/>
        <v>-6</v>
      </c>
      <c r="N71" s="26">
        <f t="shared" si="7"/>
        <v>94</v>
      </c>
    </row>
    <row r="72" spans="1:14" ht="15" thickBot="1" x14ac:dyDescent="0.35">
      <c r="A72" s="44" t="s">
        <v>2003</v>
      </c>
      <c r="B72" s="40" t="s">
        <v>176</v>
      </c>
      <c r="C72" s="40" t="s">
        <v>2004</v>
      </c>
      <c r="D72" s="40" t="s">
        <v>174</v>
      </c>
      <c r="E72" s="59" t="s">
        <v>1881</v>
      </c>
      <c r="F72" s="53">
        <v>5</v>
      </c>
      <c r="G72" s="27" t="s">
        <v>1883</v>
      </c>
      <c r="H72" s="29">
        <v>5</v>
      </c>
      <c r="I72" s="21" t="s">
        <v>1827</v>
      </c>
      <c r="J72" s="24">
        <f t="shared" si="4"/>
        <v>-5</v>
      </c>
      <c r="K72" s="21" t="s">
        <v>1828</v>
      </c>
      <c r="L72" s="25">
        <f t="shared" si="5"/>
        <v>-5</v>
      </c>
      <c r="M72" s="26">
        <f t="shared" si="6"/>
        <v>-10</v>
      </c>
      <c r="N72" s="26">
        <f t="shared" si="7"/>
        <v>90</v>
      </c>
    </row>
    <row r="73" spans="1:14" ht="15" thickBot="1" x14ac:dyDescent="0.35">
      <c r="A73" s="46" t="s">
        <v>2005</v>
      </c>
      <c r="B73" s="42" t="s">
        <v>458</v>
      </c>
      <c r="C73" s="42" t="s">
        <v>2006</v>
      </c>
      <c r="D73" s="42" t="s">
        <v>456</v>
      </c>
      <c r="E73" s="58" t="s">
        <v>1885</v>
      </c>
      <c r="F73" s="52">
        <v>5</v>
      </c>
      <c r="G73" s="21" t="s">
        <v>1860</v>
      </c>
      <c r="H73" s="23">
        <v>5</v>
      </c>
      <c r="I73" s="21" t="s">
        <v>1827</v>
      </c>
      <c r="J73" s="24">
        <f t="shared" si="4"/>
        <v>-5</v>
      </c>
      <c r="K73" s="21" t="s">
        <v>1828</v>
      </c>
      <c r="L73" s="25">
        <f t="shared" si="5"/>
        <v>-5</v>
      </c>
      <c r="M73" s="26">
        <f t="shared" si="6"/>
        <v>-10</v>
      </c>
      <c r="N73" s="26">
        <f t="shared" si="7"/>
        <v>90</v>
      </c>
    </row>
    <row r="74" spans="1:14" ht="27.6" thickBot="1" x14ac:dyDescent="0.35">
      <c r="A74" s="44" t="s">
        <v>1909</v>
      </c>
      <c r="B74" s="40" t="s">
        <v>275</v>
      </c>
      <c r="C74" s="40" t="s">
        <v>1910</v>
      </c>
      <c r="D74" s="40" t="s">
        <v>273</v>
      </c>
      <c r="E74" s="59" t="s">
        <v>1911</v>
      </c>
      <c r="F74" s="53">
        <v>3</v>
      </c>
      <c r="G74" s="27" t="s">
        <v>1860</v>
      </c>
      <c r="H74" s="29">
        <v>3</v>
      </c>
      <c r="I74" s="21" t="s">
        <v>1827</v>
      </c>
      <c r="J74" s="24">
        <f t="shared" si="4"/>
        <v>-3</v>
      </c>
      <c r="K74" s="21" t="s">
        <v>1828</v>
      </c>
      <c r="L74" s="25">
        <f t="shared" si="5"/>
        <v>-3</v>
      </c>
      <c r="M74" s="26">
        <f t="shared" si="6"/>
        <v>-6</v>
      </c>
      <c r="N74" s="26">
        <f t="shared" si="7"/>
        <v>94</v>
      </c>
    </row>
    <row r="75" spans="1:14" ht="15" thickBot="1" x14ac:dyDescent="0.35">
      <c r="A75" s="46" t="s">
        <v>1933</v>
      </c>
      <c r="B75" s="42" t="s">
        <v>689</v>
      </c>
      <c r="C75" s="42" t="s">
        <v>1934</v>
      </c>
      <c r="D75" s="42" t="s">
        <v>687</v>
      </c>
      <c r="E75" s="58" t="s">
        <v>1885</v>
      </c>
      <c r="F75" s="52">
        <v>2</v>
      </c>
      <c r="G75" s="21" t="s">
        <v>1847</v>
      </c>
      <c r="H75" s="23">
        <v>5</v>
      </c>
      <c r="I75" s="21" t="s">
        <v>1827</v>
      </c>
      <c r="J75" s="24">
        <f t="shared" si="4"/>
        <v>-2</v>
      </c>
      <c r="K75" s="21" t="s">
        <v>1828</v>
      </c>
      <c r="L75" s="25">
        <f t="shared" si="5"/>
        <v>-5</v>
      </c>
      <c r="M75" s="26">
        <f t="shared" si="6"/>
        <v>-7</v>
      </c>
      <c r="N75" s="26">
        <f t="shared" si="7"/>
        <v>93</v>
      </c>
    </row>
    <row r="76" spans="1:14" ht="15" thickBot="1" x14ac:dyDescent="0.35">
      <c r="A76" s="44" t="s">
        <v>1870</v>
      </c>
      <c r="B76" s="40" t="s">
        <v>1115</v>
      </c>
      <c r="C76" s="40" t="s">
        <v>1871</v>
      </c>
      <c r="D76" s="40" t="s">
        <v>1113</v>
      </c>
      <c r="E76" s="59" t="s">
        <v>1827</v>
      </c>
      <c r="F76" s="53">
        <v>2</v>
      </c>
      <c r="G76" s="27" t="s">
        <v>1847</v>
      </c>
      <c r="H76" s="29">
        <v>2</v>
      </c>
      <c r="I76" s="21" t="s">
        <v>1827</v>
      </c>
      <c r="J76" s="24">
        <f t="shared" si="4"/>
        <v>2</v>
      </c>
      <c r="K76" s="21" t="s">
        <v>1828</v>
      </c>
      <c r="L76" s="25">
        <f t="shared" si="5"/>
        <v>-2</v>
      </c>
      <c r="M76" s="26">
        <f t="shared" si="6"/>
        <v>0</v>
      </c>
      <c r="N76" s="26">
        <f t="shared" si="7"/>
        <v>100</v>
      </c>
    </row>
    <row r="77" spans="1:14" ht="15" thickBot="1" x14ac:dyDescent="0.35">
      <c r="A77" s="46" t="s">
        <v>2007</v>
      </c>
      <c r="B77" s="42" t="s">
        <v>1022</v>
      </c>
      <c r="C77" s="42" t="s">
        <v>2008</v>
      </c>
      <c r="D77" s="42" t="s">
        <v>1020</v>
      </c>
      <c r="E77" s="58" t="s">
        <v>1881</v>
      </c>
      <c r="F77" s="52">
        <v>5</v>
      </c>
      <c r="G77" s="21" t="s">
        <v>1883</v>
      </c>
      <c r="H77" s="23">
        <v>5</v>
      </c>
      <c r="I77" s="21" t="s">
        <v>1827</v>
      </c>
      <c r="J77" s="24">
        <f t="shared" si="4"/>
        <v>-5</v>
      </c>
      <c r="K77" s="21" t="s">
        <v>1828</v>
      </c>
      <c r="L77" s="25">
        <f t="shared" si="5"/>
        <v>-5</v>
      </c>
      <c r="M77" s="26">
        <f t="shared" si="6"/>
        <v>-10</v>
      </c>
      <c r="N77" s="26">
        <f t="shared" si="7"/>
        <v>90</v>
      </c>
    </row>
    <row r="78" spans="1:14" ht="15" thickBot="1" x14ac:dyDescent="0.35">
      <c r="A78" s="44" t="s">
        <v>2009</v>
      </c>
      <c r="B78" s="40" t="s">
        <v>605</v>
      </c>
      <c r="C78" s="40" t="s">
        <v>2010</v>
      </c>
      <c r="D78" s="40" t="s">
        <v>603</v>
      </c>
      <c r="E78" s="59" t="s">
        <v>1885</v>
      </c>
      <c r="F78" s="53">
        <v>5</v>
      </c>
      <c r="G78" s="27" t="s">
        <v>1847</v>
      </c>
      <c r="H78" s="29">
        <v>5</v>
      </c>
      <c r="I78" s="21" t="s">
        <v>1827</v>
      </c>
      <c r="J78" s="24">
        <f t="shared" si="4"/>
        <v>-5</v>
      </c>
      <c r="K78" s="21" t="s">
        <v>1828</v>
      </c>
      <c r="L78" s="25">
        <f t="shared" si="5"/>
        <v>-5</v>
      </c>
      <c r="M78" s="26">
        <f t="shared" si="6"/>
        <v>-10</v>
      </c>
      <c r="N78" s="26">
        <f t="shared" si="7"/>
        <v>90</v>
      </c>
    </row>
    <row r="79" spans="1:14" ht="15" thickBot="1" x14ac:dyDescent="0.35">
      <c r="A79" s="46" t="s">
        <v>1858</v>
      </c>
      <c r="B79" s="42" t="s">
        <v>254</v>
      </c>
      <c r="C79" s="42" t="s">
        <v>1859</v>
      </c>
      <c r="D79" s="42" t="s">
        <v>252</v>
      </c>
      <c r="E79" s="58" t="s">
        <v>1827</v>
      </c>
      <c r="F79" s="52">
        <v>5</v>
      </c>
      <c r="G79" s="21" t="s">
        <v>1860</v>
      </c>
      <c r="H79" s="23">
        <v>5</v>
      </c>
      <c r="I79" s="21" t="s">
        <v>1827</v>
      </c>
      <c r="J79" s="24">
        <f t="shared" si="4"/>
        <v>5</v>
      </c>
      <c r="K79" s="21" t="s">
        <v>1828</v>
      </c>
      <c r="L79" s="25">
        <f t="shared" si="5"/>
        <v>-5</v>
      </c>
      <c r="M79" s="26">
        <f t="shared" si="6"/>
        <v>0</v>
      </c>
      <c r="N79" s="26">
        <f t="shared" si="7"/>
        <v>100</v>
      </c>
    </row>
    <row r="80" spans="1:14" ht="15" thickBot="1" x14ac:dyDescent="0.35">
      <c r="A80" s="44" t="s">
        <v>1892</v>
      </c>
      <c r="B80" s="40" t="s">
        <v>203</v>
      </c>
      <c r="C80" s="40" t="s">
        <v>1893</v>
      </c>
      <c r="D80" s="40" t="s">
        <v>201</v>
      </c>
      <c r="E80" s="59" t="s">
        <v>1881</v>
      </c>
      <c r="F80" s="53">
        <v>3</v>
      </c>
      <c r="G80" s="27" t="s">
        <v>1883</v>
      </c>
      <c r="H80" s="29">
        <v>2</v>
      </c>
      <c r="I80" s="21" t="s">
        <v>1827</v>
      </c>
      <c r="J80" s="24">
        <f t="shared" si="4"/>
        <v>-3</v>
      </c>
      <c r="K80" s="21" t="s">
        <v>1828</v>
      </c>
      <c r="L80" s="25">
        <f t="shared" si="5"/>
        <v>-2</v>
      </c>
      <c r="M80" s="26">
        <f t="shared" si="6"/>
        <v>-5</v>
      </c>
      <c r="N80" s="26">
        <f t="shared" si="7"/>
        <v>95</v>
      </c>
    </row>
    <row r="81" spans="1:14" ht="15" thickBot="1" x14ac:dyDescent="0.35">
      <c r="A81" s="46" t="s">
        <v>2011</v>
      </c>
      <c r="B81" s="42" t="s">
        <v>668</v>
      </c>
      <c r="C81" s="42" t="s">
        <v>2012</v>
      </c>
      <c r="D81" s="42" t="s">
        <v>666</v>
      </c>
      <c r="E81" s="58" t="s">
        <v>1885</v>
      </c>
      <c r="F81" s="52">
        <v>5</v>
      </c>
      <c r="G81" s="21" t="s">
        <v>1847</v>
      </c>
      <c r="H81" s="23">
        <v>5</v>
      </c>
      <c r="I81" s="21" t="s">
        <v>1827</v>
      </c>
      <c r="J81" s="24">
        <f t="shared" si="4"/>
        <v>-5</v>
      </c>
      <c r="K81" s="21" t="s">
        <v>1828</v>
      </c>
      <c r="L81" s="25">
        <f t="shared" si="5"/>
        <v>-5</v>
      </c>
      <c r="M81" s="26">
        <f t="shared" si="6"/>
        <v>-10</v>
      </c>
      <c r="N81" s="26">
        <f t="shared" si="7"/>
        <v>90</v>
      </c>
    </row>
    <row r="82" spans="1:14" ht="15" thickBot="1" x14ac:dyDescent="0.35">
      <c r="A82" s="44" t="s">
        <v>1935</v>
      </c>
      <c r="B82" s="40" t="s">
        <v>1550</v>
      </c>
      <c r="C82" s="40" t="s">
        <v>1936</v>
      </c>
      <c r="D82" s="40" t="s">
        <v>1548</v>
      </c>
      <c r="E82" s="59" t="s">
        <v>1881</v>
      </c>
      <c r="F82" s="53">
        <v>3</v>
      </c>
      <c r="G82" s="27" t="s">
        <v>1847</v>
      </c>
      <c r="H82" s="29">
        <v>4</v>
      </c>
      <c r="I82" s="21" t="s">
        <v>1827</v>
      </c>
      <c r="J82" s="24">
        <f t="shared" si="4"/>
        <v>-3</v>
      </c>
      <c r="K82" s="21" t="s">
        <v>1828</v>
      </c>
      <c r="L82" s="25">
        <f t="shared" si="5"/>
        <v>-4</v>
      </c>
      <c r="M82" s="26">
        <f t="shared" si="6"/>
        <v>-7</v>
      </c>
      <c r="N82" s="26">
        <f t="shared" si="7"/>
        <v>93</v>
      </c>
    </row>
    <row r="83" spans="1:14" ht="15" thickBot="1" x14ac:dyDescent="0.35">
      <c r="A83" s="46" t="s">
        <v>1912</v>
      </c>
      <c r="B83" s="42" t="s">
        <v>1393</v>
      </c>
      <c r="C83" s="42" t="s">
        <v>1913</v>
      </c>
      <c r="D83" s="42" t="s">
        <v>1391</v>
      </c>
      <c r="E83" s="58" t="s">
        <v>1885</v>
      </c>
      <c r="F83" s="52">
        <v>3</v>
      </c>
      <c r="G83" s="21" t="s">
        <v>1860</v>
      </c>
      <c r="H83" s="23">
        <v>3</v>
      </c>
      <c r="I83" s="21" t="s">
        <v>1827</v>
      </c>
      <c r="J83" s="24">
        <f t="shared" si="4"/>
        <v>-3</v>
      </c>
      <c r="K83" s="21" t="s">
        <v>1828</v>
      </c>
      <c r="L83" s="25">
        <f t="shared" si="5"/>
        <v>-3</v>
      </c>
      <c r="M83" s="26">
        <f t="shared" si="6"/>
        <v>-6</v>
      </c>
      <c r="N83" s="26">
        <f t="shared" si="7"/>
        <v>94</v>
      </c>
    </row>
    <row r="84" spans="1:14" ht="15" thickBot="1" x14ac:dyDescent="0.35">
      <c r="A84" s="44" t="s">
        <v>1879</v>
      </c>
      <c r="B84" s="40" t="s">
        <v>1230</v>
      </c>
      <c r="C84" s="40" t="s">
        <v>1880</v>
      </c>
      <c r="D84" s="40" t="s">
        <v>1228</v>
      </c>
      <c r="E84" s="59" t="s">
        <v>1881</v>
      </c>
      <c r="F84" s="53">
        <v>1</v>
      </c>
      <c r="G84" s="27" t="s">
        <v>1847</v>
      </c>
      <c r="H84" s="29">
        <v>1</v>
      </c>
      <c r="I84" s="21" t="s">
        <v>1827</v>
      </c>
      <c r="J84" s="24">
        <f t="shared" si="4"/>
        <v>-1</v>
      </c>
      <c r="K84" s="21" t="s">
        <v>1828</v>
      </c>
      <c r="L84" s="25">
        <f t="shared" si="5"/>
        <v>-1</v>
      </c>
      <c r="M84" s="26">
        <f t="shared" si="6"/>
        <v>-2</v>
      </c>
      <c r="N84" s="26">
        <f t="shared" si="7"/>
        <v>98</v>
      </c>
    </row>
    <row r="85" spans="1:14" ht="15" thickBot="1" x14ac:dyDescent="0.35">
      <c r="A85" s="46" t="s">
        <v>1948</v>
      </c>
      <c r="B85" s="42" t="s">
        <v>1506</v>
      </c>
      <c r="C85" s="42" t="s">
        <v>1949</v>
      </c>
      <c r="D85" s="42" t="s">
        <v>1504</v>
      </c>
      <c r="E85" s="58" t="s">
        <v>1885</v>
      </c>
      <c r="F85" s="52">
        <v>4</v>
      </c>
      <c r="G85" s="21" t="s">
        <v>1847</v>
      </c>
      <c r="H85" s="23">
        <v>4</v>
      </c>
      <c r="I85" s="21" t="s">
        <v>1827</v>
      </c>
      <c r="J85" s="24">
        <f t="shared" si="4"/>
        <v>-4</v>
      </c>
      <c r="K85" s="21" t="s">
        <v>1828</v>
      </c>
      <c r="L85" s="25">
        <f t="shared" si="5"/>
        <v>-4</v>
      </c>
      <c r="M85" s="26">
        <f t="shared" si="6"/>
        <v>-8</v>
      </c>
      <c r="N85" s="26">
        <f t="shared" si="7"/>
        <v>92</v>
      </c>
    </row>
    <row r="86" spans="1:14" ht="15" thickBot="1" x14ac:dyDescent="0.35">
      <c r="A86" s="44" t="s">
        <v>1964</v>
      </c>
      <c r="B86" s="40" t="s">
        <v>1728</v>
      </c>
      <c r="C86" s="40" t="s">
        <v>1965</v>
      </c>
      <c r="D86" s="40" t="s">
        <v>1726</v>
      </c>
      <c r="E86" s="59" t="s">
        <v>1885</v>
      </c>
      <c r="F86" s="53">
        <v>4</v>
      </c>
      <c r="G86" s="27" t="s">
        <v>1860</v>
      </c>
      <c r="H86" s="29">
        <v>5</v>
      </c>
      <c r="I86" s="21" t="s">
        <v>1827</v>
      </c>
      <c r="J86" s="24">
        <f t="shared" si="4"/>
        <v>-4</v>
      </c>
      <c r="K86" s="21" t="s">
        <v>1828</v>
      </c>
      <c r="L86" s="25">
        <f t="shared" si="5"/>
        <v>-5</v>
      </c>
      <c r="M86" s="26">
        <f t="shared" si="6"/>
        <v>-9</v>
      </c>
      <c r="N86" s="26">
        <f t="shared" si="7"/>
        <v>91</v>
      </c>
    </row>
    <row r="87" spans="1:14" ht="15" thickBot="1" x14ac:dyDescent="0.35">
      <c r="A87" s="46" t="s">
        <v>1966</v>
      </c>
      <c r="B87" s="42" t="s">
        <v>1147</v>
      </c>
      <c r="C87" s="42" t="s">
        <v>1967</v>
      </c>
      <c r="D87" s="42" t="s">
        <v>1145</v>
      </c>
      <c r="E87" s="58" t="s">
        <v>1881</v>
      </c>
      <c r="F87" s="52">
        <v>5</v>
      </c>
      <c r="G87" s="21" t="s">
        <v>1883</v>
      </c>
      <c r="H87" s="23">
        <v>4</v>
      </c>
      <c r="I87" s="21" t="s">
        <v>1827</v>
      </c>
      <c r="J87" s="24">
        <f t="shared" si="4"/>
        <v>-5</v>
      </c>
      <c r="K87" s="21" t="s">
        <v>1828</v>
      </c>
      <c r="L87" s="25">
        <f t="shared" si="5"/>
        <v>-4</v>
      </c>
      <c r="M87" s="26">
        <f t="shared" si="6"/>
        <v>-9</v>
      </c>
      <c r="N87" s="26">
        <f t="shared" si="7"/>
        <v>91</v>
      </c>
    </row>
    <row r="88" spans="1:14" ht="15" thickBot="1" x14ac:dyDescent="0.35">
      <c r="A88" s="44" t="s">
        <v>1861</v>
      </c>
      <c r="B88" s="40" t="s">
        <v>1191</v>
      </c>
      <c r="C88" s="40" t="s">
        <v>1862</v>
      </c>
      <c r="D88" s="40" t="s">
        <v>1189</v>
      </c>
      <c r="E88" s="59" t="s">
        <v>1827</v>
      </c>
      <c r="F88" s="53">
        <v>5</v>
      </c>
      <c r="G88" s="27" t="s">
        <v>1847</v>
      </c>
      <c r="H88" s="29">
        <v>5</v>
      </c>
      <c r="I88" s="21" t="s">
        <v>1827</v>
      </c>
      <c r="J88" s="24">
        <f t="shared" si="4"/>
        <v>5</v>
      </c>
      <c r="K88" s="21" t="s">
        <v>1828</v>
      </c>
      <c r="L88" s="25">
        <f t="shared" si="5"/>
        <v>-5</v>
      </c>
      <c r="M88" s="26">
        <f t="shared" si="6"/>
        <v>0</v>
      </c>
      <c r="N88" s="26">
        <f t="shared" si="7"/>
        <v>100</v>
      </c>
    </row>
    <row r="89" spans="1:14" ht="15" thickBot="1" x14ac:dyDescent="0.35">
      <c r="A89" s="46" t="s">
        <v>1894</v>
      </c>
      <c r="B89" s="42" t="s">
        <v>1470</v>
      </c>
      <c r="C89" s="42" t="s">
        <v>1895</v>
      </c>
      <c r="D89" s="42" t="s">
        <v>1468</v>
      </c>
      <c r="E89" s="58" t="s">
        <v>1881</v>
      </c>
      <c r="F89" s="52">
        <v>3</v>
      </c>
      <c r="G89" s="21" t="s">
        <v>1883</v>
      </c>
      <c r="H89" s="23">
        <v>2</v>
      </c>
      <c r="I89" s="21" t="s">
        <v>1827</v>
      </c>
      <c r="J89" s="24">
        <f t="shared" si="4"/>
        <v>-3</v>
      </c>
      <c r="K89" s="21" t="s">
        <v>1828</v>
      </c>
      <c r="L89" s="25">
        <f t="shared" si="5"/>
        <v>-2</v>
      </c>
      <c r="M89" s="26">
        <f t="shared" si="6"/>
        <v>-5</v>
      </c>
      <c r="N89" s="26">
        <f t="shared" si="7"/>
        <v>95</v>
      </c>
    </row>
    <row r="90" spans="1:14" ht="15" thickBot="1" x14ac:dyDescent="0.35">
      <c r="A90" s="44" t="s">
        <v>1914</v>
      </c>
      <c r="B90" s="40" t="s">
        <v>1565</v>
      </c>
      <c r="C90" s="40" t="s">
        <v>1915</v>
      </c>
      <c r="D90" s="40" t="s">
        <v>1563</v>
      </c>
      <c r="E90" s="59" t="s">
        <v>1881</v>
      </c>
      <c r="F90" s="53">
        <v>2</v>
      </c>
      <c r="G90" s="27" t="s">
        <v>1847</v>
      </c>
      <c r="H90" s="29">
        <v>4</v>
      </c>
      <c r="I90" s="21" t="s">
        <v>1827</v>
      </c>
      <c r="J90" s="24">
        <f t="shared" si="4"/>
        <v>-2</v>
      </c>
      <c r="K90" s="21" t="s">
        <v>1828</v>
      </c>
      <c r="L90" s="25">
        <f t="shared" si="5"/>
        <v>-4</v>
      </c>
      <c r="M90" s="26">
        <f t="shared" si="6"/>
        <v>-6</v>
      </c>
      <c r="N90" s="26">
        <f t="shared" si="7"/>
        <v>94</v>
      </c>
    </row>
    <row r="91" spans="1:14" ht="15" thickBot="1" x14ac:dyDescent="0.35">
      <c r="A91" s="46" t="s">
        <v>2013</v>
      </c>
      <c r="B91" s="42" t="s">
        <v>290</v>
      </c>
      <c r="C91" s="42" t="s">
        <v>2014</v>
      </c>
      <c r="D91" s="42" t="s">
        <v>288</v>
      </c>
      <c r="E91" s="58" t="s">
        <v>1885</v>
      </c>
      <c r="F91" s="52">
        <v>5</v>
      </c>
      <c r="G91" s="21" t="s">
        <v>1847</v>
      </c>
      <c r="H91" s="23">
        <v>5</v>
      </c>
      <c r="I91" s="21" t="s">
        <v>1827</v>
      </c>
      <c r="J91" s="24">
        <f t="shared" si="4"/>
        <v>-5</v>
      </c>
      <c r="K91" s="21" t="s">
        <v>1828</v>
      </c>
      <c r="L91" s="25">
        <f t="shared" si="5"/>
        <v>-5</v>
      </c>
      <c r="M91" s="26">
        <f t="shared" si="6"/>
        <v>-10</v>
      </c>
      <c r="N91" s="26">
        <f t="shared" si="7"/>
        <v>90</v>
      </c>
    </row>
    <row r="92" spans="1:14" ht="27.6" thickBot="1" x14ac:dyDescent="0.35">
      <c r="A92" s="44" t="s">
        <v>2015</v>
      </c>
      <c r="B92" s="40" t="s">
        <v>1305</v>
      </c>
      <c r="C92" s="40" t="s">
        <v>2016</v>
      </c>
      <c r="D92" s="40" t="s">
        <v>1303</v>
      </c>
      <c r="E92" s="59" t="s">
        <v>1911</v>
      </c>
      <c r="F92" s="53">
        <v>5</v>
      </c>
      <c r="G92" s="27" t="s">
        <v>1860</v>
      </c>
      <c r="H92" s="29">
        <v>5</v>
      </c>
      <c r="I92" s="21" t="s">
        <v>1827</v>
      </c>
      <c r="J92" s="24">
        <f t="shared" si="4"/>
        <v>-5</v>
      </c>
      <c r="K92" s="21" t="s">
        <v>1828</v>
      </c>
      <c r="L92" s="25">
        <f t="shared" si="5"/>
        <v>-5</v>
      </c>
      <c r="M92" s="26">
        <f t="shared" si="6"/>
        <v>-10</v>
      </c>
      <c r="N92" s="26">
        <f t="shared" si="7"/>
        <v>90</v>
      </c>
    </row>
    <row r="93" spans="1:14" ht="15" thickBot="1" x14ac:dyDescent="0.35">
      <c r="A93" s="46" t="s">
        <v>2017</v>
      </c>
      <c r="B93" s="42" t="s">
        <v>1203</v>
      </c>
      <c r="C93" s="42" t="s">
        <v>2018</v>
      </c>
      <c r="D93" s="42" t="s">
        <v>1201</v>
      </c>
      <c r="E93" s="58" t="s">
        <v>1881</v>
      </c>
      <c r="F93" s="52">
        <v>5</v>
      </c>
      <c r="G93" s="21" t="s">
        <v>1847</v>
      </c>
      <c r="H93" s="23">
        <v>5</v>
      </c>
      <c r="I93" s="21" t="s">
        <v>1827</v>
      </c>
      <c r="J93" s="24">
        <f t="shared" si="4"/>
        <v>-5</v>
      </c>
      <c r="K93" s="21" t="s">
        <v>1828</v>
      </c>
      <c r="L93" s="25">
        <f t="shared" si="5"/>
        <v>-5</v>
      </c>
      <c r="M93" s="26">
        <f t="shared" si="6"/>
        <v>-10</v>
      </c>
      <c r="N93" s="26">
        <f t="shared" si="7"/>
        <v>90</v>
      </c>
    </row>
    <row r="94" spans="1:14" ht="27.6" thickBot="1" x14ac:dyDescent="0.35">
      <c r="A94" s="44" t="s">
        <v>1916</v>
      </c>
      <c r="B94" s="40" t="s">
        <v>836</v>
      </c>
      <c r="C94" s="40" t="s">
        <v>1917</v>
      </c>
      <c r="D94" s="40" t="s">
        <v>834</v>
      </c>
      <c r="E94" s="59" t="s">
        <v>1911</v>
      </c>
      <c r="F94" s="53">
        <v>3</v>
      </c>
      <c r="G94" s="27" t="s">
        <v>1860</v>
      </c>
      <c r="H94" s="29">
        <v>3</v>
      </c>
      <c r="I94" s="21" t="s">
        <v>1827</v>
      </c>
      <c r="J94" s="24">
        <f t="shared" si="4"/>
        <v>-3</v>
      </c>
      <c r="K94" s="21" t="s">
        <v>1828</v>
      </c>
      <c r="L94" s="25">
        <f t="shared" si="5"/>
        <v>-3</v>
      </c>
      <c r="M94" s="26">
        <f t="shared" si="6"/>
        <v>-6</v>
      </c>
      <c r="N94" s="26">
        <f t="shared" si="7"/>
        <v>94</v>
      </c>
    </row>
    <row r="95" spans="1:14" ht="15" thickBot="1" x14ac:dyDescent="0.35">
      <c r="A95" s="46" t="s">
        <v>2019</v>
      </c>
      <c r="B95" s="42" t="s">
        <v>1402</v>
      </c>
      <c r="C95" s="42" t="s">
        <v>2020</v>
      </c>
      <c r="D95" s="42" t="s">
        <v>1400</v>
      </c>
      <c r="E95" s="58" t="s">
        <v>1834</v>
      </c>
      <c r="F95" s="52">
        <v>5</v>
      </c>
      <c r="G95" s="21" t="s">
        <v>1883</v>
      </c>
      <c r="H95" s="23">
        <v>5</v>
      </c>
      <c r="I95" s="21" t="s">
        <v>1827</v>
      </c>
      <c r="J95" s="24">
        <f t="shared" si="4"/>
        <v>-5</v>
      </c>
      <c r="K95" s="21" t="s">
        <v>1828</v>
      </c>
      <c r="L95" s="25">
        <f t="shared" si="5"/>
        <v>-5</v>
      </c>
      <c r="M95" s="26">
        <f t="shared" si="6"/>
        <v>-10</v>
      </c>
      <c r="N95" s="26">
        <f t="shared" si="7"/>
        <v>90</v>
      </c>
    </row>
    <row r="96" spans="1:14" ht="15" thickBot="1" x14ac:dyDescent="0.35">
      <c r="A96" s="44" t="s">
        <v>2021</v>
      </c>
      <c r="B96" s="40" t="s">
        <v>371</v>
      </c>
      <c r="C96" s="40" t="s">
        <v>2022</v>
      </c>
      <c r="D96" s="40" t="s">
        <v>369</v>
      </c>
      <c r="E96" s="59" t="s">
        <v>1885</v>
      </c>
      <c r="F96" s="53">
        <v>5</v>
      </c>
      <c r="G96" s="27" t="s">
        <v>1847</v>
      </c>
      <c r="H96" s="29">
        <v>5</v>
      </c>
      <c r="I96" s="21" t="s">
        <v>1827</v>
      </c>
      <c r="J96" s="24">
        <f t="shared" si="4"/>
        <v>-5</v>
      </c>
      <c r="K96" s="21" t="s">
        <v>1828</v>
      </c>
      <c r="L96" s="25">
        <f t="shared" si="5"/>
        <v>-5</v>
      </c>
      <c r="M96" s="26">
        <f t="shared" si="6"/>
        <v>-10</v>
      </c>
      <c r="N96" s="26">
        <f t="shared" si="7"/>
        <v>90</v>
      </c>
    </row>
    <row r="97" spans="1:14" ht="15" thickBot="1" x14ac:dyDescent="0.35">
      <c r="A97" s="46" t="s">
        <v>1845</v>
      </c>
      <c r="B97" s="42" t="s">
        <v>1788</v>
      </c>
      <c r="C97" s="42" t="s">
        <v>1846</v>
      </c>
      <c r="D97" s="42" t="s">
        <v>1786</v>
      </c>
      <c r="E97" s="58" t="s">
        <v>1827</v>
      </c>
      <c r="F97" s="52">
        <v>5</v>
      </c>
      <c r="G97" s="21" t="s">
        <v>1847</v>
      </c>
      <c r="H97" s="23">
        <v>4</v>
      </c>
      <c r="I97" s="21" t="s">
        <v>1827</v>
      </c>
      <c r="J97" s="24">
        <f t="shared" si="4"/>
        <v>5</v>
      </c>
      <c r="K97" s="21" t="s">
        <v>1828</v>
      </c>
      <c r="L97" s="25">
        <f t="shared" si="5"/>
        <v>-4</v>
      </c>
      <c r="M97" s="26">
        <f t="shared" si="6"/>
        <v>1</v>
      </c>
      <c r="N97" s="26">
        <f t="shared" si="7"/>
        <v>101</v>
      </c>
    </row>
    <row r="98" spans="1:14" ht="15" thickBot="1" x14ac:dyDescent="0.35">
      <c r="A98" s="44" t="s">
        <v>1918</v>
      </c>
      <c r="B98" s="40" t="s">
        <v>1167</v>
      </c>
      <c r="C98" s="40" t="s">
        <v>1919</v>
      </c>
      <c r="D98" s="40" t="s">
        <v>1165</v>
      </c>
      <c r="E98" s="59" t="s">
        <v>1881</v>
      </c>
      <c r="F98" s="53">
        <v>3</v>
      </c>
      <c r="G98" s="27" t="s">
        <v>1883</v>
      </c>
      <c r="H98" s="29">
        <v>3</v>
      </c>
      <c r="I98" s="21" t="s">
        <v>1827</v>
      </c>
      <c r="J98" s="24">
        <f t="shared" si="4"/>
        <v>-3</v>
      </c>
      <c r="K98" s="21" t="s">
        <v>1828</v>
      </c>
      <c r="L98" s="25">
        <f t="shared" si="5"/>
        <v>-3</v>
      </c>
      <c r="M98" s="26">
        <f t="shared" si="6"/>
        <v>-6</v>
      </c>
      <c r="N98" s="26">
        <f t="shared" si="7"/>
        <v>94</v>
      </c>
    </row>
    <row r="99" spans="1:14" ht="15" thickBot="1" x14ac:dyDescent="0.35">
      <c r="A99" s="46" t="s">
        <v>1896</v>
      </c>
      <c r="B99" s="42" t="s">
        <v>722</v>
      </c>
      <c r="C99" s="42" t="s">
        <v>1897</v>
      </c>
      <c r="D99" s="42" t="s">
        <v>720</v>
      </c>
      <c r="E99" s="58" t="s">
        <v>1885</v>
      </c>
      <c r="F99" s="52">
        <v>2</v>
      </c>
      <c r="G99" s="21" t="s">
        <v>1860</v>
      </c>
      <c r="H99" s="23">
        <v>3</v>
      </c>
      <c r="I99" s="21" t="s">
        <v>1827</v>
      </c>
      <c r="J99" s="24">
        <f t="shared" si="4"/>
        <v>-2</v>
      </c>
      <c r="K99" s="21" t="s">
        <v>1828</v>
      </c>
      <c r="L99" s="25">
        <f t="shared" si="5"/>
        <v>-3</v>
      </c>
      <c r="M99" s="26">
        <f t="shared" si="6"/>
        <v>-5</v>
      </c>
      <c r="N99" s="26">
        <f t="shared" si="7"/>
        <v>95</v>
      </c>
    </row>
    <row r="100" spans="1:14" ht="15" thickBot="1" x14ac:dyDescent="0.35">
      <c r="A100" s="44" t="s">
        <v>1920</v>
      </c>
      <c r="B100" s="40" t="s">
        <v>407</v>
      </c>
      <c r="C100" s="40" t="s">
        <v>1921</v>
      </c>
      <c r="D100" s="40" t="s">
        <v>405</v>
      </c>
      <c r="E100" s="59" t="s">
        <v>1881</v>
      </c>
      <c r="F100" s="53">
        <v>3</v>
      </c>
      <c r="G100" s="27" t="s">
        <v>1847</v>
      </c>
      <c r="H100" s="29">
        <v>3</v>
      </c>
      <c r="I100" s="21" t="s">
        <v>1827</v>
      </c>
      <c r="J100" s="24">
        <f t="shared" si="4"/>
        <v>-3</v>
      </c>
      <c r="K100" s="21" t="s">
        <v>1828</v>
      </c>
      <c r="L100" s="25">
        <f t="shared" si="5"/>
        <v>-3</v>
      </c>
      <c r="M100" s="26">
        <f t="shared" si="6"/>
        <v>-6</v>
      </c>
      <c r="N100" s="26">
        <f t="shared" si="7"/>
        <v>94</v>
      </c>
    </row>
    <row r="101" spans="1:14" ht="15" thickBot="1" x14ac:dyDescent="0.35">
      <c r="A101" s="46" t="s">
        <v>1887</v>
      </c>
      <c r="B101" s="42" t="s">
        <v>410</v>
      </c>
      <c r="C101" s="42" t="s">
        <v>1888</v>
      </c>
      <c r="D101" s="42" t="s">
        <v>408</v>
      </c>
      <c r="E101" s="58" t="s">
        <v>1885</v>
      </c>
      <c r="F101" s="52">
        <v>2</v>
      </c>
      <c r="G101" s="21" t="s">
        <v>1860</v>
      </c>
      <c r="H101" s="23">
        <v>2</v>
      </c>
      <c r="I101" s="21" t="s">
        <v>1827</v>
      </c>
      <c r="J101" s="24">
        <f t="shared" si="4"/>
        <v>-2</v>
      </c>
      <c r="K101" s="21" t="s">
        <v>1828</v>
      </c>
      <c r="L101" s="25">
        <f t="shared" si="5"/>
        <v>-2</v>
      </c>
      <c r="M101" s="26">
        <f t="shared" si="6"/>
        <v>-4</v>
      </c>
      <c r="N101" s="26">
        <f t="shared" si="7"/>
        <v>96</v>
      </c>
    </row>
    <row r="102" spans="1:14" ht="15" thickBot="1" x14ac:dyDescent="0.35">
      <c r="A102" s="44" t="s">
        <v>2023</v>
      </c>
      <c r="B102" s="40" t="s">
        <v>952</v>
      </c>
      <c r="C102" s="40" t="s">
        <v>2024</v>
      </c>
      <c r="D102" s="40" t="s">
        <v>950</v>
      </c>
      <c r="E102" s="59" t="s">
        <v>1881</v>
      </c>
      <c r="F102" s="53">
        <v>5</v>
      </c>
      <c r="G102" s="27" t="s">
        <v>1883</v>
      </c>
      <c r="H102" s="29">
        <v>5</v>
      </c>
      <c r="I102" s="21" t="s">
        <v>1827</v>
      </c>
      <c r="J102" s="24">
        <f t="shared" si="4"/>
        <v>-5</v>
      </c>
      <c r="K102" s="21" t="s">
        <v>1828</v>
      </c>
      <c r="L102" s="25">
        <f t="shared" si="5"/>
        <v>-5</v>
      </c>
      <c r="M102" s="26">
        <f t="shared" si="6"/>
        <v>-10</v>
      </c>
      <c r="N102" s="26">
        <f t="shared" si="7"/>
        <v>90</v>
      </c>
    </row>
    <row r="103" spans="1:14" ht="15" thickBot="1" x14ac:dyDescent="0.35">
      <c r="A103" s="46" t="s">
        <v>2025</v>
      </c>
      <c r="B103" s="42" t="s">
        <v>707</v>
      </c>
      <c r="C103" s="42" t="s">
        <v>2026</v>
      </c>
      <c r="D103" s="42" t="s">
        <v>705</v>
      </c>
      <c r="E103" s="58" t="s">
        <v>1881</v>
      </c>
      <c r="F103" s="52">
        <v>5</v>
      </c>
      <c r="G103" s="21" t="s">
        <v>1847</v>
      </c>
      <c r="H103" s="23">
        <v>5</v>
      </c>
      <c r="I103" s="21" t="s">
        <v>1827</v>
      </c>
      <c r="J103" s="24">
        <f t="shared" si="4"/>
        <v>-5</v>
      </c>
      <c r="K103" s="21" t="s">
        <v>1828</v>
      </c>
      <c r="L103" s="25">
        <f t="shared" si="5"/>
        <v>-5</v>
      </c>
      <c r="M103" s="26">
        <f t="shared" si="6"/>
        <v>-10</v>
      </c>
      <c r="N103" s="26">
        <f t="shared" si="7"/>
        <v>90</v>
      </c>
    </row>
    <row r="104" spans="1:14" ht="15" thickBot="1" x14ac:dyDescent="0.35">
      <c r="A104" s="44" t="s">
        <v>1898</v>
      </c>
      <c r="B104" s="40" t="s">
        <v>1692</v>
      </c>
      <c r="C104" s="40" t="s">
        <v>1899</v>
      </c>
      <c r="D104" s="40" t="s">
        <v>1690</v>
      </c>
      <c r="E104" s="59" t="s">
        <v>1881</v>
      </c>
      <c r="F104" s="53">
        <v>2</v>
      </c>
      <c r="G104" s="27" t="s">
        <v>1847</v>
      </c>
      <c r="H104" s="29">
        <v>3</v>
      </c>
      <c r="I104" s="21" t="s">
        <v>1827</v>
      </c>
      <c r="J104" s="24">
        <f t="shared" si="4"/>
        <v>-2</v>
      </c>
      <c r="K104" s="21" t="s">
        <v>1828</v>
      </c>
      <c r="L104" s="25">
        <f t="shared" si="5"/>
        <v>-3</v>
      </c>
      <c r="M104" s="26">
        <f t="shared" si="6"/>
        <v>-5</v>
      </c>
      <c r="N104" s="26">
        <f t="shared" si="7"/>
        <v>95</v>
      </c>
    </row>
    <row r="105" spans="1:14" ht="15" thickBot="1" x14ac:dyDescent="0.35">
      <c r="A105" s="46" t="s">
        <v>1950</v>
      </c>
      <c r="B105" s="42" t="s">
        <v>1632</v>
      </c>
      <c r="C105" s="42" t="s">
        <v>1951</v>
      </c>
      <c r="D105" s="42" t="s">
        <v>1630</v>
      </c>
      <c r="E105" s="58" t="s">
        <v>1836</v>
      </c>
      <c r="F105" s="52">
        <v>4</v>
      </c>
      <c r="G105" s="21" t="s">
        <v>1860</v>
      </c>
      <c r="H105" s="23">
        <v>4</v>
      </c>
      <c r="I105" s="21" t="s">
        <v>1827</v>
      </c>
      <c r="J105" s="24">
        <f t="shared" si="4"/>
        <v>-4</v>
      </c>
      <c r="K105" s="21" t="s">
        <v>1828</v>
      </c>
      <c r="L105" s="25">
        <f t="shared" si="5"/>
        <v>-4</v>
      </c>
      <c r="M105" s="26">
        <f t="shared" si="6"/>
        <v>-8</v>
      </c>
      <c r="N105" s="26">
        <f t="shared" si="7"/>
        <v>92</v>
      </c>
    </row>
    <row r="106" spans="1:14" ht="15" thickBot="1" x14ac:dyDescent="0.35">
      <c r="A106" s="44" t="s">
        <v>1968</v>
      </c>
      <c r="B106" s="40" t="s">
        <v>422</v>
      </c>
      <c r="C106" s="40" t="s">
        <v>1969</v>
      </c>
      <c r="D106" s="40" t="s">
        <v>420</v>
      </c>
      <c r="E106" s="59" t="s">
        <v>1881</v>
      </c>
      <c r="F106" s="53">
        <v>4</v>
      </c>
      <c r="G106" s="27" t="s">
        <v>1847</v>
      </c>
      <c r="H106" s="29">
        <v>5</v>
      </c>
      <c r="I106" s="21" t="s">
        <v>1827</v>
      </c>
      <c r="J106" s="24">
        <f t="shared" si="4"/>
        <v>-4</v>
      </c>
      <c r="K106" s="21" t="s">
        <v>1828</v>
      </c>
      <c r="L106" s="25">
        <f t="shared" si="5"/>
        <v>-5</v>
      </c>
      <c r="M106" s="26">
        <f t="shared" si="6"/>
        <v>-9</v>
      </c>
      <c r="N106" s="26">
        <f t="shared" si="7"/>
        <v>91</v>
      </c>
    </row>
    <row r="107" spans="1:14" ht="27" thickBot="1" x14ac:dyDescent="0.35">
      <c r="A107" s="46" t="s">
        <v>1875</v>
      </c>
      <c r="B107" s="42" t="s">
        <v>994</v>
      </c>
      <c r="C107" s="42" t="s">
        <v>1876</v>
      </c>
      <c r="D107" s="42" t="s">
        <v>992</v>
      </c>
      <c r="E107" s="58" t="s">
        <v>1827</v>
      </c>
      <c r="F107" s="52">
        <v>3</v>
      </c>
      <c r="G107" s="21" t="s">
        <v>1847</v>
      </c>
      <c r="H107" s="23">
        <v>4</v>
      </c>
      <c r="I107" s="21" t="s">
        <v>1827</v>
      </c>
      <c r="J107" s="24">
        <f t="shared" si="4"/>
        <v>3</v>
      </c>
      <c r="K107" s="21" t="s">
        <v>1828</v>
      </c>
      <c r="L107" s="25">
        <f t="shared" si="5"/>
        <v>-4</v>
      </c>
      <c r="M107" s="26">
        <f t="shared" si="6"/>
        <v>-1</v>
      </c>
      <c r="N107" s="26">
        <f t="shared" si="7"/>
        <v>99</v>
      </c>
    </row>
    <row r="108" spans="1:14" ht="15" thickBot="1" x14ac:dyDescent="0.35">
      <c r="A108" s="44" t="s">
        <v>2027</v>
      </c>
      <c r="B108" s="40" t="s">
        <v>1372</v>
      </c>
      <c r="C108" s="40" t="s">
        <v>1983</v>
      </c>
      <c r="D108" s="40" t="s">
        <v>1371</v>
      </c>
      <c r="E108" s="59" t="s">
        <v>1885</v>
      </c>
      <c r="F108" s="53">
        <v>5</v>
      </c>
      <c r="G108" s="27" t="s">
        <v>1847</v>
      </c>
      <c r="H108" s="29">
        <v>5</v>
      </c>
      <c r="I108" s="21" t="s">
        <v>1827</v>
      </c>
      <c r="J108" s="24">
        <f t="shared" si="4"/>
        <v>-5</v>
      </c>
      <c r="K108" s="21" t="s">
        <v>1828</v>
      </c>
      <c r="L108" s="25">
        <f t="shared" si="5"/>
        <v>-5</v>
      </c>
      <c r="M108" s="26">
        <f t="shared" si="6"/>
        <v>-10</v>
      </c>
      <c r="N108" s="26">
        <f t="shared" si="7"/>
        <v>90</v>
      </c>
    </row>
    <row r="109" spans="1:14" ht="15" thickBot="1" x14ac:dyDescent="0.35">
      <c r="A109" s="46" t="s">
        <v>1849</v>
      </c>
      <c r="B109" s="42" t="s">
        <v>767</v>
      </c>
      <c r="C109" s="42" t="s">
        <v>1850</v>
      </c>
      <c r="D109" s="42" t="s">
        <v>765</v>
      </c>
      <c r="E109" s="58" t="s">
        <v>1827</v>
      </c>
      <c r="F109" s="52">
        <v>4</v>
      </c>
      <c r="G109" s="21" t="s">
        <v>1847</v>
      </c>
      <c r="H109" s="23">
        <v>3</v>
      </c>
      <c r="I109" s="21" t="s">
        <v>1827</v>
      </c>
      <c r="J109" s="24">
        <f t="shared" si="4"/>
        <v>4</v>
      </c>
      <c r="K109" s="21" t="s">
        <v>1828</v>
      </c>
      <c r="L109" s="25">
        <f t="shared" si="5"/>
        <v>-3</v>
      </c>
      <c r="M109" s="26">
        <f t="shared" si="6"/>
        <v>1</v>
      </c>
      <c r="N109" s="26">
        <f t="shared" si="7"/>
        <v>101</v>
      </c>
    </row>
    <row r="110" spans="1:14" ht="15" thickBot="1" x14ac:dyDescent="0.35">
      <c r="A110" s="44" t="s">
        <v>2028</v>
      </c>
      <c r="B110" s="40" t="s">
        <v>167</v>
      </c>
      <c r="C110" s="40" t="s">
        <v>2029</v>
      </c>
      <c r="D110" s="40" t="s">
        <v>165</v>
      </c>
      <c r="E110" s="59" t="s">
        <v>1885</v>
      </c>
      <c r="F110" s="53">
        <v>5</v>
      </c>
      <c r="G110" s="27" t="s">
        <v>1847</v>
      </c>
      <c r="H110" s="29">
        <v>5</v>
      </c>
      <c r="I110" s="21" t="s">
        <v>1827</v>
      </c>
      <c r="J110" s="24">
        <f t="shared" si="4"/>
        <v>-5</v>
      </c>
      <c r="K110" s="21" t="s">
        <v>1828</v>
      </c>
      <c r="L110" s="25">
        <f t="shared" si="5"/>
        <v>-5</v>
      </c>
      <c r="M110" s="26">
        <f t="shared" si="6"/>
        <v>-10</v>
      </c>
      <c r="N110" s="26">
        <f t="shared" si="7"/>
        <v>90</v>
      </c>
    </row>
    <row r="111" spans="1:14" ht="15" thickBot="1" x14ac:dyDescent="0.35">
      <c r="A111" s="46" t="s">
        <v>1970</v>
      </c>
      <c r="B111" s="42" t="s">
        <v>473</v>
      </c>
      <c r="C111" s="42" t="s">
        <v>1971</v>
      </c>
      <c r="D111" s="42" t="s">
        <v>471</v>
      </c>
      <c r="E111" s="58" t="s">
        <v>1885</v>
      </c>
      <c r="F111" s="52">
        <v>5</v>
      </c>
      <c r="G111" s="21" t="s">
        <v>1847</v>
      </c>
      <c r="H111" s="23">
        <v>4</v>
      </c>
      <c r="I111" s="21" t="s">
        <v>1827</v>
      </c>
      <c r="J111" s="24">
        <f t="shared" si="4"/>
        <v>-5</v>
      </c>
      <c r="K111" s="21" t="s">
        <v>1828</v>
      </c>
      <c r="L111" s="25">
        <f t="shared" si="5"/>
        <v>-4</v>
      </c>
      <c r="M111" s="26">
        <f t="shared" si="6"/>
        <v>-9</v>
      </c>
      <c r="N111" s="26">
        <f t="shared" si="7"/>
        <v>91</v>
      </c>
    </row>
    <row r="112" spans="1:14" ht="15" thickBot="1" x14ac:dyDescent="0.35">
      <c r="A112" s="44" t="s">
        <v>2030</v>
      </c>
      <c r="B112" s="40" t="s">
        <v>50</v>
      </c>
      <c r="C112" s="40" t="s">
        <v>2031</v>
      </c>
      <c r="D112" s="40" t="s">
        <v>48</v>
      </c>
      <c r="E112" s="59" t="s">
        <v>1827</v>
      </c>
      <c r="F112" s="53">
        <v>5</v>
      </c>
      <c r="G112" s="27" t="s">
        <v>1847</v>
      </c>
      <c r="H112" s="29">
        <v>5</v>
      </c>
      <c r="I112" s="21" t="s">
        <v>1827</v>
      </c>
      <c r="J112" s="24">
        <f t="shared" si="4"/>
        <v>5</v>
      </c>
      <c r="K112" s="21" t="s">
        <v>1828</v>
      </c>
      <c r="L112" s="25">
        <f t="shared" si="5"/>
        <v>-5</v>
      </c>
      <c r="M112" s="26">
        <f t="shared" si="6"/>
        <v>0</v>
      </c>
      <c r="N112" s="26">
        <f t="shared" si="7"/>
        <v>100</v>
      </c>
    </row>
    <row r="113" spans="1:14" ht="15" thickBot="1" x14ac:dyDescent="0.35">
      <c r="A113" s="46" t="s">
        <v>2032</v>
      </c>
      <c r="B113" s="42" t="s">
        <v>713</v>
      </c>
      <c r="C113" s="42" t="s">
        <v>2033</v>
      </c>
      <c r="D113" s="42" t="s">
        <v>711</v>
      </c>
      <c r="E113" s="58" t="s">
        <v>1885</v>
      </c>
      <c r="F113" s="52">
        <v>5</v>
      </c>
      <c r="G113" s="21" t="s">
        <v>1847</v>
      </c>
      <c r="H113" s="23">
        <v>5</v>
      </c>
      <c r="I113" s="21" t="s">
        <v>1827</v>
      </c>
      <c r="J113" s="24">
        <f t="shared" si="4"/>
        <v>-5</v>
      </c>
      <c r="K113" s="21" t="s">
        <v>1828</v>
      </c>
      <c r="L113" s="25">
        <f t="shared" si="5"/>
        <v>-5</v>
      </c>
      <c r="M113" s="26">
        <f t="shared" si="6"/>
        <v>-10</v>
      </c>
      <c r="N113" s="26">
        <f t="shared" si="7"/>
        <v>90</v>
      </c>
    </row>
    <row r="114" spans="1:14" ht="15" thickBot="1" x14ac:dyDescent="0.35">
      <c r="A114" s="44" t="s">
        <v>1952</v>
      </c>
      <c r="B114" s="40" t="s">
        <v>131</v>
      </c>
      <c r="C114" s="40" t="s">
        <v>2034</v>
      </c>
      <c r="D114" s="40" t="s">
        <v>129</v>
      </c>
      <c r="E114" s="59" t="s">
        <v>1827</v>
      </c>
      <c r="F114" s="53">
        <v>5</v>
      </c>
      <c r="G114" s="27" t="s">
        <v>1860</v>
      </c>
      <c r="H114" s="29">
        <v>5</v>
      </c>
      <c r="I114" s="21" t="s">
        <v>1827</v>
      </c>
      <c r="J114" s="24">
        <f t="shared" si="4"/>
        <v>5</v>
      </c>
      <c r="K114" s="21" t="s">
        <v>1828</v>
      </c>
      <c r="L114" s="25">
        <f t="shared" si="5"/>
        <v>-5</v>
      </c>
      <c r="M114" s="26">
        <f t="shared" si="6"/>
        <v>0</v>
      </c>
      <c r="N114" s="26">
        <f t="shared" si="7"/>
        <v>100</v>
      </c>
    </row>
    <row r="115" spans="1:14" ht="27" thickBot="1" x14ac:dyDescent="0.35">
      <c r="A115" s="46" t="s">
        <v>1952</v>
      </c>
      <c r="B115" s="42" t="s">
        <v>302</v>
      </c>
      <c r="C115" s="42" t="s">
        <v>1953</v>
      </c>
      <c r="D115" s="42" t="s">
        <v>300</v>
      </c>
      <c r="E115" s="58" t="s">
        <v>1881</v>
      </c>
      <c r="F115" s="52">
        <v>3</v>
      </c>
      <c r="G115" s="21" t="s">
        <v>1847</v>
      </c>
      <c r="H115" s="23">
        <v>5</v>
      </c>
      <c r="I115" s="21" t="s">
        <v>1827</v>
      </c>
      <c r="J115" s="24">
        <f t="shared" si="4"/>
        <v>-3</v>
      </c>
      <c r="K115" s="21" t="s">
        <v>1828</v>
      </c>
      <c r="L115" s="25">
        <f t="shared" si="5"/>
        <v>-5</v>
      </c>
      <c r="M115" s="26">
        <f t="shared" si="6"/>
        <v>-8</v>
      </c>
      <c r="N115" s="26">
        <f t="shared" si="7"/>
        <v>92</v>
      </c>
    </row>
    <row r="116" spans="1:14" ht="15" thickBot="1" x14ac:dyDescent="0.35">
      <c r="A116" s="44" t="s">
        <v>2035</v>
      </c>
      <c r="B116" s="40" t="s">
        <v>149</v>
      </c>
      <c r="C116" s="40" t="s">
        <v>2036</v>
      </c>
      <c r="D116" s="40" t="s">
        <v>147</v>
      </c>
      <c r="E116" s="59" t="s">
        <v>1885</v>
      </c>
      <c r="F116" s="53">
        <v>5</v>
      </c>
      <c r="G116" s="27" t="s">
        <v>1847</v>
      </c>
      <c r="H116" s="29">
        <v>5</v>
      </c>
      <c r="I116" s="21" t="s">
        <v>1827</v>
      </c>
      <c r="J116" s="24">
        <f t="shared" si="4"/>
        <v>-5</v>
      </c>
      <c r="K116" s="21" t="s">
        <v>1828</v>
      </c>
      <c r="L116" s="25">
        <f t="shared" si="5"/>
        <v>-5</v>
      </c>
      <c r="M116" s="26">
        <f t="shared" si="6"/>
        <v>-10</v>
      </c>
      <c r="N116" s="26">
        <f t="shared" si="7"/>
        <v>90</v>
      </c>
    </row>
    <row r="117" spans="1:14" ht="15" thickBot="1" x14ac:dyDescent="0.35">
      <c r="A117" s="46" t="s">
        <v>1954</v>
      </c>
      <c r="B117" s="42" t="s">
        <v>1737</v>
      </c>
      <c r="C117" s="42" t="s">
        <v>1955</v>
      </c>
      <c r="D117" s="42" t="s">
        <v>1735</v>
      </c>
      <c r="E117" s="58" t="s">
        <v>1885</v>
      </c>
      <c r="F117" s="52">
        <v>3</v>
      </c>
      <c r="G117" s="21" t="s">
        <v>1847</v>
      </c>
      <c r="H117" s="23">
        <v>5</v>
      </c>
      <c r="I117" s="21" t="s">
        <v>1827</v>
      </c>
      <c r="J117" s="24">
        <f t="shared" si="4"/>
        <v>-3</v>
      </c>
      <c r="K117" s="21" t="s">
        <v>1828</v>
      </c>
      <c r="L117" s="25">
        <f t="shared" si="5"/>
        <v>-5</v>
      </c>
      <c r="M117" s="26">
        <f t="shared" si="6"/>
        <v>-8</v>
      </c>
      <c r="N117" s="26">
        <f t="shared" si="7"/>
        <v>92</v>
      </c>
    </row>
    <row r="118" spans="1:14" ht="15" thickBot="1" x14ac:dyDescent="0.35">
      <c r="A118" s="44" t="s">
        <v>1972</v>
      </c>
      <c r="B118" s="40" t="s">
        <v>1719</v>
      </c>
      <c r="C118" s="40" t="s">
        <v>1973</v>
      </c>
      <c r="D118" s="40" t="s">
        <v>1717</v>
      </c>
      <c r="E118" s="59" t="s">
        <v>1885</v>
      </c>
      <c r="F118" s="53">
        <v>4</v>
      </c>
      <c r="G118" s="27" t="s">
        <v>1847</v>
      </c>
      <c r="H118" s="29">
        <v>5</v>
      </c>
      <c r="I118" s="21" t="s">
        <v>1827</v>
      </c>
      <c r="J118" s="24">
        <f t="shared" si="4"/>
        <v>-4</v>
      </c>
      <c r="K118" s="21" t="s">
        <v>1828</v>
      </c>
      <c r="L118" s="25">
        <f t="shared" si="5"/>
        <v>-5</v>
      </c>
      <c r="M118" s="26">
        <f t="shared" si="6"/>
        <v>-9</v>
      </c>
      <c r="N118" s="26">
        <f t="shared" si="7"/>
        <v>91</v>
      </c>
    </row>
    <row r="119" spans="1:14" ht="15" thickBot="1" x14ac:dyDescent="0.35">
      <c r="A119" s="44" t="s">
        <v>1937</v>
      </c>
      <c r="B119" s="40" t="s">
        <v>704</v>
      </c>
      <c r="C119" s="40" t="s">
        <v>1938</v>
      </c>
      <c r="D119" s="40" t="s">
        <v>702</v>
      </c>
      <c r="E119" s="59" t="s">
        <v>1885</v>
      </c>
      <c r="F119" s="53">
        <v>3</v>
      </c>
      <c r="G119" s="27" t="s">
        <v>1847</v>
      </c>
      <c r="H119" s="29">
        <v>4</v>
      </c>
      <c r="I119" s="21" t="s">
        <v>1827</v>
      </c>
      <c r="J119" s="24">
        <f t="shared" si="4"/>
        <v>-3</v>
      </c>
      <c r="K119" s="21" t="s">
        <v>1828</v>
      </c>
      <c r="L119" s="25">
        <f t="shared" si="5"/>
        <v>-4</v>
      </c>
      <c r="M119" s="26">
        <f t="shared" si="6"/>
        <v>-7</v>
      </c>
      <c r="N119" s="26">
        <f t="shared" si="7"/>
        <v>93</v>
      </c>
    </row>
    <row r="120" spans="1:14" ht="15" thickBot="1" x14ac:dyDescent="0.35">
      <c r="A120" s="46" t="s">
        <v>1868</v>
      </c>
      <c r="B120" s="42" t="s">
        <v>497</v>
      </c>
      <c r="C120" s="42" t="s">
        <v>1869</v>
      </c>
      <c r="D120" s="42" t="s">
        <v>495</v>
      </c>
      <c r="E120" s="58" t="s">
        <v>1827</v>
      </c>
      <c r="F120" s="52">
        <v>3</v>
      </c>
      <c r="G120" s="21" t="s">
        <v>1847</v>
      </c>
      <c r="H120" s="23">
        <v>3</v>
      </c>
      <c r="I120" s="21" t="s">
        <v>1827</v>
      </c>
      <c r="J120" s="24">
        <f t="shared" si="4"/>
        <v>3</v>
      </c>
      <c r="K120" s="21" t="s">
        <v>1828</v>
      </c>
      <c r="L120" s="25">
        <f t="shared" si="5"/>
        <v>-3</v>
      </c>
      <c r="M120" s="26">
        <f t="shared" si="6"/>
        <v>0</v>
      </c>
      <c r="N120" s="26">
        <f t="shared" si="7"/>
        <v>100</v>
      </c>
    </row>
    <row r="121" spans="1:14" ht="15" thickBot="1" x14ac:dyDescent="0.35">
      <c r="A121" s="44" t="s">
        <v>2037</v>
      </c>
      <c r="B121" s="40" t="s">
        <v>946</v>
      </c>
      <c r="C121" s="40" t="s">
        <v>2038</v>
      </c>
      <c r="D121" s="40" t="s">
        <v>944</v>
      </c>
      <c r="E121" s="59" t="s">
        <v>1885</v>
      </c>
      <c r="F121" s="53">
        <v>5</v>
      </c>
      <c r="G121" s="27" t="s">
        <v>1847</v>
      </c>
      <c r="H121" s="29">
        <v>5</v>
      </c>
      <c r="I121" s="21" t="s">
        <v>1827</v>
      </c>
      <c r="J121" s="24">
        <f t="shared" si="4"/>
        <v>-5</v>
      </c>
      <c r="K121" s="21" t="s">
        <v>1828</v>
      </c>
      <c r="L121" s="25">
        <f t="shared" si="5"/>
        <v>-5</v>
      </c>
      <c r="M121" s="26">
        <f t="shared" si="6"/>
        <v>-10</v>
      </c>
      <c r="N121" s="26">
        <f t="shared" si="7"/>
        <v>90</v>
      </c>
    </row>
    <row r="122" spans="1:14" ht="15" thickBot="1" x14ac:dyDescent="0.35">
      <c r="A122" s="44" t="s">
        <v>1863</v>
      </c>
      <c r="B122" s="40" t="s">
        <v>14</v>
      </c>
      <c r="C122" s="40" t="s">
        <v>1864</v>
      </c>
      <c r="D122" s="40" t="s">
        <v>12</v>
      </c>
      <c r="E122" s="59" t="s">
        <v>1827</v>
      </c>
      <c r="F122" s="53">
        <v>5</v>
      </c>
      <c r="G122" s="27" t="s">
        <v>1847</v>
      </c>
      <c r="H122" s="29">
        <v>5</v>
      </c>
      <c r="I122" s="21" t="s">
        <v>1827</v>
      </c>
      <c r="J122" s="24">
        <f t="shared" si="4"/>
        <v>5</v>
      </c>
      <c r="K122" s="21" t="s">
        <v>1828</v>
      </c>
      <c r="L122" s="25">
        <f t="shared" si="5"/>
        <v>-5</v>
      </c>
      <c r="M122" s="26">
        <f t="shared" si="6"/>
        <v>0</v>
      </c>
      <c r="N122" s="26">
        <f t="shared" si="7"/>
        <v>100</v>
      </c>
    </row>
    <row r="123" spans="1:14" ht="15" thickBot="1" x14ac:dyDescent="0.35">
      <c r="A123" s="46" t="s">
        <v>1839</v>
      </c>
      <c r="B123" s="42" t="s">
        <v>1164</v>
      </c>
      <c r="C123" s="42" t="s">
        <v>1840</v>
      </c>
      <c r="D123" s="42" t="s">
        <v>1162</v>
      </c>
      <c r="E123" s="58" t="s">
        <v>1834</v>
      </c>
      <c r="F123" s="52">
        <v>5</v>
      </c>
      <c r="G123" s="21" t="s">
        <v>1828</v>
      </c>
      <c r="H123" s="23">
        <v>5</v>
      </c>
      <c r="I123" s="21" t="s">
        <v>1827</v>
      </c>
      <c r="J123" s="24">
        <f t="shared" si="4"/>
        <v>-5</v>
      </c>
      <c r="K123" s="21" t="s">
        <v>1828</v>
      </c>
      <c r="L123" s="25">
        <f t="shared" si="5"/>
        <v>15</v>
      </c>
      <c r="M123" s="26">
        <f t="shared" si="6"/>
        <v>10</v>
      </c>
      <c r="N123" s="26">
        <f t="shared" si="7"/>
        <v>110</v>
      </c>
    </row>
    <row r="124" spans="1:14" ht="15" thickBot="1" x14ac:dyDescent="0.35">
      <c r="A124" s="44" t="s">
        <v>2039</v>
      </c>
      <c r="B124" s="40" t="s">
        <v>230</v>
      </c>
      <c r="C124" s="40" t="s">
        <v>2040</v>
      </c>
      <c r="D124" s="40" t="s">
        <v>228</v>
      </c>
      <c r="E124" s="59" t="s">
        <v>1881</v>
      </c>
      <c r="F124" s="53">
        <v>5</v>
      </c>
      <c r="G124" s="27" t="s">
        <v>1847</v>
      </c>
      <c r="H124" s="29">
        <v>5</v>
      </c>
      <c r="I124" s="21" t="s">
        <v>1827</v>
      </c>
      <c r="J124" s="24">
        <f t="shared" si="4"/>
        <v>-5</v>
      </c>
      <c r="K124" s="21" t="s">
        <v>1828</v>
      </c>
      <c r="L124" s="25">
        <f t="shared" si="5"/>
        <v>-5</v>
      </c>
      <c r="M124" s="26">
        <f t="shared" si="6"/>
        <v>-10</v>
      </c>
      <c r="N124" s="26">
        <f t="shared" si="7"/>
        <v>90</v>
      </c>
    </row>
    <row r="125" spans="1:14" ht="27" thickBot="1" x14ac:dyDescent="0.35">
      <c r="A125" s="46" t="s">
        <v>2041</v>
      </c>
      <c r="B125" s="42" t="s">
        <v>1494</v>
      </c>
      <c r="C125" s="42" t="s">
        <v>2042</v>
      </c>
      <c r="D125" s="42" t="s">
        <v>1507</v>
      </c>
      <c r="E125" s="58" t="s">
        <v>1885</v>
      </c>
      <c r="F125" s="52">
        <v>5</v>
      </c>
      <c r="G125" s="21" t="s">
        <v>1847</v>
      </c>
      <c r="H125" s="23">
        <v>5</v>
      </c>
      <c r="I125" s="21" t="s">
        <v>1827</v>
      </c>
      <c r="J125" s="24">
        <f t="shared" si="4"/>
        <v>-5</v>
      </c>
      <c r="K125" s="21" t="s">
        <v>1828</v>
      </c>
      <c r="L125" s="25">
        <f t="shared" si="5"/>
        <v>-5</v>
      </c>
      <c r="M125" s="26">
        <f t="shared" si="6"/>
        <v>-10</v>
      </c>
      <c r="N125" s="26">
        <f t="shared" si="7"/>
        <v>90</v>
      </c>
    </row>
    <row r="126" spans="1:14" ht="15" thickBot="1" x14ac:dyDescent="0.35">
      <c r="A126" s="44" t="s">
        <v>1877</v>
      </c>
      <c r="B126" s="40" t="s">
        <v>512</v>
      </c>
      <c r="C126" s="40" t="s">
        <v>1878</v>
      </c>
      <c r="D126" s="40" t="s">
        <v>510</v>
      </c>
      <c r="E126" s="59" t="s">
        <v>1827</v>
      </c>
      <c r="F126" s="53">
        <v>3</v>
      </c>
      <c r="G126" s="27" t="s">
        <v>1847</v>
      </c>
      <c r="H126" s="29">
        <v>4</v>
      </c>
      <c r="I126" s="21" t="s">
        <v>1827</v>
      </c>
      <c r="J126" s="24">
        <f t="shared" si="4"/>
        <v>3</v>
      </c>
      <c r="K126" s="21" t="s">
        <v>1828</v>
      </c>
      <c r="L126" s="25">
        <f t="shared" si="5"/>
        <v>-4</v>
      </c>
      <c r="M126" s="26">
        <f t="shared" si="6"/>
        <v>-1</v>
      </c>
      <c r="N126" s="26">
        <f t="shared" si="7"/>
        <v>99</v>
      </c>
    </row>
    <row r="127" spans="1:14" ht="27" thickBot="1" x14ac:dyDescent="0.35">
      <c r="A127" s="46" t="s">
        <v>1843</v>
      </c>
      <c r="B127" s="42" t="s">
        <v>1689</v>
      </c>
      <c r="C127" s="42" t="s">
        <v>1844</v>
      </c>
      <c r="D127" s="42" t="s">
        <v>1687</v>
      </c>
      <c r="E127" s="58" t="s">
        <v>1836</v>
      </c>
      <c r="F127" s="52">
        <v>2</v>
      </c>
      <c r="G127" s="21" t="s">
        <v>1828</v>
      </c>
      <c r="H127" s="23">
        <v>2</v>
      </c>
      <c r="I127" s="21" t="s">
        <v>1827</v>
      </c>
      <c r="J127" s="24">
        <f t="shared" si="4"/>
        <v>-2</v>
      </c>
      <c r="K127" s="21" t="s">
        <v>1828</v>
      </c>
      <c r="L127" s="25">
        <f t="shared" si="5"/>
        <v>6</v>
      </c>
      <c r="M127" s="26">
        <f t="shared" si="6"/>
        <v>4</v>
      </c>
      <c r="N127" s="26">
        <f t="shared" si="7"/>
        <v>104</v>
      </c>
    </row>
    <row r="128" spans="1:14" ht="27" thickBot="1" x14ac:dyDescent="0.35">
      <c r="A128" s="44" t="s">
        <v>1853</v>
      </c>
      <c r="B128" s="40" t="s">
        <v>1052</v>
      </c>
      <c r="C128" s="40" t="s">
        <v>1854</v>
      </c>
      <c r="D128" s="40" t="s">
        <v>1050</v>
      </c>
      <c r="E128" s="59" t="s">
        <v>1827</v>
      </c>
      <c r="F128" s="53">
        <v>1</v>
      </c>
      <c r="G128" s="27" t="s">
        <v>1847</v>
      </c>
      <c r="H128" s="30"/>
      <c r="I128" s="21" t="s">
        <v>1827</v>
      </c>
      <c r="J128" s="24">
        <f t="shared" si="4"/>
        <v>1</v>
      </c>
      <c r="K128" s="21" t="s">
        <v>1828</v>
      </c>
      <c r="L128" s="25">
        <f t="shared" si="5"/>
        <v>0</v>
      </c>
      <c r="M128" s="26">
        <f t="shared" si="6"/>
        <v>1</v>
      </c>
      <c r="N128" s="26">
        <f t="shared" si="7"/>
        <v>101</v>
      </c>
    </row>
    <row r="129" spans="1:14" ht="15" thickBot="1" x14ac:dyDescent="0.35">
      <c r="A129" s="46" t="s">
        <v>1841</v>
      </c>
      <c r="B129" s="42" t="s">
        <v>467</v>
      </c>
      <c r="C129" s="42" t="s">
        <v>1842</v>
      </c>
      <c r="D129" s="42" t="s">
        <v>465</v>
      </c>
      <c r="E129" s="58" t="s">
        <v>1836</v>
      </c>
      <c r="F129" s="52">
        <v>4</v>
      </c>
      <c r="G129" s="21" t="s">
        <v>1828</v>
      </c>
      <c r="H129" s="23">
        <v>4</v>
      </c>
      <c r="I129" s="21" t="s">
        <v>1827</v>
      </c>
      <c r="J129" s="24">
        <f t="shared" si="4"/>
        <v>-4</v>
      </c>
      <c r="K129" s="21" t="s">
        <v>1828</v>
      </c>
      <c r="L129" s="25">
        <f t="shared" si="5"/>
        <v>12</v>
      </c>
      <c r="M129" s="26">
        <f t="shared" si="6"/>
        <v>8</v>
      </c>
      <c r="N129" s="26">
        <f t="shared" si="7"/>
        <v>108</v>
      </c>
    </row>
    <row r="130" spans="1:14" ht="15" thickBot="1" x14ac:dyDescent="0.35">
      <c r="A130" s="44" t="s">
        <v>1956</v>
      </c>
      <c r="B130" s="40" t="s">
        <v>1040</v>
      </c>
      <c r="C130" s="40" t="s">
        <v>1957</v>
      </c>
      <c r="D130" s="40" t="s">
        <v>1038</v>
      </c>
      <c r="E130" s="59" t="s">
        <v>1881</v>
      </c>
      <c r="F130" s="53">
        <v>5</v>
      </c>
      <c r="G130" s="27" t="s">
        <v>1883</v>
      </c>
      <c r="H130" s="29">
        <v>3</v>
      </c>
      <c r="I130" s="21" t="s">
        <v>1827</v>
      </c>
      <c r="J130" s="24">
        <f t="shared" ref="J130:J138" si="8">IF(E130=I130,(F130*2)-F130,-F130)</f>
        <v>-5</v>
      </c>
      <c r="K130" s="21" t="s">
        <v>1828</v>
      </c>
      <c r="L130" s="25">
        <f t="shared" ref="L130:L138" si="9">IF(K130=G130,(H130*4)-H130,-H130)</f>
        <v>-3</v>
      </c>
      <c r="M130" s="26">
        <f t="shared" ref="M130:M138" si="10">J130+L130</f>
        <v>-8</v>
      </c>
      <c r="N130" s="26">
        <f t="shared" ref="N130:N138" si="11">100+M130</f>
        <v>92</v>
      </c>
    </row>
    <row r="131" spans="1:14" ht="27.6" thickBot="1" x14ac:dyDescent="0.35">
      <c r="A131" s="46" t="s">
        <v>2043</v>
      </c>
      <c r="B131" s="42" t="s">
        <v>611</v>
      </c>
      <c r="C131" s="42" t="s">
        <v>2044</v>
      </c>
      <c r="D131" s="42" t="s">
        <v>609</v>
      </c>
      <c r="E131" s="58" t="s">
        <v>1911</v>
      </c>
      <c r="F131" s="52">
        <v>5</v>
      </c>
      <c r="G131" s="21" t="s">
        <v>1883</v>
      </c>
      <c r="H131" s="23">
        <v>5</v>
      </c>
      <c r="I131" s="21" t="s">
        <v>1827</v>
      </c>
      <c r="J131" s="24">
        <f t="shared" si="8"/>
        <v>-5</v>
      </c>
      <c r="K131" s="21" t="s">
        <v>1828</v>
      </c>
      <c r="L131" s="25">
        <f t="shared" si="9"/>
        <v>-5</v>
      </c>
      <c r="M131" s="26">
        <f t="shared" si="10"/>
        <v>-10</v>
      </c>
      <c r="N131" s="26">
        <f t="shared" si="11"/>
        <v>90</v>
      </c>
    </row>
    <row r="132" spans="1:14" ht="15" thickBot="1" x14ac:dyDescent="0.35">
      <c r="A132" s="44" t="s">
        <v>2045</v>
      </c>
      <c r="B132" s="40" t="s">
        <v>8</v>
      </c>
      <c r="C132" s="40" t="s">
        <v>2046</v>
      </c>
      <c r="D132" s="40" t="s">
        <v>6</v>
      </c>
      <c r="E132" s="59" t="s">
        <v>1885</v>
      </c>
      <c r="F132" s="53">
        <v>5</v>
      </c>
      <c r="G132" s="27" t="s">
        <v>1847</v>
      </c>
      <c r="H132" s="29">
        <v>5</v>
      </c>
      <c r="I132" s="21" t="s">
        <v>1827</v>
      </c>
      <c r="J132" s="24">
        <f t="shared" si="8"/>
        <v>-5</v>
      </c>
      <c r="K132" s="21" t="s">
        <v>1828</v>
      </c>
      <c r="L132" s="25">
        <f t="shared" si="9"/>
        <v>-5</v>
      </c>
      <c r="M132" s="26">
        <f t="shared" si="10"/>
        <v>-10</v>
      </c>
      <c r="N132" s="26">
        <f t="shared" si="11"/>
        <v>90</v>
      </c>
    </row>
    <row r="133" spans="1:14" ht="15" thickBot="1" x14ac:dyDescent="0.35">
      <c r="A133" s="46" t="s">
        <v>2047</v>
      </c>
      <c r="B133" s="42" t="s">
        <v>155</v>
      </c>
      <c r="C133" s="42" t="s">
        <v>2048</v>
      </c>
      <c r="D133" s="42" t="s">
        <v>153</v>
      </c>
      <c r="E133" s="58" t="s">
        <v>1885</v>
      </c>
      <c r="F133" s="52">
        <v>5</v>
      </c>
      <c r="G133" s="21" t="s">
        <v>1847</v>
      </c>
      <c r="H133" s="23">
        <v>5</v>
      </c>
      <c r="I133" s="21" t="s">
        <v>1827</v>
      </c>
      <c r="J133" s="24">
        <f t="shared" si="8"/>
        <v>-5</v>
      </c>
      <c r="K133" s="21" t="s">
        <v>1828</v>
      </c>
      <c r="L133" s="25">
        <f t="shared" si="9"/>
        <v>-5</v>
      </c>
      <c r="M133" s="26">
        <f t="shared" si="10"/>
        <v>-10</v>
      </c>
      <c r="N133" s="26">
        <f t="shared" si="11"/>
        <v>90</v>
      </c>
    </row>
    <row r="134" spans="1:14" ht="15" thickBot="1" x14ac:dyDescent="0.35">
      <c r="A134" s="44" t="s">
        <v>1889</v>
      </c>
      <c r="B134" s="40" t="s">
        <v>11</v>
      </c>
      <c r="C134" s="40" t="s">
        <v>1890</v>
      </c>
      <c r="D134" s="40" t="s">
        <v>9</v>
      </c>
      <c r="E134" s="59" t="s">
        <v>1881</v>
      </c>
      <c r="F134" s="53">
        <v>2</v>
      </c>
      <c r="G134" s="27" t="s">
        <v>1847</v>
      </c>
      <c r="H134" s="29">
        <v>2</v>
      </c>
      <c r="I134" s="21" t="s">
        <v>1827</v>
      </c>
      <c r="J134" s="24">
        <f t="shared" si="8"/>
        <v>-2</v>
      </c>
      <c r="K134" s="21" t="s">
        <v>1828</v>
      </c>
      <c r="L134" s="25">
        <f t="shared" si="9"/>
        <v>-2</v>
      </c>
      <c r="M134" s="26">
        <f t="shared" si="10"/>
        <v>-4</v>
      </c>
      <c r="N134" s="26">
        <f t="shared" si="11"/>
        <v>96</v>
      </c>
    </row>
    <row r="135" spans="1:14" ht="15" thickBot="1" x14ac:dyDescent="0.35">
      <c r="A135" s="46" t="s">
        <v>1851</v>
      </c>
      <c r="B135" s="42" t="s">
        <v>179</v>
      </c>
      <c r="C135" s="42" t="s">
        <v>1852</v>
      </c>
      <c r="D135" s="42" t="s">
        <v>177</v>
      </c>
      <c r="E135" s="58" t="s">
        <v>1827</v>
      </c>
      <c r="F135" s="52">
        <v>3</v>
      </c>
      <c r="G135" s="21" t="s">
        <v>1847</v>
      </c>
      <c r="H135" s="23">
        <v>2</v>
      </c>
      <c r="I135" s="21" t="s">
        <v>1827</v>
      </c>
      <c r="J135" s="24">
        <f t="shared" si="8"/>
        <v>3</v>
      </c>
      <c r="K135" s="21" t="s">
        <v>1828</v>
      </c>
      <c r="L135" s="25">
        <f t="shared" si="9"/>
        <v>-2</v>
      </c>
      <c r="M135" s="26">
        <f t="shared" si="10"/>
        <v>1</v>
      </c>
      <c r="N135" s="26">
        <f t="shared" si="11"/>
        <v>101</v>
      </c>
    </row>
    <row r="136" spans="1:14" ht="15" thickBot="1" x14ac:dyDescent="0.35">
      <c r="A136" s="44" t="s">
        <v>1922</v>
      </c>
      <c r="B136" s="40" t="s">
        <v>734</v>
      </c>
      <c r="C136" s="40" t="s">
        <v>1923</v>
      </c>
      <c r="D136" s="40" t="s">
        <v>732</v>
      </c>
      <c r="E136" s="59" t="s">
        <v>1885</v>
      </c>
      <c r="F136" s="53">
        <v>3</v>
      </c>
      <c r="G136" s="27" t="s">
        <v>1860</v>
      </c>
      <c r="H136" s="29">
        <v>3</v>
      </c>
      <c r="I136" s="21" t="s">
        <v>1827</v>
      </c>
      <c r="J136" s="24">
        <f t="shared" si="8"/>
        <v>-3</v>
      </c>
      <c r="K136" s="21" t="s">
        <v>1828</v>
      </c>
      <c r="L136" s="25">
        <f t="shared" si="9"/>
        <v>-3</v>
      </c>
      <c r="M136" s="26">
        <f t="shared" si="10"/>
        <v>-6</v>
      </c>
      <c r="N136" s="26">
        <f t="shared" si="11"/>
        <v>94</v>
      </c>
    </row>
    <row r="137" spans="1:14" ht="15" thickBot="1" x14ac:dyDescent="0.35">
      <c r="A137" s="46" t="s">
        <v>1865</v>
      </c>
      <c r="B137" s="42" t="s">
        <v>1076</v>
      </c>
      <c r="C137" s="42" t="s">
        <v>1866</v>
      </c>
      <c r="D137" s="42" t="s">
        <v>1074</v>
      </c>
      <c r="E137" s="58" t="s">
        <v>1827</v>
      </c>
      <c r="F137" s="52">
        <v>5</v>
      </c>
      <c r="G137" s="21" t="s">
        <v>1847</v>
      </c>
      <c r="H137" s="23">
        <v>5</v>
      </c>
      <c r="I137" s="21" t="s">
        <v>1827</v>
      </c>
      <c r="J137" s="24">
        <f t="shared" si="8"/>
        <v>5</v>
      </c>
      <c r="K137" s="21" t="s">
        <v>1828</v>
      </c>
      <c r="L137" s="25">
        <f t="shared" si="9"/>
        <v>-5</v>
      </c>
      <c r="M137" s="26">
        <f t="shared" si="10"/>
        <v>0</v>
      </c>
      <c r="N137" s="26">
        <f t="shared" si="11"/>
        <v>100</v>
      </c>
    </row>
    <row r="138" spans="1:14" ht="15" thickBot="1" x14ac:dyDescent="0.35">
      <c r="A138" s="47" t="s">
        <v>1939</v>
      </c>
      <c r="B138" s="48" t="s">
        <v>596</v>
      </c>
      <c r="C138" s="48" t="s">
        <v>1940</v>
      </c>
      <c r="D138" s="48" t="s">
        <v>594</v>
      </c>
      <c r="E138" s="60" t="s">
        <v>1885</v>
      </c>
      <c r="F138" s="54">
        <v>4</v>
      </c>
      <c r="G138" s="31" t="s">
        <v>1847</v>
      </c>
      <c r="H138" s="32">
        <v>3</v>
      </c>
      <c r="I138" s="21" t="s">
        <v>1827</v>
      </c>
      <c r="J138" s="24">
        <f t="shared" si="8"/>
        <v>-4</v>
      </c>
      <c r="K138" s="21" t="s">
        <v>1828</v>
      </c>
      <c r="L138" s="25">
        <f t="shared" si="9"/>
        <v>-3</v>
      </c>
      <c r="M138" s="26">
        <f t="shared" si="10"/>
        <v>-7</v>
      </c>
      <c r="N138" s="26">
        <f t="shared" si="11"/>
        <v>93</v>
      </c>
    </row>
  </sheetData>
  <autoFilter ref="B1:B138" xr:uid="{C75A45BA-9E28-465B-9AA0-CCD5516BA42A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B81FA-2DFC-440B-B0A9-DD7162D3F25C}">
  <dimension ref="A1:AC103"/>
  <sheetViews>
    <sheetView topLeftCell="L1" zoomScale="82" workbookViewId="0">
      <selection activeCell="B61" sqref="B61"/>
    </sheetView>
  </sheetViews>
  <sheetFormatPr defaultColWidth="25.44140625" defaultRowHeight="14.4" x14ac:dyDescent="0.3"/>
  <cols>
    <col min="1" max="1" width="19.6640625" style="50" bestFit="1" customWidth="1"/>
    <col min="2" max="2" width="34" style="50" customWidth="1"/>
    <col min="3" max="3" width="16.21875" style="50" customWidth="1"/>
    <col min="4" max="4" width="15.109375" style="50" customWidth="1"/>
    <col min="5" max="5" width="17.21875" style="64" customWidth="1"/>
    <col min="6" max="6" width="10.5546875" style="34" customWidth="1"/>
    <col min="7" max="7" width="16.21875" style="34" customWidth="1"/>
    <col min="8" max="8" width="17.88671875" style="64" customWidth="1"/>
    <col min="9" max="9" width="9.21875" style="35" customWidth="1"/>
    <col min="10" max="10" width="18.21875" style="35" bestFit="1" customWidth="1"/>
    <col min="11" max="11" width="36.6640625" style="64" customWidth="1"/>
    <col min="12" max="12" width="8.77734375" style="34" customWidth="1"/>
    <col min="13" max="13" width="37.109375" style="34" bestFit="1" customWidth="1"/>
    <col min="14" max="14" width="16.5546875" style="64" customWidth="1"/>
    <col min="15" max="15" width="10.21875" style="34" customWidth="1"/>
    <col min="16" max="16" width="15.88671875" style="34" bestFit="1" customWidth="1"/>
    <col min="17" max="17" width="14.6640625" style="64" customWidth="1"/>
    <col min="18" max="18" width="9.21875" style="34" customWidth="1"/>
    <col min="19" max="19" width="9.88671875" style="34" bestFit="1" customWidth="1"/>
    <col min="20" max="20" width="12.44140625" style="64" customWidth="1"/>
    <col min="21" max="21" width="9.21875" style="34" customWidth="1"/>
    <col min="22" max="22" width="10.21875" style="34" bestFit="1" customWidth="1"/>
    <col min="23" max="23" width="9.5546875" style="50" customWidth="1"/>
    <col min="24" max="24" width="9.6640625" style="50" customWidth="1"/>
    <col min="25" max="25" width="8.77734375" style="50" customWidth="1"/>
    <col min="26" max="26" width="9.6640625" style="50" customWidth="1"/>
    <col min="27" max="27" width="9" style="50" customWidth="1"/>
    <col min="28" max="28" width="9.21875" style="50" customWidth="1"/>
    <col min="29" max="16384" width="25.44140625" style="50"/>
  </cols>
  <sheetData>
    <row r="1" spans="1:29" ht="79.8" thickBot="1" x14ac:dyDescent="0.3">
      <c r="A1" s="36" t="s">
        <v>1813</v>
      </c>
      <c r="B1" s="37" t="s">
        <v>1814</v>
      </c>
      <c r="C1" s="37" t="s">
        <v>1815</v>
      </c>
      <c r="D1" s="37" t="s">
        <v>2050</v>
      </c>
      <c r="E1" s="17" t="s">
        <v>2051</v>
      </c>
      <c r="F1" s="18" t="s">
        <v>1818</v>
      </c>
      <c r="G1" s="70" t="s">
        <v>2209</v>
      </c>
      <c r="H1" s="17" t="s">
        <v>2052</v>
      </c>
      <c r="I1" s="65" t="s">
        <v>1818</v>
      </c>
      <c r="J1" s="72" t="s">
        <v>2210</v>
      </c>
      <c r="K1" s="17" t="s">
        <v>2053</v>
      </c>
      <c r="L1" s="18" t="s">
        <v>1818</v>
      </c>
      <c r="M1" s="74" t="s">
        <v>2212</v>
      </c>
      <c r="N1" s="17" t="s">
        <v>2054</v>
      </c>
      <c r="O1" s="18" t="s">
        <v>1818</v>
      </c>
      <c r="P1" s="76" t="s">
        <v>2214</v>
      </c>
      <c r="Q1" s="17" t="s">
        <v>2055</v>
      </c>
      <c r="R1" s="18" t="s">
        <v>1818</v>
      </c>
      <c r="S1" s="78" t="s">
        <v>2216</v>
      </c>
      <c r="T1" s="17" t="s">
        <v>2056</v>
      </c>
      <c r="U1" s="19" t="s">
        <v>1818</v>
      </c>
      <c r="V1" s="80" t="s">
        <v>2218</v>
      </c>
      <c r="W1" s="71" t="s">
        <v>2208</v>
      </c>
      <c r="X1" s="73" t="s">
        <v>2211</v>
      </c>
      <c r="Y1" s="75" t="s">
        <v>2213</v>
      </c>
      <c r="Z1" s="77" t="s">
        <v>2215</v>
      </c>
      <c r="AA1" s="79" t="s">
        <v>2217</v>
      </c>
      <c r="AB1" s="81" t="s">
        <v>2219</v>
      </c>
      <c r="AC1" s="82" t="s">
        <v>1825</v>
      </c>
    </row>
    <row r="2" spans="1:29" ht="15" thickBot="1" x14ac:dyDescent="0.3">
      <c r="A2" s="44" t="s">
        <v>2057</v>
      </c>
      <c r="B2" s="40" t="s">
        <v>755</v>
      </c>
      <c r="C2" s="40" t="s">
        <v>1829</v>
      </c>
      <c r="D2" s="40" t="s">
        <v>753</v>
      </c>
      <c r="E2" s="27" t="s">
        <v>2058</v>
      </c>
      <c r="F2" s="28">
        <v>4</v>
      </c>
      <c r="G2" s="28" t="s">
        <v>2063</v>
      </c>
      <c r="H2" s="27" t="s">
        <v>2059</v>
      </c>
      <c r="I2" s="66">
        <v>4</v>
      </c>
      <c r="J2" s="27" t="s">
        <v>2064</v>
      </c>
      <c r="K2" s="27" t="s">
        <v>2060</v>
      </c>
      <c r="L2" s="28">
        <v>4</v>
      </c>
      <c r="M2" s="21" t="s">
        <v>2065</v>
      </c>
      <c r="N2" s="27" t="s">
        <v>2058</v>
      </c>
      <c r="O2" s="28">
        <v>4</v>
      </c>
      <c r="P2" s="21" t="s">
        <v>2063</v>
      </c>
      <c r="Q2" s="27" t="s">
        <v>2061</v>
      </c>
      <c r="R2" s="28">
        <v>3</v>
      </c>
      <c r="S2" s="27" t="s">
        <v>2072</v>
      </c>
      <c r="T2" s="68">
        <v>45415</v>
      </c>
      <c r="U2" s="29">
        <v>2</v>
      </c>
      <c r="V2" s="68">
        <v>45415</v>
      </c>
      <c r="W2" s="50">
        <f>IF(E2=G2,F2*2-F2,-F2)</f>
        <v>-4</v>
      </c>
      <c r="X2" s="50">
        <f>IF(J2=H2,I2*2-I2,-I2)</f>
        <v>-4</v>
      </c>
      <c r="Y2" s="50">
        <f>IF(M2=K2,L2*2-L2,-L2)</f>
        <v>-4</v>
      </c>
      <c r="Z2" s="50">
        <f>IF(N2=P2,O2*3-O2,-O2)</f>
        <v>-4</v>
      </c>
      <c r="AA2" s="50">
        <f>IF(S2=Q2,R2*2-R2,-R2)</f>
        <v>-3</v>
      </c>
      <c r="AB2" s="50">
        <f>IF(T2=V2,U2*2-U2,-U2)</f>
        <v>2</v>
      </c>
      <c r="AC2" s="50">
        <f>SUM(W2:AB2)</f>
        <v>-17</v>
      </c>
    </row>
    <row r="3" spans="1:29" ht="27" thickBot="1" x14ac:dyDescent="0.3">
      <c r="A3" s="46" t="s">
        <v>2062</v>
      </c>
      <c r="B3" s="42" t="s">
        <v>527</v>
      </c>
      <c r="C3" s="42" t="s">
        <v>1926</v>
      </c>
      <c r="D3" s="42" t="s">
        <v>525</v>
      </c>
      <c r="E3" s="21" t="s">
        <v>2063</v>
      </c>
      <c r="F3" s="22">
        <v>5</v>
      </c>
      <c r="G3" s="28" t="s">
        <v>2063</v>
      </c>
      <c r="H3" s="21" t="s">
        <v>2064</v>
      </c>
      <c r="I3" s="67">
        <v>5</v>
      </c>
      <c r="J3" s="27" t="s">
        <v>2064</v>
      </c>
      <c r="K3" s="21" t="s">
        <v>2065</v>
      </c>
      <c r="L3" s="22">
        <v>5</v>
      </c>
      <c r="M3" s="21" t="s">
        <v>2065</v>
      </c>
      <c r="N3" s="21" t="s">
        <v>2063</v>
      </c>
      <c r="O3" s="22">
        <v>5</v>
      </c>
      <c r="P3" s="21" t="s">
        <v>2063</v>
      </c>
      <c r="Q3" s="21" t="s">
        <v>2066</v>
      </c>
      <c r="R3" s="22">
        <v>5</v>
      </c>
      <c r="S3" s="27" t="s">
        <v>2072</v>
      </c>
      <c r="T3" s="21" t="s">
        <v>2067</v>
      </c>
      <c r="U3" s="23">
        <v>5</v>
      </c>
      <c r="V3" s="68">
        <v>45415</v>
      </c>
      <c r="W3" s="50">
        <f t="shared" ref="W3:W66" si="0">IF(E3=G3,F3*2-F3,-F3)</f>
        <v>5</v>
      </c>
      <c r="X3" s="50">
        <f t="shared" ref="X3:X66" si="1">IF(J3=H3,I3*2-I3,-I3)</f>
        <v>5</v>
      </c>
      <c r="Y3" s="50">
        <f t="shared" ref="Y3:Y66" si="2">IF(M3=K3,L3*2-L3,-L3)</f>
        <v>5</v>
      </c>
      <c r="Z3" s="50">
        <f t="shared" ref="Z3:Z66" si="3">IF(N3=P3,O3*3-O3,-O3)</f>
        <v>10</v>
      </c>
      <c r="AA3" s="50">
        <f t="shared" ref="AA3:AA66" si="4">IF(S3=Q3,R3*2-R3,-R3)</f>
        <v>-5</v>
      </c>
      <c r="AB3" s="50">
        <f t="shared" ref="AB3:AB66" si="5">IF(T3=V3,U3*2-U3,-U3)</f>
        <v>-5</v>
      </c>
      <c r="AC3" s="50">
        <f t="shared" ref="AC3:AC66" si="6">SUM(W3:AB3)</f>
        <v>15</v>
      </c>
    </row>
    <row r="4" spans="1:29" ht="15" thickBot="1" x14ac:dyDescent="0.3">
      <c r="A4" s="44" t="s">
        <v>2068</v>
      </c>
      <c r="B4" s="40" t="s">
        <v>647</v>
      </c>
      <c r="C4" s="40" t="s">
        <v>1975</v>
      </c>
      <c r="D4" s="40" t="s">
        <v>645</v>
      </c>
      <c r="E4" s="27" t="s">
        <v>2063</v>
      </c>
      <c r="F4" s="28">
        <v>5</v>
      </c>
      <c r="G4" s="28" t="s">
        <v>2063</v>
      </c>
      <c r="H4" s="27" t="s">
        <v>2059</v>
      </c>
      <c r="I4" s="66">
        <v>5</v>
      </c>
      <c r="J4" s="27" t="s">
        <v>2064</v>
      </c>
      <c r="K4" s="27" t="s">
        <v>2069</v>
      </c>
      <c r="L4" s="28">
        <v>5</v>
      </c>
      <c r="M4" s="21" t="s">
        <v>2065</v>
      </c>
      <c r="N4" s="27" t="s">
        <v>2063</v>
      </c>
      <c r="O4" s="28">
        <v>5</v>
      </c>
      <c r="P4" s="21" t="s">
        <v>2063</v>
      </c>
      <c r="Q4" s="27" t="s">
        <v>2066</v>
      </c>
      <c r="R4" s="28">
        <v>3</v>
      </c>
      <c r="S4" s="27" t="s">
        <v>2072</v>
      </c>
      <c r="T4" s="27" t="s">
        <v>2067</v>
      </c>
      <c r="U4" s="29">
        <v>5</v>
      </c>
      <c r="V4" s="68">
        <v>45415</v>
      </c>
      <c r="W4" s="50">
        <f t="shared" si="0"/>
        <v>5</v>
      </c>
      <c r="X4" s="50">
        <f t="shared" si="1"/>
        <v>-5</v>
      </c>
      <c r="Y4" s="50">
        <f t="shared" si="2"/>
        <v>-5</v>
      </c>
      <c r="Z4" s="50">
        <f t="shared" si="3"/>
        <v>10</v>
      </c>
      <c r="AA4" s="50">
        <f t="shared" si="4"/>
        <v>-3</v>
      </c>
      <c r="AB4" s="50">
        <f t="shared" si="5"/>
        <v>-5</v>
      </c>
      <c r="AC4" s="50">
        <f t="shared" si="6"/>
        <v>-3</v>
      </c>
    </row>
    <row r="5" spans="1:29" ht="15" thickBot="1" x14ac:dyDescent="0.3">
      <c r="A5" s="46" t="s">
        <v>2070</v>
      </c>
      <c r="B5" s="42" t="s">
        <v>818</v>
      </c>
      <c r="C5" s="42" t="s">
        <v>1962</v>
      </c>
      <c r="D5" s="42" t="s">
        <v>816</v>
      </c>
      <c r="E5" s="21" t="s">
        <v>2058</v>
      </c>
      <c r="F5" s="22">
        <v>5</v>
      </c>
      <c r="G5" s="28" t="s">
        <v>2063</v>
      </c>
      <c r="H5" s="21" t="s">
        <v>2059</v>
      </c>
      <c r="I5" s="67">
        <v>5</v>
      </c>
      <c r="J5" s="27" t="s">
        <v>2064</v>
      </c>
      <c r="K5" s="21" t="s">
        <v>2060</v>
      </c>
      <c r="L5" s="22">
        <v>5</v>
      </c>
      <c r="M5" s="21" t="s">
        <v>2065</v>
      </c>
      <c r="N5" s="21" t="s">
        <v>2058</v>
      </c>
      <c r="O5" s="22">
        <v>5</v>
      </c>
      <c r="P5" s="21" t="s">
        <v>2063</v>
      </c>
      <c r="Q5" s="21" t="s">
        <v>2061</v>
      </c>
      <c r="R5" s="22">
        <v>4</v>
      </c>
      <c r="S5" s="27" t="s">
        <v>2072</v>
      </c>
      <c r="T5" s="21" t="s">
        <v>2067</v>
      </c>
      <c r="U5" s="23">
        <v>5</v>
      </c>
      <c r="V5" s="68">
        <v>45415</v>
      </c>
      <c r="W5" s="50">
        <f t="shared" si="0"/>
        <v>-5</v>
      </c>
      <c r="X5" s="50">
        <f t="shared" si="1"/>
        <v>-5</v>
      </c>
      <c r="Y5" s="50">
        <f t="shared" si="2"/>
        <v>-5</v>
      </c>
      <c r="Z5" s="50">
        <f t="shared" si="3"/>
        <v>-5</v>
      </c>
      <c r="AA5" s="50">
        <f t="shared" si="4"/>
        <v>-4</v>
      </c>
      <c r="AB5" s="50">
        <f t="shared" si="5"/>
        <v>-5</v>
      </c>
      <c r="AC5" s="50">
        <f t="shared" si="6"/>
        <v>-29</v>
      </c>
    </row>
    <row r="6" spans="1:29" ht="27" thickBot="1" x14ac:dyDescent="0.3">
      <c r="A6" s="44" t="s">
        <v>2071</v>
      </c>
      <c r="B6" s="40" t="s">
        <v>994</v>
      </c>
      <c r="C6" s="40" t="s">
        <v>1876</v>
      </c>
      <c r="D6" s="40" t="s">
        <v>992</v>
      </c>
      <c r="E6" s="27" t="s">
        <v>2063</v>
      </c>
      <c r="F6" s="28">
        <v>5</v>
      </c>
      <c r="G6" s="28" t="s">
        <v>2063</v>
      </c>
      <c r="H6" s="27" t="s">
        <v>2064</v>
      </c>
      <c r="I6" s="66">
        <v>5</v>
      </c>
      <c r="J6" s="27" t="s">
        <v>2064</v>
      </c>
      <c r="K6" s="27" t="s">
        <v>2065</v>
      </c>
      <c r="L6" s="28">
        <v>5</v>
      </c>
      <c r="M6" s="21" t="s">
        <v>2065</v>
      </c>
      <c r="N6" s="27" t="s">
        <v>2063</v>
      </c>
      <c r="O6" s="28">
        <v>5</v>
      </c>
      <c r="P6" s="21" t="s">
        <v>2063</v>
      </c>
      <c r="Q6" s="27" t="s">
        <v>2072</v>
      </c>
      <c r="R6" s="28">
        <v>3</v>
      </c>
      <c r="S6" s="27" t="s">
        <v>2072</v>
      </c>
      <c r="T6" s="68">
        <v>45415</v>
      </c>
      <c r="U6" s="29">
        <v>4</v>
      </c>
      <c r="V6" s="68">
        <v>45415</v>
      </c>
      <c r="W6" s="50">
        <f t="shared" si="0"/>
        <v>5</v>
      </c>
      <c r="X6" s="50">
        <f t="shared" si="1"/>
        <v>5</v>
      </c>
      <c r="Y6" s="50">
        <f t="shared" si="2"/>
        <v>5</v>
      </c>
      <c r="Z6" s="50">
        <f t="shared" si="3"/>
        <v>10</v>
      </c>
      <c r="AA6" s="50">
        <f t="shared" si="4"/>
        <v>3</v>
      </c>
      <c r="AB6" s="50">
        <f t="shared" si="5"/>
        <v>4</v>
      </c>
      <c r="AC6" s="50">
        <f t="shared" si="6"/>
        <v>32</v>
      </c>
    </row>
    <row r="7" spans="1:29" ht="27" thickBot="1" x14ac:dyDescent="0.3">
      <c r="A7" s="46" t="s">
        <v>2073</v>
      </c>
      <c r="B7" s="42" t="s">
        <v>641</v>
      </c>
      <c r="C7" s="42" t="s">
        <v>2074</v>
      </c>
      <c r="D7" s="42" t="s">
        <v>639</v>
      </c>
      <c r="E7" s="21" t="s">
        <v>2058</v>
      </c>
      <c r="F7" s="22">
        <v>5</v>
      </c>
      <c r="G7" s="28" t="s">
        <v>2063</v>
      </c>
      <c r="H7" s="21" t="s">
        <v>2064</v>
      </c>
      <c r="I7" s="67">
        <v>5</v>
      </c>
      <c r="J7" s="27" t="s">
        <v>2064</v>
      </c>
      <c r="K7" s="21" t="s">
        <v>2075</v>
      </c>
      <c r="L7" s="22">
        <v>5</v>
      </c>
      <c r="M7" s="21" t="s">
        <v>2065</v>
      </c>
      <c r="N7" s="21" t="s">
        <v>2058</v>
      </c>
      <c r="O7" s="22">
        <v>5</v>
      </c>
      <c r="P7" s="21" t="s">
        <v>2063</v>
      </c>
      <c r="Q7" s="21" t="s">
        <v>2066</v>
      </c>
      <c r="R7" s="22">
        <v>5</v>
      </c>
      <c r="S7" s="27" t="s">
        <v>2072</v>
      </c>
      <c r="T7" s="69">
        <v>45415</v>
      </c>
      <c r="U7" s="23">
        <v>5</v>
      </c>
      <c r="V7" s="68">
        <v>45415</v>
      </c>
      <c r="W7" s="50">
        <f t="shared" si="0"/>
        <v>-5</v>
      </c>
      <c r="X7" s="50">
        <f t="shared" si="1"/>
        <v>5</v>
      </c>
      <c r="Y7" s="50">
        <f t="shared" si="2"/>
        <v>-5</v>
      </c>
      <c r="Z7" s="50">
        <f t="shared" si="3"/>
        <v>-5</v>
      </c>
      <c r="AA7" s="50">
        <f t="shared" si="4"/>
        <v>-5</v>
      </c>
      <c r="AB7" s="50">
        <f t="shared" si="5"/>
        <v>5</v>
      </c>
      <c r="AC7" s="50">
        <f t="shared" si="6"/>
        <v>-10</v>
      </c>
    </row>
    <row r="8" spans="1:29" ht="15" thickBot="1" x14ac:dyDescent="0.3">
      <c r="A8" s="44" t="s">
        <v>2076</v>
      </c>
      <c r="B8" s="40" t="s">
        <v>683</v>
      </c>
      <c r="C8" s="40" t="s">
        <v>1961</v>
      </c>
      <c r="D8" s="40" t="s">
        <v>681</v>
      </c>
      <c r="E8" s="27" t="s">
        <v>2063</v>
      </c>
      <c r="F8" s="28">
        <v>5</v>
      </c>
      <c r="G8" s="28" t="s">
        <v>2063</v>
      </c>
      <c r="H8" s="27" t="s">
        <v>2059</v>
      </c>
      <c r="I8" s="66">
        <v>5</v>
      </c>
      <c r="J8" s="27" t="s">
        <v>2064</v>
      </c>
      <c r="K8" s="27" t="s">
        <v>2069</v>
      </c>
      <c r="L8" s="28">
        <v>5</v>
      </c>
      <c r="M8" s="21" t="s">
        <v>2065</v>
      </c>
      <c r="N8" s="27" t="s">
        <v>2063</v>
      </c>
      <c r="O8" s="28">
        <v>5</v>
      </c>
      <c r="P8" s="21" t="s">
        <v>2063</v>
      </c>
      <c r="Q8" s="27" t="s">
        <v>2061</v>
      </c>
      <c r="R8" s="28">
        <v>2</v>
      </c>
      <c r="S8" s="27" t="s">
        <v>2072</v>
      </c>
      <c r="T8" s="27" t="s">
        <v>2067</v>
      </c>
      <c r="U8" s="29">
        <v>1</v>
      </c>
      <c r="V8" s="68">
        <v>45415</v>
      </c>
      <c r="W8" s="50">
        <f t="shared" si="0"/>
        <v>5</v>
      </c>
      <c r="X8" s="50">
        <f t="shared" si="1"/>
        <v>-5</v>
      </c>
      <c r="Y8" s="50">
        <f t="shared" si="2"/>
        <v>-5</v>
      </c>
      <c r="Z8" s="50">
        <f t="shared" si="3"/>
        <v>10</v>
      </c>
      <c r="AA8" s="50">
        <f t="shared" si="4"/>
        <v>-2</v>
      </c>
      <c r="AB8" s="50">
        <f t="shared" si="5"/>
        <v>-1</v>
      </c>
      <c r="AC8" s="50">
        <f t="shared" si="6"/>
        <v>2</v>
      </c>
    </row>
    <row r="9" spans="1:29" ht="15" thickBot="1" x14ac:dyDescent="0.3">
      <c r="A9" s="46" t="s">
        <v>2077</v>
      </c>
      <c r="B9" s="42" t="s">
        <v>1305</v>
      </c>
      <c r="C9" s="42" t="s">
        <v>1304</v>
      </c>
      <c r="D9" s="42" t="s">
        <v>1303</v>
      </c>
      <c r="E9" s="21" t="s">
        <v>2063</v>
      </c>
      <c r="F9" s="22">
        <v>5</v>
      </c>
      <c r="G9" s="28" t="s">
        <v>2063</v>
      </c>
      <c r="H9" s="21" t="s">
        <v>2059</v>
      </c>
      <c r="I9" s="67">
        <v>5</v>
      </c>
      <c r="J9" s="27" t="s">
        <v>2064</v>
      </c>
      <c r="K9" s="21" t="s">
        <v>2069</v>
      </c>
      <c r="L9" s="22">
        <v>5</v>
      </c>
      <c r="M9" s="21" t="s">
        <v>2065</v>
      </c>
      <c r="N9" s="21" t="s">
        <v>2063</v>
      </c>
      <c r="O9" s="22">
        <v>5</v>
      </c>
      <c r="P9" s="21" t="s">
        <v>2063</v>
      </c>
      <c r="Q9" s="21" t="s">
        <v>2066</v>
      </c>
      <c r="R9" s="22">
        <v>5</v>
      </c>
      <c r="S9" s="27" t="s">
        <v>2072</v>
      </c>
      <c r="T9" s="21" t="s">
        <v>2067</v>
      </c>
      <c r="U9" s="23">
        <v>5</v>
      </c>
      <c r="V9" s="68">
        <v>45415</v>
      </c>
      <c r="W9" s="50">
        <f t="shared" si="0"/>
        <v>5</v>
      </c>
      <c r="X9" s="50">
        <f t="shared" si="1"/>
        <v>-5</v>
      </c>
      <c r="Y9" s="50">
        <f t="shared" si="2"/>
        <v>-5</v>
      </c>
      <c r="Z9" s="50">
        <f t="shared" si="3"/>
        <v>10</v>
      </c>
      <c r="AA9" s="50">
        <f t="shared" si="4"/>
        <v>-5</v>
      </c>
      <c r="AB9" s="50">
        <f t="shared" si="5"/>
        <v>-5</v>
      </c>
      <c r="AC9" s="50">
        <f t="shared" si="6"/>
        <v>-5</v>
      </c>
    </row>
    <row r="10" spans="1:29" ht="15" thickBot="1" x14ac:dyDescent="0.3">
      <c r="A10" s="44" t="s">
        <v>2078</v>
      </c>
      <c r="B10" s="40" t="s">
        <v>179</v>
      </c>
      <c r="C10" s="40" t="s">
        <v>1852</v>
      </c>
      <c r="D10" s="40" t="s">
        <v>177</v>
      </c>
      <c r="E10" s="27" t="s">
        <v>2058</v>
      </c>
      <c r="F10" s="28">
        <v>3</v>
      </c>
      <c r="G10" s="28" t="s">
        <v>2063</v>
      </c>
      <c r="H10" s="27" t="s">
        <v>2059</v>
      </c>
      <c r="I10" s="66">
        <v>3</v>
      </c>
      <c r="J10" s="27" t="s">
        <v>2064</v>
      </c>
      <c r="K10" s="27" t="s">
        <v>2060</v>
      </c>
      <c r="L10" s="28">
        <v>3</v>
      </c>
      <c r="M10" s="21" t="s">
        <v>2065</v>
      </c>
      <c r="N10" s="27" t="s">
        <v>2058</v>
      </c>
      <c r="O10" s="28">
        <v>3</v>
      </c>
      <c r="P10" s="21" t="s">
        <v>2063</v>
      </c>
      <c r="Q10" s="27" t="s">
        <v>2072</v>
      </c>
      <c r="R10" s="28">
        <v>1</v>
      </c>
      <c r="S10" s="27" t="s">
        <v>2072</v>
      </c>
      <c r="T10" s="27" t="s">
        <v>2067</v>
      </c>
      <c r="U10" s="29">
        <v>1</v>
      </c>
      <c r="V10" s="68">
        <v>45415</v>
      </c>
      <c r="W10" s="50">
        <f t="shared" si="0"/>
        <v>-3</v>
      </c>
      <c r="X10" s="50">
        <f t="shared" si="1"/>
        <v>-3</v>
      </c>
      <c r="Y10" s="50">
        <f t="shared" si="2"/>
        <v>-3</v>
      </c>
      <c r="Z10" s="50">
        <f t="shared" si="3"/>
        <v>-3</v>
      </c>
      <c r="AA10" s="50">
        <f t="shared" si="4"/>
        <v>1</v>
      </c>
      <c r="AB10" s="50">
        <f t="shared" si="5"/>
        <v>-1</v>
      </c>
      <c r="AC10" s="50">
        <f t="shared" si="6"/>
        <v>-12</v>
      </c>
    </row>
    <row r="11" spans="1:29" ht="27" thickBot="1" x14ac:dyDescent="0.3">
      <c r="A11" s="46" t="s">
        <v>2079</v>
      </c>
      <c r="B11" s="42" t="s">
        <v>1770</v>
      </c>
      <c r="C11" s="42" t="s">
        <v>1904</v>
      </c>
      <c r="D11" s="42" t="s">
        <v>1768</v>
      </c>
      <c r="E11" s="21" t="s">
        <v>2063</v>
      </c>
      <c r="F11" s="22">
        <v>5</v>
      </c>
      <c r="G11" s="28" t="s">
        <v>2063</v>
      </c>
      <c r="H11" s="21" t="s">
        <v>2064</v>
      </c>
      <c r="I11" s="67">
        <v>5</v>
      </c>
      <c r="J11" s="27" t="s">
        <v>2064</v>
      </c>
      <c r="K11" s="21" t="s">
        <v>2065</v>
      </c>
      <c r="L11" s="22">
        <v>5</v>
      </c>
      <c r="M11" s="21" t="s">
        <v>2065</v>
      </c>
      <c r="N11" s="21" t="s">
        <v>2063</v>
      </c>
      <c r="O11" s="22">
        <v>5</v>
      </c>
      <c r="P11" s="21" t="s">
        <v>2063</v>
      </c>
      <c r="Q11" s="21" t="s">
        <v>2072</v>
      </c>
      <c r="R11" s="22">
        <v>5</v>
      </c>
      <c r="S11" s="27" t="s">
        <v>2072</v>
      </c>
      <c r="T11" s="69">
        <v>45415</v>
      </c>
      <c r="U11" s="23">
        <v>5</v>
      </c>
      <c r="V11" s="68">
        <v>45415</v>
      </c>
      <c r="W11" s="50">
        <f t="shared" si="0"/>
        <v>5</v>
      </c>
      <c r="X11" s="50">
        <f t="shared" si="1"/>
        <v>5</v>
      </c>
      <c r="Y11" s="50">
        <f t="shared" si="2"/>
        <v>5</v>
      </c>
      <c r="Z11" s="50">
        <f t="shared" si="3"/>
        <v>10</v>
      </c>
      <c r="AA11" s="50">
        <f t="shared" si="4"/>
        <v>5</v>
      </c>
      <c r="AB11" s="50">
        <f t="shared" si="5"/>
        <v>5</v>
      </c>
      <c r="AC11" s="50">
        <f t="shared" si="6"/>
        <v>35</v>
      </c>
    </row>
    <row r="12" spans="1:29" ht="15" thickBot="1" x14ac:dyDescent="0.3">
      <c r="A12" s="44" t="s">
        <v>2080</v>
      </c>
      <c r="B12" s="40" t="s">
        <v>827</v>
      </c>
      <c r="C12" s="40" t="s">
        <v>1908</v>
      </c>
      <c r="D12" s="40" t="s">
        <v>825</v>
      </c>
      <c r="E12" s="27" t="s">
        <v>2063</v>
      </c>
      <c r="F12" s="28">
        <v>5</v>
      </c>
      <c r="G12" s="28" t="s">
        <v>2063</v>
      </c>
      <c r="H12" s="27" t="s">
        <v>2059</v>
      </c>
      <c r="I12" s="66">
        <v>5</v>
      </c>
      <c r="J12" s="27" t="s">
        <v>2064</v>
      </c>
      <c r="K12" s="27" t="s">
        <v>2069</v>
      </c>
      <c r="L12" s="28">
        <v>5</v>
      </c>
      <c r="M12" s="21" t="s">
        <v>2065</v>
      </c>
      <c r="N12" s="27" t="s">
        <v>2063</v>
      </c>
      <c r="O12" s="28">
        <v>5</v>
      </c>
      <c r="P12" s="21" t="s">
        <v>2063</v>
      </c>
      <c r="Q12" s="27" t="s">
        <v>2066</v>
      </c>
      <c r="R12" s="28">
        <v>5</v>
      </c>
      <c r="S12" s="27" t="s">
        <v>2072</v>
      </c>
      <c r="T12" s="27" t="s">
        <v>2067</v>
      </c>
      <c r="U12" s="29">
        <v>5</v>
      </c>
      <c r="V12" s="68">
        <v>45415</v>
      </c>
      <c r="W12" s="50">
        <f t="shared" si="0"/>
        <v>5</v>
      </c>
      <c r="X12" s="50">
        <f t="shared" si="1"/>
        <v>-5</v>
      </c>
      <c r="Y12" s="50">
        <f t="shared" si="2"/>
        <v>-5</v>
      </c>
      <c r="Z12" s="50">
        <f t="shared" si="3"/>
        <v>10</v>
      </c>
      <c r="AA12" s="50">
        <f t="shared" si="4"/>
        <v>-5</v>
      </c>
      <c r="AB12" s="50">
        <f t="shared" si="5"/>
        <v>-5</v>
      </c>
      <c r="AC12" s="50">
        <f t="shared" si="6"/>
        <v>-5</v>
      </c>
    </row>
    <row r="13" spans="1:29" ht="27" thickBot="1" x14ac:dyDescent="0.3">
      <c r="A13" s="46" t="s">
        <v>2081</v>
      </c>
      <c r="B13" s="42" t="s">
        <v>1411</v>
      </c>
      <c r="C13" s="42" t="s">
        <v>1835</v>
      </c>
      <c r="D13" s="42" t="s">
        <v>1409</v>
      </c>
      <c r="E13" s="21" t="s">
        <v>2063</v>
      </c>
      <c r="F13" s="22">
        <v>5</v>
      </c>
      <c r="G13" s="28" t="s">
        <v>2063</v>
      </c>
      <c r="H13" s="21" t="s">
        <v>2064</v>
      </c>
      <c r="I13" s="67">
        <v>5</v>
      </c>
      <c r="J13" s="27" t="s">
        <v>2064</v>
      </c>
      <c r="K13" s="21" t="s">
        <v>2065</v>
      </c>
      <c r="L13" s="22">
        <v>5</v>
      </c>
      <c r="M13" s="21" t="s">
        <v>2065</v>
      </c>
      <c r="N13" s="21" t="s">
        <v>2063</v>
      </c>
      <c r="O13" s="22">
        <v>5</v>
      </c>
      <c r="P13" s="21" t="s">
        <v>2063</v>
      </c>
      <c r="Q13" s="21" t="s">
        <v>2066</v>
      </c>
      <c r="R13" s="22">
        <v>5</v>
      </c>
      <c r="S13" s="27" t="s">
        <v>2072</v>
      </c>
      <c r="T13" s="21" t="s">
        <v>2067</v>
      </c>
      <c r="U13" s="23">
        <v>5</v>
      </c>
      <c r="V13" s="68">
        <v>45415</v>
      </c>
      <c r="W13" s="50">
        <f t="shared" si="0"/>
        <v>5</v>
      </c>
      <c r="X13" s="50">
        <f t="shared" si="1"/>
        <v>5</v>
      </c>
      <c r="Y13" s="50">
        <f t="shared" si="2"/>
        <v>5</v>
      </c>
      <c r="Z13" s="50">
        <f t="shared" si="3"/>
        <v>10</v>
      </c>
      <c r="AA13" s="50">
        <f t="shared" si="4"/>
        <v>-5</v>
      </c>
      <c r="AB13" s="50">
        <f t="shared" si="5"/>
        <v>-5</v>
      </c>
      <c r="AC13" s="50">
        <f t="shared" si="6"/>
        <v>15</v>
      </c>
    </row>
    <row r="14" spans="1:29" ht="27" thickBot="1" x14ac:dyDescent="0.3">
      <c r="A14" s="44" t="s">
        <v>2082</v>
      </c>
      <c r="B14" s="40" t="s">
        <v>1417</v>
      </c>
      <c r="C14" s="40" t="s">
        <v>1872</v>
      </c>
      <c r="D14" s="40" t="s">
        <v>1415</v>
      </c>
      <c r="E14" s="27" t="s">
        <v>2058</v>
      </c>
      <c r="F14" s="28">
        <v>1</v>
      </c>
      <c r="G14" s="28" t="s">
        <v>2063</v>
      </c>
      <c r="H14" s="27" t="s">
        <v>2064</v>
      </c>
      <c r="I14" s="66">
        <v>1</v>
      </c>
      <c r="J14" s="27" t="s">
        <v>2064</v>
      </c>
      <c r="K14" s="27" t="s">
        <v>2075</v>
      </c>
      <c r="L14" s="28">
        <v>1</v>
      </c>
      <c r="M14" s="21" t="s">
        <v>2065</v>
      </c>
      <c r="N14" s="27" t="s">
        <v>2058</v>
      </c>
      <c r="O14" s="28">
        <v>1</v>
      </c>
      <c r="P14" s="21" t="s">
        <v>2063</v>
      </c>
      <c r="Q14" s="27" t="s">
        <v>2072</v>
      </c>
      <c r="R14" s="28">
        <v>1</v>
      </c>
      <c r="S14" s="27" t="s">
        <v>2072</v>
      </c>
      <c r="T14" s="68">
        <v>45415</v>
      </c>
      <c r="U14" s="29">
        <v>1</v>
      </c>
      <c r="V14" s="68">
        <v>45415</v>
      </c>
      <c r="W14" s="50">
        <f t="shared" si="0"/>
        <v>-1</v>
      </c>
      <c r="X14" s="50">
        <f t="shared" si="1"/>
        <v>1</v>
      </c>
      <c r="Y14" s="50">
        <f t="shared" si="2"/>
        <v>-1</v>
      </c>
      <c r="Z14" s="50">
        <f t="shared" si="3"/>
        <v>-1</v>
      </c>
      <c r="AA14" s="50">
        <f t="shared" si="4"/>
        <v>1</v>
      </c>
      <c r="AB14" s="50">
        <f t="shared" si="5"/>
        <v>1</v>
      </c>
      <c r="AC14" s="50">
        <f t="shared" si="6"/>
        <v>0</v>
      </c>
    </row>
    <row r="15" spans="1:29" ht="15" thickBot="1" x14ac:dyDescent="0.3">
      <c r="A15" s="46" t="s">
        <v>2083</v>
      </c>
      <c r="B15" s="42" t="s">
        <v>1040</v>
      </c>
      <c r="C15" s="42" t="s">
        <v>1957</v>
      </c>
      <c r="D15" s="42" t="s">
        <v>1038</v>
      </c>
      <c r="E15" s="21" t="s">
        <v>2058</v>
      </c>
      <c r="F15" s="22">
        <v>5</v>
      </c>
      <c r="G15" s="28" t="s">
        <v>2063</v>
      </c>
      <c r="H15" s="21" t="s">
        <v>2059</v>
      </c>
      <c r="I15" s="67">
        <v>5</v>
      </c>
      <c r="J15" s="27" t="s">
        <v>2064</v>
      </c>
      <c r="K15" s="21" t="s">
        <v>2060</v>
      </c>
      <c r="L15" s="22">
        <v>5</v>
      </c>
      <c r="M15" s="21" t="s">
        <v>2065</v>
      </c>
      <c r="N15" s="21" t="s">
        <v>2063</v>
      </c>
      <c r="O15" s="22">
        <v>5</v>
      </c>
      <c r="P15" s="21" t="s">
        <v>2063</v>
      </c>
      <c r="Q15" s="21" t="s">
        <v>2061</v>
      </c>
      <c r="R15" s="22">
        <v>3</v>
      </c>
      <c r="S15" s="27" t="s">
        <v>2072</v>
      </c>
      <c r="T15" s="21" t="s">
        <v>2067</v>
      </c>
      <c r="U15" s="23">
        <v>3</v>
      </c>
      <c r="V15" s="68">
        <v>45415</v>
      </c>
      <c r="W15" s="50">
        <f t="shared" si="0"/>
        <v>-5</v>
      </c>
      <c r="X15" s="50">
        <f t="shared" si="1"/>
        <v>-5</v>
      </c>
      <c r="Y15" s="50">
        <f t="shared" si="2"/>
        <v>-5</v>
      </c>
      <c r="Z15" s="50">
        <f t="shared" si="3"/>
        <v>10</v>
      </c>
      <c r="AA15" s="50">
        <f t="shared" si="4"/>
        <v>-3</v>
      </c>
      <c r="AB15" s="50">
        <f t="shared" si="5"/>
        <v>-3</v>
      </c>
      <c r="AC15" s="50">
        <f t="shared" si="6"/>
        <v>-11</v>
      </c>
    </row>
    <row r="16" spans="1:29" ht="27" thickBot="1" x14ac:dyDescent="0.3">
      <c r="A16" s="44" t="s">
        <v>2084</v>
      </c>
      <c r="B16" s="40" t="s">
        <v>704</v>
      </c>
      <c r="C16" s="40" t="s">
        <v>2085</v>
      </c>
      <c r="D16" s="40" t="s">
        <v>702</v>
      </c>
      <c r="E16" s="27" t="s">
        <v>2058</v>
      </c>
      <c r="F16" s="28">
        <v>3</v>
      </c>
      <c r="G16" s="28" t="s">
        <v>2063</v>
      </c>
      <c r="H16" s="27" t="s">
        <v>2064</v>
      </c>
      <c r="I16" s="66">
        <v>4</v>
      </c>
      <c r="J16" s="27" t="s">
        <v>2064</v>
      </c>
      <c r="K16" s="27" t="s">
        <v>2075</v>
      </c>
      <c r="L16" s="28">
        <v>3</v>
      </c>
      <c r="M16" s="21" t="s">
        <v>2065</v>
      </c>
      <c r="N16" s="27" t="s">
        <v>2058</v>
      </c>
      <c r="O16" s="28">
        <v>4</v>
      </c>
      <c r="P16" s="21" t="s">
        <v>2063</v>
      </c>
      <c r="Q16" s="27" t="s">
        <v>2072</v>
      </c>
      <c r="R16" s="28">
        <v>2</v>
      </c>
      <c r="S16" s="27" t="s">
        <v>2072</v>
      </c>
      <c r="T16" s="68">
        <v>45415</v>
      </c>
      <c r="U16" s="29">
        <v>2</v>
      </c>
      <c r="V16" s="68">
        <v>45415</v>
      </c>
      <c r="W16" s="50">
        <f t="shared" si="0"/>
        <v>-3</v>
      </c>
      <c r="X16" s="50">
        <f t="shared" si="1"/>
        <v>4</v>
      </c>
      <c r="Y16" s="50">
        <f t="shared" si="2"/>
        <v>-3</v>
      </c>
      <c r="Z16" s="50">
        <f t="shared" si="3"/>
        <v>-4</v>
      </c>
      <c r="AA16" s="50">
        <f t="shared" si="4"/>
        <v>2</v>
      </c>
      <c r="AB16" s="50">
        <f t="shared" si="5"/>
        <v>2</v>
      </c>
      <c r="AC16" s="50">
        <f t="shared" si="6"/>
        <v>-2</v>
      </c>
    </row>
    <row r="17" spans="1:29" ht="15" thickBot="1" x14ac:dyDescent="0.3">
      <c r="A17" s="46" t="s">
        <v>2086</v>
      </c>
      <c r="B17" s="42" t="s">
        <v>1414</v>
      </c>
      <c r="C17" s="42" t="s">
        <v>2087</v>
      </c>
      <c r="D17" s="42" t="s">
        <v>1412</v>
      </c>
      <c r="E17" s="21" t="s">
        <v>2058</v>
      </c>
      <c r="F17" s="22">
        <v>5</v>
      </c>
      <c r="G17" s="28" t="s">
        <v>2063</v>
      </c>
      <c r="H17" s="21" t="s">
        <v>2059</v>
      </c>
      <c r="I17" s="67">
        <v>5</v>
      </c>
      <c r="J17" s="27" t="s">
        <v>2064</v>
      </c>
      <c r="K17" s="21" t="s">
        <v>2060</v>
      </c>
      <c r="L17" s="22">
        <v>5</v>
      </c>
      <c r="M17" s="21" t="s">
        <v>2065</v>
      </c>
      <c r="N17" s="21" t="s">
        <v>2063</v>
      </c>
      <c r="O17" s="22">
        <v>5</v>
      </c>
      <c r="P17" s="21" t="s">
        <v>2063</v>
      </c>
      <c r="Q17" s="21" t="s">
        <v>2066</v>
      </c>
      <c r="R17" s="22">
        <v>5</v>
      </c>
      <c r="S17" s="27" t="s">
        <v>2072</v>
      </c>
      <c r="T17" s="21" t="s">
        <v>2067</v>
      </c>
      <c r="U17" s="23">
        <v>5</v>
      </c>
      <c r="V17" s="68">
        <v>45415</v>
      </c>
      <c r="W17" s="50">
        <f t="shared" si="0"/>
        <v>-5</v>
      </c>
      <c r="X17" s="50">
        <f t="shared" si="1"/>
        <v>-5</v>
      </c>
      <c r="Y17" s="50">
        <f t="shared" si="2"/>
        <v>-5</v>
      </c>
      <c r="Z17" s="50">
        <f t="shared" si="3"/>
        <v>10</v>
      </c>
      <c r="AA17" s="50">
        <f t="shared" si="4"/>
        <v>-5</v>
      </c>
      <c r="AB17" s="50">
        <f t="shared" si="5"/>
        <v>-5</v>
      </c>
      <c r="AC17" s="50">
        <f t="shared" si="6"/>
        <v>-15</v>
      </c>
    </row>
    <row r="18" spans="1:29" ht="27" thickBot="1" x14ac:dyDescent="0.3">
      <c r="A18" s="44" t="s">
        <v>2088</v>
      </c>
      <c r="B18" s="40" t="s">
        <v>584</v>
      </c>
      <c r="C18" s="40" t="s">
        <v>1941</v>
      </c>
      <c r="D18" s="40" t="s">
        <v>582</v>
      </c>
      <c r="E18" s="27" t="s">
        <v>2058</v>
      </c>
      <c r="F18" s="28">
        <v>4</v>
      </c>
      <c r="G18" s="28" t="s">
        <v>2063</v>
      </c>
      <c r="H18" s="27" t="s">
        <v>2059</v>
      </c>
      <c r="I18" s="66">
        <v>3</v>
      </c>
      <c r="J18" s="27" t="s">
        <v>2064</v>
      </c>
      <c r="K18" s="27" t="s">
        <v>2060</v>
      </c>
      <c r="L18" s="28">
        <v>4</v>
      </c>
      <c r="M18" s="21" t="s">
        <v>2065</v>
      </c>
      <c r="N18" s="27" t="s">
        <v>2058</v>
      </c>
      <c r="O18" s="28">
        <v>3</v>
      </c>
      <c r="P18" s="21" t="s">
        <v>2063</v>
      </c>
      <c r="Q18" s="27" t="s">
        <v>2061</v>
      </c>
      <c r="R18" s="28">
        <v>3</v>
      </c>
      <c r="S18" s="27" t="s">
        <v>2072</v>
      </c>
      <c r="T18" s="68">
        <v>45415</v>
      </c>
      <c r="U18" s="29">
        <v>3</v>
      </c>
      <c r="V18" s="68">
        <v>45415</v>
      </c>
      <c r="W18" s="50">
        <f t="shared" si="0"/>
        <v>-4</v>
      </c>
      <c r="X18" s="50">
        <f t="shared" si="1"/>
        <v>-3</v>
      </c>
      <c r="Y18" s="50">
        <f t="shared" si="2"/>
        <v>-4</v>
      </c>
      <c r="Z18" s="50">
        <f t="shared" si="3"/>
        <v>-3</v>
      </c>
      <c r="AA18" s="50">
        <f t="shared" si="4"/>
        <v>-3</v>
      </c>
      <c r="AB18" s="50">
        <f t="shared" si="5"/>
        <v>3</v>
      </c>
      <c r="AC18" s="50">
        <f t="shared" si="6"/>
        <v>-14</v>
      </c>
    </row>
    <row r="19" spans="1:29" ht="27" thickBot="1" x14ac:dyDescent="0.3">
      <c r="A19" s="46" t="s">
        <v>2089</v>
      </c>
      <c r="B19" s="42" t="s">
        <v>1308</v>
      </c>
      <c r="C19" s="42" t="s">
        <v>1307</v>
      </c>
      <c r="D19" s="42" t="s">
        <v>1306</v>
      </c>
      <c r="E19" s="21" t="s">
        <v>2058</v>
      </c>
      <c r="F19" s="22">
        <v>5</v>
      </c>
      <c r="G19" s="28" t="s">
        <v>2063</v>
      </c>
      <c r="H19" s="21" t="s">
        <v>2064</v>
      </c>
      <c r="I19" s="67">
        <v>5</v>
      </c>
      <c r="J19" s="27" t="s">
        <v>2064</v>
      </c>
      <c r="K19" s="21" t="s">
        <v>2075</v>
      </c>
      <c r="L19" s="22">
        <v>5</v>
      </c>
      <c r="M19" s="21" t="s">
        <v>2065</v>
      </c>
      <c r="N19" s="21" t="s">
        <v>2058</v>
      </c>
      <c r="O19" s="22">
        <v>5</v>
      </c>
      <c r="P19" s="21" t="s">
        <v>2063</v>
      </c>
      <c r="Q19" s="21" t="s">
        <v>2061</v>
      </c>
      <c r="R19" s="22">
        <v>5</v>
      </c>
      <c r="S19" s="27" t="s">
        <v>2072</v>
      </c>
      <c r="T19" s="21" t="s">
        <v>2067</v>
      </c>
      <c r="U19" s="23">
        <v>5</v>
      </c>
      <c r="V19" s="68">
        <v>45415</v>
      </c>
      <c r="W19" s="50">
        <f t="shared" si="0"/>
        <v>-5</v>
      </c>
      <c r="X19" s="50">
        <f t="shared" si="1"/>
        <v>5</v>
      </c>
      <c r="Y19" s="50">
        <f t="shared" si="2"/>
        <v>-5</v>
      </c>
      <c r="Z19" s="50">
        <f t="shared" si="3"/>
        <v>-5</v>
      </c>
      <c r="AA19" s="50">
        <f t="shared" si="4"/>
        <v>-5</v>
      </c>
      <c r="AB19" s="50">
        <f t="shared" si="5"/>
        <v>-5</v>
      </c>
      <c r="AC19" s="50">
        <f t="shared" si="6"/>
        <v>-20</v>
      </c>
    </row>
    <row r="20" spans="1:29" ht="27" thickBot="1" x14ac:dyDescent="0.3">
      <c r="A20" s="44" t="s">
        <v>2090</v>
      </c>
      <c r="B20" s="40" t="s">
        <v>1284</v>
      </c>
      <c r="C20" s="40" t="s">
        <v>2091</v>
      </c>
      <c r="D20" s="40" t="s">
        <v>1282</v>
      </c>
      <c r="E20" s="27" t="s">
        <v>2063</v>
      </c>
      <c r="F20" s="28">
        <v>5</v>
      </c>
      <c r="G20" s="28" t="s">
        <v>2063</v>
      </c>
      <c r="H20" s="27" t="s">
        <v>2064</v>
      </c>
      <c r="I20" s="66">
        <v>5</v>
      </c>
      <c r="J20" s="27" t="s">
        <v>2064</v>
      </c>
      <c r="K20" s="27" t="s">
        <v>2065</v>
      </c>
      <c r="L20" s="28">
        <v>5</v>
      </c>
      <c r="M20" s="21" t="s">
        <v>2065</v>
      </c>
      <c r="N20" s="27" t="s">
        <v>2063</v>
      </c>
      <c r="O20" s="28">
        <v>5</v>
      </c>
      <c r="P20" s="21" t="s">
        <v>2063</v>
      </c>
      <c r="Q20" s="27" t="s">
        <v>2061</v>
      </c>
      <c r="R20" s="28">
        <v>3</v>
      </c>
      <c r="S20" s="27" t="s">
        <v>2072</v>
      </c>
      <c r="T20" s="27" t="s">
        <v>2067</v>
      </c>
      <c r="U20" s="29">
        <v>5</v>
      </c>
      <c r="V20" s="68">
        <v>45415</v>
      </c>
      <c r="W20" s="50">
        <f t="shared" si="0"/>
        <v>5</v>
      </c>
      <c r="X20" s="50">
        <f t="shared" si="1"/>
        <v>5</v>
      </c>
      <c r="Y20" s="50">
        <f t="shared" si="2"/>
        <v>5</v>
      </c>
      <c r="Z20" s="50">
        <f t="shared" si="3"/>
        <v>10</v>
      </c>
      <c r="AA20" s="50">
        <f t="shared" si="4"/>
        <v>-3</v>
      </c>
      <c r="AB20" s="50">
        <f t="shared" si="5"/>
        <v>-5</v>
      </c>
      <c r="AC20" s="50">
        <f t="shared" si="6"/>
        <v>17</v>
      </c>
    </row>
    <row r="21" spans="1:29" ht="27" thickBot="1" x14ac:dyDescent="0.3">
      <c r="A21" s="46" t="s">
        <v>2092</v>
      </c>
      <c r="B21" s="42" t="s">
        <v>1251</v>
      </c>
      <c r="C21" s="42" t="s">
        <v>2093</v>
      </c>
      <c r="D21" s="42" t="s">
        <v>1249</v>
      </c>
      <c r="E21" s="21" t="s">
        <v>2063</v>
      </c>
      <c r="F21" s="22">
        <v>5</v>
      </c>
      <c r="G21" s="28" t="s">
        <v>2063</v>
      </c>
      <c r="H21" s="21" t="s">
        <v>2064</v>
      </c>
      <c r="I21" s="67">
        <v>5</v>
      </c>
      <c r="J21" s="27" t="s">
        <v>2064</v>
      </c>
      <c r="K21" s="21" t="s">
        <v>2065</v>
      </c>
      <c r="L21" s="22">
        <v>5</v>
      </c>
      <c r="M21" s="21" t="s">
        <v>2065</v>
      </c>
      <c r="N21" s="21" t="s">
        <v>2063</v>
      </c>
      <c r="O21" s="22">
        <v>5</v>
      </c>
      <c r="P21" s="21" t="s">
        <v>2063</v>
      </c>
      <c r="Q21" s="21" t="s">
        <v>2072</v>
      </c>
      <c r="R21" s="22">
        <v>1</v>
      </c>
      <c r="S21" s="27" t="s">
        <v>2072</v>
      </c>
      <c r="T21" s="21" t="s">
        <v>2067</v>
      </c>
      <c r="U21" s="23">
        <v>5</v>
      </c>
      <c r="V21" s="68">
        <v>45415</v>
      </c>
      <c r="W21" s="50">
        <f t="shared" si="0"/>
        <v>5</v>
      </c>
      <c r="X21" s="50">
        <f t="shared" si="1"/>
        <v>5</v>
      </c>
      <c r="Y21" s="50">
        <f t="shared" si="2"/>
        <v>5</v>
      </c>
      <c r="Z21" s="50">
        <f t="shared" si="3"/>
        <v>10</v>
      </c>
      <c r="AA21" s="50">
        <f t="shared" si="4"/>
        <v>1</v>
      </c>
      <c r="AB21" s="50">
        <f t="shared" si="5"/>
        <v>-5</v>
      </c>
      <c r="AC21" s="50">
        <f t="shared" si="6"/>
        <v>21</v>
      </c>
    </row>
    <row r="22" spans="1:29" ht="27" thickBot="1" x14ac:dyDescent="0.3">
      <c r="A22" s="44" t="s">
        <v>2094</v>
      </c>
      <c r="B22" s="40" t="s">
        <v>1641</v>
      </c>
      <c r="C22" s="40" t="s">
        <v>2095</v>
      </c>
      <c r="D22" s="40" t="s">
        <v>1639</v>
      </c>
      <c r="E22" s="27" t="s">
        <v>2063</v>
      </c>
      <c r="F22" s="28">
        <v>5</v>
      </c>
      <c r="G22" s="28" t="s">
        <v>2063</v>
      </c>
      <c r="H22" s="27" t="s">
        <v>2059</v>
      </c>
      <c r="I22" s="66">
        <v>5</v>
      </c>
      <c r="J22" s="27" t="s">
        <v>2064</v>
      </c>
      <c r="K22" s="27" t="s">
        <v>2069</v>
      </c>
      <c r="L22" s="28">
        <v>5</v>
      </c>
      <c r="M22" s="21" t="s">
        <v>2065</v>
      </c>
      <c r="N22" s="27" t="s">
        <v>2063</v>
      </c>
      <c r="O22" s="28">
        <v>5</v>
      </c>
      <c r="P22" s="21" t="s">
        <v>2063</v>
      </c>
      <c r="Q22" s="27" t="s">
        <v>2072</v>
      </c>
      <c r="R22" s="28">
        <v>3</v>
      </c>
      <c r="S22" s="27" t="s">
        <v>2072</v>
      </c>
      <c r="T22" s="68">
        <v>45415</v>
      </c>
      <c r="U22" s="29">
        <v>4</v>
      </c>
      <c r="V22" s="68">
        <v>45415</v>
      </c>
      <c r="W22" s="50">
        <f t="shared" si="0"/>
        <v>5</v>
      </c>
      <c r="X22" s="50">
        <f t="shared" si="1"/>
        <v>-5</v>
      </c>
      <c r="Y22" s="50">
        <f t="shared" si="2"/>
        <v>-5</v>
      </c>
      <c r="Z22" s="50">
        <f t="shared" si="3"/>
        <v>10</v>
      </c>
      <c r="AA22" s="50">
        <f t="shared" si="4"/>
        <v>3</v>
      </c>
      <c r="AB22" s="50">
        <f t="shared" si="5"/>
        <v>4</v>
      </c>
      <c r="AC22" s="50">
        <f t="shared" si="6"/>
        <v>12</v>
      </c>
    </row>
    <row r="23" spans="1:29" ht="27" thickBot="1" x14ac:dyDescent="0.3">
      <c r="A23" s="46" t="s">
        <v>2096</v>
      </c>
      <c r="B23" s="42" t="s">
        <v>695</v>
      </c>
      <c r="C23" s="42" t="s">
        <v>1988</v>
      </c>
      <c r="D23" s="42" t="s">
        <v>693</v>
      </c>
      <c r="E23" s="21" t="s">
        <v>2058</v>
      </c>
      <c r="F23" s="22">
        <v>5</v>
      </c>
      <c r="G23" s="28" t="s">
        <v>2063</v>
      </c>
      <c r="H23" s="21" t="s">
        <v>2059</v>
      </c>
      <c r="I23" s="67">
        <v>5</v>
      </c>
      <c r="J23" s="27" t="s">
        <v>2064</v>
      </c>
      <c r="K23" s="21" t="s">
        <v>2075</v>
      </c>
      <c r="L23" s="22">
        <v>5</v>
      </c>
      <c r="M23" s="21" t="s">
        <v>2065</v>
      </c>
      <c r="N23" s="21" t="s">
        <v>2063</v>
      </c>
      <c r="O23" s="22">
        <v>5</v>
      </c>
      <c r="P23" s="21" t="s">
        <v>2063</v>
      </c>
      <c r="Q23" s="21" t="s">
        <v>2061</v>
      </c>
      <c r="R23" s="22">
        <v>5</v>
      </c>
      <c r="S23" s="27" t="s">
        <v>2072</v>
      </c>
      <c r="T23" s="69">
        <v>45415</v>
      </c>
      <c r="U23" s="23">
        <v>5</v>
      </c>
      <c r="V23" s="68">
        <v>45415</v>
      </c>
      <c r="W23" s="50">
        <f t="shared" si="0"/>
        <v>-5</v>
      </c>
      <c r="X23" s="50">
        <f t="shared" si="1"/>
        <v>-5</v>
      </c>
      <c r="Y23" s="50">
        <f t="shared" si="2"/>
        <v>-5</v>
      </c>
      <c r="Z23" s="50">
        <f t="shared" si="3"/>
        <v>10</v>
      </c>
      <c r="AA23" s="50">
        <f t="shared" si="4"/>
        <v>-5</v>
      </c>
      <c r="AB23" s="50">
        <f t="shared" si="5"/>
        <v>5</v>
      </c>
      <c r="AC23" s="50">
        <f t="shared" si="6"/>
        <v>-5</v>
      </c>
    </row>
    <row r="24" spans="1:29" ht="15" thickBot="1" x14ac:dyDescent="0.3">
      <c r="A24" s="44" t="s">
        <v>2097</v>
      </c>
      <c r="B24" s="40" t="s">
        <v>98</v>
      </c>
      <c r="C24" s="40" t="s">
        <v>2098</v>
      </c>
      <c r="D24" s="40" t="s">
        <v>96</v>
      </c>
      <c r="E24" s="27" t="s">
        <v>2058</v>
      </c>
      <c r="F24" s="28">
        <v>5</v>
      </c>
      <c r="G24" s="28" t="s">
        <v>2063</v>
      </c>
      <c r="H24" s="27" t="s">
        <v>2059</v>
      </c>
      <c r="I24" s="66">
        <v>5</v>
      </c>
      <c r="J24" s="27" t="s">
        <v>2064</v>
      </c>
      <c r="K24" s="27" t="s">
        <v>2060</v>
      </c>
      <c r="L24" s="28">
        <v>5</v>
      </c>
      <c r="M24" s="21" t="s">
        <v>2065</v>
      </c>
      <c r="N24" s="27" t="s">
        <v>2059</v>
      </c>
      <c r="O24" s="28">
        <v>5</v>
      </c>
      <c r="P24" s="21" t="s">
        <v>2063</v>
      </c>
      <c r="Q24" s="27" t="s">
        <v>2061</v>
      </c>
      <c r="R24" s="28">
        <v>5</v>
      </c>
      <c r="S24" s="27" t="s">
        <v>2072</v>
      </c>
      <c r="T24" s="27" t="s">
        <v>2067</v>
      </c>
      <c r="U24" s="29">
        <v>5</v>
      </c>
      <c r="V24" s="68">
        <v>45415</v>
      </c>
      <c r="W24" s="50">
        <f t="shared" si="0"/>
        <v>-5</v>
      </c>
      <c r="X24" s="50">
        <f t="shared" si="1"/>
        <v>-5</v>
      </c>
      <c r="Y24" s="50">
        <f t="shared" si="2"/>
        <v>-5</v>
      </c>
      <c r="Z24" s="50">
        <f t="shared" si="3"/>
        <v>-5</v>
      </c>
      <c r="AA24" s="50">
        <f t="shared" si="4"/>
        <v>-5</v>
      </c>
      <c r="AB24" s="50">
        <f t="shared" si="5"/>
        <v>-5</v>
      </c>
      <c r="AC24" s="50">
        <f t="shared" si="6"/>
        <v>-30</v>
      </c>
    </row>
    <row r="25" spans="1:29" ht="15" thickBot="1" x14ac:dyDescent="0.3">
      <c r="A25" s="46" t="s">
        <v>2099</v>
      </c>
      <c r="B25" s="42" t="s">
        <v>1203</v>
      </c>
      <c r="C25" s="42" t="s">
        <v>2018</v>
      </c>
      <c r="D25" s="42" t="s">
        <v>1201</v>
      </c>
      <c r="E25" s="21" t="s">
        <v>2063</v>
      </c>
      <c r="F25" s="22">
        <v>5</v>
      </c>
      <c r="G25" s="28" t="s">
        <v>2063</v>
      </c>
      <c r="H25" s="21" t="s">
        <v>2059</v>
      </c>
      <c r="I25" s="67">
        <v>5</v>
      </c>
      <c r="J25" s="27" t="s">
        <v>2064</v>
      </c>
      <c r="K25" s="21" t="s">
        <v>2069</v>
      </c>
      <c r="L25" s="22">
        <v>5</v>
      </c>
      <c r="M25" s="21" t="s">
        <v>2065</v>
      </c>
      <c r="N25" s="21" t="s">
        <v>2063</v>
      </c>
      <c r="O25" s="22">
        <v>5</v>
      </c>
      <c r="P25" s="21" t="s">
        <v>2063</v>
      </c>
      <c r="Q25" s="21" t="s">
        <v>2066</v>
      </c>
      <c r="R25" s="22">
        <v>5</v>
      </c>
      <c r="S25" s="27" t="s">
        <v>2072</v>
      </c>
      <c r="T25" s="69">
        <v>45415</v>
      </c>
      <c r="U25" s="23">
        <v>5</v>
      </c>
      <c r="V25" s="68">
        <v>45415</v>
      </c>
      <c r="W25" s="50">
        <f t="shared" si="0"/>
        <v>5</v>
      </c>
      <c r="X25" s="50">
        <f t="shared" si="1"/>
        <v>-5</v>
      </c>
      <c r="Y25" s="50">
        <f t="shared" si="2"/>
        <v>-5</v>
      </c>
      <c r="Z25" s="50">
        <f t="shared" si="3"/>
        <v>10</v>
      </c>
      <c r="AA25" s="50">
        <f t="shared" si="4"/>
        <v>-5</v>
      </c>
      <c r="AB25" s="50">
        <f t="shared" si="5"/>
        <v>5</v>
      </c>
      <c r="AC25" s="50">
        <f t="shared" si="6"/>
        <v>5</v>
      </c>
    </row>
    <row r="26" spans="1:29" ht="27" thickBot="1" x14ac:dyDescent="0.3">
      <c r="A26" s="44" t="s">
        <v>2100</v>
      </c>
      <c r="B26" s="40" t="s">
        <v>907</v>
      </c>
      <c r="C26" s="40" t="s">
        <v>1928</v>
      </c>
      <c r="D26" s="40" t="s">
        <v>905</v>
      </c>
      <c r="E26" s="27" t="s">
        <v>2063</v>
      </c>
      <c r="F26" s="28">
        <v>5</v>
      </c>
      <c r="G26" s="28" t="s">
        <v>2063</v>
      </c>
      <c r="H26" s="27" t="s">
        <v>2064</v>
      </c>
      <c r="I26" s="66">
        <v>5</v>
      </c>
      <c r="J26" s="27" t="s">
        <v>2064</v>
      </c>
      <c r="K26" s="27" t="s">
        <v>2065</v>
      </c>
      <c r="L26" s="28">
        <v>5</v>
      </c>
      <c r="M26" s="21" t="s">
        <v>2065</v>
      </c>
      <c r="N26" s="27" t="s">
        <v>2063</v>
      </c>
      <c r="O26" s="28">
        <v>5</v>
      </c>
      <c r="P26" s="21" t="s">
        <v>2063</v>
      </c>
      <c r="Q26" s="27" t="s">
        <v>2072</v>
      </c>
      <c r="R26" s="28">
        <v>3</v>
      </c>
      <c r="S26" s="27" t="s">
        <v>2072</v>
      </c>
      <c r="T26" s="68">
        <v>45415</v>
      </c>
      <c r="U26" s="29">
        <v>5</v>
      </c>
      <c r="V26" s="68">
        <v>45415</v>
      </c>
      <c r="W26" s="50">
        <f t="shared" si="0"/>
        <v>5</v>
      </c>
      <c r="X26" s="50">
        <f t="shared" si="1"/>
        <v>5</v>
      </c>
      <c r="Y26" s="50">
        <f t="shared" si="2"/>
        <v>5</v>
      </c>
      <c r="Z26" s="50">
        <f t="shared" si="3"/>
        <v>10</v>
      </c>
      <c r="AA26" s="50">
        <f t="shared" si="4"/>
        <v>3</v>
      </c>
      <c r="AB26" s="50">
        <f t="shared" si="5"/>
        <v>5</v>
      </c>
      <c r="AC26" s="50">
        <f t="shared" si="6"/>
        <v>33</v>
      </c>
    </row>
    <row r="27" spans="1:29" ht="27" thickBot="1" x14ac:dyDescent="0.3">
      <c r="A27" s="46" t="s">
        <v>2101</v>
      </c>
      <c r="B27" s="42" t="s">
        <v>886</v>
      </c>
      <c r="C27" s="42" t="s">
        <v>1983</v>
      </c>
      <c r="D27" s="42" t="s">
        <v>885</v>
      </c>
      <c r="E27" s="21" t="s">
        <v>2058</v>
      </c>
      <c r="F27" s="22">
        <v>5</v>
      </c>
      <c r="G27" s="28" t="s">
        <v>2063</v>
      </c>
      <c r="H27" s="21" t="s">
        <v>2064</v>
      </c>
      <c r="I27" s="67">
        <v>5</v>
      </c>
      <c r="J27" s="27" t="s">
        <v>2064</v>
      </c>
      <c r="K27" s="21" t="s">
        <v>2075</v>
      </c>
      <c r="L27" s="22">
        <v>5</v>
      </c>
      <c r="M27" s="21" t="s">
        <v>2065</v>
      </c>
      <c r="N27" s="21" t="s">
        <v>2058</v>
      </c>
      <c r="O27" s="22">
        <v>5</v>
      </c>
      <c r="P27" s="21" t="s">
        <v>2063</v>
      </c>
      <c r="Q27" s="21" t="s">
        <v>2102</v>
      </c>
      <c r="R27" s="22">
        <v>5</v>
      </c>
      <c r="S27" s="27" t="s">
        <v>2072</v>
      </c>
      <c r="T27" s="69">
        <v>45415</v>
      </c>
      <c r="U27" s="23">
        <v>5</v>
      </c>
      <c r="V27" s="68">
        <v>45415</v>
      </c>
      <c r="W27" s="50">
        <f t="shared" si="0"/>
        <v>-5</v>
      </c>
      <c r="X27" s="50">
        <f t="shared" si="1"/>
        <v>5</v>
      </c>
      <c r="Y27" s="50">
        <f t="shared" si="2"/>
        <v>-5</v>
      </c>
      <c r="Z27" s="50">
        <f t="shared" si="3"/>
        <v>-5</v>
      </c>
      <c r="AA27" s="50">
        <f t="shared" si="4"/>
        <v>-5</v>
      </c>
      <c r="AB27" s="50">
        <f t="shared" si="5"/>
        <v>5</v>
      </c>
      <c r="AC27" s="50">
        <f t="shared" si="6"/>
        <v>-10</v>
      </c>
    </row>
    <row r="28" spans="1:29" ht="15" thickBot="1" x14ac:dyDescent="0.3">
      <c r="A28" s="44" t="s">
        <v>2103</v>
      </c>
      <c r="B28" s="40" t="s">
        <v>1710</v>
      </c>
      <c r="C28" s="40" t="s">
        <v>2104</v>
      </c>
      <c r="D28" s="40" t="s">
        <v>1708</v>
      </c>
      <c r="E28" s="27" t="s">
        <v>2058</v>
      </c>
      <c r="F28" s="28">
        <v>5</v>
      </c>
      <c r="G28" s="28" t="s">
        <v>2063</v>
      </c>
      <c r="H28" s="27" t="s">
        <v>2059</v>
      </c>
      <c r="I28" s="66">
        <v>2</v>
      </c>
      <c r="J28" s="27" t="s">
        <v>2064</v>
      </c>
      <c r="K28" s="27" t="s">
        <v>2060</v>
      </c>
      <c r="L28" s="28">
        <v>5</v>
      </c>
      <c r="M28" s="21" t="s">
        <v>2065</v>
      </c>
      <c r="N28" s="27" t="s">
        <v>2058</v>
      </c>
      <c r="O28" s="28">
        <v>5</v>
      </c>
      <c r="P28" s="21" t="s">
        <v>2063</v>
      </c>
      <c r="Q28" s="27" t="s">
        <v>2066</v>
      </c>
      <c r="R28" s="28">
        <v>5</v>
      </c>
      <c r="S28" s="27" t="s">
        <v>2072</v>
      </c>
      <c r="T28" s="68">
        <v>45415</v>
      </c>
      <c r="U28" s="29">
        <v>5</v>
      </c>
      <c r="V28" s="68">
        <v>45415</v>
      </c>
      <c r="W28" s="50">
        <f t="shared" si="0"/>
        <v>-5</v>
      </c>
      <c r="X28" s="50">
        <f t="shared" si="1"/>
        <v>-2</v>
      </c>
      <c r="Y28" s="50">
        <f t="shared" si="2"/>
        <v>-5</v>
      </c>
      <c r="Z28" s="50">
        <f t="shared" si="3"/>
        <v>-5</v>
      </c>
      <c r="AA28" s="50">
        <f t="shared" si="4"/>
        <v>-5</v>
      </c>
      <c r="AB28" s="50">
        <f t="shared" si="5"/>
        <v>5</v>
      </c>
      <c r="AC28" s="50">
        <f t="shared" si="6"/>
        <v>-17</v>
      </c>
    </row>
    <row r="29" spans="1:29" ht="27" thickBot="1" x14ac:dyDescent="0.3">
      <c r="A29" s="46" t="s">
        <v>2105</v>
      </c>
      <c r="B29" s="42" t="s">
        <v>1653</v>
      </c>
      <c r="C29" s="42" t="s">
        <v>2106</v>
      </c>
      <c r="D29" s="42" t="s">
        <v>1651</v>
      </c>
      <c r="E29" s="21" t="s">
        <v>2058</v>
      </c>
      <c r="F29" s="22">
        <v>5</v>
      </c>
      <c r="G29" s="28" t="s">
        <v>2063</v>
      </c>
      <c r="H29" s="21" t="s">
        <v>2059</v>
      </c>
      <c r="I29" s="67">
        <v>5</v>
      </c>
      <c r="J29" s="27" t="s">
        <v>2064</v>
      </c>
      <c r="K29" s="21" t="s">
        <v>2060</v>
      </c>
      <c r="L29" s="22">
        <v>5</v>
      </c>
      <c r="M29" s="21" t="s">
        <v>2065</v>
      </c>
      <c r="N29" s="21" t="s">
        <v>2058</v>
      </c>
      <c r="O29" s="22">
        <v>5</v>
      </c>
      <c r="P29" s="21" t="s">
        <v>2063</v>
      </c>
      <c r="Q29" s="21" t="s">
        <v>2066</v>
      </c>
      <c r="R29" s="22">
        <v>3</v>
      </c>
      <c r="S29" s="27" t="s">
        <v>2072</v>
      </c>
      <c r="T29" s="69">
        <v>45415</v>
      </c>
      <c r="U29" s="23">
        <v>5</v>
      </c>
      <c r="V29" s="68">
        <v>45415</v>
      </c>
      <c r="W29" s="50">
        <f t="shared" si="0"/>
        <v>-5</v>
      </c>
      <c r="X29" s="50">
        <f t="shared" si="1"/>
        <v>-5</v>
      </c>
      <c r="Y29" s="50">
        <f t="shared" si="2"/>
        <v>-5</v>
      </c>
      <c r="Z29" s="50">
        <f t="shared" si="3"/>
        <v>-5</v>
      </c>
      <c r="AA29" s="50">
        <f t="shared" si="4"/>
        <v>-3</v>
      </c>
      <c r="AB29" s="50">
        <f t="shared" si="5"/>
        <v>5</v>
      </c>
      <c r="AC29" s="50">
        <f t="shared" si="6"/>
        <v>-18</v>
      </c>
    </row>
    <row r="30" spans="1:29" ht="15" thickBot="1" x14ac:dyDescent="0.3">
      <c r="A30" s="44" t="s">
        <v>2107</v>
      </c>
      <c r="B30" s="40" t="s">
        <v>1731</v>
      </c>
      <c r="C30" s="40" t="s">
        <v>1826</v>
      </c>
      <c r="D30" s="40" t="s">
        <v>1729</v>
      </c>
      <c r="E30" s="27" t="s">
        <v>2058</v>
      </c>
      <c r="F30" s="28">
        <v>5</v>
      </c>
      <c r="G30" s="28" t="s">
        <v>2063</v>
      </c>
      <c r="H30" s="27" t="s">
        <v>2059</v>
      </c>
      <c r="I30" s="66">
        <v>5</v>
      </c>
      <c r="J30" s="27" t="s">
        <v>2064</v>
      </c>
      <c r="K30" s="27" t="s">
        <v>2060</v>
      </c>
      <c r="L30" s="28">
        <v>5</v>
      </c>
      <c r="M30" s="21" t="s">
        <v>2065</v>
      </c>
      <c r="N30" s="27" t="s">
        <v>2058</v>
      </c>
      <c r="O30" s="28">
        <v>5</v>
      </c>
      <c r="P30" s="21" t="s">
        <v>2063</v>
      </c>
      <c r="Q30" s="27" t="s">
        <v>2061</v>
      </c>
      <c r="R30" s="28">
        <v>5</v>
      </c>
      <c r="S30" s="27" t="s">
        <v>2072</v>
      </c>
      <c r="T30" s="27" t="s">
        <v>2067</v>
      </c>
      <c r="U30" s="29">
        <v>5</v>
      </c>
      <c r="V30" s="68">
        <v>45415</v>
      </c>
      <c r="W30" s="50">
        <f t="shared" si="0"/>
        <v>-5</v>
      </c>
      <c r="X30" s="50">
        <f t="shared" si="1"/>
        <v>-5</v>
      </c>
      <c r="Y30" s="50">
        <f t="shared" si="2"/>
        <v>-5</v>
      </c>
      <c r="Z30" s="50">
        <f t="shared" si="3"/>
        <v>-5</v>
      </c>
      <c r="AA30" s="50">
        <f t="shared" si="4"/>
        <v>-5</v>
      </c>
      <c r="AB30" s="50">
        <f t="shared" si="5"/>
        <v>-5</v>
      </c>
      <c r="AC30" s="50">
        <f t="shared" si="6"/>
        <v>-30</v>
      </c>
    </row>
    <row r="31" spans="1:29" ht="15" thickBot="1" x14ac:dyDescent="0.3">
      <c r="A31" s="46" t="s">
        <v>2108</v>
      </c>
      <c r="B31" s="42" t="s">
        <v>1680</v>
      </c>
      <c r="C31" s="42" t="s">
        <v>2109</v>
      </c>
      <c r="D31" s="42" t="s">
        <v>1678</v>
      </c>
      <c r="E31" s="21" t="s">
        <v>2063</v>
      </c>
      <c r="F31" s="22">
        <v>5</v>
      </c>
      <c r="G31" s="28" t="s">
        <v>2063</v>
      </c>
      <c r="H31" s="21" t="s">
        <v>2059</v>
      </c>
      <c r="I31" s="67">
        <v>5</v>
      </c>
      <c r="J31" s="27" t="s">
        <v>2064</v>
      </c>
      <c r="K31" s="21" t="s">
        <v>2060</v>
      </c>
      <c r="L31" s="22">
        <v>5</v>
      </c>
      <c r="M31" s="21" t="s">
        <v>2065</v>
      </c>
      <c r="N31" s="21" t="s">
        <v>2063</v>
      </c>
      <c r="O31" s="22">
        <v>5</v>
      </c>
      <c r="P31" s="21" t="s">
        <v>2063</v>
      </c>
      <c r="Q31" s="21" t="s">
        <v>2061</v>
      </c>
      <c r="R31" s="22">
        <v>5</v>
      </c>
      <c r="S31" s="27" t="s">
        <v>2072</v>
      </c>
      <c r="T31" s="69">
        <v>45415</v>
      </c>
      <c r="U31" s="23">
        <v>5</v>
      </c>
      <c r="V31" s="68">
        <v>45415</v>
      </c>
      <c r="W31" s="50">
        <f t="shared" si="0"/>
        <v>5</v>
      </c>
      <c r="X31" s="50">
        <f t="shared" si="1"/>
        <v>-5</v>
      </c>
      <c r="Y31" s="50">
        <f t="shared" si="2"/>
        <v>-5</v>
      </c>
      <c r="Z31" s="50">
        <f t="shared" si="3"/>
        <v>10</v>
      </c>
      <c r="AA31" s="50">
        <f t="shared" si="4"/>
        <v>-5</v>
      </c>
      <c r="AB31" s="50">
        <f t="shared" si="5"/>
        <v>5</v>
      </c>
      <c r="AC31" s="50">
        <f t="shared" si="6"/>
        <v>5</v>
      </c>
    </row>
    <row r="32" spans="1:29" ht="27" thickBot="1" x14ac:dyDescent="0.3">
      <c r="A32" s="44" t="s">
        <v>2110</v>
      </c>
      <c r="B32" s="40" t="s">
        <v>2111</v>
      </c>
      <c r="C32" s="40" t="s">
        <v>2112</v>
      </c>
      <c r="D32" s="40" t="s">
        <v>3</v>
      </c>
      <c r="E32" s="27" t="s">
        <v>2058</v>
      </c>
      <c r="F32" s="28">
        <v>5</v>
      </c>
      <c r="G32" s="28" t="s">
        <v>2063</v>
      </c>
      <c r="H32" s="27" t="s">
        <v>2064</v>
      </c>
      <c r="I32" s="66">
        <v>5</v>
      </c>
      <c r="J32" s="27" t="s">
        <v>2064</v>
      </c>
      <c r="K32" s="27" t="s">
        <v>2065</v>
      </c>
      <c r="L32" s="28">
        <v>5</v>
      </c>
      <c r="M32" s="21" t="s">
        <v>2065</v>
      </c>
      <c r="N32" s="27" t="s">
        <v>2063</v>
      </c>
      <c r="O32" s="28">
        <v>5</v>
      </c>
      <c r="P32" s="21" t="s">
        <v>2063</v>
      </c>
      <c r="Q32" s="27" t="s">
        <v>2072</v>
      </c>
      <c r="R32" s="28">
        <v>3</v>
      </c>
      <c r="S32" s="27" t="s">
        <v>2072</v>
      </c>
      <c r="T32" s="27" t="s">
        <v>2113</v>
      </c>
      <c r="U32" s="29">
        <v>1</v>
      </c>
      <c r="V32" s="68">
        <v>45415</v>
      </c>
      <c r="W32" s="50">
        <f t="shared" si="0"/>
        <v>-5</v>
      </c>
      <c r="X32" s="50">
        <f t="shared" si="1"/>
        <v>5</v>
      </c>
      <c r="Y32" s="50">
        <f t="shared" si="2"/>
        <v>5</v>
      </c>
      <c r="Z32" s="50">
        <f t="shared" si="3"/>
        <v>10</v>
      </c>
      <c r="AA32" s="50">
        <f t="shared" si="4"/>
        <v>3</v>
      </c>
      <c r="AB32" s="50">
        <f t="shared" si="5"/>
        <v>-1</v>
      </c>
      <c r="AC32" s="50">
        <f t="shared" si="6"/>
        <v>17</v>
      </c>
    </row>
    <row r="33" spans="1:29" ht="27" thickBot="1" x14ac:dyDescent="0.3">
      <c r="A33" s="46" t="s">
        <v>2114</v>
      </c>
      <c r="B33" s="42" t="s">
        <v>86</v>
      </c>
      <c r="C33" s="42" t="s">
        <v>1942</v>
      </c>
      <c r="D33" s="42" t="s">
        <v>84</v>
      </c>
      <c r="E33" s="21" t="s">
        <v>2058</v>
      </c>
      <c r="F33" s="22">
        <v>3</v>
      </c>
      <c r="G33" s="28" t="s">
        <v>2063</v>
      </c>
      <c r="H33" s="21" t="s">
        <v>2064</v>
      </c>
      <c r="I33" s="67">
        <v>4</v>
      </c>
      <c r="J33" s="27" t="s">
        <v>2064</v>
      </c>
      <c r="K33" s="21" t="s">
        <v>2065</v>
      </c>
      <c r="L33" s="22">
        <v>4</v>
      </c>
      <c r="M33" s="21" t="s">
        <v>2065</v>
      </c>
      <c r="N33" s="21" t="s">
        <v>2064</v>
      </c>
      <c r="O33" s="22">
        <v>4</v>
      </c>
      <c r="P33" s="21" t="s">
        <v>2063</v>
      </c>
      <c r="Q33" s="21" t="s">
        <v>2102</v>
      </c>
      <c r="R33" s="22">
        <v>3</v>
      </c>
      <c r="S33" s="27" t="s">
        <v>2072</v>
      </c>
      <c r="T33" s="69">
        <v>45415</v>
      </c>
      <c r="U33" s="23">
        <v>4</v>
      </c>
      <c r="V33" s="68">
        <v>45415</v>
      </c>
      <c r="W33" s="50">
        <f t="shared" si="0"/>
        <v>-3</v>
      </c>
      <c r="X33" s="50">
        <f t="shared" si="1"/>
        <v>4</v>
      </c>
      <c r="Y33" s="50">
        <f t="shared" si="2"/>
        <v>4</v>
      </c>
      <c r="Z33" s="50">
        <f t="shared" si="3"/>
        <v>-4</v>
      </c>
      <c r="AA33" s="50">
        <f t="shared" si="4"/>
        <v>-3</v>
      </c>
      <c r="AB33" s="50">
        <f t="shared" si="5"/>
        <v>4</v>
      </c>
      <c r="AC33" s="50">
        <f t="shared" si="6"/>
        <v>2</v>
      </c>
    </row>
    <row r="34" spans="1:29" ht="27" thickBot="1" x14ac:dyDescent="0.3">
      <c r="A34" s="44" t="s">
        <v>2115</v>
      </c>
      <c r="B34" s="40" t="s">
        <v>659</v>
      </c>
      <c r="C34" s="40" t="s">
        <v>1891</v>
      </c>
      <c r="D34" s="40" t="s">
        <v>657</v>
      </c>
      <c r="E34" s="27" t="s">
        <v>2063</v>
      </c>
      <c r="F34" s="28">
        <v>3</v>
      </c>
      <c r="G34" s="28" t="s">
        <v>2063</v>
      </c>
      <c r="H34" s="27" t="s">
        <v>2064</v>
      </c>
      <c r="I34" s="66">
        <v>3</v>
      </c>
      <c r="J34" s="27" t="s">
        <v>2064</v>
      </c>
      <c r="K34" s="27" t="s">
        <v>2075</v>
      </c>
      <c r="L34" s="28">
        <v>3</v>
      </c>
      <c r="M34" s="21" t="s">
        <v>2065</v>
      </c>
      <c r="N34" s="27" t="s">
        <v>2058</v>
      </c>
      <c r="O34" s="28">
        <v>3</v>
      </c>
      <c r="P34" s="21" t="s">
        <v>2063</v>
      </c>
      <c r="Q34" s="27" t="s">
        <v>2061</v>
      </c>
      <c r="R34" s="28">
        <v>2</v>
      </c>
      <c r="S34" s="27" t="s">
        <v>2072</v>
      </c>
      <c r="T34" s="27" t="s">
        <v>2067</v>
      </c>
      <c r="U34" s="29">
        <v>2</v>
      </c>
      <c r="V34" s="68">
        <v>45415</v>
      </c>
      <c r="W34" s="50">
        <f t="shared" si="0"/>
        <v>3</v>
      </c>
      <c r="X34" s="50">
        <f t="shared" si="1"/>
        <v>3</v>
      </c>
      <c r="Y34" s="50">
        <f t="shared" si="2"/>
        <v>-3</v>
      </c>
      <c r="Z34" s="50">
        <f t="shared" si="3"/>
        <v>-3</v>
      </c>
      <c r="AA34" s="50">
        <f t="shared" si="4"/>
        <v>-2</v>
      </c>
      <c r="AB34" s="50">
        <f t="shared" si="5"/>
        <v>-2</v>
      </c>
      <c r="AC34" s="50">
        <f t="shared" si="6"/>
        <v>-4</v>
      </c>
    </row>
    <row r="35" spans="1:29" ht="15" thickBot="1" x14ac:dyDescent="0.3">
      <c r="A35" s="46" t="s">
        <v>2116</v>
      </c>
      <c r="B35" s="42" t="s">
        <v>1372</v>
      </c>
      <c r="C35" s="42" t="s">
        <v>1983</v>
      </c>
      <c r="D35" s="42" t="s">
        <v>1371</v>
      </c>
      <c r="E35" s="21" t="s">
        <v>2058</v>
      </c>
      <c r="F35" s="22">
        <v>5</v>
      </c>
      <c r="G35" s="28" t="s">
        <v>2063</v>
      </c>
      <c r="H35" s="21" t="s">
        <v>2059</v>
      </c>
      <c r="I35" s="67">
        <v>5</v>
      </c>
      <c r="J35" s="27" t="s">
        <v>2064</v>
      </c>
      <c r="K35" s="21" t="s">
        <v>2060</v>
      </c>
      <c r="L35" s="22">
        <v>5</v>
      </c>
      <c r="M35" s="21" t="s">
        <v>2065</v>
      </c>
      <c r="N35" s="21" t="s">
        <v>2058</v>
      </c>
      <c r="O35" s="22">
        <v>5</v>
      </c>
      <c r="P35" s="21" t="s">
        <v>2063</v>
      </c>
      <c r="Q35" s="21" t="s">
        <v>2072</v>
      </c>
      <c r="R35" s="22">
        <v>5</v>
      </c>
      <c r="S35" s="27" t="s">
        <v>2072</v>
      </c>
      <c r="T35" s="21" t="s">
        <v>2067</v>
      </c>
      <c r="U35" s="23">
        <v>5</v>
      </c>
      <c r="V35" s="68">
        <v>45415</v>
      </c>
      <c r="W35" s="50">
        <f t="shared" si="0"/>
        <v>-5</v>
      </c>
      <c r="X35" s="50">
        <f t="shared" si="1"/>
        <v>-5</v>
      </c>
      <c r="Y35" s="50">
        <f t="shared" si="2"/>
        <v>-5</v>
      </c>
      <c r="Z35" s="50">
        <f t="shared" si="3"/>
        <v>-5</v>
      </c>
      <c r="AA35" s="50">
        <f t="shared" si="4"/>
        <v>5</v>
      </c>
      <c r="AB35" s="50">
        <f t="shared" si="5"/>
        <v>-5</v>
      </c>
      <c r="AC35" s="50">
        <f t="shared" si="6"/>
        <v>-20</v>
      </c>
    </row>
    <row r="36" spans="1:29" ht="27" thickBot="1" x14ac:dyDescent="0.3">
      <c r="A36" s="44" t="s">
        <v>2117</v>
      </c>
      <c r="B36" s="40" t="s">
        <v>533</v>
      </c>
      <c r="C36" s="40" t="s">
        <v>2118</v>
      </c>
      <c r="D36" s="40" t="s">
        <v>531</v>
      </c>
      <c r="E36" s="27" t="s">
        <v>2058</v>
      </c>
      <c r="F36" s="28">
        <v>3</v>
      </c>
      <c r="G36" s="28" t="s">
        <v>2063</v>
      </c>
      <c r="H36" s="27" t="s">
        <v>2064</v>
      </c>
      <c r="I36" s="66">
        <v>4</v>
      </c>
      <c r="J36" s="27" t="s">
        <v>2064</v>
      </c>
      <c r="K36" s="27" t="s">
        <v>2075</v>
      </c>
      <c r="L36" s="28">
        <v>2</v>
      </c>
      <c r="M36" s="21" t="s">
        <v>2065</v>
      </c>
      <c r="N36" s="27" t="s">
        <v>2058</v>
      </c>
      <c r="O36" s="28">
        <v>5</v>
      </c>
      <c r="P36" s="21" t="s">
        <v>2063</v>
      </c>
      <c r="Q36" s="27" t="s">
        <v>2061</v>
      </c>
      <c r="R36" s="28">
        <v>1</v>
      </c>
      <c r="S36" s="27" t="s">
        <v>2072</v>
      </c>
      <c r="T36" s="68">
        <v>45415</v>
      </c>
      <c r="U36" s="29">
        <v>2</v>
      </c>
      <c r="V36" s="68">
        <v>45415</v>
      </c>
      <c r="W36" s="50">
        <f t="shared" si="0"/>
        <v>-3</v>
      </c>
      <c r="X36" s="50">
        <f t="shared" si="1"/>
        <v>4</v>
      </c>
      <c r="Y36" s="50">
        <f t="shared" si="2"/>
        <v>-2</v>
      </c>
      <c r="Z36" s="50">
        <f t="shared" si="3"/>
        <v>-5</v>
      </c>
      <c r="AA36" s="50">
        <f t="shared" si="4"/>
        <v>-1</v>
      </c>
      <c r="AB36" s="50">
        <f t="shared" si="5"/>
        <v>2</v>
      </c>
      <c r="AC36" s="50">
        <f t="shared" si="6"/>
        <v>-5</v>
      </c>
    </row>
    <row r="37" spans="1:29" ht="27" thickBot="1" x14ac:dyDescent="0.3">
      <c r="A37" s="46" t="s">
        <v>2119</v>
      </c>
      <c r="B37" s="42" t="s">
        <v>1803</v>
      </c>
      <c r="C37" s="42" t="s">
        <v>2120</v>
      </c>
      <c r="D37" s="42" t="s">
        <v>1801</v>
      </c>
      <c r="E37" s="21" t="s">
        <v>2058</v>
      </c>
      <c r="F37" s="22">
        <v>3</v>
      </c>
      <c r="G37" s="28" t="s">
        <v>2063</v>
      </c>
      <c r="H37" s="21" t="s">
        <v>2064</v>
      </c>
      <c r="I37" s="67">
        <v>4</v>
      </c>
      <c r="J37" s="27" t="s">
        <v>2064</v>
      </c>
      <c r="K37" s="21" t="s">
        <v>2075</v>
      </c>
      <c r="L37" s="22">
        <v>4</v>
      </c>
      <c r="M37" s="21" t="s">
        <v>2065</v>
      </c>
      <c r="N37" s="21" t="s">
        <v>2058</v>
      </c>
      <c r="O37" s="22">
        <v>4</v>
      </c>
      <c r="P37" s="21" t="s">
        <v>2063</v>
      </c>
      <c r="Q37" s="21" t="s">
        <v>2072</v>
      </c>
      <c r="R37" s="22">
        <v>3</v>
      </c>
      <c r="S37" s="27" t="s">
        <v>2072</v>
      </c>
      <c r="T37" s="69">
        <v>45415</v>
      </c>
      <c r="U37" s="23">
        <v>3</v>
      </c>
      <c r="V37" s="68">
        <v>45415</v>
      </c>
      <c r="W37" s="50">
        <f t="shared" si="0"/>
        <v>-3</v>
      </c>
      <c r="X37" s="50">
        <f t="shared" si="1"/>
        <v>4</v>
      </c>
      <c r="Y37" s="50">
        <f t="shared" si="2"/>
        <v>-4</v>
      </c>
      <c r="Z37" s="50">
        <f t="shared" si="3"/>
        <v>-4</v>
      </c>
      <c r="AA37" s="50">
        <f t="shared" si="4"/>
        <v>3</v>
      </c>
      <c r="AB37" s="50">
        <f t="shared" si="5"/>
        <v>3</v>
      </c>
      <c r="AC37" s="50">
        <f t="shared" si="6"/>
        <v>-1</v>
      </c>
    </row>
    <row r="38" spans="1:29" ht="27" thickBot="1" x14ac:dyDescent="0.3">
      <c r="A38" s="44" t="s">
        <v>2121</v>
      </c>
      <c r="B38" s="40" t="s">
        <v>1479</v>
      </c>
      <c r="C38" s="40" t="s">
        <v>1902</v>
      </c>
      <c r="D38" s="40" t="s">
        <v>1477</v>
      </c>
      <c r="E38" s="27" t="s">
        <v>2058</v>
      </c>
      <c r="F38" s="28">
        <v>5</v>
      </c>
      <c r="G38" s="28" t="s">
        <v>2063</v>
      </c>
      <c r="H38" s="27" t="s">
        <v>2064</v>
      </c>
      <c r="I38" s="66">
        <v>4</v>
      </c>
      <c r="J38" s="27" t="s">
        <v>2064</v>
      </c>
      <c r="K38" s="27" t="s">
        <v>2075</v>
      </c>
      <c r="L38" s="28">
        <v>3</v>
      </c>
      <c r="M38" s="21" t="s">
        <v>2065</v>
      </c>
      <c r="N38" s="27" t="s">
        <v>2063</v>
      </c>
      <c r="O38" s="28">
        <v>5</v>
      </c>
      <c r="P38" s="21" t="s">
        <v>2063</v>
      </c>
      <c r="Q38" s="27" t="s">
        <v>2066</v>
      </c>
      <c r="R38" s="28">
        <v>5</v>
      </c>
      <c r="S38" s="27" t="s">
        <v>2072</v>
      </c>
      <c r="T38" s="68">
        <v>45415</v>
      </c>
      <c r="U38" s="29">
        <v>5</v>
      </c>
      <c r="V38" s="68">
        <v>45415</v>
      </c>
      <c r="W38" s="50">
        <f t="shared" si="0"/>
        <v>-5</v>
      </c>
      <c r="X38" s="50">
        <f t="shared" si="1"/>
        <v>4</v>
      </c>
      <c r="Y38" s="50">
        <f t="shared" si="2"/>
        <v>-3</v>
      </c>
      <c r="Z38" s="50">
        <f t="shared" si="3"/>
        <v>10</v>
      </c>
      <c r="AA38" s="50">
        <f t="shared" si="4"/>
        <v>-5</v>
      </c>
      <c r="AB38" s="50">
        <f t="shared" si="5"/>
        <v>5</v>
      </c>
      <c r="AC38" s="50">
        <f t="shared" si="6"/>
        <v>6</v>
      </c>
    </row>
    <row r="39" spans="1:29" ht="27" thickBot="1" x14ac:dyDescent="0.3">
      <c r="A39" s="46" t="s">
        <v>2122</v>
      </c>
      <c r="B39" s="42" t="s">
        <v>752</v>
      </c>
      <c r="C39" s="42" t="s">
        <v>2123</v>
      </c>
      <c r="D39" s="42" t="s">
        <v>750</v>
      </c>
      <c r="E39" s="21" t="s">
        <v>2063</v>
      </c>
      <c r="F39" s="22">
        <v>3</v>
      </c>
      <c r="G39" s="28" t="s">
        <v>2063</v>
      </c>
      <c r="H39" s="21" t="s">
        <v>2064</v>
      </c>
      <c r="I39" s="67">
        <v>3</v>
      </c>
      <c r="J39" s="27" t="s">
        <v>2064</v>
      </c>
      <c r="K39" s="21" t="s">
        <v>2060</v>
      </c>
      <c r="L39" s="22">
        <v>5</v>
      </c>
      <c r="M39" s="21" t="s">
        <v>2065</v>
      </c>
      <c r="N39" s="21" t="s">
        <v>2059</v>
      </c>
      <c r="O39" s="22">
        <v>5</v>
      </c>
      <c r="P39" s="21" t="s">
        <v>2063</v>
      </c>
      <c r="Q39" s="21" t="s">
        <v>2066</v>
      </c>
      <c r="R39" s="22">
        <v>5</v>
      </c>
      <c r="S39" s="27" t="s">
        <v>2072</v>
      </c>
      <c r="T39" s="69">
        <v>45415</v>
      </c>
      <c r="U39" s="23">
        <v>5</v>
      </c>
      <c r="V39" s="68">
        <v>45415</v>
      </c>
      <c r="W39" s="50">
        <f t="shared" si="0"/>
        <v>3</v>
      </c>
      <c r="X39" s="50">
        <f t="shared" si="1"/>
        <v>3</v>
      </c>
      <c r="Y39" s="50">
        <f t="shared" si="2"/>
        <v>-5</v>
      </c>
      <c r="Z39" s="50">
        <f t="shared" si="3"/>
        <v>-5</v>
      </c>
      <c r="AA39" s="50">
        <f t="shared" si="4"/>
        <v>-5</v>
      </c>
      <c r="AB39" s="50">
        <f t="shared" si="5"/>
        <v>5</v>
      </c>
      <c r="AC39" s="50">
        <f t="shared" si="6"/>
        <v>-4</v>
      </c>
    </row>
    <row r="40" spans="1:29" ht="27" thickBot="1" x14ac:dyDescent="0.3">
      <c r="A40" s="44" t="s">
        <v>2124</v>
      </c>
      <c r="B40" s="40" t="s">
        <v>1544</v>
      </c>
      <c r="C40" s="40" t="s">
        <v>1925</v>
      </c>
      <c r="D40" s="40" t="s">
        <v>1542</v>
      </c>
      <c r="E40" s="27" t="s">
        <v>2063</v>
      </c>
      <c r="F40" s="28">
        <v>5</v>
      </c>
      <c r="G40" s="28" t="s">
        <v>2063</v>
      </c>
      <c r="H40" s="27" t="s">
        <v>2064</v>
      </c>
      <c r="I40" s="66">
        <v>2</v>
      </c>
      <c r="J40" s="27" t="s">
        <v>2064</v>
      </c>
      <c r="K40" s="27" t="s">
        <v>2065</v>
      </c>
      <c r="L40" s="28">
        <v>2</v>
      </c>
      <c r="M40" s="21" t="s">
        <v>2065</v>
      </c>
      <c r="N40" s="27" t="s">
        <v>2063</v>
      </c>
      <c r="O40" s="28">
        <v>3</v>
      </c>
      <c r="P40" s="21" t="s">
        <v>2063</v>
      </c>
      <c r="Q40" s="27" t="s">
        <v>2102</v>
      </c>
      <c r="R40" s="28">
        <v>3</v>
      </c>
      <c r="S40" s="27" t="s">
        <v>2072</v>
      </c>
      <c r="T40" s="68">
        <v>45415</v>
      </c>
      <c r="U40" s="29">
        <v>1</v>
      </c>
      <c r="V40" s="68">
        <v>45415</v>
      </c>
      <c r="W40" s="50">
        <f t="shared" si="0"/>
        <v>5</v>
      </c>
      <c r="X40" s="50">
        <f t="shared" si="1"/>
        <v>2</v>
      </c>
      <c r="Y40" s="50">
        <f t="shared" si="2"/>
        <v>2</v>
      </c>
      <c r="Z40" s="50">
        <f t="shared" si="3"/>
        <v>6</v>
      </c>
      <c r="AA40" s="50">
        <f t="shared" si="4"/>
        <v>-3</v>
      </c>
      <c r="AB40" s="50">
        <f t="shared" si="5"/>
        <v>1</v>
      </c>
      <c r="AC40" s="50">
        <f t="shared" si="6"/>
        <v>13</v>
      </c>
    </row>
    <row r="41" spans="1:29" ht="27" thickBot="1" x14ac:dyDescent="0.3">
      <c r="A41" s="46" t="s">
        <v>2125</v>
      </c>
      <c r="B41" s="42" t="s">
        <v>101</v>
      </c>
      <c r="C41" s="42" t="s">
        <v>2126</v>
      </c>
      <c r="D41" s="42" t="s">
        <v>99</v>
      </c>
      <c r="E41" s="21" t="s">
        <v>2058</v>
      </c>
      <c r="F41" s="22">
        <v>3</v>
      </c>
      <c r="G41" s="28" t="s">
        <v>2063</v>
      </c>
      <c r="H41" s="21" t="s">
        <v>2064</v>
      </c>
      <c r="I41" s="67">
        <v>2</v>
      </c>
      <c r="J41" s="27" t="s">
        <v>2064</v>
      </c>
      <c r="K41" s="21" t="s">
        <v>2069</v>
      </c>
      <c r="L41" s="22">
        <v>2</v>
      </c>
      <c r="M41" s="21" t="s">
        <v>2065</v>
      </c>
      <c r="N41" s="21" t="s">
        <v>2058</v>
      </c>
      <c r="O41" s="22">
        <v>3</v>
      </c>
      <c r="P41" s="21" t="s">
        <v>2063</v>
      </c>
      <c r="Q41" s="21" t="s">
        <v>2066</v>
      </c>
      <c r="R41" s="22">
        <v>1</v>
      </c>
      <c r="S41" s="27" t="s">
        <v>2072</v>
      </c>
      <c r="T41" s="21" t="s">
        <v>2067</v>
      </c>
      <c r="U41" s="23">
        <v>4</v>
      </c>
      <c r="V41" s="68">
        <v>45415</v>
      </c>
      <c r="W41" s="50">
        <f t="shared" si="0"/>
        <v>-3</v>
      </c>
      <c r="X41" s="50">
        <f t="shared" si="1"/>
        <v>2</v>
      </c>
      <c r="Y41" s="50">
        <f t="shared" si="2"/>
        <v>-2</v>
      </c>
      <c r="Z41" s="50">
        <f t="shared" si="3"/>
        <v>-3</v>
      </c>
      <c r="AA41" s="50">
        <f t="shared" si="4"/>
        <v>-1</v>
      </c>
      <c r="AB41" s="50">
        <f t="shared" si="5"/>
        <v>-4</v>
      </c>
      <c r="AC41" s="50">
        <f t="shared" si="6"/>
        <v>-11</v>
      </c>
    </row>
    <row r="42" spans="1:29" ht="15" thickBot="1" x14ac:dyDescent="0.3">
      <c r="A42" s="44" t="s">
        <v>2127</v>
      </c>
      <c r="B42" s="40" t="s">
        <v>1638</v>
      </c>
      <c r="C42" s="40" t="s">
        <v>2128</v>
      </c>
      <c r="D42" s="40" t="s">
        <v>1636</v>
      </c>
      <c r="E42" s="27" t="s">
        <v>2058</v>
      </c>
      <c r="F42" s="28">
        <v>3</v>
      </c>
      <c r="G42" s="28" t="s">
        <v>2063</v>
      </c>
      <c r="H42" s="27" t="s">
        <v>2059</v>
      </c>
      <c r="I42" s="66">
        <v>3</v>
      </c>
      <c r="J42" s="27" t="s">
        <v>2064</v>
      </c>
      <c r="K42" s="27" t="s">
        <v>2060</v>
      </c>
      <c r="L42" s="28">
        <v>2</v>
      </c>
      <c r="M42" s="21" t="s">
        <v>2065</v>
      </c>
      <c r="N42" s="27" t="s">
        <v>2063</v>
      </c>
      <c r="O42" s="28">
        <v>2</v>
      </c>
      <c r="P42" s="21" t="s">
        <v>2063</v>
      </c>
      <c r="Q42" s="27" t="s">
        <v>2066</v>
      </c>
      <c r="R42" s="28">
        <v>2</v>
      </c>
      <c r="S42" s="27" t="s">
        <v>2072</v>
      </c>
      <c r="T42" s="68">
        <v>45415</v>
      </c>
      <c r="U42" s="29">
        <v>2</v>
      </c>
      <c r="V42" s="68">
        <v>45415</v>
      </c>
      <c r="W42" s="50">
        <f t="shared" si="0"/>
        <v>-3</v>
      </c>
      <c r="X42" s="50">
        <f t="shared" si="1"/>
        <v>-3</v>
      </c>
      <c r="Y42" s="50">
        <f t="shared" si="2"/>
        <v>-2</v>
      </c>
      <c r="Z42" s="50">
        <f t="shared" si="3"/>
        <v>4</v>
      </c>
      <c r="AA42" s="50">
        <f t="shared" si="4"/>
        <v>-2</v>
      </c>
      <c r="AB42" s="50">
        <f t="shared" si="5"/>
        <v>2</v>
      </c>
      <c r="AC42" s="50">
        <f t="shared" si="6"/>
        <v>-4</v>
      </c>
    </row>
    <row r="43" spans="1:29" ht="27" thickBot="1" x14ac:dyDescent="0.3">
      <c r="A43" s="46" t="s">
        <v>2129</v>
      </c>
      <c r="B43" s="42" t="s">
        <v>149</v>
      </c>
      <c r="C43" s="42" t="s">
        <v>2036</v>
      </c>
      <c r="D43" s="42" t="s">
        <v>2130</v>
      </c>
      <c r="E43" s="21" t="s">
        <v>2058</v>
      </c>
      <c r="F43" s="22">
        <v>5</v>
      </c>
      <c r="G43" s="28" t="s">
        <v>2063</v>
      </c>
      <c r="H43" s="21" t="s">
        <v>2064</v>
      </c>
      <c r="I43" s="67">
        <v>5</v>
      </c>
      <c r="J43" s="27" t="s">
        <v>2064</v>
      </c>
      <c r="K43" s="21" t="s">
        <v>2075</v>
      </c>
      <c r="L43" s="22">
        <v>5</v>
      </c>
      <c r="M43" s="21" t="s">
        <v>2065</v>
      </c>
      <c r="N43" s="21" t="s">
        <v>2058</v>
      </c>
      <c r="O43" s="22">
        <v>5</v>
      </c>
      <c r="P43" s="21" t="s">
        <v>2063</v>
      </c>
      <c r="Q43" s="21" t="s">
        <v>2066</v>
      </c>
      <c r="R43" s="22">
        <v>5</v>
      </c>
      <c r="S43" s="27" t="s">
        <v>2072</v>
      </c>
      <c r="T43" s="69">
        <v>45415</v>
      </c>
      <c r="U43" s="23">
        <v>3</v>
      </c>
      <c r="V43" s="68">
        <v>45415</v>
      </c>
      <c r="W43" s="50">
        <f t="shared" si="0"/>
        <v>-5</v>
      </c>
      <c r="X43" s="50">
        <f t="shared" si="1"/>
        <v>5</v>
      </c>
      <c r="Y43" s="50">
        <f t="shared" si="2"/>
        <v>-5</v>
      </c>
      <c r="Z43" s="50">
        <f t="shared" si="3"/>
        <v>-5</v>
      </c>
      <c r="AA43" s="50">
        <f t="shared" si="4"/>
        <v>-5</v>
      </c>
      <c r="AB43" s="50">
        <f t="shared" si="5"/>
        <v>3</v>
      </c>
      <c r="AC43" s="50">
        <f t="shared" si="6"/>
        <v>-12</v>
      </c>
    </row>
    <row r="44" spans="1:29" ht="15" thickBot="1" x14ac:dyDescent="0.3">
      <c r="A44" s="44" t="s">
        <v>2131</v>
      </c>
      <c r="B44" s="40" t="s">
        <v>1061</v>
      </c>
      <c r="C44" s="40" t="s">
        <v>1947</v>
      </c>
      <c r="D44" s="40" t="s">
        <v>1059</v>
      </c>
      <c r="E44" s="27" t="s">
        <v>2058</v>
      </c>
      <c r="F44" s="28">
        <v>5</v>
      </c>
      <c r="G44" s="28" t="s">
        <v>2063</v>
      </c>
      <c r="H44" s="27" t="s">
        <v>2059</v>
      </c>
      <c r="I44" s="66">
        <v>5</v>
      </c>
      <c r="J44" s="27" t="s">
        <v>2064</v>
      </c>
      <c r="K44" s="27" t="s">
        <v>2060</v>
      </c>
      <c r="L44" s="28">
        <v>5</v>
      </c>
      <c r="M44" s="21" t="s">
        <v>2065</v>
      </c>
      <c r="N44" s="27" t="s">
        <v>2058</v>
      </c>
      <c r="O44" s="28">
        <v>5</v>
      </c>
      <c r="P44" s="21" t="s">
        <v>2063</v>
      </c>
      <c r="Q44" s="27" t="s">
        <v>2072</v>
      </c>
      <c r="R44" s="28">
        <v>5</v>
      </c>
      <c r="S44" s="27" t="s">
        <v>2072</v>
      </c>
      <c r="T44" s="68">
        <v>45415</v>
      </c>
      <c r="U44" s="29">
        <v>5</v>
      </c>
      <c r="V44" s="68">
        <v>45415</v>
      </c>
      <c r="W44" s="50">
        <f t="shared" si="0"/>
        <v>-5</v>
      </c>
      <c r="X44" s="50">
        <f t="shared" si="1"/>
        <v>-5</v>
      </c>
      <c r="Y44" s="50">
        <f t="shared" si="2"/>
        <v>-5</v>
      </c>
      <c r="Z44" s="50">
        <f t="shared" si="3"/>
        <v>-5</v>
      </c>
      <c r="AA44" s="50">
        <f t="shared" si="4"/>
        <v>5</v>
      </c>
      <c r="AB44" s="50">
        <f t="shared" si="5"/>
        <v>5</v>
      </c>
      <c r="AC44" s="50">
        <f t="shared" si="6"/>
        <v>-10</v>
      </c>
    </row>
    <row r="45" spans="1:29" ht="15" thickBot="1" x14ac:dyDescent="0.3">
      <c r="A45" s="46" t="s">
        <v>2132</v>
      </c>
      <c r="B45" s="42" t="s">
        <v>1650</v>
      </c>
      <c r="C45" s="42" t="s">
        <v>2133</v>
      </c>
      <c r="D45" s="42" t="s">
        <v>1648</v>
      </c>
      <c r="E45" s="21" t="s">
        <v>2058</v>
      </c>
      <c r="F45" s="22">
        <v>3</v>
      </c>
      <c r="G45" s="28" t="s">
        <v>2063</v>
      </c>
      <c r="H45" s="21" t="s">
        <v>2059</v>
      </c>
      <c r="I45" s="67">
        <v>3</v>
      </c>
      <c r="J45" s="27" t="s">
        <v>2064</v>
      </c>
      <c r="K45" s="21" t="s">
        <v>2060</v>
      </c>
      <c r="L45" s="22">
        <v>3</v>
      </c>
      <c r="M45" s="21" t="s">
        <v>2065</v>
      </c>
      <c r="N45" s="21" t="s">
        <v>2063</v>
      </c>
      <c r="O45" s="22">
        <v>3</v>
      </c>
      <c r="P45" s="21" t="s">
        <v>2063</v>
      </c>
      <c r="Q45" s="21" t="s">
        <v>2066</v>
      </c>
      <c r="R45" s="22">
        <v>4</v>
      </c>
      <c r="S45" s="27" t="s">
        <v>2072</v>
      </c>
      <c r="T45" s="21" t="s">
        <v>2067</v>
      </c>
      <c r="U45" s="23">
        <v>3</v>
      </c>
      <c r="V45" s="68">
        <v>45415</v>
      </c>
      <c r="W45" s="50">
        <f t="shared" si="0"/>
        <v>-3</v>
      </c>
      <c r="X45" s="50">
        <f t="shared" si="1"/>
        <v>-3</v>
      </c>
      <c r="Y45" s="50">
        <f t="shared" si="2"/>
        <v>-3</v>
      </c>
      <c r="Z45" s="50">
        <f t="shared" si="3"/>
        <v>6</v>
      </c>
      <c r="AA45" s="50">
        <f t="shared" si="4"/>
        <v>-4</v>
      </c>
      <c r="AB45" s="50">
        <f t="shared" si="5"/>
        <v>-3</v>
      </c>
      <c r="AC45" s="50">
        <f t="shared" si="6"/>
        <v>-10</v>
      </c>
    </row>
    <row r="46" spans="1:29" ht="27" thickBot="1" x14ac:dyDescent="0.3">
      <c r="A46" s="44" t="s">
        <v>2134</v>
      </c>
      <c r="B46" s="40" t="s">
        <v>1115</v>
      </c>
      <c r="C46" s="40" t="s">
        <v>1871</v>
      </c>
      <c r="D46" s="40" t="s">
        <v>1113</v>
      </c>
      <c r="E46" s="27" t="s">
        <v>2058</v>
      </c>
      <c r="F46" s="28">
        <v>5</v>
      </c>
      <c r="G46" s="28" t="s">
        <v>2063</v>
      </c>
      <c r="H46" s="27" t="s">
        <v>2059</v>
      </c>
      <c r="I46" s="66">
        <v>5</v>
      </c>
      <c r="J46" s="27" t="s">
        <v>2064</v>
      </c>
      <c r="K46" s="27" t="s">
        <v>2060</v>
      </c>
      <c r="L46" s="28">
        <v>5</v>
      </c>
      <c r="M46" s="21" t="s">
        <v>2065</v>
      </c>
      <c r="N46" s="27" t="s">
        <v>2058</v>
      </c>
      <c r="O46" s="28">
        <v>5</v>
      </c>
      <c r="P46" s="21" t="s">
        <v>2063</v>
      </c>
      <c r="Q46" s="27" t="s">
        <v>2066</v>
      </c>
      <c r="R46" s="28">
        <v>5</v>
      </c>
      <c r="S46" s="27" t="s">
        <v>2072</v>
      </c>
      <c r="T46" s="27" t="s">
        <v>2067</v>
      </c>
      <c r="U46" s="29">
        <v>5</v>
      </c>
      <c r="V46" s="68">
        <v>45415</v>
      </c>
      <c r="W46" s="50">
        <f t="shared" si="0"/>
        <v>-5</v>
      </c>
      <c r="X46" s="50">
        <f t="shared" si="1"/>
        <v>-5</v>
      </c>
      <c r="Y46" s="50">
        <f t="shared" si="2"/>
        <v>-5</v>
      </c>
      <c r="Z46" s="50">
        <f t="shared" si="3"/>
        <v>-5</v>
      </c>
      <c r="AA46" s="50">
        <f t="shared" si="4"/>
        <v>-5</v>
      </c>
      <c r="AB46" s="50">
        <f t="shared" si="5"/>
        <v>-5</v>
      </c>
      <c r="AC46" s="50">
        <f t="shared" si="6"/>
        <v>-30</v>
      </c>
    </row>
    <row r="47" spans="1:29" ht="15" thickBot="1" x14ac:dyDescent="0.3">
      <c r="A47" s="46" t="s">
        <v>2135</v>
      </c>
      <c r="B47" s="42" t="s">
        <v>311</v>
      </c>
      <c r="C47" s="42" t="s">
        <v>1994</v>
      </c>
      <c r="D47" s="42" t="s">
        <v>309</v>
      </c>
      <c r="E47" s="21" t="s">
        <v>2063</v>
      </c>
      <c r="F47" s="22">
        <v>5</v>
      </c>
      <c r="G47" s="28" t="s">
        <v>2063</v>
      </c>
      <c r="H47" s="21" t="s">
        <v>2059</v>
      </c>
      <c r="I47" s="67">
        <v>5</v>
      </c>
      <c r="J47" s="27" t="s">
        <v>2064</v>
      </c>
      <c r="K47" s="21" t="s">
        <v>2069</v>
      </c>
      <c r="L47" s="22">
        <v>5</v>
      </c>
      <c r="M47" s="21" t="s">
        <v>2065</v>
      </c>
      <c r="N47" s="21" t="s">
        <v>2063</v>
      </c>
      <c r="O47" s="22">
        <v>5</v>
      </c>
      <c r="P47" s="21" t="s">
        <v>2063</v>
      </c>
      <c r="Q47" s="21" t="s">
        <v>2061</v>
      </c>
      <c r="R47" s="22">
        <v>5</v>
      </c>
      <c r="S47" s="27" t="s">
        <v>2072</v>
      </c>
      <c r="T47" s="21" t="s">
        <v>2067</v>
      </c>
      <c r="U47" s="23">
        <v>5</v>
      </c>
      <c r="V47" s="68">
        <v>45415</v>
      </c>
      <c r="W47" s="50">
        <f t="shared" si="0"/>
        <v>5</v>
      </c>
      <c r="X47" s="50">
        <f t="shared" si="1"/>
        <v>-5</v>
      </c>
      <c r="Y47" s="50">
        <f t="shared" si="2"/>
        <v>-5</v>
      </c>
      <c r="Z47" s="50">
        <f t="shared" si="3"/>
        <v>10</v>
      </c>
      <c r="AA47" s="50">
        <f t="shared" si="4"/>
        <v>-5</v>
      </c>
      <c r="AB47" s="50">
        <f t="shared" si="5"/>
        <v>-5</v>
      </c>
      <c r="AC47" s="50">
        <f t="shared" si="6"/>
        <v>-5</v>
      </c>
    </row>
    <row r="48" spans="1:29" ht="15" thickBot="1" x14ac:dyDescent="0.3">
      <c r="A48" s="44" t="s">
        <v>2136</v>
      </c>
      <c r="B48" s="40" t="s">
        <v>1311</v>
      </c>
      <c r="C48" s="40" t="s">
        <v>1856</v>
      </c>
      <c r="D48" s="40" t="s">
        <v>1309</v>
      </c>
      <c r="E48" s="27" t="s">
        <v>2058</v>
      </c>
      <c r="F48" s="28">
        <v>5</v>
      </c>
      <c r="G48" s="28" t="s">
        <v>2063</v>
      </c>
      <c r="H48" s="27" t="s">
        <v>2059</v>
      </c>
      <c r="I48" s="66">
        <v>5</v>
      </c>
      <c r="J48" s="27" t="s">
        <v>2064</v>
      </c>
      <c r="K48" s="27" t="s">
        <v>2060</v>
      </c>
      <c r="L48" s="28">
        <v>5</v>
      </c>
      <c r="M48" s="21" t="s">
        <v>2065</v>
      </c>
      <c r="N48" s="27" t="s">
        <v>2058</v>
      </c>
      <c r="O48" s="28">
        <v>5</v>
      </c>
      <c r="P48" s="21" t="s">
        <v>2063</v>
      </c>
      <c r="Q48" s="27" t="s">
        <v>2066</v>
      </c>
      <c r="R48" s="28">
        <v>5</v>
      </c>
      <c r="S48" s="27" t="s">
        <v>2072</v>
      </c>
      <c r="T48" s="68">
        <v>45415</v>
      </c>
      <c r="U48" s="29">
        <v>4</v>
      </c>
      <c r="V48" s="68">
        <v>45415</v>
      </c>
      <c r="W48" s="50">
        <f t="shared" si="0"/>
        <v>-5</v>
      </c>
      <c r="X48" s="50">
        <f t="shared" si="1"/>
        <v>-5</v>
      </c>
      <c r="Y48" s="50">
        <f t="shared" si="2"/>
        <v>-5</v>
      </c>
      <c r="Z48" s="50">
        <f t="shared" si="3"/>
        <v>-5</v>
      </c>
      <c r="AA48" s="50">
        <f t="shared" si="4"/>
        <v>-5</v>
      </c>
      <c r="AB48" s="50">
        <f t="shared" si="5"/>
        <v>4</v>
      </c>
      <c r="AC48" s="50">
        <f t="shared" si="6"/>
        <v>-21</v>
      </c>
    </row>
    <row r="49" spans="1:29" ht="27" thickBot="1" x14ac:dyDescent="0.3">
      <c r="A49" s="46" t="s">
        <v>2137</v>
      </c>
      <c r="B49" s="42" t="s">
        <v>1055</v>
      </c>
      <c r="C49" s="42" t="s">
        <v>2000</v>
      </c>
      <c r="D49" s="42" t="s">
        <v>1053</v>
      </c>
      <c r="E49" s="21" t="s">
        <v>2063</v>
      </c>
      <c r="F49" s="22">
        <v>4</v>
      </c>
      <c r="G49" s="28" t="s">
        <v>2063</v>
      </c>
      <c r="H49" s="21" t="s">
        <v>2059</v>
      </c>
      <c r="I49" s="67">
        <v>4</v>
      </c>
      <c r="J49" s="27" t="s">
        <v>2064</v>
      </c>
      <c r="K49" s="21" t="s">
        <v>2065</v>
      </c>
      <c r="L49" s="22">
        <v>4</v>
      </c>
      <c r="M49" s="21" t="s">
        <v>2065</v>
      </c>
      <c r="N49" s="21" t="s">
        <v>2058</v>
      </c>
      <c r="O49" s="22">
        <v>5</v>
      </c>
      <c r="P49" s="21" t="s">
        <v>2063</v>
      </c>
      <c r="Q49" s="21" t="s">
        <v>2072</v>
      </c>
      <c r="R49" s="22">
        <v>4</v>
      </c>
      <c r="S49" s="27" t="s">
        <v>2072</v>
      </c>
      <c r="T49" s="21" t="s">
        <v>2067</v>
      </c>
      <c r="U49" s="61"/>
      <c r="V49" s="68">
        <v>45415</v>
      </c>
      <c r="W49" s="50">
        <f t="shared" si="0"/>
        <v>4</v>
      </c>
      <c r="X49" s="50">
        <f t="shared" si="1"/>
        <v>-4</v>
      </c>
      <c r="Y49" s="50">
        <f t="shared" si="2"/>
        <v>4</v>
      </c>
      <c r="Z49" s="50">
        <f t="shared" si="3"/>
        <v>-5</v>
      </c>
      <c r="AA49" s="50">
        <f t="shared" si="4"/>
        <v>4</v>
      </c>
      <c r="AB49" s="50">
        <f t="shared" si="5"/>
        <v>0</v>
      </c>
      <c r="AC49" s="50">
        <f t="shared" si="6"/>
        <v>3</v>
      </c>
    </row>
    <row r="50" spans="1:29" ht="15" thickBot="1" x14ac:dyDescent="0.3">
      <c r="A50" s="44" t="s">
        <v>2138</v>
      </c>
      <c r="B50" s="40" t="s">
        <v>497</v>
      </c>
      <c r="C50" s="40" t="s">
        <v>1869</v>
      </c>
      <c r="D50" s="40" t="s">
        <v>495</v>
      </c>
      <c r="E50" s="27" t="s">
        <v>2063</v>
      </c>
      <c r="F50" s="28">
        <v>3</v>
      </c>
      <c r="G50" s="28" t="s">
        <v>2063</v>
      </c>
      <c r="H50" s="27" t="s">
        <v>2059</v>
      </c>
      <c r="I50" s="66">
        <v>2</v>
      </c>
      <c r="J50" s="27" t="s">
        <v>2064</v>
      </c>
      <c r="K50" s="27" t="s">
        <v>2069</v>
      </c>
      <c r="L50" s="28">
        <v>4</v>
      </c>
      <c r="M50" s="21" t="s">
        <v>2065</v>
      </c>
      <c r="N50" s="27" t="s">
        <v>2063</v>
      </c>
      <c r="O50" s="28">
        <v>3</v>
      </c>
      <c r="P50" s="21" t="s">
        <v>2063</v>
      </c>
      <c r="Q50" s="27" t="s">
        <v>2072</v>
      </c>
      <c r="R50" s="28">
        <v>2</v>
      </c>
      <c r="S50" s="27" t="s">
        <v>2072</v>
      </c>
      <c r="T50" s="68">
        <v>45415</v>
      </c>
      <c r="U50" s="29">
        <v>2</v>
      </c>
      <c r="V50" s="68">
        <v>45415</v>
      </c>
      <c r="W50" s="50">
        <f t="shared" si="0"/>
        <v>3</v>
      </c>
      <c r="X50" s="50">
        <f t="shared" si="1"/>
        <v>-2</v>
      </c>
      <c r="Y50" s="50">
        <f t="shared" si="2"/>
        <v>-4</v>
      </c>
      <c r="Z50" s="50">
        <f t="shared" si="3"/>
        <v>6</v>
      </c>
      <c r="AA50" s="50">
        <f t="shared" si="4"/>
        <v>2</v>
      </c>
      <c r="AB50" s="50">
        <f t="shared" si="5"/>
        <v>2</v>
      </c>
      <c r="AC50" s="50">
        <f t="shared" si="6"/>
        <v>7</v>
      </c>
    </row>
    <row r="51" spans="1:29" ht="27" thickBot="1" x14ac:dyDescent="0.3">
      <c r="A51" s="46" t="s">
        <v>2139</v>
      </c>
      <c r="B51" s="42" t="s">
        <v>1346</v>
      </c>
      <c r="C51" s="42" t="s">
        <v>1345</v>
      </c>
      <c r="D51" s="42" t="s">
        <v>1344</v>
      </c>
      <c r="E51" s="21" t="s">
        <v>2063</v>
      </c>
      <c r="F51" s="22">
        <v>5</v>
      </c>
      <c r="G51" s="28" t="s">
        <v>2063</v>
      </c>
      <c r="H51" s="21" t="s">
        <v>2064</v>
      </c>
      <c r="I51" s="67">
        <v>5</v>
      </c>
      <c r="J51" s="27" t="s">
        <v>2064</v>
      </c>
      <c r="K51" s="21" t="s">
        <v>2065</v>
      </c>
      <c r="L51" s="22">
        <v>5</v>
      </c>
      <c r="M51" s="21" t="s">
        <v>2065</v>
      </c>
      <c r="N51" s="21" t="s">
        <v>2063</v>
      </c>
      <c r="O51" s="22">
        <v>5</v>
      </c>
      <c r="P51" s="21" t="s">
        <v>2063</v>
      </c>
      <c r="Q51" s="21" t="s">
        <v>2061</v>
      </c>
      <c r="R51" s="22">
        <v>4</v>
      </c>
      <c r="S51" s="27" t="s">
        <v>2072</v>
      </c>
      <c r="T51" s="21" t="s">
        <v>2067</v>
      </c>
      <c r="U51" s="23">
        <v>4</v>
      </c>
      <c r="V51" s="68">
        <v>45415</v>
      </c>
      <c r="W51" s="50">
        <f t="shared" si="0"/>
        <v>5</v>
      </c>
      <c r="X51" s="50">
        <f t="shared" si="1"/>
        <v>5</v>
      </c>
      <c r="Y51" s="50">
        <f t="shared" si="2"/>
        <v>5</v>
      </c>
      <c r="Z51" s="50">
        <f t="shared" si="3"/>
        <v>10</v>
      </c>
      <c r="AA51" s="50">
        <f t="shared" si="4"/>
        <v>-4</v>
      </c>
      <c r="AB51" s="50">
        <f t="shared" si="5"/>
        <v>-4</v>
      </c>
      <c r="AC51" s="50">
        <f t="shared" si="6"/>
        <v>17</v>
      </c>
    </row>
    <row r="52" spans="1:29" ht="15" thickBot="1" x14ac:dyDescent="0.3">
      <c r="A52" s="44" t="s">
        <v>2140</v>
      </c>
      <c r="B52" s="40" t="s">
        <v>901</v>
      </c>
      <c r="C52" s="40" t="s">
        <v>2141</v>
      </c>
      <c r="D52" s="40" t="s">
        <v>899</v>
      </c>
      <c r="E52" s="27" t="s">
        <v>2063</v>
      </c>
      <c r="F52" s="28">
        <v>3</v>
      </c>
      <c r="G52" s="28" t="s">
        <v>2063</v>
      </c>
      <c r="H52" s="27" t="s">
        <v>2059</v>
      </c>
      <c r="I52" s="66">
        <v>5</v>
      </c>
      <c r="J52" s="27" t="s">
        <v>2064</v>
      </c>
      <c r="K52" s="27" t="s">
        <v>2069</v>
      </c>
      <c r="L52" s="28">
        <v>3</v>
      </c>
      <c r="M52" s="21" t="s">
        <v>2065</v>
      </c>
      <c r="N52" s="27" t="s">
        <v>2063</v>
      </c>
      <c r="O52" s="28">
        <v>3</v>
      </c>
      <c r="P52" s="21" t="s">
        <v>2063</v>
      </c>
      <c r="Q52" s="27" t="s">
        <v>2061</v>
      </c>
      <c r="R52" s="28">
        <v>4</v>
      </c>
      <c r="S52" s="27" t="s">
        <v>2072</v>
      </c>
      <c r="T52" s="68">
        <v>45415</v>
      </c>
      <c r="U52" s="29">
        <v>3</v>
      </c>
      <c r="V52" s="68">
        <v>45415</v>
      </c>
      <c r="W52" s="50">
        <f t="shared" si="0"/>
        <v>3</v>
      </c>
      <c r="X52" s="50">
        <f t="shared" si="1"/>
        <v>-5</v>
      </c>
      <c r="Y52" s="50">
        <f t="shared" si="2"/>
        <v>-3</v>
      </c>
      <c r="Z52" s="50">
        <f t="shared" si="3"/>
        <v>6</v>
      </c>
      <c r="AA52" s="50">
        <f t="shared" si="4"/>
        <v>-4</v>
      </c>
      <c r="AB52" s="50">
        <f t="shared" si="5"/>
        <v>3</v>
      </c>
      <c r="AC52" s="50">
        <f t="shared" si="6"/>
        <v>0</v>
      </c>
    </row>
    <row r="53" spans="1:29" ht="27" thickBot="1" x14ac:dyDescent="0.3">
      <c r="A53" s="46" t="s">
        <v>2142</v>
      </c>
      <c r="B53" s="42" t="s">
        <v>107</v>
      </c>
      <c r="C53" s="42" t="s">
        <v>1981</v>
      </c>
      <c r="D53" s="42" t="s">
        <v>105</v>
      </c>
      <c r="E53" s="21" t="s">
        <v>2063</v>
      </c>
      <c r="F53" s="22">
        <v>4</v>
      </c>
      <c r="G53" s="28" t="s">
        <v>2063</v>
      </c>
      <c r="H53" s="21" t="s">
        <v>2064</v>
      </c>
      <c r="I53" s="67">
        <v>5</v>
      </c>
      <c r="J53" s="27" t="s">
        <v>2064</v>
      </c>
      <c r="K53" s="21" t="s">
        <v>2065</v>
      </c>
      <c r="L53" s="22">
        <v>5</v>
      </c>
      <c r="M53" s="21" t="s">
        <v>2065</v>
      </c>
      <c r="N53" s="21" t="s">
        <v>2063</v>
      </c>
      <c r="O53" s="22">
        <v>5</v>
      </c>
      <c r="P53" s="21" t="s">
        <v>2063</v>
      </c>
      <c r="Q53" s="21" t="s">
        <v>2102</v>
      </c>
      <c r="R53" s="22">
        <v>5</v>
      </c>
      <c r="S53" s="27" t="s">
        <v>2072</v>
      </c>
      <c r="T53" s="69">
        <v>45415</v>
      </c>
      <c r="U53" s="23">
        <v>5</v>
      </c>
      <c r="V53" s="68">
        <v>45415</v>
      </c>
      <c r="W53" s="50">
        <f t="shared" si="0"/>
        <v>4</v>
      </c>
      <c r="X53" s="50">
        <f t="shared" si="1"/>
        <v>5</v>
      </c>
      <c r="Y53" s="50">
        <f t="shared" si="2"/>
        <v>5</v>
      </c>
      <c r="Z53" s="50">
        <f t="shared" si="3"/>
        <v>10</v>
      </c>
      <c r="AA53" s="50">
        <f t="shared" si="4"/>
        <v>-5</v>
      </c>
      <c r="AB53" s="50">
        <f t="shared" si="5"/>
        <v>5</v>
      </c>
      <c r="AC53" s="50">
        <f t="shared" si="6"/>
        <v>24</v>
      </c>
    </row>
    <row r="54" spans="1:29" ht="27" thickBot="1" x14ac:dyDescent="0.3">
      <c r="A54" s="44" t="s">
        <v>2143</v>
      </c>
      <c r="B54" s="40" t="s">
        <v>892</v>
      </c>
      <c r="C54" s="40" t="s">
        <v>1944</v>
      </c>
      <c r="D54" s="40" t="s">
        <v>890</v>
      </c>
      <c r="E54" s="27" t="s">
        <v>2058</v>
      </c>
      <c r="F54" s="28">
        <v>5</v>
      </c>
      <c r="G54" s="28" t="s">
        <v>2063</v>
      </c>
      <c r="H54" s="27" t="s">
        <v>2064</v>
      </c>
      <c r="I54" s="66">
        <v>2</v>
      </c>
      <c r="J54" s="27" t="s">
        <v>2064</v>
      </c>
      <c r="K54" s="27" t="s">
        <v>2075</v>
      </c>
      <c r="L54" s="28">
        <v>2</v>
      </c>
      <c r="M54" s="21" t="s">
        <v>2065</v>
      </c>
      <c r="N54" s="27" t="s">
        <v>2058</v>
      </c>
      <c r="O54" s="28">
        <v>5</v>
      </c>
      <c r="P54" s="21" t="s">
        <v>2063</v>
      </c>
      <c r="Q54" s="27" t="s">
        <v>2061</v>
      </c>
      <c r="R54" s="28">
        <v>1</v>
      </c>
      <c r="S54" s="27" t="s">
        <v>2072</v>
      </c>
      <c r="T54" s="27" t="s">
        <v>2067</v>
      </c>
      <c r="U54" s="29">
        <v>1</v>
      </c>
      <c r="V54" s="68">
        <v>45415</v>
      </c>
      <c r="W54" s="50">
        <f t="shared" si="0"/>
        <v>-5</v>
      </c>
      <c r="X54" s="50">
        <f t="shared" si="1"/>
        <v>2</v>
      </c>
      <c r="Y54" s="50">
        <f t="shared" si="2"/>
        <v>-2</v>
      </c>
      <c r="Z54" s="50">
        <f t="shared" si="3"/>
        <v>-5</v>
      </c>
      <c r="AA54" s="50">
        <f t="shared" si="4"/>
        <v>-1</v>
      </c>
      <c r="AB54" s="50">
        <f t="shared" si="5"/>
        <v>-1</v>
      </c>
      <c r="AC54" s="50">
        <f t="shared" si="6"/>
        <v>-12</v>
      </c>
    </row>
    <row r="55" spans="1:29" ht="15" thickBot="1" x14ac:dyDescent="0.3">
      <c r="A55" s="46" t="s">
        <v>2144</v>
      </c>
      <c r="B55" s="42" t="s">
        <v>707</v>
      </c>
      <c r="C55" s="42" t="s">
        <v>2026</v>
      </c>
      <c r="D55" s="42" t="s">
        <v>705</v>
      </c>
      <c r="E55" s="21" t="s">
        <v>2063</v>
      </c>
      <c r="F55" s="22">
        <v>5</v>
      </c>
      <c r="G55" s="28" t="s">
        <v>2063</v>
      </c>
      <c r="H55" s="21" t="s">
        <v>2059</v>
      </c>
      <c r="I55" s="67">
        <v>5</v>
      </c>
      <c r="J55" s="27" t="s">
        <v>2064</v>
      </c>
      <c r="K55" s="21" t="s">
        <v>2069</v>
      </c>
      <c r="L55" s="22">
        <v>5</v>
      </c>
      <c r="M55" s="21" t="s">
        <v>2065</v>
      </c>
      <c r="N55" s="21" t="s">
        <v>2063</v>
      </c>
      <c r="O55" s="22">
        <v>5</v>
      </c>
      <c r="P55" s="21" t="s">
        <v>2063</v>
      </c>
      <c r="Q55" s="21" t="s">
        <v>2072</v>
      </c>
      <c r="R55" s="22">
        <v>5</v>
      </c>
      <c r="S55" s="27" t="s">
        <v>2072</v>
      </c>
      <c r="T55" s="21" t="s">
        <v>2113</v>
      </c>
      <c r="U55" s="23">
        <v>5</v>
      </c>
      <c r="V55" s="68">
        <v>45415</v>
      </c>
      <c r="W55" s="50">
        <f t="shared" si="0"/>
        <v>5</v>
      </c>
      <c r="X55" s="50">
        <f t="shared" si="1"/>
        <v>-5</v>
      </c>
      <c r="Y55" s="50">
        <f t="shared" si="2"/>
        <v>-5</v>
      </c>
      <c r="Z55" s="50">
        <f t="shared" si="3"/>
        <v>10</v>
      </c>
      <c r="AA55" s="50">
        <f t="shared" si="4"/>
        <v>5</v>
      </c>
      <c r="AB55" s="50">
        <f t="shared" si="5"/>
        <v>-5</v>
      </c>
      <c r="AC55" s="50">
        <f t="shared" si="6"/>
        <v>5</v>
      </c>
    </row>
    <row r="56" spans="1:29" ht="15" thickBot="1" x14ac:dyDescent="0.3">
      <c r="A56" s="44" t="s">
        <v>2145</v>
      </c>
      <c r="B56" s="40" t="s">
        <v>743</v>
      </c>
      <c r="C56" s="40" t="s">
        <v>1855</v>
      </c>
      <c r="D56" s="40" t="s">
        <v>741</v>
      </c>
      <c r="E56" s="27" t="s">
        <v>2063</v>
      </c>
      <c r="F56" s="28">
        <v>5</v>
      </c>
      <c r="G56" s="28" t="s">
        <v>2063</v>
      </c>
      <c r="H56" s="27" t="s">
        <v>2059</v>
      </c>
      <c r="I56" s="66">
        <v>5</v>
      </c>
      <c r="J56" s="27" t="s">
        <v>2064</v>
      </c>
      <c r="K56" s="27" t="s">
        <v>2069</v>
      </c>
      <c r="L56" s="28">
        <v>5</v>
      </c>
      <c r="M56" s="21" t="s">
        <v>2065</v>
      </c>
      <c r="N56" s="27" t="s">
        <v>2063</v>
      </c>
      <c r="O56" s="28">
        <v>5</v>
      </c>
      <c r="P56" s="21" t="s">
        <v>2063</v>
      </c>
      <c r="Q56" s="27" t="s">
        <v>2061</v>
      </c>
      <c r="R56" s="28">
        <v>5</v>
      </c>
      <c r="S56" s="27" t="s">
        <v>2072</v>
      </c>
      <c r="T56" s="27" t="s">
        <v>2067</v>
      </c>
      <c r="U56" s="29">
        <v>5</v>
      </c>
      <c r="V56" s="68">
        <v>45415</v>
      </c>
      <c r="W56" s="50">
        <f t="shared" si="0"/>
        <v>5</v>
      </c>
      <c r="X56" s="50">
        <f t="shared" si="1"/>
        <v>-5</v>
      </c>
      <c r="Y56" s="50">
        <f t="shared" si="2"/>
        <v>-5</v>
      </c>
      <c r="Z56" s="50">
        <f t="shared" si="3"/>
        <v>10</v>
      </c>
      <c r="AA56" s="50">
        <f t="shared" si="4"/>
        <v>-5</v>
      </c>
      <c r="AB56" s="50">
        <f t="shared" si="5"/>
        <v>-5</v>
      </c>
      <c r="AC56" s="50">
        <f t="shared" si="6"/>
        <v>-5</v>
      </c>
    </row>
    <row r="57" spans="1:29" ht="27" thickBot="1" x14ac:dyDescent="0.3">
      <c r="A57" s="46" t="s">
        <v>2146</v>
      </c>
      <c r="B57" s="42" t="s">
        <v>602</v>
      </c>
      <c r="C57" s="42" t="s">
        <v>1986</v>
      </c>
      <c r="D57" s="42" t="s">
        <v>600</v>
      </c>
      <c r="E57" s="21" t="s">
        <v>2063</v>
      </c>
      <c r="F57" s="22">
        <v>5</v>
      </c>
      <c r="G57" s="28" t="s">
        <v>2063</v>
      </c>
      <c r="H57" s="21" t="s">
        <v>2064</v>
      </c>
      <c r="I57" s="67">
        <v>5</v>
      </c>
      <c r="J57" s="27" t="s">
        <v>2064</v>
      </c>
      <c r="K57" s="21" t="s">
        <v>2065</v>
      </c>
      <c r="L57" s="22">
        <v>5</v>
      </c>
      <c r="M57" s="21" t="s">
        <v>2065</v>
      </c>
      <c r="N57" s="21" t="s">
        <v>2063</v>
      </c>
      <c r="O57" s="22">
        <v>5</v>
      </c>
      <c r="P57" s="21" t="s">
        <v>2063</v>
      </c>
      <c r="Q57" s="21" t="s">
        <v>2066</v>
      </c>
      <c r="R57" s="22">
        <v>5</v>
      </c>
      <c r="S57" s="27" t="s">
        <v>2072</v>
      </c>
      <c r="T57" s="21" t="s">
        <v>2067</v>
      </c>
      <c r="U57" s="23">
        <v>5</v>
      </c>
      <c r="V57" s="68">
        <v>45415</v>
      </c>
      <c r="W57" s="50">
        <f t="shared" si="0"/>
        <v>5</v>
      </c>
      <c r="X57" s="50">
        <f t="shared" si="1"/>
        <v>5</v>
      </c>
      <c r="Y57" s="50">
        <f t="shared" si="2"/>
        <v>5</v>
      </c>
      <c r="Z57" s="50">
        <f t="shared" si="3"/>
        <v>10</v>
      </c>
      <c r="AA57" s="50">
        <f t="shared" si="4"/>
        <v>-5</v>
      </c>
      <c r="AB57" s="50">
        <f t="shared" si="5"/>
        <v>-5</v>
      </c>
      <c r="AC57" s="50">
        <f t="shared" si="6"/>
        <v>15</v>
      </c>
    </row>
    <row r="58" spans="1:29" ht="27" thickBot="1" x14ac:dyDescent="0.3">
      <c r="A58" s="44" t="s">
        <v>2147</v>
      </c>
      <c r="B58" s="40" t="s">
        <v>374</v>
      </c>
      <c r="C58" s="40" t="s">
        <v>2148</v>
      </c>
      <c r="D58" s="40" t="s">
        <v>372</v>
      </c>
      <c r="E58" s="27" t="s">
        <v>2063</v>
      </c>
      <c r="F58" s="28">
        <v>5</v>
      </c>
      <c r="G58" s="28" t="s">
        <v>2063</v>
      </c>
      <c r="H58" s="27" t="s">
        <v>2059</v>
      </c>
      <c r="I58" s="66">
        <v>5</v>
      </c>
      <c r="J58" s="27" t="s">
        <v>2064</v>
      </c>
      <c r="K58" s="27" t="s">
        <v>2065</v>
      </c>
      <c r="L58" s="28">
        <v>4</v>
      </c>
      <c r="M58" s="21" t="s">
        <v>2065</v>
      </c>
      <c r="N58" s="27" t="s">
        <v>2063</v>
      </c>
      <c r="O58" s="28">
        <v>5</v>
      </c>
      <c r="P58" s="21" t="s">
        <v>2063</v>
      </c>
      <c r="Q58" s="27" t="s">
        <v>2061</v>
      </c>
      <c r="R58" s="28">
        <v>5</v>
      </c>
      <c r="S58" s="27" t="s">
        <v>2072</v>
      </c>
      <c r="T58" s="68">
        <v>45415</v>
      </c>
      <c r="U58" s="29">
        <v>5</v>
      </c>
      <c r="V58" s="68">
        <v>45415</v>
      </c>
      <c r="W58" s="50">
        <f t="shared" si="0"/>
        <v>5</v>
      </c>
      <c r="X58" s="50">
        <f t="shared" si="1"/>
        <v>-5</v>
      </c>
      <c r="Y58" s="50">
        <f t="shared" si="2"/>
        <v>4</v>
      </c>
      <c r="Z58" s="50">
        <f t="shared" si="3"/>
        <v>10</v>
      </c>
      <c r="AA58" s="50">
        <f t="shared" si="4"/>
        <v>-5</v>
      </c>
      <c r="AB58" s="50">
        <f t="shared" si="5"/>
        <v>5</v>
      </c>
      <c r="AC58" s="50">
        <f t="shared" si="6"/>
        <v>14</v>
      </c>
    </row>
    <row r="59" spans="1:29" ht="27" thickBot="1" x14ac:dyDescent="0.3">
      <c r="A59" s="46" t="s">
        <v>2149</v>
      </c>
      <c r="B59" s="42" t="s">
        <v>557</v>
      </c>
      <c r="C59" s="42" t="s">
        <v>2150</v>
      </c>
      <c r="D59" s="42" t="s">
        <v>555</v>
      </c>
      <c r="E59" s="21" t="s">
        <v>2063</v>
      </c>
      <c r="F59" s="22">
        <v>3</v>
      </c>
      <c r="G59" s="28" t="s">
        <v>2063</v>
      </c>
      <c r="H59" s="21" t="s">
        <v>2059</v>
      </c>
      <c r="I59" s="67">
        <v>3</v>
      </c>
      <c r="J59" s="27" t="s">
        <v>2064</v>
      </c>
      <c r="K59" s="21" t="s">
        <v>2069</v>
      </c>
      <c r="L59" s="22">
        <v>4</v>
      </c>
      <c r="M59" s="21" t="s">
        <v>2065</v>
      </c>
      <c r="N59" s="21" t="s">
        <v>2063</v>
      </c>
      <c r="O59" s="22">
        <v>4</v>
      </c>
      <c r="P59" s="21" t="s">
        <v>2063</v>
      </c>
      <c r="Q59" s="21" t="s">
        <v>2072</v>
      </c>
      <c r="R59" s="22">
        <v>3</v>
      </c>
      <c r="S59" s="27" t="s">
        <v>2072</v>
      </c>
      <c r="T59" s="69">
        <v>45415</v>
      </c>
      <c r="U59" s="23">
        <v>3</v>
      </c>
      <c r="V59" s="68">
        <v>45415</v>
      </c>
      <c r="W59" s="50">
        <f t="shared" si="0"/>
        <v>3</v>
      </c>
      <c r="X59" s="50">
        <f t="shared" si="1"/>
        <v>-3</v>
      </c>
      <c r="Y59" s="50">
        <f t="shared" si="2"/>
        <v>-4</v>
      </c>
      <c r="Z59" s="50">
        <f t="shared" si="3"/>
        <v>8</v>
      </c>
      <c r="AA59" s="50">
        <f t="shared" si="4"/>
        <v>3</v>
      </c>
      <c r="AB59" s="50">
        <f t="shared" si="5"/>
        <v>3</v>
      </c>
      <c r="AC59" s="50">
        <f t="shared" si="6"/>
        <v>10</v>
      </c>
    </row>
    <row r="60" spans="1:29" ht="15" thickBot="1" x14ac:dyDescent="0.3">
      <c r="A60" s="44" t="s">
        <v>2151</v>
      </c>
      <c r="B60" s="40" t="s">
        <v>431</v>
      </c>
      <c r="C60" s="40" t="s">
        <v>1979</v>
      </c>
      <c r="D60" s="40" t="s">
        <v>2152</v>
      </c>
      <c r="E60" s="27" t="s">
        <v>2063</v>
      </c>
      <c r="F60" s="28">
        <v>5</v>
      </c>
      <c r="G60" s="28" t="s">
        <v>2063</v>
      </c>
      <c r="H60" s="27" t="s">
        <v>2059</v>
      </c>
      <c r="I60" s="66">
        <v>5</v>
      </c>
      <c r="J60" s="27" t="s">
        <v>2064</v>
      </c>
      <c r="K60" s="27" t="s">
        <v>2069</v>
      </c>
      <c r="L60" s="28">
        <v>5</v>
      </c>
      <c r="M60" s="21" t="s">
        <v>2065</v>
      </c>
      <c r="N60" s="27" t="s">
        <v>2063</v>
      </c>
      <c r="O60" s="28">
        <v>5</v>
      </c>
      <c r="P60" s="21" t="s">
        <v>2063</v>
      </c>
      <c r="Q60" s="27" t="s">
        <v>2066</v>
      </c>
      <c r="R60" s="28">
        <v>5</v>
      </c>
      <c r="S60" s="27" t="s">
        <v>2072</v>
      </c>
      <c r="T60" s="27" t="s">
        <v>2067</v>
      </c>
      <c r="U60" s="29">
        <v>5</v>
      </c>
      <c r="V60" s="68">
        <v>45415</v>
      </c>
      <c r="W60" s="50">
        <f t="shared" si="0"/>
        <v>5</v>
      </c>
      <c r="X60" s="50">
        <f t="shared" si="1"/>
        <v>-5</v>
      </c>
      <c r="Y60" s="50">
        <f t="shared" si="2"/>
        <v>-5</v>
      </c>
      <c r="Z60" s="50">
        <f t="shared" si="3"/>
        <v>10</v>
      </c>
      <c r="AA60" s="50">
        <f t="shared" si="4"/>
        <v>-5</v>
      </c>
      <c r="AB60" s="50">
        <f t="shared" si="5"/>
        <v>-5</v>
      </c>
      <c r="AC60" s="50">
        <f t="shared" si="6"/>
        <v>-5</v>
      </c>
    </row>
    <row r="61" spans="1:29" ht="27" thickBot="1" x14ac:dyDescent="0.3">
      <c r="A61" s="46" t="s">
        <v>2153</v>
      </c>
      <c r="B61" s="42" t="s">
        <v>512</v>
      </c>
      <c r="C61" s="42" t="s">
        <v>1878</v>
      </c>
      <c r="D61" s="42" t="s">
        <v>510</v>
      </c>
      <c r="E61" s="21" t="s">
        <v>2063</v>
      </c>
      <c r="F61" s="22">
        <v>5</v>
      </c>
      <c r="G61" s="28" t="s">
        <v>2063</v>
      </c>
      <c r="H61" s="21" t="s">
        <v>2064</v>
      </c>
      <c r="I61" s="67">
        <v>5</v>
      </c>
      <c r="J61" s="27" t="s">
        <v>2064</v>
      </c>
      <c r="K61" s="21" t="s">
        <v>2065</v>
      </c>
      <c r="L61" s="22">
        <v>5</v>
      </c>
      <c r="M61" s="21" t="s">
        <v>2065</v>
      </c>
      <c r="N61" s="21" t="s">
        <v>2063</v>
      </c>
      <c r="O61" s="22">
        <v>5</v>
      </c>
      <c r="P61" s="21" t="s">
        <v>2063</v>
      </c>
      <c r="Q61" s="21" t="s">
        <v>2061</v>
      </c>
      <c r="R61" s="22">
        <v>3</v>
      </c>
      <c r="S61" s="27" t="s">
        <v>2072</v>
      </c>
      <c r="T61" s="69">
        <v>45415</v>
      </c>
      <c r="U61" s="23">
        <v>3</v>
      </c>
      <c r="V61" s="68">
        <v>45415</v>
      </c>
      <c r="W61" s="50">
        <f t="shared" si="0"/>
        <v>5</v>
      </c>
      <c r="X61" s="50">
        <f t="shared" si="1"/>
        <v>5</v>
      </c>
      <c r="Y61" s="50">
        <f t="shared" si="2"/>
        <v>5</v>
      </c>
      <c r="Z61" s="50">
        <f t="shared" si="3"/>
        <v>10</v>
      </c>
      <c r="AA61" s="50">
        <f t="shared" si="4"/>
        <v>-3</v>
      </c>
      <c r="AB61" s="50">
        <f t="shared" si="5"/>
        <v>3</v>
      </c>
      <c r="AC61" s="50">
        <f t="shared" si="6"/>
        <v>25</v>
      </c>
    </row>
    <row r="62" spans="1:29" ht="15" thickBot="1" x14ac:dyDescent="0.3">
      <c r="A62" s="44" t="s">
        <v>2154</v>
      </c>
      <c r="B62" s="40" t="s">
        <v>317</v>
      </c>
      <c r="C62" s="40" t="s">
        <v>2155</v>
      </c>
      <c r="D62" s="40" t="s">
        <v>315</v>
      </c>
      <c r="E62" s="27" t="s">
        <v>2063</v>
      </c>
      <c r="F62" s="28">
        <v>3</v>
      </c>
      <c r="G62" s="28" t="s">
        <v>2063</v>
      </c>
      <c r="H62" s="27" t="s">
        <v>2059</v>
      </c>
      <c r="I62" s="66">
        <v>3</v>
      </c>
      <c r="J62" s="27" t="s">
        <v>2064</v>
      </c>
      <c r="K62" s="27" t="s">
        <v>2069</v>
      </c>
      <c r="L62" s="28">
        <v>3</v>
      </c>
      <c r="M62" s="21" t="s">
        <v>2065</v>
      </c>
      <c r="N62" s="27" t="s">
        <v>2063</v>
      </c>
      <c r="O62" s="28">
        <v>3</v>
      </c>
      <c r="P62" s="21" t="s">
        <v>2063</v>
      </c>
      <c r="Q62" s="27" t="s">
        <v>2072</v>
      </c>
      <c r="R62" s="28">
        <v>3</v>
      </c>
      <c r="S62" s="27" t="s">
        <v>2072</v>
      </c>
      <c r="T62" s="68">
        <v>45415</v>
      </c>
      <c r="U62" s="29">
        <v>3</v>
      </c>
      <c r="V62" s="68">
        <v>45415</v>
      </c>
      <c r="W62" s="50">
        <f t="shared" si="0"/>
        <v>3</v>
      </c>
      <c r="X62" s="50">
        <f t="shared" si="1"/>
        <v>-3</v>
      </c>
      <c r="Y62" s="50">
        <f t="shared" si="2"/>
        <v>-3</v>
      </c>
      <c r="Z62" s="50">
        <f t="shared" si="3"/>
        <v>6</v>
      </c>
      <c r="AA62" s="50">
        <f t="shared" si="4"/>
        <v>3</v>
      </c>
      <c r="AB62" s="50">
        <f t="shared" si="5"/>
        <v>3</v>
      </c>
      <c r="AC62" s="50">
        <f t="shared" si="6"/>
        <v>9</v>
      </c>
    </row>
    <row r="63" spans="1:29" ht="27" thickBot="1" x14ac:dyDescent="0.3">
      <c r="A63" s="46" t="s">
        <v>2156</v>
      </c>
      <c r="B63" s="42" t="s">
        <v>937</v>
      </c>
      <c r="C63" s="42" t="s">
        <v>1901</v>
      </c>
      <c r="D63" s="42" t="s">
        <v>935</v>
      </c>
      <c r="E63" s="21" t="s">
        <v>2063</v>
      </c>
      <c r="F63" s="22">
        <v>4</v>
      </c>
      <c r="G63" s="28" t="s">
        <v>2063</v>
      </c>
      <c r="H63" s="21" t="s">
        <v>2064</v>
      </c>
      <c r="I63" s="67">
        <v>3</v>
      </c>
      <c r="J63" s="27" t="s">
        <v>2064</v>
      </c>
      <c r="K63" s="21" t="s">
        <v>2065</v>
      </c>
      <c r="L63" s="22">
        <v>3</v>
      </c>
      <c r="M63" s="21" t="s">
        <v>2065</v>
      </c>
      <c r="N63" s="21" t="s">
        <v>2063</v>
      </c>
      <c r="O63" s="22">
        <v>2</v>
      </c>
      <c r="P63" s="21" t="s">
        <v>2063</v>
      </c>
      <c r="Q63" s="21" t="s">
        <v>2061</v>
      </c>
      <c r="R63" s="22">
        <v>4</v>
      </c>
      <c r="S63" s="27" t="s">
        <v>2072</v>
      </c>
      <c r="T63" s="69">
        <v>45415</v>
      </c>
      <c r="U63" s="23">
        <v>3</v>
      </c>
      <c r="V63" s="68">
        <v>45415</v>
      </c>
      <c r="W63" s="50">
        <f t="shared" si="0"/>
        <v>4</v>
      </c>
      <c r="X63" s="50">
        <f t="shared" si="1"/>
        <v>3</v>
      </c>
      <c r="Y63" s="50">
        <f t="shared" si="2"/>
        <v>3</v>
      </c>
      <c r="Z63" s="50">
        <f t="shared" si="3"/>
        <v>4</v>
      </c>
      <c r="AA63" s="50">
        <f t="shared" si="4"/>
        <v>-4</v>
      </c>
      <c r="AB63" s="50">
        <f t="shared" si="5"/>
        <v>3</v>
      </c>
      <c r="AC63" s="50">
        <f t="shared" si="6"/>
        <v>13</v>
      </c>
    </row>
    <row r="64" spans="1:29" ht="27" thickBot="1" x14ac:dyDescent="0.3">
      <c r="A64" s="44" t="s">
        <v>2157</v>
      </c>
      <c r="B64" s="40" t="s">
        <v>305</v>
      </c>
      <c r="C64" s="40" t="s">
        <v>1837</v>
      </c>
      <c r="D64" s="40" t="s">
        <v>303</v>
      </c>
      <c r="E64" s="27" t="s">
        <v>2063</v>
      </c>
      <c r="F64" s="28">
        <v>5</v>
      </c>
      <c r="G64" s="28" t="s">
        <v>2063</v>
      </c>
      <c r="H64" s="27" t="s">
        <v>2064</v>
      </c>
      <c r="I64" s="66">
        <v>5</v>
      </c>
      <c r="J64" s="27" t="s">
        <v>2064</v>
      </c>
      <c r="K64" s="27" t="s">
        <v>2065</v>
      </c>
      <c r="L64" s="28">
        <v>5</v>
      </c>
      <c r="M64" s="21" t="s">
        <v>2065</v>
      </c>
      <c r="N64" s="27" t="s">
        <v>2063</v>
      </c>
      <c r="O64" s="28">
        <v>5</v>
      </c>
      <c r="P64" s="21" t="s">
        <v>2063</v>
      </c>
      <c r="Q64" s="27" t="s">
        <v>2066</v>
      </c>
      <c r="R64" s="28">
        <v>5</v>
      </c>
      <c r="S64" s="27" t="s">
        <v>2072</v>
      </c>
      <c r="T64" s="27" t="s">
        <v>2067</v>
      </c>
      <c r="U64" s="29">
        <v>5</v>
      </c>
      <c r="V64" s="68">
        <v>45415</v>
      </c>
      <c r="W64" s="50">
        <f t="shared" si="0"/>
        <v>5</v>
      </c>
      <c r="X64" s="50">
        <f t="shared" si="1"/>
        <v>5</v>
      </c>
      <c r="Y64" s="50">
        <f t="shared" si="2"/>
        <v>5</v>
      </c>
      <c r="Z64" s="50">
        <f t="shared" si="3"/>
        <v>10</v>
      </c>
      <c r="AA64" s="50">
        <f t="shared" si="4"/>
        <v>-5</v>
      </c>
      <c r="AB64" s="50">
        <f t="shared" si="5"/>
        <v>-5</v>
      </c>
      <c r="AC64" s="50">
        <f t="shared" si="6"/>
        <v>15</v>
      </c>
    </row>
    <row r="65" spans="1:29" ht="15" thickBot="1" x14ac:dyDescent="0.3">
      <c r="A65" s="46" t="s">
        <v>2158</v>
      </c>
      <c r="B65" s="42" t="s">
        <v>955</v>
      </c>
      <c r="C65" s="42" t="s">
        <v>2159</v>
      </c>
      <c r="D65" s="42" t="s">
        <v>953</v>
      </c>
      <c r="E65" s="21" t="s">
        <v>2063</v>
      </c>
      <c r="F65" s="22">
        <v>5</v>
      </c>
      <c r="G65" s="28" t="s">
        <v>2063</v>
      </c>
      <c r="H65" s="21" t="s">
        <v>2059</v>
      </c>
      <c r="I65" s="67">
        <v>5</v>
      </c>
      <c r="J65" s="27" t="s">
        <v>2064</v>
      </c>
      <c r="K65" s="21" t="s">
        <v>2069</v>
      </c>
      <c r="L65" s="22">
        <v>5</v>
      </c>
      <c r="M65" s="21" t="s">
        <v>2065</v>
      </c>
      <c r="N65" s="21" t="s">
        <v>2063</v>
      </c>
      <c r="O65" s="22">
        <v>5</v>
      </c>
      <c r="P65" s="21" t="s">
        <v>2063</v>
      </c>
      <c r="Q65" s="21" t="s">
        <v>2072</v>
      </c>
      <c r="R65" s="22">
        <v>5</v>
      </c>
      <c r="S65" s="27" t="s">
        <v>2072</v>
      </c>
      <c r="T65" s="69">
        <v>45415</v>
      </c>
      <c r="U65" s="23">
        <v>5</v>
      </c>
      <c r="V65" s="68">
        <v>45415</v>
      </c>
      <c r="W65" s="50">
        <f t="shared" si="0"/>
        <v>5</v>
      </c>
      <c r="X65" s="50">
        <f t="shared" si="1"/>
        <v>-5</v>
      </c>
      <c r="Y65" s="50">
        <f t="shared" si="2"/>
        <v>-5</v>
      </c>
      <c r="Z65" s="50">
        <f t="shared" si="3"/>
        <v>10</v>
      </c>
      <c r="AA65" s="50">
        <f t="shared" si="4"/>
        <v>5</v>
      </c>
      <c r="AB65" s="50">
        <f t="shared" si="5"/>
        <v>5</v>
      </c>
      <c r="AC65" s="50">
        <f t="shared" si="6"/>
        <v>15</v>
      </c>
    </row>
    <row r="66" spans="1:29" ht="27" thickBot="1" x14ac:dyDescent="0.3">
      <c r="A66" s="44" t="s">
        <v>2160</v>
      </c>
      <c r="B66" s="40" t="s">
        <v>92</v>
      </c>
      <c r="C66" s="40" t="s">
        <v>1992</v>
      </c>
      <c r="D66" s="40" t="s">
        <v>90</v>
      </c>
      <c r="E66" s="27" t="s">
        <v>2063</v>
      </c>
      <c r="F66" s="28">
        <v>5</v>
      </c>
      <c r="G66" s="28" t="s">
        <v>2063</v>
      </c>
      <c r="H66" s="27" t="s">
        <v>2064</v>
      </c>
      <c r="I66" s="66">
        <v>5</v>
      </c>
      <c r="J66" s="27" t="s">
        <v>2064</v>
      </c>
      <c r="K66" s="27" t="s">
        <v>2065</v>
      </c>
      <c r="L66" s="28">
        <v>5</v>
      </c>
      <c r="M66" s="21" t="s">
        <v>2065</v>
      </c>
      <c r="N66" s="27" t="s">
        <v>2063</v>
      </c>
      <c r="O66" s="28">
        <v>5</v>
      </c>
      <c r="P66" s="21" t="s">
        <v>2063</v>
      </c>
      <c r="Q66" s="27" t="s">
        <v>2066</v>
      </c>
      <c r="R66" s="28">
        <v>5</v>
      </c>
      <c r="S66" s="27" t="s">
        <v>2072</v>
      </c>
      <c r="T66" s="68">
        <v>45415</v>
      </c>
      <c r="U66" s="29">
        <v>5</v>
      </c>
      <c r="V66" s="68">
        <v>45415</v>
      </c>
      <c r="W66" s="50">
        <f t="shared" si="0"/>
        <v>5</v>
      </c>
      <c r="X66" s="50">
        <f t="shared" si="1"/>
        <v>5</v>
      </c>
      <c r="Y66" s="50">
        <f t="shared" si="2"/>
        <v>5</v>
      </c>
      <c r="Z66" s="50">
        <f t="shared" si="3"/>
        <v>10</v>
      </c>
      <c r="AA66" s="50">
        <f t="shared" si="4"/>
        <v>-5</v>
      </c>
      <c r="AB66" s="50">
        <f t="shared" si="5"/>
        <v>5</v>
      </c>
      <c r="AC66" s="50">
        <f t="shared" si="6"/>
        <v>25</v>
      </c>
    </row>
    <row r="67" spans="1:29" ht="15" thickBot="1" x14ac:dyDescent="0.3">
      <c r="A67" s="46" t="s">
        <v>2161</v>
      </c>
      <c r="B67" s="42" t="s">
        <v>1596</v>
      </c>
      <c r="C67" s="42" t="s">
        <v>2162</v>
      </c>
      <c r="D67" s="42" t="s">
        <v>1595</v>
      </c>
      <c r="E67" s="21" t="s">
        <v>2058</v>
      </c>
      <c r="F67" s="22">
        <v>5</v>
      </c>
      <c r="G67" s="28" t="s">
        <v>2063</v>
      </c>
      <c r="H67" s="21" t="s">
        <v>2059</v>
      </c>
      <c r="I67" s="67">
        <v>5</v>
      </c>
      <c r="J67" s="27" t="s">
        <v>2064</v>
      </c>
      <c r="K67" s="21" t="s">
        <v>2060</v>
      </c>
      <c r="L67" s="22">
        <v>5</v>
      </c>
      <c r="M67" s="21" t="s">
        <v>2065</v>
      </c>
      <c r="N67" s="21" t="s">
        <v>2058</v>
      </c>
      <c r="O67" s="22">
        <v>5</v>
      </c>
      <c r="P67" s="21" t="s">
        <v>2063</v>
      </c>
      <c r="Q67" s="21" t="s">
        <v>2072</v>
      </c>
      <c r="R67" s="22">
        <v>5</v>
      </c>
      <c r="S67" s="27" t="s">
        <v>2072</v>
      </c>
      <c r="T67" s="69">
        <v>45415</v>
      </c>
      <c r="U67" s="23">
        <v>5</v>
      </c>
      <c r="V67" s="68">
        <v>45415</v>
      </c>
      <c r="W67" s="50">
        <f t="shared" ref="W67:W103" si="7">IF(E67=G67,F67*2-F67,-F67)</f>
        <v>-5</v>
      </c>
      <c r="X67" s="50">
        <f t="shared" ref="X67:X103" si="8">IF(J67=H67,I67*2-I67,-I67)</f>
        <v>-5</v>
      </c>
      <c r="Y67" s="50">
        <f t="shared" ref="Y67:Y103" si="9">IF(M67=K67,L67*2-L67,-L67)</f>
        <v>-5</v>
      </c>
      <c r="Z67" s="50">
        <f t="shared" ref="Z67:Z103" si="10">IF(N67=P67,O67*3-O67,-O67)</f>
        <v>-5</v>
      </c>
      <c r="AA67" s="50">
        <f t="shared" ref="AA67:AA103" si="11">IF(S67=Q67,R67*2-R67,-R67)</f>
        <v>5</v>
      </c>
      <c r="AB67" s="50">
        <f t="shared" ref="AB67:AB103" si="12">IF(T67=V67,U67*2-U67,-U67)</f>
        <v>5</v>
      </c>
      <c r="AC67" s="50">
        <f t="shared" ref="AC67:AC103" si="13">SUM(W67:AB67)</f>
        <v>-10</v>
      </c>
    </row>
    <row r="68" spans="1:29" ht="27" thickBot="1" x14ac:dyDescent="0.3">
      <c r="A68" s="44" t="s">
        <v>2163</v>
      </c>
      <c r="B68" s="40" t="s">
        <v>1443</v>
      </c>
      <c r="C68" s="40" t="s">
        <v>2164</v>
      </c>
      <c r="D68" s="40" t="s">
        <v>1441</v>
      </c>
      <c r="E68" s="27" t="s">
        <v>2058</v>
      </c>
      <c r="F68" s="28">
        <v>5</v>
      </c>
      <c r="G68" s="28" t="s">
        <v>2063</v>
      </c>
      <c r="H68" s="27" t="s">
        <v>2064</v>
      </c>
      <c r="I68" s="66">
        <v>4</v>
      </c>
      <c r="J68" s="27" t="s">
        <v>2064</v>
      </c>
      <c r="K68" s="27" t="s">
        <v>2075</v>
      </c>
      <c r="L68" s="28">
        <v>5</v>
      </c>
      <c r="M68" s="21" t="s">
        <v>2065</v>
      </c>
      <c r="N68" s="27" t="s">
        <v>2058</v>
      </c>
      <c r="O68" s="28">
        <v>5</v>
      </c>
      <c r="P68" s="21" t="s">
        <v>2063</v>
      </c>
      <c r="Q68" s="27" t="s">
        <v>2072</v>
      </c>
      <c r="R68" s="28">
        <v>5</v>
      </c>
      <c r="S68" s="27" t="s">
        <v>2072</v>
      </c>
      <c r="T68" s="68">
        <v>45415</v>
      </c>
      <c r="U68" s="29">
        <v>5</v>
      </c>
      <c r="V68" s="68">
        <v>45415</v>
      </c>
      <c r="W68" s="50">
        <f t="shared" si="7"/>
        <v>-5</v>
      </c>
      <c r="X68" s="50">
        <f t="shared" si="8"/>
        <v>4</v>
      </c>
      <c r="Y68" s="50">
        <f t="shared" si="9"/>
        <v>-5</v>
      </c>
      <c r="Z68" s="50">
        <f t="shared" si="10"/>
        <v>-5</v>
      </c>
      <c r="AA68" s="50">
        <f t="shared" si="11"/>
        <v>5</v>
      </c>
      <c r="AB68" s="50">
        <f t="shared" si="12"/>
        <v>5</v>
      </c>
      <c r="AC68" s="50">
        <f t="shared" si="13"/>
        <v>-1</v>
      </c>
    </row>
    <row r="69" spans="1:29" ht="27" thickBot="1" x14ac:dyDescent="0.3">
      <c r="A69" s="46" t="s">
        <v>2165</v>
      </c>
      <c r="B69" s="42" t="s">
        <v>560</v>
      </c>
      <c r="C69" s="42" t="s">
        <v>1833</v>
      </c>
      <c r="D69" s="42" t="s">
        <v>558</v>
      </c>
      <c r="E69" s="21" t="s">
        <v>2063</v>
      </c>
      <c r="F69" s="22">
        <v>5</v>
      </c>
      <c r="G69" s="28" t="s">
        <v>2063</v>
      </c>
      <c r="H69" s="21" t="s">
        <v>2064</v>
      </c>
      <c r="I69" s="67">
        <v>5</v>
      </c>
      <c r="J69" s="27" t="s">
        <v>2064</v>
      </c>
      <c r="K69" s="21" t="s">
        <v>2065</v>
      </c>
      <c r="L69" s="22">
        <v>5</v>
      </c>
      <c r="M69" s="21" t="s">
        <v>2065</v>
      </c>
      <c r="N69" s="21" t="s">
        <v>2063</v>
      </c>
      <c r="O69" s="22">
        <v>5</v>
      </c>
      <c r="P69" s="21" t="s">
        <v>2063</v>
      </c>
      <c r="Q69" s="21" t="s">
        <v>2066</v>
      </c>
      <c r="R69" s="22">
        <v>5</v>
      </c>
      <c r="S69" s="27" t="s">
        <v>2072</v>
      </c>
      <c r="T69" s="69">
        <v>45415</v>
      </c>
      <c r="U69" s="23">
        <v>5</v>
      </c>
      <c r="V69" s="68">
        <v>45415</v>
      </c>
      <c r="W69" s="50">
        <f t="shared" si="7"/>
        <v>5</v>
      </c>
      <c r="X69" s="50">
        <f t="shared" si="8"/>
        <v>5</v>
      </c>
      <c r="Y69" s="50">
        <f t="shared" si="9"/>
        <v>5</v>
      </c>
      <c r="Z69" s="50">
        <f t="shared" si="10"/>
        <v>10</v>
      </c>
      <c r="AA69" s="50">
        <f t="shared" si="11"/>
        <v>-5</v>
      </c>
      <c r="AB69" s="50">
        <f t="shared" si="12"/>
        <v>5</v>
      </c>
      <c r="AC69" s="50">
        <f t="shared" si="13"/>
        <v>25</v>
      </c>
    </row>
    <row r="70" spans="1:29" ht="27" thickBot="1" x14ac:dyDescent="0.3">
      <c r="A70" s="44" t="s">
        <v>2166</v>
      </c>
      <c r="B70" s="40" t="s">
        <v>668</v>
      </c>
      <c r="C70" s="40" t="s">
        <v>2012</v>
      </c>
      <c r="D70" s="40" t="s">
        <v>666</v>
      </c>
      <c r="E70" s="27" t="s">
        <v>2063</v>
      </c>
      <c r="F70" s="28">
        <v>4</v>
      </c>
      <c r="G70" s="28" t="s">
        <v>2063</v>
      </c>
      <c r="H70" s="27" t="s">
        <v>2064</v>
      </c>
      <c r="I70" s="66">
        <v>5</v>
      </c>
      <c r="J70" s="27" t="s">
        <v>2064</v>
      </c>
      <c r="K70" s="27" t="s">
        <v>2065</v>
      </c>
      <c r="L70" s="28">
        <v>5</v>
      </c>
      <c r="M70" s="21" t="s">
        <v>2065</v>
      </c>
      <c r="N70" s="27" t="s">
        <v>2063</v>
      </c>
      <c r="O70" s="28">
        <v>5</v>
      </c>
      <c r="P70" s="21" t="s">
        <v>2063</v>
      </c>
      <c r="Q70" s="27" t="s">
        <v>2066</v>
      </c>
      <c r="R70" s="28">
        <v>2</v>
      </c>
      <c r="S70" s="27" t="s">
        <v>2072</v>
      </c>
      <c r="T70" s="68">
        <v>45415</v>
      </c>
      <c r="U70" s="29">
        <v>5</v>
      </c>
      <c r="V70" s="68">
        <v>45415</v>
      </c>
      <c r="W70" s="50">
        <f t="shared" si="7"/>
        <v>4</v>
      </c>
      <c r="X70" s="50">
        <f t="shared" si="8"/>
        <v>5</v>
      </c>
      <c r="Y70" s="50">
        <f t="shared" si="9"/>
        <v>5</v>
      </c>
      <c r="Z70" s="50">
        <f t="shared" si="10"/>
        <v>10</v>
      </c>
      <c r="AA70" s="50">
        <f t="shared" si="11"/>
        <v>-2</v>
      </c>
      <c r="AB70" s="50">
        <f t="shared" si="12"/>
        <v>5</v>
      </c>
      <c r="AC70" s="50">
        <f t="shared" si="13"/>
        <v>27</v>
      </c>
    </row>
    <row r="71" spans="1:29" ht="15" thickBot="1" x14ac:dyDescent="0.3">
      <c r="A71" s="46" t="s">
        <v>2167</v>
      </c>
      <c r="B71" s="42" t="s">
        <v>290</v>
      </c>
      <c r="C71" s="42" t="s">
        <v>2014</v>
      </c>
      <c r="D71" s="42" t="s">
        <v>288</v>
      </c>
      <c r="E71" s="21" t="s">
        <v>2063</v>
      </c>
      <c r="F71" s="22">
        <v>5</v>
      </c>
      <c r="G71" s="28" t="s">
        <v>2063</v>
      </c>
      <c r="H71" s="21" t="s">
        <v>2059</v>
      </c>
      <c r="I71" s="67">
        <v>5</v>
      </c>
      <c r="J71" s="27" t="s">
        <v>2064</v>
      </c>
      <c r="K71" s="21" t="s">
        <v>2069</v>
      </c>
      <c r="L71" s="22">
        <v>5</v>
      </c>
      <c r="M71" s="21" t="s">
        <v>2065</v>
      </c>
      <c r="N71" s="21" t="s">
        <v>2063</v>
      </c>
      <c r="O71" s="22">
        <v>5</v>
      </c>
      <c r="P71" s="21" t="s">
        <v>2063</v>
      </c>
      <c r="Q71" s="21" t="s">
        <v>2061</v>
      </c>
      <c r="R71" s="22">
        <v>5</v>
      </c>
      <c r="S71" s="27" t="s">
        <v>2072</v>
      </c>
      <c r="T71" s="69">
        <v>45415</v>
      </c>
      <c r="U71" s="23">
        <v>5</v>
      </c>
      <c r="V71" s="68">
        <v>45415</v>
      </c>
      <c r="W71" s="50">
        <f t="shared" si="7"/>
        <v>5</v>
      </c>
      <c r="X71" s="50">
        <f t="shared" si="8"/>
        <v>-5</v>
      </c>
      <c r="Y71" s="50">
        <f t="shared" si="9"/>
        <v>-5</v>
      </c>
      <c r="Z71" s="50">
        <f t="shared" si="10"/>
        <v>10</v>
      </c>
      <c r="AA71" s="50">
        <f t="shared" si="11"/>
        <v>-5</v>
      </c>
      <c r="AB71" s="50">
        <f t="shared" si="12"/>
        <v>5</v>
      </c>
      <c r="AC71" s="50">
        <f t="shared" si="13"/>
        <v>5</v>
      </c>
    </row>
    <row r="72" spans="1:29" ht="27" thickBot="1" x14ac:dyDescent="0.3">
      <c r="A72" s="44" t="s">
        <v>2168</v>
      </c>
      <c r="B72" s="40" t="s">
        <v>940</v>
      </c>
      <c r="C72" s="40" t="s">
        <v>2169</v>
      </c>
      <c r="D72" s="40" t="s">
        <v>938</v>
      </c>
      <c r="E72" s="27" t="s">
        <v>2058</v>
      </c>
      <c r="F72" s="28">
        <v>5</v>
      </c>
      <c r="G72" s="28" t="s">
        <v>2063</v>
      </c>
      <c r="H72" s="27" t="s">
        <v>2064</v>
      </c>
      <c r="I72" s="66">
        <v>5</v>
      </c>
      <c r="J72" s="27" t="s">
        <v>2064</v>
      </c>
      <c r="K72" s="27" t="s">
        <v>2075</v>
      </c>
      <c r="L72" s="28">
        <v>5</v>
      </c>
      <c r="M72" s="21" t="s">
        <v>2065</v>
      </c>
      <c r="N72" s="27" t="s">
        <v>2058</v>
      </c>
      <c r="O72" s="28">
        <v>5</v>
      </c>
      <c r="P72" s="21" t="s">
        <v>2063</v>
      </c>
      <c r="Q72" s="27" t="s">
        <v>2066</v>
      </c>
      <c r="R72" s="28">
        <v>5</v>
      </c>
      <c r="S72" s="27" t="s">
        <v>2072</v>
      </c>
      <c r="T72" s="68">
        <v>45415</v>
      </c>
      <c r="U72" s="29">
        <v>5</v>
      </c>
      <c r="V72" s="68">
        <v>45415</v>
      </c>
      <c r="W72" s="50">
        <f t="shared" si="7"/>
        <v>-5</v>
      </c>
      <c r="X72" s="50">
        <f t="shared" si="8"/>
        <v>5</v>
      </c>
      <c r="Y72" s="50">
        <f t="shared" si="9"/>
        <v>-5</v>
      </c>
      <c r="Z72" s="50">
        <f t="shared" si="10"/>
        <v>-5</v>
      </c>
      <c r="AA72" s="50">
        <f t="shared" si="11"/>
        <v>-5</v>
      </c>
      <c r="AB72" s="50">
        <f t="shared" si="12"/>
        <v>5</v>
      </c>
      <c r="AC72" s="50">
        <f t="shared" si="13"/>
        <v>-10</v>
      </c>
    </row>
    <row r="73" spans="1:29" ht="15" thickBot="1" x14ac:dyDescent="0.3">
      <c r="A73" s="46" t="s">
        <v>2170</v>
      </c>
      <c r="B73" s="42" t="s">
        <v>671</v>
      </c>
      <c r="C73" s="42" t="s">
        <v>2171</v>
      </c>
      <c r="D73" s="42" t="s">
        <v>669</v>
      </c>
      <c r="E73" s="21" t="s">
        <v>2063</v>
      </c>
      <c r="F73" s="22">
        <v>5</v>
      </c>
      <c r="G73" s="28" t="s">
        <v>2063</v>
      </c>
      <c r="H73" s="21" t="s">
        <v>2059</v>
      </c>
      <c r="I73" s="67">
        <v>4</v>
      </c>
      <c r="J73" s="27" t="s">
        <v>2064</v>
      </c>
      <c r="K73" s="21" t="s">
        <v>2069</v>
      </c>
      <c r="L73" s="22">
        <v>4</v>
      </c>
      <c r="M73" s="21" t="s">
        <v>2065</v>
      </c>
      <c r="N73" s="21" t="s">
        <v>2063</v>
      </c>
      <c r="O73" s="22">
        <v>5</v>
      </c>
      <c r="P73" s="21" t="s">
        <v>2063</v>
      </c>
      <c r="Q73" s="21" t="s">
        <v>2072</v>
      </c>
      <c r="R73" s="22">
        <v>4</v>
      </c>
      <c r="S73" s="27" t="s">
        <v>2072</v>
      </c>
      <c r="T73" s="21" t="s">
        <v>2113</v>
      </c>
      <c r="U73" s="23">
        <v>4</v>
      </c>
      <c r="V73" s="68">
        <v>45415</v>
      </c>
      <c r="W73" s="50">
        <f t="shared" si="7"/>
        <v>5</v>
      </c>
      <c r="X73" s="50">
        <f t="shared" si="8"/>
        <v>-4</v>
      </c>
      <c r="Y73" s="50">
        <f t="shared" si="9"/>
        <v>-4</v>
      </c>
      <c r="Z73" s="50">
        <f t="shared" si="10"/>
        <v>10</v>
      </c>
      <c r="AA73" s="50">
        <f t="shared" si="11"/>
        <v>4</v>
      </c>
      <c r="AB73" s="50">
        <f t="shared" si="12"/>
        <v>-4</v>
      </c>
      <c r="AC73" s="50">
        <f t="shared" si="13"/>
        <v>7</v>
      </c>
    </row>
    <row r="74" spans="1:29" ht="27" thickBot="1" x14ac:dyDescent="0.3">
      <c r="A74" s="44" t="s">
        <v>2172</v>
      </c>
      <c r="B74" s="40" t="s">
        <v>1170</v>
      </c>
      <c r="C74" s="40" t="s">
        <v>1960</v>
      </c>
      <c r="D74" s="40" t="s">
        <v>1168</v>
      </c>
      <c r="E74" s="27" t="s">
        <v>2058</v>
      </c>
      <c r="F74" s="28">
        <v>4</v>
      </c>
      <c r="G74" s="28" t="s">
        <v>2063</v>
      </c>
      <c r="H74" s="27" t="s">
        <v>2064</v>
      </c>
      <c r="I74" s="66">
        <v>4</v>
      </c>
      <c r="J74" s="27" t="s">
        <v>2064</v>
      </c>
      <c r="K74" s="27" t="s">
        <v>2075</v>
      </c>
      <c r="L74" s="28">
        <v>4</v>
      </c>
      <c r="M74" s="21" t="s">
        <v>2065</v>
      </c>
      <c r="N74" s="27" t="s">
        <v>2058</v>
      </c>
      <c r="O74" s="28">
        <v>4</v>
      </c>
      <c r="P74" s="21" t="s">
        <v>2063</v>
      </c>
      <c r="Q74" s="27" t="s">
        <v>2061</v>
      </c>
      <c r="R74" s="28">
        <v>3</v>
      </c>
      <c r="S74" s="27" t="s">
        <v>2072</v>
      </c>
      <c r="T74" s="27" t="s">
        <v>2067</v>
      </c>
      <c r="U74" s="29">
        <v>4</v>
      </c>
      <c r="V74" s="68">
        <v>45415</v>
      </c>
      <c r="W74" s="50">
        <f t="shared" si="7"/>
        <v>-4</v>
      </c>
      <c r="X74" s="50">
        <f t="shared" si="8"/>
        <v>4</v>
      </c>
      <c r="Y74" s="50">
        <f t="shared" si="9"/>
        <v>-4</v>
      </c>
      <c r="Z74" s="50">
        <f t="shared" si="10"/>
        <v>-4</v>
      </c>
      <c r="AA74" s="50">
        <f t="shared" si="11"/>
        <v>-3</v>
      </c>
      <c r="AB74" s="50">
        <f t="shared" si="12"/>
        <v>-4</v>
      </c>
      <c r="AC74" s="50">
        <f t="shared" si="13"/>
        <v>-15</v>
      </c>
    </row>
    <row r="75" spans="1:29" ht="27" thickBot="1" x14ac:dyDescent="0.3">
      <c r="A75" s="46" t="s">
        <v>2173</v>
      </c>
      <c r="B75" s="42" t="s">
        <v>1605</v>
      </c>
      <c r="C75" s="42" t="s">
        <v>2174</v>
      </c>
      <c r="D75" s="42" t="s">
        <v>1603</v>
      </c>
      <c r="E75" s="21" t="s">
        <v>2063</v>
      </c>
      <c r="F75" s="22">
        <v>5</v>
      </c>
      <c r="G75" s="28" t="s">
        <v>2063</v>
      </c>
      <c r="H75" s="21" t="s">
        <v>2064</v>
      </c>
      <c r="I75" s="67">
        <v>4</v>
      </c>
      <c r="J75" s="27" t="s">
        <v>2064</v>
      </c>
      <c r="K75" s="21" t="s">
        <v>2065</v>
      </c>
      <c r="L75" s="22">
        <v>4</v>
      </c>
      <c r="M75" s="21" t="s">
        <v>2065</v>
      </c>
      <c r="N75" s="21" t="s">
        <v>2063</v>
      </c>
      <c r="O75" s="22">
        <v>4</v>
      </c>
      <c r="P75" s="21" t="s">
        <v>2063</v>
      </c>
      <c r="Q75" s="21" t="s">
        <v>2061</v>
      </c>
      <c r="R75" s="22">
        <v>3</v>
      </c>
      <c r="S75" s="27" t="s">
        <v>2072</v>
      </c>
      <c r="T75" s="21" t="s">
        <v>2067</v>
      </c>
      <c r="U75" s="23">
        <v>3</v>
      </c>
      <c r="V75" s="68">
        <v>45415</v>
      </c>
      <c r="W75" s="50">
        <f t="shared" si="7"/>
        <v>5</v>
      </c>
      <c r="X75" s="50">
        <f t="shared" si="8"/>
        <v>4</v>
      </c>
      <c r="Y75" s="50">
        <f t="shared" si="9"/>
        <v>4</v>
      </c>
      <c r="Z75" s="50">
        <f t="shared" si="10"/>
        <v>8</v>
      </c>
      <c r="AA75" s="50">
        <f t="shared" si="11"/>
        <v>-3</v>
      </c>
      <c r="AB75" s="50">
        <f t="shared" si="12"/>
        <v>-3</v>
      </c>
      <c r="AC75" s="50">
        <f t="shared" si="13"/>
        <v>15</v>
      </c>
    </row>
    <row r="76" spans="1:29" ht="15" thickBot="1" x14ac:dyDescent="0.3">
      <c r="A76" s="44" t="s">
        <v>2175</v>
      </c>
      <c r="B76" s="40" t="s">
        <v>458</v>
      </c>
      <c r="C76" s="40" t="s">
        <v>2006</v>
      </c>
      <c r="D76" s="40" t="s">
        <v>456</v>
      </c>
      <c r="E76" s="27" t="s">
        <v>2063</v>
      </c>
      <c r="F76" s="28">
        <v>5</v>
      </c>
      <c r="G76" s="28" t="s">
        <v>2063</v>
      </c>
      <c r="H76" s="27" t="s">
        <v>2059</v>
      </c>
      <c r="I76" s="66">
        <v>5</v>
      </c>
      <c r="J76" s="27" t="s">
        <v>2064</v>
      </c>
      <c r="K76" s="27" t="s">
        <v>2069</v>
      </c>
      <c r="L76" s="28">
        <v>5</v>
      </c>
      <c r="M76" s="21" t="s">
        <v>2065</v>
      </c>
      <c r="N76" s="27" t="s">
        <v>2063</v>
      </c>
      <c r="O76" s="28">
        <v>5</v>
      </c>
      <c r="P76" s="21" t="s">
        <v>2063</v>
      </c>
      <c r="Q76" s="27" t="s">
        <v>2061</v>
      </c>
      <c r="R76" s="28">
        <v>5</v>
      </c>
      <c r="S76" s="27" t="s">
        <v>2072</v>
      </c>
      <c r="T76" s="68">
        <v>45415</v>
      </c>
      <c r="U76" s="29">
        <v>5</v>
      </c>
      <c r="V76" s="68">
        <v>45415</v>
      </c>
      <c r="W76" s="50">
        <f t="shared" si="7"/>
        <v>5</v>
      </c>
      <c r="X76" s="50">
        <f t="shared" si="8"/>
        <v>-5</v>
      </c>
      <c r="Y76" s="50">
        <f t="shared" si="9"/>
        <v>-5</v>
      </c>
      <c r="Z76" s="50">
        <f t="shared" si="10"/>
        <v>10</v>
      </c>
      <c r="AA76" s="50">
        <f t="shared" si="11"/>
        <v>-5</v>
      </c>
      <c r="AB76" s="50">
        <f t="shared" si="12"/>
        <v>5</v>
      </c>
      <c r="AC76" s="50">
        <f t="shared" si="13"/>
        <v>5</v>
      </c>
    </row>
    <row r="77" spans="1:29" ht="15" thickBot="1" x14ac:dyDescent="0.3">
      <c r="A77" s="46" t="s">
        <v>2176</v>
      </c>
      <c r="B77" s="42" t="s">
        <v>452</v>
      </c>
      <c r="C77" s="42" t="s">
        <v>1873</v>
      </c>
      <c r="D77" s="42" t="s">
        <v>450</v>
      </c>
      <c r="E77" s="21" t="s">
        <v>2063</v>
      </c>
      <c r="F77" s="22">
        <v>5</v>
      </c>
      <c r="G77" s="28" t="s">
        <v>2063</v>
      </c>
      <c r="H77" s="21" t="s">
        <v>2059</v>
      </c>
      <c r="I77" s="67">
        <v>4</v>
      </c>
      <c r="J77" s="27" t="s">
        <v>2064</v>
      </c>
      <c r="K77" s="21" t="s">
        <v>2069</v>
      </c>
      <c r="L77" s="22">
        <v>4</v>
      </c>
      <c r="M77" s="21" t="s">
        <v>2065</v>
      </c>
      <c r="N77" s="21" t="s">
        <v>2063</v>
      </c>
      <c r="O77" s="22">
        <v>5</v>
      </c>
      <c r="P77" s="21" t="s">
        <v>2063</v>
      </c>
      <c r="Q77" s="21" t="s">
        <v>2066</v>
      </c>
      <c r="R77" s="22">
        <v>3</v>
      </c>
      <c r="S77" s="27" t="s">
        <v>2072</v>
      </c>
      <c r="T77" s="69">
        <v>45415</v>
      </c>
      <c r="U77" s="23">
        <v>4</v>
      </c>
      <c r="V77" s="68">
        <v>45415</v>
      </c>
      <c r="W77" s="50">
        <f t="shared" si="7"/>
        <v>5</v>
      </c>
      <c r="X77" s="50">
        <f t="shared" si="8"/>
        <v>-4</v>
      </c>
      <c r="Y77" s="50">
        <f t="shared" si="9"/>
        <v>-4</v>
      </c>
      <c r="Z77" s="50">
        <f t="shared" si="10"/>
        <v>10</v>
      </c>
      <c r="AA77" s="50">
        <f t="shared" si="11"/>
        <v>-3</v>
      </c>
      <c r="AB77" s="50">
        <f t="shared" si="12"/>
        <v>4</v>
      </c>
      <c r="AC77" s="50">
        <f t="shared" si="13"/>
        <v>8</v>
      </c>
    </row>
    <row r="78" spans="1:29" ht="15" thickBot="1" x14ac:dyDescent="0.3">
      <c r="A78" s="44" t="s">
        <v>2177</v>
      </c>
      <c r="B78" s="40" t="s">
        <v>14</v>
      </c>
      <c r="C78" s="40" t="s">
        <v>1864</v>
      </c>
      <c r="D78" s="40" t="s">
        <v>12</v>
      </c>
      <c r="E78" s="27" t="s">
        <v>2058</v>
      </c>
      <c r="F78" s="28">
        <v>3</v>
      </c>
      <c r="G78" s="28" t="s">
        <v>2063</v>
      </c>
      <c r="H78" s="27" t="s">
        <v>2059</v>
      </c>
      <c r="I78" s="66">
        <v>5</v>
      </c>
      <c r="J78" s="27" t="s">
        <v>2064</v>
      </c>
      <c r="K78" s="27" t="s">
        <v>2060</v>
      </c>
      <c r="L78" s="28">
        <v>3</v>
      </c>
      <c r="M78" s="21" t="s">
        <v>2065</v>
      </c>
      <c r="N78" s="27" t="s">
        <v>2058</v>
      </c>
      <c r="O78" s="28">
        <v>3</v>
      </c>
      <c r="P78" s="21" t="s">
        <v>2063</v>
      </c>
      <c r="Q78" s="27" t="s">
        <v>2066</v>
      </c>
      <c r="R78" s="28">
        <v>5</v>
      </c>
      <c r="S78" s="27" t="s">
        <v>2072</v>
      </c>
      <c r="T78" s="27" t="s">
        <v>2067</v>
      </c>
      <c r="U78" s="29">
        <v>5</v>
      </c>
      <c r="V78" s="68">
        <v>45415</v>
      </c>
      <c r="W78" s="50">
        <f t="shared" si="7"/>
        <v>-3</v>
      </c>
      <c r="X78" s="50">
        <f t="shared" si="8"/>
        <v>-5</v>
      </c>
      <c r="Y78" s="50">
        <f t="shared" si="9"/>
        <v>-3</v>
      </c>
      <c r="Z78" s="50">
        <f t="shared" si="10"/>
        <v>-3</v>
      </c>
      <c r="AA78" s="50">
        <f t="shared" si="11"/>
        <v>-5</v>
      </c>
      <c r="AB78" s="50">
        <f t="shared" si="12"/>
        <v>-5</v>
      </c>
      <c r="AC78" s="50">
        <f t="shared" si="13"/>
        <v>-24</v>
      </c>
    </row>
    <row r="79" spans="1:29" ht="15" thickBot="1" x14ac:dyDescent="0.3">
      <c r="A79" s="46" t="s">
        <v>2178</v>
      </c>
      <c r="B79" s="42" t="s">
        <v>1230</v>
      </c>
      <c r="C79" s="42" t="s">
        <v>1880</v>
      </c>
      <c r="D79" s="42" t="s">
        <v>1228</v>
      </c>
      <c r="E79" s="21" t="s">
        <v>2063</v>
      </c>
      <c r="F79" s="22">
        <v>1</v>
      </c>
      <c r="G79" s="28" t="s">
        <v>2063</v>
      </c>
      <c r="H79" s="21" t="s">
        <v>2059</v>
      </c>
      <c r="I79" s="67">
        <v>1</v>
      </c>
      <c r="J79" s="27" t="s">
        <v>2064</v>
      </c>
      <c r="K79" s="21" t="s">
        <v>2069</v>
      </c>
      <c r="L79" s="22">
        <v>2</v>
      </c>
      <c r="M79" s="21" t="s">
        <v>2065</v>
      </c>
      <c r="N79" s="21" t="s">
        <v>2063</v>
      </c>
      <c r="O79" s="22">
        <v>3</v>
      </c>
      <c r="P79" s="21" t="s">
        <v>2063</v>
      </c>
      <c r="Q79" s="21" t="s">
        <v>2072</v>
      </c>
      <c r="R79" s="22">
        <v>2</v>
      </c>
      <c r="S79" s="27" t="s">
        <v>2072</v>
      </c>
      <c r="T79" s="21" t="s">
        <v>2067</v>
      </c>
      <c r="U79" s="23">
        <v>3</v>
      </c>
      <c r="V79" s="68">
        <v>45415</v>
      </c>
      <c r="W79" s="50">
        <f t="shared" si="7"/>
        <v>1</v>
      </c>
      <c r="X79" s="50">
        <f t="shared" si="8"/>
        <v>-1</v>
      </c>
      <c r="Y79" s="50">
        <f t="shared" si="9"/>
        <v>-2</v>
      </c>
      <c r="Z79" s="50">
        <f t="shared" si="10"/>
        <v>6</v>
      </c>
      <c r="AA79" s="50">
        <f t="shared" si="11"/>
        <v>2</v>
      </c>
      <c r="AB79" s="50">
        <f t="shared" si="12"/>
        <v>-3</v>
      </c>
      <c r="AC79" s="50">
        <f t="shared" si="13"/>
        <v>3</v>
      </c>
    </row>
    <row r="80" spans="1:29" ht="27" thickBot="1" x14ac:dyDescent="0.3">
      <c r="A80" s="44" t="s">
        <v>2179</v>
      </c>
      <c r="B80" s="40" t="s">
        <v>1719</v>
      </c>
      <c r="C80" s="40" t="s">
        <v>1973</v>
      </c>
      <c r="D80" s="40" t="s">
        <v>1717</v>
      </c>
      <c r="E80" s="27" t="s">
        <v>2063</v>
      </c>
      <c r="F80" s="28">
        <v>4</v>
      </c>
      <c r="G80" s="28" t="s">
        <v>2063</v>
      </c>
      <c r="H80" s="27" t="s">
        <v>2064</v>
      </c>
      <c r="I80" s="66">
        <v>5</v>
      </c>
      <c r="J80" s="27" t="s">
        <v>2064</v>
      </c>
      <c r="K80" s="27" t="s">
        <v>2065</v>
      </c>
      <c r="L80" s="28">
        <v>3</v>
      </c>
      <c r="M80" s="21" t="s">
        <v>2065</v>
      </c>
      <c r="N80" s="27" t="s">
        <v>2063</v>
      </c>
      <c r="O80" s="28">
        <v>4</v>
      </c>
      <c r="P80" s="21" t="s">
        <v>2063</v>
      </c>
      <c r="Q80" s="27" t="s">
        <v>2066</v>
      </c>
      <c r="R80" s="28">
        <v>5</v>
      </c>
      <c r="S80" s="27" t="s">
        <v>2072</v>
      </c>
      <c r="T80" s="27" t="s">
        <v>2067</v>
      </c>
      <c r="U80" s="29">
        <v>5</v>
      </c>
      <c r="V80" s="68">
        <v>45415</v>
      </c>
      <c r="W80" s="50">
        <f t="shared" si="7"/>
        <v>4</v>
      </c>
      <c r="X80" s="50">
        <f t="shared" si="8"/>
        <v>5</v>
      </c>
      <c r="Y80" s="50">
        <f t="shared" si="9"/>
        <v>3</v>
      </c>
      <c r="Z80" s="50">
        <f t="shared" si="10"/>
        <v>8</v>
      </c>
      <c r="AA80" s="50">
        <f t="shared" si="11"/>
        <v>-5</v>
      </c>
      <c r="AB80" s="50">
        <f t="shared" si="12"/>
        <v>-5</v>
      </c>
      <c r="AC80" s="50">
        <f t="shared" si="13"/>
        <v>10</v>
      </c>
    </row>
    <row r="81" spans="1:29" ht="27" thickBot="1" x14ac:dyDescent="0.3">
      <c r="A81" s="46" t="s">
        <v>2180</v>
      </c>
      <c r="B81" s="42" t="s">
        <v>248</v>
      </c>
      <c r="C81" s="42" t="s">
        <v>1996</v>
      </c>
      <c r="D81" s="42" t="s">
        <v>246</v>
      </c>
      <c r="E81" s="21" t="s">
        <v>2063</v>
      </c>
      <c r="F81" s="22">
        <v>5</v>
      </c>
      <c r="G81" s="28" t="s">
        <v>2063</v>
      </c>
      <c r="H81" s="21" t="s">
        <v>2059</v>
      </c>
      <c r="I81" s="67">
        <v>5</v>
      </c>
      <c r="J81" s="27" t="s">
        <v>2064</v>
      </c>
      <c r="K81" s="21" t="s">
        <v>2075</v>
      </c>
      <c r="L81" s="22">
        <v>5</v>
      </c>
      <c r="M81" s="21" t="s">
        <v>2065</v>
      </c>
      <c r="N81" s="21" t="s">
        <v>2058</v>
      </c>
      <c r="O81" s="22">
        <v>5</v>
      </c>
      <c r="P81" s="21" t="s">
        <v>2063</v>
      </c>
      <c r="Q81" s="21" t="s">
        <v>2102</v>
      </c>
      <c r="R81" s="62"/>
      <c r="S81" s="27" t="s">
        <v>2072</v>
      </c>
      <c r="T81" s="21" t="s">
        <v>2113</v>
      </c>
      <c r="U81" s="61"/>
      <c r="V81" s="68">
        <v>45415</v>
      </c>
      <c r="W81" s="50">
        <f t="shared" si="7"/>
        <v>5</v>
      </c>
      <c r="X81" s="50">
        <f t="shared" si="8"/>
        <v>-5</v>
      </c>
      <c r="Y81" s="50">
        <f t="shared" si="9"/>
        <v>-5</v>
      </c>
      <c r="Z81" s="50">
        <f t="shared" si="10"/>
        <v>-5</v>
      </c>
      <c r="AA81" s="50">
        <f t="shared" si="11"/>
        <v>0</v>
      </c>
      <c r="AB81" s="50">
        <f t="shared" si="12"/>
        <v>0</v>
      </c>
      <c r="AC81" s="50">
        <f t="shared" si="13"/>
        <v>-10</v>
      </c>
    </row>
    <row r="82" spans="1:29" ht="27" thickBot="1" x14ac:dyDescent="0.3">
      <c r="A82" s="44" t="s">
        <v>2181</v>
      </c>
      <c r="B82" s="40" t="s">
        <v>551</v>
      </c>
      <c r="C82" s="40" t="s">
        <v>1995</v>
      </c>
      <c r="D82" s="40" t="s">
        <v>549</v>
      </c>
      <c r="E82" s="27" t="s">
        <v>2063</v>
      </c>
      <c r="F82" s="28">
        <v>5</v>
      </c>
      <c r="G82" s="28" t="s">
        <v>2063</v>
      </c>
      <c r="H82" s="27" t="s">
        <v>2064</v>
      </c>
      <c r="I82" s="66">
        <v>5</v>
      </c>
      <c r="J82" s="27" t="s">
        <v>2064</v>
      </c>
      <c r="K82" s="27" t="s">
        <v>2060</v>
      </c>
      <c r="L82" s="28">
        <v>5</v>
      </c>
      <c r="M82" s="21" t="s">
        <v>2065</v>
      </c>
      <c r="N82" s="27" t="s">
        <v>2058</v>
      </c>
      <c r="O82" s="28">
        <v>5</v>
      </c>
      <c r="P82" s="21" t="s">
        <v>2063</v>
      </c>
      <c r="Q82" s="27" t="s">
        <v>2066</v>
      </c>
      <c r="R82" s="63"/>
      <c r="S82" s="27" t="s">
        <v>2072</v>
      </c>
      <c r="T82" s="27" t="s">
        <v>2113</v>
      </c>
      <c r="U82" s="30"/>
      <c r="V82" s="68">
        <v>45415</v>
      </c>
      <c r="W82" s="50">
        <f t="shared" si="7"/>
        <v>5</v>
      </c>
      <c r="X82" s="50">
        <f t="shared" si="8"/>
        <v>5</v>
      </c>
      <c r="Y82" s="50">
        <f t="shared" si="9"/>
        <v>-5</v>
      </c>
      <c r="Z82" s="50">
        <f t="shared" si="10"/>
        <v>-5</v>
      </c>
      <c r="AA82" s="50">
        <f t="shared" si="11"/>
        <v>0</v>
      </c>
      <c r="AB82" s="50">
        <f t="shared" si="12"/>
        <v>0</v>
      </c>
      <c r="AC82" s="50">
        <f t="shared" si="13"/>
        <v>0</v>
      </c>
    </row>
    <row r="83" spans="1:29" ht="27" thickBot="1" x14ac:dyDescent="0.3">
      <c r="A83" s="46" t="s">
        <v>2182</v>
      </c>
      <c r="B83" s="42" t="s">
        <v>1011</v>
      </c>
      <c r="C83" s="42" t="s">
        <v>1830</v>
      </c>
      <c r="D83" s="42" t="s">
        <v>1009</v>
      </c>
      <c r="E83" s="21" t="s">
        <v>2058</v>
      </c>
      <c r="F83" s="22">
        <v>4</v>
      </c>
      <c r="G83" s="28" t="s">
        <v>2063</v>
      </c>
      <c r="H83" s="21" t="s">
        <v>2064</v>
      </c>
      <c r="I83" s="67">
        <v>4</v>
      </c>
      <c r="J83" s="27" t="s">
        <v>2064</v>
      </c>
      <c r="K83" s="21" t="s">
        <v>2075</v>
      </c>
      <c r="L83" s="22">
        <v>4</v>
      </c>
      <c r="M83" s="21" t="s">
        <v>2065</v>
      </c>
      <c r="N83" s="21" t="s">
        <v>2058</v>
      </c>
      <c r="O83" s="22">
        <v>5</v>
      </c>
      <c r="P83" s="21" t="s">
        <v>2063</v>
      </c>
      <c r="Q83" s="21" t="s">
        <v>2072</v>
      </c>
      <c r="R83" s="22">
        <v>3</v>
      </c>
      <c r="S83" s="27" t="s">
        <v>2072</v>
      </c>
      <c r="T83" s="69">
        <v>45415</v>
      </c>
      <c r="U83" s="23">
        <v>4</v>
      </c>
      <c r="V83" s="68">
        <v>45415</v>
      </c>
      <c r="W83" s="50">
        <f t="shared" si="7"/>
        <v>-4</v>
      </c>
      <c r="X83" s="50">
        <f t="shared" si="8"/>
        <v>4</v>
      </c>
      <c r="Y83" s="50">
        <f t="shared" si="9"/>
        <v>-4</v>
      </c>
      <c r="Z83" s="50">
        <f t="shared" si="10"/>
        <v>-5</v>
      </c>
      <c r="AA83" s="50">
        <f t="shared" si="11"/>
        <v>3</v>
      </c>
      <c r="AB83" s="50">
        <f t="shared" si="12"/>
        <v>4</v>
      </c>
      <c r="AC83" s="50">
        <f t="shared" si="13"/>
        <v>-2</v>
      </c>
    </row>
    <row r="84" spans="1:29" ht="27" thickBot="1" x14ac:dyDescent="0.3">
      <c r="A84" s="44" t="s">
        <v>2183</v>
      </c>
      <c r="B84" s="40" t="s">
        <v>302</v>
      </c>
      <c r="C84" s="40" t="s">
        <v>1953</v>
      </c>
      <c r="D84" s="40" t="s">
        <v>300</v>
      </c>
      <c r="E84" s="27" t="s">
        <v>2063</v>
      </c>
      <c r="F84" s="28">
        <v>5</v>
      </c>
      <c r="G84" s="28" t="s">
        <v>2063</v>
      </c>
      <c r="H84" s="27" t="s">
        <v>2059</v>
      </c>
      <c r="I84" s="66">
        <v>5</v>
      </c>
      <c r="J84" s="27" t="s">
        <v>2064</v>
      </c>
      <c r="K84" s="27" t="s">
        <v>2069</v>
      </c>
      <c r="L84" s="28">
        <v>5</v>
      </c>
      <c r="M84" s="21" t="s">
        <v>2065</v>
      </c>
      <c r="N84" s="27" t="s">
        <v>2063</v>
      </c>
      <c r="O84" s="28">
        <v>5</v>
      </c>
      <c r="P84" s="21" t="s">
        <v>2063</v>
      </c>
      <c r="Q84" s="27" t="s">
        <v>2066</v>
      </c>
      <c r="R84" s="28">
        <v>3</v>
      </c>
      <c r="S84" s="27" t="s">
        <v>2072</v>
      </c>
      <c r="T84" s="68">
        <v>45415</v>
      </c>
      <c r="U84" s="29">
        <v>3</v>
      </c>
      <c r="V84" s="68">
        <v>45415</v>
      </c>
      <c r="W84" s="50">
        <f t="shared" si="7"/>
        <v>5</v>
      </c>
      <c r="X84" s="50">
        <f t="shared" si="8"/>
        <v>-5</v>
      </c>
      <c r="Y84" s="50">
        <f t="shared" si="9"/>
        <v>-5</v>
      </c>
      <c r="Z84" s="50">
        <f t="shared" si="10"/>
        <v>10</v>
      </c>
      <c r="AA84" s="50">
        <f t="shared" si="11"/>
        <v>-3</v>
      </c>
      <c r="AB84" s="50">
        <f t="shared" si="12"/>
        <v>3</v>
      </c>
      <c r="AC84" s="50">
        <f t="shared" si="13"/>
        <v>5</v>
      </c>
    </row>
    <row r="85" spans="1:29" ht="15" thickBot="1" x14ac:dyDescent="0.3">
      <c r="A85" s="46" t="s">
        <v>2184</v>
      </c>
      <c r="B85" s="42" t="s">
        <v>725</v>
      </c>
      <c r="C85" s="42" t="s">
        <v>1977</v>
      </c>
      <c r="D85" s="42" t="s">
        <v>723</v>
      </c>
      <c r="E85" s="21" t="s">
        <v>2063</v>
      </c>
      <c r="F85" s="22">
        <v>5</v>
      </c>
      <c r="G85" s="28" t="s">
        <v>2063</v>
      </c>
      <c r="H85" s="21" t="s">
        <v>2059</v>
      </c>
      <c r="I85" s="67">
        <v>5</v>
      </c>
      <c r="J85" s="27" t="s">
        <v>2064</v>
      </c>
      <c r="K85" s="21" t="s">
        <v>2060</v>
      </c>
      <c r="L85" s="22">
        <v>5</v>
      </c>
      <c r="M85" s="21" t="s">
        <v>2065</v>
      </c>
      <c r="N85" s="21" t="s">
        <v>2063</v>
      </c>
      <c r="O85" s="22">
        <v>5</v>
      </c>
      <c r="P85" s="21" t="s">
        <v>2063</v>
      </c>
      <c r="Q85" s="21" t="s">
        <v>2061</v>
      </c>
      <c r="R85" s="22">
        <v>5</v>
      </c>
      <c r="S85" s="27" t="s">
        <v>2072</v>
      </c>
      <c r="T85" s="21" t="s">
        <v>2067</v>
      </c>
      <c r="U85" s="23">
        <v>5</v>
      </c>
      <c r="V85" s="68">
        <v>45415</v>
      </c>
      <c r="W85" s="50">
        <f t="shared" si="7"/>
        <v>5</v>
      </c>
      <c r="X85" s="50">
        <f t="shared" si="8"/>
        <v>-5</v>
      </c>
      <c r="Y85" s="50">
        <f t="shared" si="9"/>
        <v>-5</v>
      </c>
      <c r="Z85" s="50">
        <f t="shared" si="10"/>
        <v>10</v>
      </c>
      <c r="AA85" s="50">
        <f t="shared" si="11"/>
        <v>-5</v>
      </c>
      <c r="AB85" s="50">
        <f t="shared" si="12"/>
        <v>-5</v>
      </c>
      <c r="AC85" s="50">
        <f t="shared" si="13"/>
        <v>-5</v>
      </c>
    </row>
    <row r="86" spans="1:29" ht="27" thickBot="1" x14ac:dyDescent="0.3">
      <c r="A86" s="44" t="s">
        <v>2185</v>
      </c>
      <c r="B86" s="40" t="s">
        <v>422</v>
      </c>
      <c r="C86" s="40" t="s">
        <v>1969</v>
      </c>
      <c r="D86" s="40" t="s">
        <v>420</v>
      </c>
      <c r="E86" s="27" t="s">
        <v>2058</v>
      </c>
      <c r="F86" s="28">
        <v>5</v>
      </c>
      <c r="G86" s="28" t="s">
        <v>2063</v>
      </c>
      <c r="H86" s="27" t="s">
        <v>2064</v>
      </c>
      <c r="I86" s="66">
        <v>5</v>
      </c>
      <c r="J86" s="27" t="s">
        <v>2064</v>
      </c>
      <c r="K86" s="27" t="s">
        <v>2075</v>
      </c>
      <c r="L86" s="28">
        <v>5</v>
      </c>
      <c r="M86" s="21" t="s">
        <v>2065</v>
      </c>
      <c r="N86" s="27" t="s">
        <v>2064</v>
      </c>
      <c r="O86" s="28">
        <v>5</v>
      </c>
      <c r="P86" s="21" t="s">
        <v>2063</v>
      </c>
      <c r="Q86" s="27" t="s">
        <v>2066</v>
      </c>
      <c r="R86" s="28">
        <v>3</v>
      </c>
      <c r="S86" s="27" t="s">
        <v>2072</v>
      </c>
      <c r="T86" s="68">
        <v>45415</v>
      </c>
      <c r="U86" s="29">
        <v>2</v>
      </c>
      <c r="V86" s="68">
        <v>45415</v>
      </c>
      <c r="W86" s="50">
        <f t="shared" si="7"/>
        <v>-5</v>
      </c>
      <c r="X86" s="50">
        <f t="shared" si="8"/>
        <v>5</v>
      </c>
      <c r="Y86" s="50">
        <f t="shared" si="9"/>
        <v>-5</v>
      </c>
      <c r="Z86" s="50">
        <f t="shared" si="10"/>
        <v>-5</v>
      </c>
      <c r="AA86" s="50">
        <f t="shared" si="11"/>
        <v>-3</v>
      </c>
      <c r="AB86" s="50">
        <f t="shared" si="12"/>
        <v>2</v>
      </c>
      <c r="AC86" s="50">
        <f t="shared" si="13"/>
        <v>-11</v>
      </c>
    </row>
    <row r="87" spans="1:29" ht="15" thickBot="1" x14ac:dyDescent="0.3">
      <c r="A87" s="46" t="s">
        <v>2186</v>
      </c>
      <c r="B87" s="42" t="s">
        <v>1506</v>
      </c>
      <c r="C87" s="42" t="s">
        <v>1949</v>
      </c>
      <c r="D87" s="42" t="s">
        <v>1504</v>
      </c>
      <c r="E87" s="21" t="s">
        <v>2058</v>
      </c>
      <c r="F87" s="22">
        <v>5</v>
      </c>
      <c r="G87" s="28" t="s">
        <v>2063</v>
      </c>
      <c r="H87" s="21" t="s">
        <v>2059</v>
      </c>
      <c r="I87" s="67">
        <v>5</v>
      </c>
      <c r="J87" s="27" t="s">
        <v>2064</v>
      </c>
      <c r="K87" s="21" t="s">
        <v>2060</v>
      </c>
      <c r="L87" s="22">
        <v>5</v>
      </c>
      <c r="M87" s="21" t="s">
        <v>2065</v>
      </c>
      <c r="N87" s="21" t="s">
        <v>2058</v>
      </c>
      <c r="O87" s="22">
        <v>5</v>
      </c>
      <c r="P87" s="21" t="s">
        <v>2063</v>
      </c>
      <c r="Q87" s="21" t="s">
        <v>2102</v>
      </c>
      <c r="R87" s="22">
        <v>4</v>
      </c>
      <c r="S87" s="27" t="s">
        <v>2072</v>
      </c>
      <c r="T87" s="69">
        <v>45415</v>
      </c>
      <c r="U87" s="23">
        <v>4</v>
      </c>
      <c r="V87" s="68">
        <v>45415</v>
      </c>
      <c r="W87" s="50">
        <f t="shared" si="7"/>
        <v>-5</v>
      </c>
      <c r="X87" s="50">
        <f t="shared" si="8"/>
        <v>-5</v>
      </c>
      <c r="Y87" s="50">
        <f t="shared" si="9"/>
        <v>-5</v>
      </c>
      <c r="Z87" s="50">
        <f t="shared" si="10"/>
        <v>-5</v>
      </c>
      <c r="AA87" s="50">
        <f t="shared" si="11"/>
        <v>-4</v>
      </c>
      <c r="AB87" s="50">
        <f t="shared" si="12"/>
        <v>4</v>
      </c>
      <c r="AC87" s="50">
        <f t="shared" si="13"/>
        <v>-20</v>
      </c>
    </row>
    <row r="88" spans="1:29" ht="27" thickBot="1" x14ac:dyDescent="0.3">
      <c r="A88" s="44" t="s">
        <v>2187</v>
      </c>
      <c r="B88" s="40" t="s">
        <v>251</v>
      </c>
      <c r="C88" s="40" t="s">
        <v>1838</v>
      </c>
      <c r="D88" s="40" t="s">
        <v>249</v>
      </c>
      <c r="E88" s="27" t="s">
        <v>2063</v>
      </c>
      <c r="F88" s="28">
        <v>5</v>
      </c>
      <c r="G88" s="28" t="s">
        <v>2063</v>
      </c>
      <c r="H88" s="27" t="s">
        <v>2064</v>
      </c>
      <c r="I88" s="66">
        <v>5</v>
      </c>
      <c r="J88" s="27" t="s">
        <v>2064</v>
      </c>
      <c r="K88" s="27" t="s">
        <v>2065</v>
      </c>
      <c r="L88" s="28">
        <v>5</v>
      </c>
      <c r="M88" s="21" t="s">
        <v>2065</v>
      </c>
      <c r="N88" s="27" t="s">
        <v>2063</v>
      </c>
      <c r="O88" s="28">
        <v>5</v>
      </c>
      <c r="P88" s="21" t="s">
        <v>2063</v>
      </c>
      <c r="Q88" s="27" t="s">
        <v>2066</v>
      </c>
      <c r="R88" s="63"/>
      <c r="S88" s="27" t="s">
        <v>2072</v>
      </c>
      <c r="T88" s="68">
        <v>45415</v>
      </c>
      <c r="U88" s="30"/>
      <c r="V88" s="68">
        <v>45415</v>
      </c>
      <c r="W88" s="50">
        <f t="shared" si="7"/>
        <v>5</v>
      </c>
      <c r="X88" s="50">
        <f t="shared" si="8"/>
        <v>5</v>
      </c>
      <c r="Y88" s="50">
        <f t="shared" si="9"/>
        <v>5</v>
      </c>
      <c r="Z88" s="50">
        <f t="shared" si="10"/>
        <v>10</v>
      </c>
      <c r="AA88" s="50">
        <f t="shared" si="11"/>
        <v>0</v>
      </c>
      <c r="AB88" s="50">
        <f t="shared" si="12"/>
        <v>0</v>
      </c>
      <c r="AC88" s="50">
        <f t="shared" si="13"/>
        <v>25</v>
      </c>
    </row>
    <row r="89" spans="1:29" ht="15" thickBot="1" x14ac:dyDescent="0.3">
      <c r="A89" s="46" t="s">
        <v>2188</v>
      </c>
      <c r="B89" s="42" t="s">
        <v>830</v>
      </c>
      <c r="C89" s="42" t="s">
        <v>2189</v>
      </c>
      <c r="D89" s="42" t="s">
        <v>828</v>
      </c>
      <c r="E89" s="21" t="s">
        <v>2063</v>
      </c>
      <c r="F89" s="22">
        <v>5</v>
      </c>
      <c r="G89" s="28" t="s">
        <v>2063</v>
      </c>
      <c r="H89" s="21" t="s">
        <v>2059</v>
      </c>
      <c r="I89" s="67">
        <v>5</v>
      </c>
      <c r="J89" s="27" t="s">
        <v>2064</v>
      </c>
      <c r="K89" s="21" t="s">
        <v>2069</v>
      </c>
      <c r="L89" s="22">
        <v>5</v>
      </c>
      <c r="M89" s="21" t="s">
        <v>2065</v>
      </c>
      <c r="N89" s="21" t="s">
        <v>2063</v>
      </c>
      <c r="O89" s="22">
        <v>5</v>
      </c>
      <c r="P89" s="21" t="s">
        <v>2063</v>
      </c>
      <c r="Q89" s="21" t="s">
        <v>2072</v>
      </c>
      <c r="R89" s="22">
        <v>1</v>
      </c>
      <c r="S89" s="27" t="s">
        <v>2072</v>
      </c>
      <c r="T89" s="21" t="s">
        <v>2113</v>
      </c>
      <c r="U89" s="23">
        <v>1</v>
      </c>
      <c r="V89" s="68">
        <v>45415</v>
      </c>
      <c r="W89" s="50">
        <f t="shared" si="7"/>
        <v>5</v>
      </c>
      <c r="X89" s="50">
        <f t="shared" si="8"/>
        <v>-5</v>
      </c>
      <c r="Y89" s="50">
        <f t="shared" si="9"/>
        <v>-5</v>
      </c>
      <c r="Z89" s="50">
        <f t="shared" si="10"/>
        <v>10</v>
      </c>
      <c r="AA89" s="50">
        <f t="shared" si="11"/>
        <v>1</v>
      </c>
      <c r="AB89" s="50">
        <f t="shared" si="12"/>
        <v>-1</v>
      </c>
      <c r="AC89" s="50">
        <f t="shared" si="13"/>
        <v>5</v>
      </c>
    </row>
    <row r="90" spans="1:29" ht="27" thickBot="1" x14ac:dyDescent="0.3">
      <c r="A90" s="44" t="s">
        <v>2190</v>
      </c>
      <c r="B90" s="40" t="s">
        <v>626</v>
      </c>
      <c r="C90" s="40" t="s">
        <v>2191</v>
      </c>
      <c r="D90" s="40" t="s">
        <v>624</v>
      </c>
      <c r="E90" s="27" t="s">
        <v>2058</v>
      </c>
      <c r="F90" s="28">
        <v>3</v>
      </c>
      <c r="G90" s="28" t="s">
        <v>2063</v>
      </c>
      <c r="H90" s="27" t="s">
        <v>2064</v>
      </c>
      <c r="I90" s="66">
        <v>3</v>
      </c>
      <c r="J90" s="27" t="s">
        <v>2064</v>
      </c>
      <c r="K90" s="27" t="s">
        <v>2075</v>
      </c>
      <c r="L90" s="28">
        <v>2</v>
      </c>
      <c r="M90" s="21" t="s">
        <v>2065</v>
      </c>
      <c r="N90" s="27" t="s">
        <v>2058</v>
      </c>
      <c r="O90" s="28">
        <v>3</v>
      </c>
      <c r="P90" s="21" t="s">
        <v>2063</v>
      </c>
      <c r="Q90" s="27" t="s">
        <v>2072</v>
      </c>
      <c r="R90" s="28">
        <v>4</v>
      </c>
      <c r="S90" s="27" t="s">
        <v>2072</v>
      </c>
      <c r="T90" s="68">
        <v>45415</v>
      </c>
      <c r="U90" s="29">
        <v>3</v>
      </c>
      <c r="V90" s="68">
        <v>45415</v>
      </c>
      <c r="W90" s="50">
        <f t="shared" si="7"/>
        <v>-3</v>
      </c>
      <c r="X90" s="50">
        <f t="shared" si="8"/>
        <v>3</v>
      </c>
      <c r="Y90" s="50">
        <f t="shared" si="9"/>
        <v>-2</v>
      </c>
      <c r="Z90" s="50">
        <f t="shared" si="10"/>
        <v>-3</v>
      </c>
      <c r="AA90" s="50">
        <f t="shared" si="11"/>
        <v>4</v>
      </c>
      <c r="AB90" s="50">
        <f t="shared" si="12"/>
        <v>3</v>
      </c>
      <c r="AC90" s="50">
        <f t="shared" si="13"/>
        <v>2</v>
      </c>
    </row>
    <row r="91" spans="1:29" ht="27" thickBot="1" x14ac:dyDescent="0.3">
      <c r="A91" s="46" t="s">
        <v>2192</v>
      </c>
      <c r="B91" s="42" t="s">
        <v>857</v>
      </c>
      <c r="C91" s="42" t="s">
        <v>1943</v>
      </c>
      <c r="D91" s="42" t="s">
        <v>855</v>
      </c>
      <c r="E91" s="21" t="s">
        <v>2063</v>
      </c>
      <c r="F91" s="22">
        <v>3</v>
      </c>
      <c r="G91" s="28" t="s">
        <v>2063</v>
      </c>
      <c r="H91" s="21" t="s">
        <v>2064</v>
      </c>
      <c r="I91" s="67">
        <v>5</v>
      </c>
      <c r="J91" s="27" t="s">
        <v>2064</v>
      </c>
      <c r="K91" s="21" t="s">
        <v>2065</v>
      </c>
      <c r="L91" s="22">
        <v>3</v>
      </c>
      <c r="M91" s="21" t="s">
        <v>2065</v>
      </c>
      <c r="N91" s="21" t="s">
        <v>2058</v>
      </c>
      <c r="O91" s="22">
        <v>2</v>
      </c>
      <c r="P91" s="21" t="s">
        <v>2063</v>
      </c>
      <c r="Q91" s="21" t="s">
        <v>2061</v>
      </c>
      <c r="R91" s="62"/>
      <c r="S91" s="27" t="s">
        <v>2072</v>
      </c>
      <c r="T91" s="69">
        <v>45415</v>
      </c>
      <c r="U91" s="23">
        <v>1</v>
      </c>
      <c r="V91" s="68">
        <v>45415</v>
      </c>
      <c r="W91" s="50">
        <f t="shared" si="7"/>
        <v>3</v>
      </c>
      <c r="X91" s="50">
        <f t="shared" si="8"/>
        <v>5</v>
      </c>
      <c r="Y91" s="50">
        <f t="shared" si="9"/>
        <v>3</v>
      </c>
      <c r="Z91" s="50">
        <f t="shared" si="10"/>
        <v>-2</v>
      </c>
      <c r="AA91" s="50">
        <f t="shared" si="11"/>
        <v>0</v>
      </c>
      <c r="AB91" s="50">
        <f t="shared" si="12"/>
        <v>1</v>
      </c>
      <c r="AC91" s="50">
        <f t="shared" si="13"/>
        <v>10</v>
      </c>
    </row>
    <row r="92" spans="1:29" ht="27" thickBot="1" x14ac:dyDescent="0.3">
      <c r="A92" s="44" t="s">
        <v>2193</v>
      </c>
      <c r="B92" s="40" t="s">
        <v>155</v>
      </c>
      <c r="C92" s="40" t="s">
        <v>2048</v>
      </c>
      <c r="D92" s="40" t="s">
        <v>153</v>
      </c>
      <c r="E92" s="27" t="s">
        <v>2063</v>
      </c>
      <c r="F92" s="28">
        <v>4</v>
      </c>
      <c r="G92" s="28" t="s">
        <v>2063</v>
      </c>
      <c r="H92" s="27" t="s">
        <v>2064</v>
      </c>
      <c r="I92" s="66">
        <v>5</v>
      </c>
      <c r="J92" s="27" t="s">
        <v>2064</v>
      </c>
      <c r="K92" s="27" t="s">
        <v>2065</v>
      </c>
      <c r="L92" s="28">
        <v>4</v>
      </c>
      <c r="M92" s="21" t="s">
        <v>2065</v>
      </c>
      <c r="N92" s="27" t="s">
        <v>2063</v>
      </c>
      <c r="O92" s="28">
        <v>5</v>
      </c>
      <c r="P92" s="21" t="s">
        <v>2063</v>
      </c>
      <c r="Q92" s="27" t="s">
        <v>2066</v>
      </c>
      <c r="R92" s="28">
        <v>5</v>
      </c>
      <c r="S92" s="27" t="s">
        <v>2072</v>
      </c>
      <c r="T92" s="27" t="s">
        <v>2067</v>
      </c>
      <c r="U92" s="29">
        <v>5</v>
      </c>
      <c r="V92" s="68">
        <v>45415</v>
      </c>
      <c r="W92" s="50">
        <f t="shared" si="7"/>
        <v>4</v>
      </c>
      <c r="X92" s="50">
        <f t="shared" si="8"/>
        <v>5</v>
      </c>
      <c r="Y92" s="50">
        <f t="shared" si="9"/>
        <v>4</v>
      </c>
      <c r="Z92" s="50">
        <f t="shared" si="10"/>
        <v>10</v>
      </c>
      <c r="AA92" s="50">
        <f t="shared" si="11"/>
        <v>-5</v>
      </c>
      <c r="AB92" s="50">
        <f t="shared" si="12"/>
        <v>-5</v>
      </c>
      <c r="AC92" s="50">
        <f t="shared" si="13"/>
        <v>13</v>
      </c>
    </row>
    <row r="93" spans="1:29" ht="15" thickBot="1" x14ac:dyDescent="0.3">
      <c r="A93" s="46" t="s">
        <v>2194</v>
      </c>
      <c r="B93" s="42" t="s">
        <v>946</v>
      </c>
      <c r="C93" s="42" t="s">
        <v>2038</v>
      </c>
      <c r="D93" s="42" t="s">
        <v>944</v>
      </c>
      <c r="E93" s="21" t="s">
        <v>2063</v>
      </c>
      <c r="F93" s="22">
        <v>5</v>
      </c>
      <c r="G93" s="28" t="s">
        <v>2063</v>
      </c>
      <c r="H93" s="21" t="s">
        <v>2059</v>
      </c>
      <c r="I93" s="67">
        <v>5</v>
      </c>
      <c r="J93" s="27" t="s">
        <v>2064</v>
      </c>
      <c r="K93" s="21" t="s">
        <v>2069</v>
      </c>
      <c r="L93" s="22">
        <v>5</v>
      </c>
      <c r="M93" s="21" t="s">
        <v>2065</v>
      </c>
      <c r="N93" s="21" t="s">
        <v>2063</v>
      </c>
      <c r="O93" s="22">
        <v>5</v>
      </c>
      <c r="P93" s="21" t="s">
        <v>2063</v>
      </c>
      <c r="Q93" s="21" t="s">
        <v>2061</v>
      </c>
      <c r="R93" s="22">
        <v>5</v>
      </c>
      <c r="S93" s="27" t="s">
        <v>2072</v>
      </c>
      <c r="T93" s="21" t="s">
        <v>2067</v>
      </c>
      <c r="U93" s="23">
        <v>5</v>
      </c>
      <c r="V93" s="68">
        <v>45415</v>
      </c>
      <c r="W93" s="50">
        <f t="shared" si="7"/>
        <v>5</v>
      </c>
      <c r="X93" s="50">
        <f t="shared" si="8"/>
        <v>-5</v>
      </c>
      <c r="Y93" s="50">
        <f t="shared" si="9"/>
        <v>-5</v>
      </c>
      <c r="Z93" s="50">
        <f t="shared" si="10"/>
        <v>10</v>
      </c>
      <c r="AA93" s="50">
        <f t="shared" si="11"/>
        <v>-5</v>
      </c>
      <c r="AB93" s="50">
        <f t="shared" si="12"/>
        <v>-5</v>
      </c>
      <c r="AC93" s="50">
        <f t="shared" si="13"/>
        <v>-5</v>
      </c>
    </row>
    <row r="94" spans="1:29" ht="27" thickBot="1" x14ac:dyDescent="0.3">
      <c r="A94" s="44" t="s">
        <v>2195</v>
      </c>
      <c r="B94" s="40" t="s">
        <v>854</v>
      </c>
      <c r="C94" s="40" t="s">
        <v>1857</v>
      </c>
      <c r="D94" s="40" t="s">
        <v>852</v>
      </c>
      <c r="E94" s="27" t="s">
        <v>2058</v>
      </c>
      <c r="F94" s="28">
        <v>5</v>
      </c>
      <c r="G94" s="28" t="s">
        <v>2063</v>
      </c>
      <c r="H94" s="27" t="s">
        <v>2059</v>
      </c>
      <c r="I94" s="66">
        <v>5</v>
      </c>
      <c r="J94" s="27" t="s">
        <v>2064</v>
      </c>
      <c r="K94" s="27" t="s">
        <v>2075</v>
      </c>
      <c r="L94" s="28">
        <v>1</v>
      </c>
      <c r="M94" s="21" t="s">
        <v>2065</v>
      </c>
      <c r="N94" s="27" t="s">
        <v>2058</v>
      </c>
      <c r="O94" s="28">
        <v>3</v>
      </c>
      <c r="P94" s="21" t="s">
        <v>2063</v>
      </c>
      <c r="Q94" s="27" t="s">
        <v>2102</v>
      </c>
      <c r="R94" s="28">
        <v>2</v>
      </c>
      <c r="S94" s="27" t="s">
        <v>2072</v>
      </c>
      <c r="T94" s="68">
        <v>45415</v>
      </c>
      <c r="U94" s="29">
        <v>3</v>
      </c>
      <c r="V94" s="68">
        <v>45415</v>
      </c>
      <c r="W94" s="50">
        <f t="shared" si="7"/>
        <v>-5</v>
      </c>
      <c r="X94" s="50">
        <f t="shared" si="8"/>
        <v>-5</v>
      </c>
      <c r="Y94" s="50">
        <f t="shared" si="9"/>
        <v>-1</v>
      </c>
      <c r="Z94" s="50">
        <f t="shared" si="10"/>
        <v>-3</v>
      </c>
      <c r="AA94" s="50">
        <f t="shared" si="11"/>
        <v>-2</v>
      </c>
      <c r="AB94" s="50">
        <f t="shared" si="12"/>
        <v>3</v>
      </c>
      <c r="AC94" s="50">
        <f t="shared" si="13"/>
        <v>-13</v>
      </c>
    </row>
    <row r="95" spans="1:29" ht="27" thickBot="1" x14ac:dyDescent="0.3">
      <c r="A95" s="46" t="s">
        <v>2196</v>
      </c>
      <c r="B95" s="42" t="s">
        <v>254</v>
      </c>
      <c r="C95" s="42" t="s">
        <v>1859</v>
      </c>
      <c r="D95" s="42" t="s">
        <v>252</v>
      </c>
      <c r="E95" s="21" t="s">
        <v>2063</v>
      </c>
      <c r="F95" s="22">
        <v>5</v>
      </c>
      <c r="G95" s="28" t="s">
        <v>2063</v>
      </c>
      <c r="H95" s="21" t="s">
        <v>2064</v>
      </c>
      <c r="I95" s="67">
        <v>5</v>
      </c>
      <c r="J95" s="27" t="s">
        <v>2064</v>
      </c>
      <c r="K95" s="21" t="s">
        <v>2065</v>
      </c>
      <c r="L95" s="22">
        <v>5</v>
      </c>
      <c r="M95" s="21" t="s">
        <v>2065</v>
      </c>
      <c r="N95" s="21" t="s">
        <v>2063</v>
      </c>
      <c r="O95" s="22">
        <v>5</v>
      </c>
      <c r="P95" s="21" t="s">
        <v>2063</v>
      </c>
      <c r="Q95" s="21" t="s">
        <v>2066</v>
      </c>
      <c r="R95" s="62"/>
      <c r="S95" s="27" t="s">
        <v>2072</v>
      </c>
      <c r="T95" s="69">
        <v>45415</v>
      </c>
      <c r="U95" s="61"/>
      <c r="V95" s="68">
        <v>45415</v>
      </c>
      <c r="W95" s="50">
        <f t="shared" si="7"/>
        <v>5</v>
      </c>
      <c r="X95" s="50">
        <f t="shared" si="8"/>
        <v>5</v>
      </c>
      <c r="Y95" s="50">
        <f t="shared" si="9"/>
        <v>5</v>
      </c>
      <c r="Z95" s="50">
        <f t="shared" si="10"/>
        <v>10</v>
      </c>
      <c r="AA95" s="50">
        <f t="shared" si="11"/>
        <v>0</v>
      </c>
      <c r="AB95" s="50">
        <f t="shared" si="12"/>
        <v>0</v>
      </c>
      <c r="AC95" s="50">
        <f t="shared" si="13"/>
        <v>25</v>
      </c>
    </row>
    <row r="96" spans="1:29" ht="15" thickBot="1" x14ac:dyDescent="0.3">
      <c r="A96" s="44" t="s">
        <v>2197</v>
      </c>
      <c r="B96" s="40" t="s">
        <v>872</v>
      </c>
      <c r="C96" s="40" t="s">
        <v>2198</v>
      </c>
      <c r="D96" s="40" t="s">
        <v>870</v>
      </c>
      <c r="E96" s="27" t="s">
        <v>2063</v>
      </c>
      <c r="F96" s="28">
        <v>5</v>
      </c>
      <c r="G96" s="28" t="s">
        <v>2063</v>
      </c>
      <c r="H96" s="27" t="s">
        <v>2059</v>
      </c>
      <c r="I96" s="66">
        <v>5</v>
      </c>
      <c r="J96" s="27" t="s">
        <v>2064</v>
      </c>
      <c r="K96" s="27" t="s">
        <v>2060</v>
      </c>
      <c r="L96" s="28">
        <v>5</v>
      </c>
      <c r="M96" s="21" t="s">
        <v>2065</v>
      </c>
      <c r="N96" s="27" t="s">
        <v>2058</v>
      </c>
      <c r="O96" s="28">
        <v>5</v>
      </c>
      <c r="P96" s="21" t="s">
        <v>2063</v>
      </c>
      <c r="Q96" s="27" t="s">
        <v>2072</v>
      </c>
      <c r="R96" s="28">
        <v>5</v>
      </c>
      <c r="S96" s="27" t="s">
        <v>2072</v>
      </c>
      <c r="T96" s="27" t="s">
        <v>2067</v>
      </c>
      <c r="U96" s="29">
        <v>5</v>
      </c>
      <c r="V96" s="68">
        <v>45415</v>
      </c>
      <c r="W96" s="50">
        <f t="shared" si="7"/>
        <v>5</v>
      </c>
      <c r="X96" s="50">
        <f t="shared" si="8"/>
        <v>-5</v>
      </c>
      <c r="Y96" s="50">
        <f t="shared" si="9"/>
        <v>-5</v>
      </c>
      <c r="Z96" s="50">
        <f t="shared" si="10"/>
        <v>-5</v>
      </c>
      <c r="AA96" s="50">
        <f t="shared" si="11"/>
        <v>5</v>
      </c>
      <c r="AB96" s="50">
        <f t="shared" si="12"/>
        <v>-5</v>
      </c>
      <c r="AC96" s="50">
        <f t="shared" si="13"/>
        <v>-10</v>
      </c>
    </row>
    <row r="97" spans="1:29" ht="15" thickBot="1" x14ac:dyDescent="0.3">
      <c r="A97" s="46" t="s">
        <v>2199</v>
      </c>
      <c r="B97" s="42" t="s">
        <v>224</v>
      </c>
      <c r="C97" s="42" t="s">
        <v>1959</v>
      </c>
      <c r="D97" s="42" t="s">
        <v>222</v>
      </c>
      <c r="E97" s="21" t="s">
        <v>2063</v>
      </c>
      <c r="F97" s="22">
        <v>3</v>
      </c>
      <c r="G97" s="28" t="s">
        <v>2063</v>
      </c>
      <c r="H97" s="21" t="s">
        <v>2059</v>
      </c>
      <c r="I97" s="67">
        <v>3</v>
      </c>
      <c r="J97" s="27" t="s">
        <v>2064</v>
      </c>
      <c r="K97" s="21" t="s">
        <v>2069</v>
      </c>
      <c r="L97" s="22">
        <v>3</v>
      </c>
      <c r="M97" s="21" t="s">
        <v>2065</v>
      </c>
      <c r="N97" s="21" t="s">
        <v>2059</v>
      </c>
      <c r="O97" s="22">
        <v>3</v>
      </c>
      <c r="P97" s="21" t="s">
        <v>2063</v>
      </c>
      <c r="Q97" s="21" t="s">
        <v>2061</v>
      </c>
      <c r="R97" s="22">
        <v>1</v>
      </c>
      <c r="S97" s="27" t="s">
        <v>2072</v>
      </c>
      <c r="T97" s="69">
        <v>45415</v>
      </c>
      <c r="U97" s="23">
        <v>1</v>
      </c>
      <c r="V97" s="68">
        <v>45415</v>
      </c>
      <c r="W97" s="50">
        <f t="shared" si="7"/>
        <v>3</v>
      </c>
      <c r="X97" s="50">
        <f t="shared" si="8"/>
        <v>-3</v>
      </c>
      <c r="Y97" s="50">
        <f t="shared" si="9"/>
        <v>-3</v>
      </c>
      <c r="Z97" s="50">
        <f t="shared" si="10"/>
        <v>-3</v>
      </c>
      <c r="AA97" s="50">
        <f t="shared" si="11"/>
        <v>-1</v>
      </c>
      <c r="AB97" s="50">
        <f t="shared" si="12"/>
        <v>1</v>
      </c>
      <c r="AC97" s="50">
        <f t="shared" si="13"/>
        <v>-6</v>
      </c>
    </row>
    <row r="98" spans="1:29" ht="27" thickBot="1" x14ac:dyDescent="0.3">
      <c r="A98" s="44" t="s">
        <v>2200</v>
      </c>
      <c r="B98" s="40" t="s">
        <v>1067</v>
      </c>
      <c r="C98" s="40" t="s">
        <v>2201</v>
      </c>
      <c r="D98" s="40" t="s">
        <v>1065</v>
      </c>
      <c r="E98" s="27" t="s">
        <v>2063</v>
      </c>
      <c r="F98" s="28">
        <v>5</v>
      </c>
      <c r="G98" s="28" t="s">
        <v>2063</v>
      </c>
      <c r="H98" s="27" t="s">
        <v>2064</v>
      </c>
      <c r="I98" s="66">
        <v>5</v>
      </c>
      <c r="J98" s="27" t="s">
        <v>2064</v>
      </c>
      <c r="K98" s="27" t="s">
        <v>2065</v>
      </c>
      <c r="L98" s="28">
        <v>5</v>
      </c>
      <c r="M98" s="21" t="s">
        <v>2065</v>
      </c>
      <c r="N98" s="27" t="s">
        <v>2063</v>
      </c>
      <c r="O98" s="28">
        <v>5</v>
      </c>
      <c r="P98" s="21" t="s">
        <v>2063</v>
      </c>
      <c r="Q98" s="27" t="s">
        <v>2066</v>
      </c>
      <c r="R98" s="28">
        <v>5</v>
      </c>
      <c r="S98" s="27" t="s">
        <v>2072</v>
      </c>
      <c r="T98" s="27" t="s">
        <v>2067</v>
      </c>
      <c r="U98" s="29">
        <v>5</v>
      </c>
      <c r="V98" s="68">
        <v>45415</v>
      </c>
      <c r="W98" s="50">
        <f t="shared" si="7"/>
        <v>5</v>
      </c>
      <c r="X98" s="50">
        <f t="shared" si="8"/>
        <v>5</v>
      </c>
      <c r="Y98" s="50">
        <f t="shared" si="9"/>
        <v>5</v>
      </c>
      <c r="Z98" s="50">
        <f t="shared" si="10"/>
        <v>10</v>
      </c>
      <c r="AA98" s="50">
        <f t="shared" si="11"/>
        <v>-5</v>
      </c>
      <c r="AB98" s="50">
        <f t="shared" si="12"/>
        <v>-5</v>
      </c>
      <c r="AC98" s="50">
        <f t="shared" si="13"/>
        <v>15</v>
      </c>
    </row>
    <row r="99" spans="1:29" ht="27" thickBot="1" x14ac:dyDescent="0.3">
      <c r="A99" s="46" t="s">
        <v>2202</v>
      </c>
      <c r="B99" s="42" t="s">
        <v>545</v>
      </c>
      <c r="C99" s="42" t="s">
        <v>2203</v>
      </c>
      <c r="D99" s="42" t="s">
        <v>543</v>
      </c>
      <c r="E99" s="21" t="s">
        <v>2063</v>
      </c>
      <c r="F99" s="22">
        <v>5</v>
      </c>
      <c r="G99" s="28" t="s">
        <v>2063</v>
      </c>
      <c r="H99" s="21" t="s">
        <v>2064</v>
      </c>
      <c r="I99" s="67">
        <v>5</v>
      </c>
      <c r="J99" s="27" t="s">
        <v>2064</v>
      </c>
      <c r="K99" s="21" t="s">
        <v>2065</v>
      </c>
      <c r="L99" s="22">
        <v>5</v>
      </c>
      <c r="M99" s="21" t="s">
        <v>2065</v>
      </c>
      <c r="N99" s="21" t="s">
        <v>2063</v>
      </c>
      <c r="O99" s="22">
        <v>5</v>
      </c>
      <c r="P99" s="21" t="s">
        <v>2063</v>
      </c>
      <c r="Q99" s="21" t="s">
        <v>2072</v>
      </c>
      <c r="R99" s="22">
        <v>4</v>
      </c>
      <c r="S99" s="27" t="s">
        <v>2072</v>
      </c>
      <c r="T99" s="69">
        <v>45415</v>
      </c>
      <c r="U99" s="23">
        <v>4</v>
      </c>
      <c r="V99" s="68">
        <v>45415</v>
      </c>
      <c r="W99" s="50">
        <f t="shared" si="7"/>
        <v>5</v>
      </c>
      <c r="X99" s="50">
        <f t="shared" si="8"/>
        <v>5</v>
      </c>
      <c r="Y99" s="50">
        <f t="shared" si="9"/>
        <v>5</v>
      </c>
      <c r="Z99" s="50">
        <f t="shared" si="10"/>
        <v>10</v>
      </c>
      <c r="AA99" s="50">
        <f t="shared" si="11"/>
        <v>4</v>
      </c>
      <c r="AB99" s="50">
        <f t="shared" si="12"/>
        <v>4</v>
      </c>
      <c r="AC99" s="50">
        <f t="shared" si="13"/>
        <v>33</v>
      </c>
    </row>
    <row r="100" spans="1:29" ht="27" thickBot="1" x14ac:dyDescent="0.3">
      <c r="A100" s="44" t="s">
        <v>2204</v>
      </c>
      <c r="B100" s="40" t="s">
        <v>1647</v>
      </c>
      <c r="C100" s="40" t="s">
        <v>1927</v>
      </c>
      <c r="D100" s="40" t="s">
        <v>1645</v>
      </c>
      <c r="E100" s="27" t="s">
        <v>2058</v>
      </c>
      <c r="F100" s="28">
        <v>5</v>
      </c>
      <c r="G100" s="28" t="s">
        <v>2063</v>
      </c>
      <c r="H100" s="27" t="s">
        <v>2064</v>
      </c>
      <c r="I100" s="66">
        <v>5</v>
      </c>
      <c r="J100" s="27" t="s">
        <v>2064</v>
      </c>
      <c r="K100" s="27" t="s">
        <v>2075</v>
      </c>
      <c r="L100" s="28">
        <v>5</v>
      </c>
      <c r="M100" s="21" t="s">
        <v>2065</v>
      </c>
      <c r="N100" s="27" t="s">
        <v>2058</v>
      </c>
      <c r="O100" s="28">
        <v>4</v>
      </c>
      <c r="P100" s="21" t="s">
        <v>2063</v>
      </c>
      <c r="Q100" s="27" t="s">
        <v>2061</v>
      </c>
      <c r="R100" s="28">
        <v>5</v>
      </c>
      <c r="S100" s="27" t="s">
        <v>2072</v>
      </c>
      <c r="T100" s="68">
        <v>45415</v>
      </c>
      <c r="U100" s="29">
        <v>5</v>
      </c>
      <c r="V100" s="68">
        <v>45415</v>
      </c>
      <c r="W100" s="50">
        <f t="shared" si="7"/>
        <v>-5</v>
      </c>
      <c r="X100" s="50">
        <f t="shared" si="8"/>
        <v>5</v>
      </c>
      <c r="Y100" s="50">
        <f t="shared" si="9"/>
        <v>-5</v>
      </c>
      <c r="Z100" s="50">
        <f t="shared" si="10"/>
        <v>-4</v>
      </c>
      <c r="AA100" s="50">
        <f t="shared" si="11"/>
        <v>-5</v>
      </c>
      <c r="AB100" s="50">
        <f t="shared" si="12"/>
        <v>5</v>
      </c>
      <c r="AC100" s="50">
        <f t="shared" si="13"/>
        <v>-9</v>
      </c>
    </row>
    <row r="101" spans="1:29" ht="27" thickBot="1" x14ac:dyDescent="0.3">
      <c r="A101" s="46" t="s">
        <v>2205</v>
      </c>
      <c r="B101" s="42" t="s">
        <v>176</v>
      </c>
      <c r="C101" s="42" t="s">
        <v>2004</v>
      </c>
      <c r="D101" s="42" t="s">
        <v>174</v>
      </c>
      <c r="E101" s="21" t="s">
        <v>2063</v>
      </c>
      <c r="F101" s="22">
        <v>5</v>
      </c>
      <c r="G101" s="28" t="s">
        <v>2063</v>
      </c>
      <c r="H101" s="21" t="s">
        <v>2064</v>
      </c>
      <c r="I101" s="67">
        <v>5</v>
      </c>
      <c r="J101" s="27" t="s">
        <v>2064</v>
      </c>
      <c r="K101" s="21" t="s">
        <v>2075</v>
      </c>
      <c r="L101" s="22">
        <v>3</v>
      </c>
      <c r="M101" s="21" t="s">
        <v>2065</v>
      </c>
      <c r="N101" s="21" t="s">
        <v>2058</v>
      </c>
      <c r="O101" s="22">
        <v>3</v>
      </c>
      <c r="P101" s="21" t="s">
        <v>2063</v>
      </c>
      <c r="Q101" s="21" t="s">
        <v>2066</v>
      </c>
      <c r="R101" s="22">
        <v>5</v>
      </c>
      <c r="S101" s="27" t="s">
        <v>2072</v>
      </c>
      <c r="T101" s="21" t="s">
        <v>2067</v>
      </c>
      <c r="U101" s="23">
        <v>5</v>
      </c>
      <c r="V101" s="68">
        <v>45415</v>
      </c>
      <c r="W101" s="50">
        <f t="shared" si="7"/>
        <v>5</v>
      </c>
      <c r="X101" s="50">
        <f t="shared" si="8"/>
        <v>5</v>
      </c>
      <c r="Y101" s="50">
        <f t="shared" si="9"/>
        <v>-3</v>
      </c>
      <c r="Z101" s="50">
        <f t="shared" si="10"/>
        <v>-3</v>
      </c>
      <c r="AA101" s="50">
        <f t="shared" si="11"/>
        <v>-5</v>
      </c>
      <c r="AB101" s="50">
        <f t="shared" si="12"/>
        <v>-5</v>
      </c>
      <c r="AC101" s="50">
        <f t="shared" si="13"/>
        <v>-6</v>
      </c>
    </row>
    <row r="102" spans="1:29" ht="27" thickBot="1" x14ac:dyDescent="0.3">
      <c r="A102" s="44" t="s">
        <v>2206</v>
      </c>
      <c r="B102" s="40" t="s">
        <v>734</v>
      </c>
      <c r="C102" s="40" t="s">
        <v>1923</v>
      </c>
      <c r="D102" s="40" t="s">
        <v>732</v>
      </c>
      <c r="E102" s="27" t="s">
        <v>2063</v>
      </c>
      <c r="F102" s="28">
        <v>4</v>
      </c>
      <c r="G102" s="28" t="s">
        <v>2063</v>
      </c>
      <c r="H102" s="27" t="s">
        <v>2064</v>
      </c>
      <c r="I102" s="66">
        <v>4</v>
      </c>
      <c r="J102" s="27" t="s">
        <v>2064</v>
      </c>
      <c r="K102" s="27" t="s">
        <v>2065</v>
      </c>
      <c r="L102" s="28">
        <v>5</v>
      </c>
      <c r="M102" s="21" t="s">
        <v>2065</v>
      </c>
      <c r="N102" s="27" t="s">
        <v>2063</v>
      </c>
      <c r="O102" s="28">
        <v>5</v>
      </c>
      <c r="P102" s="21" t="s">
        <v>2063</v>
      </c>
      <c r="Q102" s="27" t="s">
        <v>2061</v>
      </c>
      <c r="R102" s="28">
        <v>4</v>
      </c>
      <c r="S102" s="27" t="s">
        <v>2072</v>
      </c>
      <c r="T102" s="68">
        <v>45415</v>
      </c>
      <c r="U102" s="29">
        <v>5</v>
      </c>
      <c r="V102" s="68">
        <v>45415</v>
      </c>
      <c r="W102" s="50">
        <f t="shared" si="7"/>
        <v>4</v>
      </c>
      <c r="X102" s="50">
        <f t="shared" si="8"/>
        <v>4</v>
      </c>
      <c r="Y102" s="50">
        <f t="shared" si="9"/>
        <v>5</v>
      </c>
      <c r="Z102" s="50">
        <f t="shared" si="10"/>
        <v>10</v>
      </c>
      <c r="AA102" s="50">
        <f t="shared" si="11"/>
        <v>-4</v>
      </c>
      <c r="AB102" s="50">
        <f t="shared" si="12"/>
        <v>5</v>
      </c>
      <c r="AC102" s="50">
        <f t="shared" si="13"/>
        <v>24</v>
      </c>
    </row>
    <row r="103" spans="1:29" ht="15" thickBot="1" x14ac:dyDescent="0.3">
      <c r="A103" s="46" t="s">
        <v>2207</v>
      </c>
      <c r="B103" s="42" t="s">
        <v>1302</v>
      </c>
      <c r="C103" s="42" t="s">
        <v>1301</v>
      </c>
      <c r="D103" s="42" t="s">
        <v>1300</v>
      </c>
      <c r="E103" s="21" t="s">
        <v>2063</v>
      </c>
      <c r="F103" s="22">
        <v>5</v>
      </c>
      <c r="G103" s="28" t="s">
        <v>2063</v>
      </c>
      <c r="H103" s="21" t="s">
        <v>2059</v>
      </c>
      <c r="I103" s="67">
        <v>5</v>
      </c>
      <c r="J103" s="27" t="s">
        <v>2064</v>
      </c>
      <c r="K103" s="21" t="s">
        <v>2069</v>
      </c>
      <c r="L103" s="22">
        <v>5</v>
      </c>
      <c r="M103" s="21" t="s">
        <v>2065</v>
      </c>
      <c r="N103" s="21" t="s">
        <v>2063</v>
      </c>
      <c r="O103" s="22">
        <v>5</v>
      </c>
      <c r="P103" s="21" t="s">
        <v>2063</v>
      </c>
      <c r="Q103" s="21" t="s">
        <v>2072</v>
      </c>
      <c r="R103" s="22">
        <v>5</v>
      </c>
      <c r="S103" s="27" t="s">
        <v>2072</v>
      </c>
      <c r="T103" s="69">
        <v>45415</v>
      </c>
      <c r="U103" s="23">
        <v>5</v>
      </c>
      <c r="V103" s="68">
        <v>45415</v>
      </c>
      <c r="W103" s="50">
        <f t="shared" si="7"/>
        <v>5</v>
      </c>
      <c r="X103" s="50">
        <f t="shared" si="8"/>
        <v>-5</v>
      </c>
      <c r="Y103" s="50">
        <f t="shared" si="9"/>
        <v>-5</v>
      </c>
      <c r="Z103" s="50">
        <f t="shared" si="10"/>
        <v>10</v>
      </c>
      <c r="AA103" s="50">
        <f t="shared" si="11"/>
        <v>5</v>
      </c>
      <c r="AB103" s="50">
        <f t="shared" si="12"/>
        <v>5</v>
      </c>
      <c r="AC103" s="50">
        <f t="shared" si="13"/>
        <v>15</v>
      </c>
    </row>
  </sheetData>
  <autoFilter ref="B1:B103" xr:uid="{1E6B81FA-2DFC-440B-B0A9-DD7162D3F25C}"/>
  <phoneticPr fontId="10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885B2-5FEE-4F74-878E-F2F1697C6A6E}">
  <dimension ref="A1:I84"/>
  <sheetViews>
    <sheetView workbookViewId="0">
      <selection activeCell="K29" sqref="K29"/>
    </sheetView>
  </sheetViews>
  <sheetFormatPr defaultColWidth="17.77734375" defaultRowHeight="14.4" x14ac:dyDescent="0.3"/>
  <cols>
    <col min="1" max="1" width="19.6640625" bestFit="1" customWidth="1"/>
    <col min="2" max="2" width="36" customWidth="1"/>
    <col min="3" max="3" width="21.5546875" bestFit="1" customWidth="1"/>
    <col min="5" max="5" width="14.33203125" customWidth="1"/>
    <col min="6" max="6" width="10.5546875" customWidth="1"/>
    <col min="8" max="8" width="10.44140625" customWidth="1"/>
  </cols>
  <sheetData>
    <row r="1" spans="1:9" ht="53.4" thickBot="1" x14ac:dyDescent="0.35">
      <c r="A1" s="36" t="s">
        <v>1813</v>
      </c>
      <c r="B1" s="37" t="s">
        <v>1814</v>
      </c>
      <c r="C1" s="37" t="s">
        <v>2220</v>
      </c>
      <c r="D1" s="37" t="s">
        <v>2221</v>
      </c>
      <c r="E1" s="37" t="s">
        <v>2222</v>
      </c>
      <c r="F1" s="38" t="s">
        <v>1818</v>
      </c>
      <c r="G1" s="83" t="s">
        <v>2214</v>
      </c>
      <c r="H1" s="83" t="s">
        <v>2208</v>
      </c>
      <c r="I1" s="84" t="s">
        <v>1825</v>
      </c>
    </row>
    <row r="2" spans="1:9" ht="15" thickBot="1" x14ac:dyDescent="0.35">
      <c r="A2" s="44" t="s">
        <v>2223</v>
      </c>
      <c r="B2" s="40" t="s">
        <v>994</v>
      </c>
      <c r="C2" s="40" t="s">
        <v>1876</v>
      </c>
      <c r="D2" s="40" t="s">
        <v>992</v>
      </c>
      <c r="E2" s="40" t="s">
        <v>1828</v>
      </c>
      <c r="F2" s="45">
        <v>5</v>
      </c>
      <c r="G2" s="40" t="s">
        <v>1847</v>
      </c>
      <c r="H2">
        <f>IF(G2=E2,F2*4-F2,-F2)</f>
        <v>-5</v>
      </c>
      <c r="I2">
        <f>H2</f>
        <v>-5</v>
      </c>
    </row>
    <row r="3" spans="1:9" ht="15" thickBot="1" x14ac:dyDescent="0.35">
      <c r="A3" s="46" t="s">
        <v>2224</v>
      </c>
      <c r="B3" s="42" t="s">
        <v>209</v>
      </c>
      <c r="C3" s="42" t="s">
        <v>2225</v>
      </c>
      <c r="D3" s="42" t="s">
        <v>207</v>
      </c>
      <c r="E3" s="42" t="s">
        <v>1828</v>
      </c>
      <c r="F3" s="43">
        <v>5</v>
      </c>
      <c r="G3" s="40" t="s">
        <v>1847</v>
      </c>
      <c r="H3">
        <f t="shared" ref="H3:H66" si="0">IF(G3=E3,F3*4-F3,-F3)</f>
        <v>-5</v>
      </c>
      <c r="I3">
        <f t="shared" ref="I3:I66" si="1">H3</f>
        <v>-5</v>
      </c>
    </row>
    <row r="4" spans="1:9" ht="27" thickBot="1" x14ac:dyDescent="0.35">
      <c r="A4" s="44" t="s">
        <v>2226</v>
      </c>
      <c r="B4" s="40" t="s">
        <v>659</v>
      </c>
      <c r="C4" s="40" t="s">
        <v>1891</v>
      </c>
      <c r="D4" s="40" t="s">
        <v>657</v>
      </c>
      <c r="E4" s="40" t="s">
        <v>1828</v>
      </c>
      <c r="F4" s="45">
        <v>3</v>
      </c>
      <c r="G4" s="40" t="s">
        <v>1847</v>
      </c>
      <c r="H4">
        <f t="shared" si="0"/>
        <v>-3</v>
      </c>
      <c r="I4">
        <f t="shared" si="1"/>
        <v>-3</v>
      </c>
    </row>
    <row r="5" spans="1:9" ht="15" thickBot="1" x14ac:dyDescent="0.35">
      <c r="A5" s="46" t="s">
        <v>2227</v>
      </c>
      <c r="B5" s="42" t="s">
        <v>1411</v>
      </c>
      <c r="C5" s="42" t="s">
        <v>1835</v>
      </c>
      <c r="D5" s="42" t="s">
        <v>1409</v>
      </c>
      <c r="E5" s="42" t="s">
        <v>1883</v>
      </c>
      <c r="F5" s="43">
        <v>5</v>
      </c>
      <c r="G5" s="40" t="s">
        <v>1847</v>
      </c>
      <c r="H5">
        <f t="shared" si="0"/>
        <v>-5</v>
      </c>
      <c r="I5">
        <f t="shared" si="1"/>
        <v>-5</v>
      </c>
    </row>
    <row r="6" spans="1:9" ht="27" thickBot="1" x14ac:dyDescent="0.35">
      <c r="A6" s="44" t="s">
        <v>2228</v>
      </c>
      <c r="B6" s="40" t="s">
        <v>1052</v>
      </c>
      <c r="C6" s="40" t="s">
        <v>1854</v>
      </c>
      <c r="D6" s="40" t="s">
        <v>1050</v>
      </c>
      <c r="E6" s="40" t="s">
        <v>1828</v>
      </c>
      <c r="F6" s="45">
        <v>1</v>
      </c>
      <c r="G6" s="40" t="s">
        <v>1847</v>
      </c>
      <c r="H6">
        <f t="shared" si="0"/>
        <v>-1</v>
      </c>
      <c r="I6">
        <f t="shared" si="1"/>
        <v>-1</v>
      </c>
    </row>
    <row r="7" spans="1:9" ht="15" thickBot="1" x14ac:dyDescent="0.35">
      <c r="A7" s="46" t="s">
        <v>2229</v>
      </c>
      <c r="B7" s="42" t="s">
        <v>1731</v>
      </c>
      <c r="C7" s="42" t="s">
        <v>2230</v>
      </c>
      <c r="D7" s="42" t="s">
        <v>1729</v>
      </c>
      <c r="E7" s="42" t="s">
        <v>1828</v>
      </c>
      <c r="F7" s="43">
        <v>5</v>
      </c>
      <c r="G7" s="40" t="s">
        <v>1847</v>
      </c>
      <c r="H7">
        <f t="shared" si="0"/>
        <v>-5</v>
      </c>
      <c r="I7">
        <f t="shared" si="1"/>
        <v>-5</v>
      </c>
    </row>
    <row r="8" spans="1:9" ht="15" thickBot="1" x14ac:dyDescent="0.35">
      <c r="A8" s="44" t="s">
        <v>2231</v>
      </c>
      <c r="B8" s="40" t="s">
        <v>886</v>
      </c>
      <c r="C8" s="40" t="s">
        <v>2232</v>
      </c>
      <c r="D8" s="40" t="s">
        <v>885</v>
      </c>
      <c r="E8" s="40" t="s">
        <v>1847</v>
      </c>
      <c r="F8" s="45">
        <v>5</v>
      </c>
      <c r="G8" s="40" t="s">
        <v>1847</v>
      </c>
      <c r="H8">
        <f t="shared" si="0"/>
        <v>15</v>
      </c>
      <c r="I8">
        <f t="shared" si="1"/>
        <v>15</v>
      </c>
    </row>
    <row r="9" spans="1:9" ht="15" thickBot="1" x14ac:dyDescent="0.35">
      <c r="A9" s="46" t="s">
        <v>2233</v>
      </c>
      <c r="B9" s="42" t="s">
        <v>227</v>
      </c>
      <c r="C9" s="42" t="s">
        <v>1882</v>
      </c>
      <c r="D9" s="42" t="s">
        <v>225</v>
      </c>
      <c r="E9" s="42" t="s">
        <v>1828</v>
      </c>
      <c r="F9" s="43">
        <v>5</v>
      </c>
      <c r="G9" s="40" t="s">
        <v>1847</v>
      </c>
      <c r="H9">
        <f t="shared" si="0"/>
        <v>-5</v>
      </c>
      <c r="I9">
        <f t="shared" si="1"/>
        <v>-5</v>
      </c>
    </row>
    <row r="10" spans="1:9" ht="15" thickBot="1" x14ac:dyDescent="0.35">
      <c r="A10" s="44" t="s">
        <v>2234</v>
      </c>
      <c r="B10" s="40" t="s">
        <v>1011</v>
      </c>
      <c r="C10" s="40" t="s">
        <v>1830</v>
      </c>
      <c r="D10" s="40" t="s">
        <v>1009</v>
      </c>
      <c r="E10" s="40" t="s">
        <v>1860</v>
      </c>
      <c r="F10" s="45">
        <v>5</v>
      </c>
      <c r="G10" s="40" t="s">
        <v>1847</v>
      </c>
      <c r="H10">
        <f t="shared" si="0"/>
        <v>-5</v>
      </c>
      <c r="I10">
        <f t="shared" si="1"/>
        <v>-5</v>
      </c>
    </row>
    <row r="11" spans="1:9" ht="15" thickBot="1" x14ac:dyDescent="0.35">
      <c r="A11" s="46" t="s">
        <v>2234</v>
      </c>
      <c r="B11" s="42" t="s">
        <v>668</v>
      </c>
      <c r="C11" s="42" t="s">
        <v>2012</v>
      </c>
      <c r="D11" s="42" t="s">
        <v>666</v>
      </c>
      <c r="E11" s="42" t="s">
        <v>1828</v>
      </c>
      <c r="F11" s="43">
        <v>5</v>
      </c>
      <c r="G11" s="40" t="s">
        <v>1847</v>
      </c>
      <c r="H11">
        <f t="shared" si="0"/>
        <v>-5</v>
      </c>
      <c r="I11">
        <f t="shared" si="1"/>
        <v>-5</v>
      </c>
    </row>
    <row r="12" spans="1:9" ht="15" thickBot="1" x14ac:dyDescent="0.35">
      <c r="A12" s="44" t="s">
        <v>2235</v>
      </c>
      <c r="B12" s="40" t="s">
        <v>527</v>
      </c>
      <c r="C12" s="40" t="s">
        <v>1926</v>
      </c>
      <c r="D12" s="40" t="s">
        <v>525</v>
      </c>
      <c r="E12" s="40" t="s">
        <v>1860</v>
      </c>
      <c r="F12" s="45">
        <v>5</v>
      </c>
      <c r="G12" s="40" t="s">
        <v>1847</v>
      </c>
      <c r="H12">
        <f t="shared" si="0"/>
        <v>-5</v>
      </c>
      <c r="I12">
        <f t="shared" si="1"/>
        <v>-5</v>
      </c>
    </row>
    <row r="13" spans="1:9" ht="15" thickBot="1" x14ac:dyDescent="0.35">
      <c r="A13" s="46" t="s">
        <v>2236</v>
      </c>
      <c r="B13" s="42" t="s">
        <v>707</v>
      </c>
      <c r="C13" s="42" t="s">
        <v>2026</v>
      </c>
      <c r="D13" s="42" t="s">
        <v>705</v>
      </c>
      <c r="E13" s="42" t="s">
        <v>1828</v>
      </c>
      <c r="F13" s="43">
        <v>5</v>
      </c>
      <c r="G13" s="40" t="s">
        <v>1847</v>
      </c>
      <c r="H13">
        <f t="shared" si="0"/>
        <v>-5</v>
      </c>
      <c r="I13">
        <f t="shared" si="1"/>
        <v>-5</v>
      </c>
    </row>
    <row r="14" spans="1:9" ht="15" thickBot="1" x14ac:dyDescent="0.35">
      <c r="A14" s="44" t="s">
        <v>2237</v>
      </c>
      <c r="B14" s="40" t="s">
        <v>743</v>
      </c>
      <c r="C14" s="40" t="s">
        <v>1855</v>
      </c>
      <c r="D14" s="40" t="s">
        <v>741</v>
      </c>
      <c r="E14" s="40" t="s">
        <v>1883</v>
      </c>
      <c r="F14" s="45">
        <v>5</v>
      </c>
      <c r="G14" s="40" t="s">
        <v>1847</v>
      </c>
      <c r="H14">
        <f t="shared" si="0"/>
        <v>-5</v>
      </c>
      <c r="I14">
        <f t="shared" si="1"/>
        <v>-5</v>
      </c>
    </row>
    <row r="15" spans="1:9" ht="15" thickBot="1" x14ac:dyDescent="0.35">
      <c r="A15" s="46" t="s">
        <v>2238</v>
      </c>
      <c r="B15" s="42" t="s">
        <v>1230</v>
      </c>
      <c r="C15" s="42" t="s">
        <v>1880</v>
      </c>
      <c r="D15" s="42" t="s">
        <v>1228</v>
      </c>
      <c r="E15" s="42" t="s">
        <v>1883</v>
      </c>
      <c r="F15" s="43">
        <v>2</v>
      </c>
      <c r="G15" s="40" t="s">
        <v>1847</v>
      </c>
      <c r="H15">
        <f t="shared" si="0"/>
        <v>-2</v>
      </c>
      <c r="I15">
        <f t="shared" si="1"/>
        <v>-2</v>
      </c>
    </row>
    <row r="16" spans="1:9" ht="15" thickBot="1" x14ac:dyDescent="0.35">
      <c r="A16" s="44" t="s">
        <v>2239</v>
      </c>
      <c r="B16" s="40" t="s">
        <v>1479</v>
      </c>
      <c r="C16" s="40" t="s">
        <v>1902</v>
      </c>
      <c r="D16" s="40" t="s">
        <v>1477</v>
      </c>
      <c r="E16" s="40" t="s">
        <v>1883</v>
      </c>
      <c r="F16" s="45">
        <v>4</v>
      </c>
      <c r="G16" s="40" t="s">
        <v>1847</v>
      </c>
      <c r="H16">
        <f t="shared" si="0"/>
        <v>-4</v>
      </c>
      <c r="I16">
        <f t="shared" si="1"/>
        <v>-4</v>
      </c>
    </row>
    <row r="17" spans="1:9" ht="15" thickBot="1" x14ac:dyDescent="0.35">
      <c r="A17" s="46" t="s">
        <v>2240</v>
      </c>
      <c r="B17" s="42" t="s">
        <v>86</v>
      </c>
      <c r="C17" s="42" t="s">
        <v>1942</v>
      </c>
      <c r="D17" s="42" t="s">
        <v>84</v>
      </c>
      <c r="E17" s="42" t="s">
        <v>1828</v>
      </c>
      <c r="F17" s="43">
        <v>4</v>
      </c>
      <c r="G17" s="40" t="s">
        <v>1847</v>
      </c>
      <c r="H17">
        <f t="shared" si="0"/>
        <v>-4</v>
      </c>
      <c r="I17">
        <f t="shared" si="1"/>
        <v>-4</v>
      </c>
    </row>
    <row r="18" spans="1:9" ht="15" thickBot="1" x14ac:dyDescent="0.35">
      <c r="A18" s="44" t="s">
        <v>2241</v>
      </c>
      <c r="B18" s="40" t="s">
        <v>557</v>
      </c>
      <c r="C18" s="40" t="s">
        <v>2150</v>
      </c>
      <c r="D18" s="40" t="s">
        <v>555</v>
      </c>
      <c r="E18" s="40" t="s">
        <v>1847</v>
      </c>
      <c r="F18" s="45">
        <v>5</v>
      </c>
      <c r="G18" s="40" t="s">
        <v>1847</v>
      </c>
      <c r="H18">
        <f t="shared" si="0"/>
        <v>15</v>
      </c>
      <c r="I18">
        <f t="shared" si="1"/>
        <v>15</v>
      </c>
    </row>
    <row r="19" spans="1:9" ht="15" thickBot="1" x14ac:dyDescent="0.35">
      <c r="A19" s="46" t="s">
        <v>2242</v>
      </c>
      <c r="B19" s="42" t="s">
        <v>602</v>
      </c>
      <c r="C19" s="42" t="s">
        <v>1986</v>
      </c>
      <c r="D19" s="42" t="s">
        <v>600</v>
      </c>
      <c r="E19" s="42" t="s">
        <v>1847</v>
      </c>
      <c r="F19" s="43">
        <v>5</v>
      </c>
      <c r="G19" s="40" t="s">
        <v>1847</v>
      </c>
      <c r="H19">
        <f t="shared" si="0"/>
        <v>15</v>
      </c>
      <c r="I19">
        <f t="shared" si="1"/>
        <v>15</v>
      </c>
    </row>
    <row r="20" spans="1:9" ht="15" thickBot="1" x14ac:dyDescent="0.35">
      <c r="A20" s="44" t="s">
        <v>2243</v>
      </c>
      <c r="B20" s="40" t="s">
        <v>1417</v>
      </c>
      <c r="C20" s="40" t="s">
        <v>1872</v>
      </c>
      <c r="D20" s="40" t="s">
        <v>1415</v>
      </c>
      <c r="E20" s="40" t="s">
        <v>1860</v>
      </c>
      <c r="F20" s="45">
        <v>1</v>
      </c>
      <c r="G20" s="40" t="s">
        <v>1847</v>
      </c>
      <c r="H20">
        <f t="shared" si="0"/>
        <v>-1</v>
      </c>
      <c r="I20">
        <f t="shared" si="1"/>
        <v>-1</v>
      </c>
    </row>
    <row r="21" spans="1:9" ht="15" thickBot="1" x14ac:dyDescent="0.35">
      <c r="A21" s="46" t="s">
        <v>2244</v>
      </c>
      <c r="B21" s="42" t="s">
        <v>901</v>
      </c>
      <c r="C21" s="42" t="s">
        <v>2141</v>
      </c>
      <c r="D21" s="42" t="s">
        <v>899</v>
      </c>
      <c r="E21" s="42" t="s">
        <v>1828</v>
      </c>
      <c r="F21" s="43">
        <v>5</v>
      </c>
      <c r="G21" s="40" t="s">
        <v>1847</v>
      </c>
      <c r="H21">
        <f t="shared" si="0"/>
        <v>-5</v>
      </c>
      <c r="I21">
        <f t="shared" si="1"/>
        <v>-5</v>
      </c>
    </row>
    <row r="22" spans="1:9" ht="15" thickBot="1" x14ac:dyDescent="0.35">
      <c r="A22" s="44" t="s">
        <v>2245</v>
      </c>
      <c r="B22" s="40" t="s">
        <v>14</v>
      </c>
      <c r="C22" s="40" t="s">
        <v>1864</v>
      </c>
      <c r="D22" s="40" t="s">
        <v>12</v>
      </c>
      <c r="E22" s="40" t="s">
        <v>1828</v>
      </c>
      <c r="F22" s="45">
        <v>5</v>
      </c>
      <c r="G22" s="40" t="s">
        <v>1847</v>
      </c>
      <c r="H22">
        <f t="shared" si="0"/>
        <v>-5</v>
      </c>
      <c r="I22">
        <f t="shared" si="1"/>
        <v>-5</v>
      </c>
    </row>
    <row r="23" spans="1:9" ht="15" thickBot="1" x14ac:dyDescent="0.35">
      <c r="A23" s="46" t="s">
        <v>2246</v>
      </c>
      <c r="B23" s="42" t="s">
        <v>1115</v>
      </c>
      <c r="C23" s="42" t="s">
        <v>1871</v>
      </c>
      <c r="D23" s="42" t="s">
        <v>1113</v>
      </c>
      <c r="E23" s="42" t="s">
        <v>1847</v>
      </c>
      <c r="F23" s="43">
        <v>5</v>
      </c>
      <c r="G23" s="40" t="s">
        <v>1847</v>
      </c>
      <c r="H23">
        <f t="shared" si="0"/>
        <v>15</v>
      </c>
      <c r="I23">
        <f t="shared" si="1"/>
        <v>15</v>
      </c>
    </row>
    <row r="24" spans="1:9" ht="15" thickBot="1" x14ac:dyDescent="0.35">
      <c r="A24" s="44" t="s">
        <v>2247</v>
      </c>
      <c r="B24" s="40" t="s">
        <v>722</v>
      </c>
      <c r="C24" s="40" t="s">
        <v>2248</v>
      </c>
      <c r="D24" s="40" t="s">
        <v>720</v>
      </c>
      <c r="E24" s="40" t="s">
        <v>1847</v>
      </c>
      <c r="F24" s="45">
        <v>5</v>
      </c>
      <c r="G24" s="40" t="s">
        <v>1847</v>
      </c>
      <c r="H24">
        <f t="shared" si="0"/>
        <v>15</v>
      </c>
      <c r="I24">
        <f t="shared" si="1"/>
        <v>15</v>
      </c>
    </row>
    <row r="25" spans="1:9" ht="15" thickBot="1" x14ac:dyDescent="0.35">
      <c r="A25" s="46" t="s">
        <v>2249</v>
      </c>
      <c r="B25" s="42" t="s">
        <v>1614</v>
      </c>
      <c r="C25" s="42" t="s">
        <v>2250</v>
      </c>
      <c r="D25" s="42" t="s">
        <v>1612</v>
      </c>
      <c r="E25" s="42" t="s">
        <v>1860</v>
      </c>
      <c r="F25" s="43">
        <v>3</v>
      </c>
      <c r="G25" s="40" t="s">
        <v>1847</v>
      </c>
      <c r="H25">
        <f t="shared" si="0"/>
        <v>-3</v>
      </c>
      <c r="I25">
        <f t="shared" si="1"/>
        <v>-3</v>
      </c>
    </row>
    <row r="26" spans="1:9" ht="15" thickBot="1" x14ac:dyDescent="0.35">
      <c r="A26" s="44" t="s">
        <v>2251</v>
      </c>
      <c r="B26" s="40" t="s">
        <v>179</v>
      </c>
      <c r="C26" s="40" t="s">
        <v>1852</v>
      </c>
      <c r="D26" s="40" t="s">
        <v>177</v>
      </c>
      <c r="E26" s="40" t="s">
        <v>1828</v>
      </c>
      <c r="F26" s="45">
        <v>1</v>
      </c>
      <c r="G26" s="40" t="s">
        <v>1847</v>
      </c>
      <c r="H26">
        <f t="shared" si="0"/>
        <v>-1</v>
      </c>
      <c r="I26">
        <f t="shared" si="1"/>
        <v>-1</v>
      </c>
    </row>
    <row r="27" spans="1:9" ht="15" thickBot="1" x14ac:dyDescent="0.35">
      <c r="A27" s="46" t="s">
        <v>2252</v>
      </c>
      <c r="B27" s="42" t="s">
        <v>254</v>
      </c>
      <c r="C27" s="42" t="s">
        <v>1859</v>
      </c>
      <c r="D27" s="42" t="s">
        <v>252</v>
      </c>
      <c r="E27" s="42" t="s">
        <v>1828</v>
      </c>
      <c r="F27" s="43">
        <v>5</v>
      </c>
      <c r="G27" s="40" t="s">
        <v>1847</v>
      </c>
      <c r="H27">
        <f t="shared" si="0"/>
        <v>-5</v>
      </c>
      <c r="I27">
        <f t="shared" si="1"/>
        <v>-5</v>
      </c>
    </row>
    <row r="28" spans="1:9" ht="15" thickBot="1" x14ac:dyDescent="0.35">
      <c r="A28" s="44" t="s">
        <v>2253</v>
      </c>
      <c r="B28" s="40" t="s">
        <v>248</v>
      </c>
      <c r="C28" s="40" t="s">
        <v>1996</v>
      </c>
      <c r="D28" s="40" t="s">
        <v>246</v>
      </c>
      <c r="E28" s="40" t="s">
        <v>1828</v>
      </c>
      <c r="F28" s="45">
        <v>5</v>
      </c>
      <c r="G28" s="40" t="s">
        <v>1847</v>
      </c>
      <c r="H28">
        <f t="shared" si="0"/>
        <v>-5</v>
      </c>
      <c r="I28">
        <f t="shared" si="1"/>
        <v>-5</v>
      </c>
    </row>
    <row r="29" spans="1:9" ht="15" thickBot="1" x14ac:dyDescent="0.35">
      <c r="A29" s="46" t="s">
        <v>2254</v>
      </c>
      <c r="B29" s="42" t="s">
        <v>551</v>
      </c>
      <c r="C29" s="42" t="s">
        <v>1995</v>
      </c>
      <c r="D29" s="42" t="s">
        <v>549</v>
      </c>
      <c r="E29" s="42" t="s">
        <v>1828</v>
      </c>
      <c r="F29" s="43">
        <v>5</v>
      </c>
      <c r="G29" s="40" t="s">
        <v>1847</v>
      </c>
      <c r="H29">
        <f t="shared" si="0"/>
        <v>-5</v>
      </c>
      <c r="I29">
        <f t="shared" si="1"/>
        <v>-5</v>
      </c>
    </row>
    <row r="30" spans="1:9" ht="15" thickBot="1" x14ac:dyDescent="0.35">
      <c r="A30" s="44" t="s">
        <v>2255</v>
      </c>
      <c r="B30" s="40" t="s">
        <v>458</v>
      </c>
      <c r="C30" s="40" t="s">
        <v>2006</v>
      </c>
      <c r="D30" s="40" t="s">
        <v>456</v>
      </c>
      <c r="E30" s="40" t="s">
        <v>1828</v>
      </c>
      <c r="F30" s="45">
        <v>5</v>
      </c>
      <c r="G30" s="40" t="s">
        <v>1847</v>
      </c>
      <c r="H30">
        <f t="shared" si="0"/>
        <v>-5</v>
      </c>
      <c r="I30">
        <f t="shared" si="1"/>
        <v>-5</v>
      </c>
    </row>
    <row r="31" spans="1:9" ht="15" thickBot="1" x14ac:dyDescent="0.35">
      <c r="A31" s="46" t="s">
        <v>2256</v>
      </c>
      <c r="B31" s="42" t="s">
        <v>892</v>
      </c>
      <c r="C31" s="42" t="s">
        <v>1944</v>
      </c>
      <c r="D31" s="42" t="s">
        <v>890</v>
      </c>
      <c r="E31" s="42" t="s">
        <v>1828</v>
      </c>
      <c r="F31" s="43">
        <v>5</v>
      </c>
      <c r="G31" s="40" t="s">
        <v>1847</v>
      </c>
      <c r="H31">
        <f t="shared" si="0"/>
        <v>-5</v>
      </c>
      <c r="I31">
        <f t="shared" si="1"/>
        <v>-5</v>
      </c>
    </row>
    <row r="32" spans="1:9" ht="15" thickBot="1" x14ac:dyDescent="0.35">
      <c r="A32" s="44" t="s">
        <v>2257</v>
      </c>
      <c r="B32" s="40" t="s">
        <v>98</v>
      </c>
      <c r="C32" s="40" t="s">
        <v>2098</v>
      </c>
      <c r="D32" s="40" t="s">
        <v>96</v>
      </c>
      <c r="E32" s="40" t="s">
        <v>1847</v>
      </c>
      <c r="F32" s="45">
        <v>5</v>
      </c>
      <c r="G32" s="40" t="s">
        <v>1847</v>
      </c>
      <c r="H32">
        <f t="shared" si="0"/>
        <v>15</v>
      </c>
      <c r="I32">
        <f t="shared" si="1"/>
        <v>15</v>
      </c>
    </row>
    <row r="33" spans="1:9" ht="15" thickBot="1" x14ac:dyDescent="0.35">
      <c r="A33" s="46" t="s">
        <v>2258</v>
      </c>
      <c r="B33" s="42" t="s">
        <v>512</v>
      </c>
      <c r="C33" s="42" t="s">
        <v>1878</v>
      </c>
      <c r="D33" s="42" t="s">
        <v>510</v>
      </c>
      <c r="E33" s="42" t="s">
        <v>1828</v>
      </c>
      <c r="F33" s="43">
        <v>5</v>
      </c>
      <c r="G33" s="40" t="s">
        <v>1847</v>
      </c>
      <c r="H33">
        <f t="shared" si="0"/>
        <v>-5</v>
      </c>
      <c r="I33">
        <f t="shared" si="1"/>
        <v>-5</v>
      </c>
    </row>
    <row r="34" spans="1:9" ht="15" thickBot="1" x14ac:dyDescent="0.35">
      <c r="A34" s="44" t="s">
        <v>2259</v>
      </c>
      <c r="B34" s="40" t="s">
        <v>907</v>
      </c>
      <c r="C34" s="40" t="s">
        <v>2260</v>
      </c>
      <c r="D34" s="40" t="s">
        <v>905</v>
      </c>
      <c r="E34" s="40" t="s">
        <v>1828</v>
      </c>
      <c r="F34" s="45">
        <v>5</v>
      </c>
      <c r="G34" s="40" t="s">
        <v>1847</v>
      </c>
      <c r="H34">
        <f t="shared" si="0"/>
        <v>-5</v>
      </c>
      <c r="I34">
        <f t="shared" si="1"/>
        <v>-5</v>
      </c>
    </row>
    <row r="35" spans="1:9" ht="15" thickBot="1" x14ac:dyDescent="0.35">
      <c r="A35" s="46" t="s">
        <v>2261</v>
      </c>
      <c r="B35" s="42" t="s">
        <v>302</v>
      </c>
      <c r="C35" s="42" t="s">
        <v>2262</v>
      </c>
      <c r="D35" s="42" t="s">
        <v>300</v>
      </c>
      <c r="E35" s="42" t="s">
        <v>1828</v>
      </c>
      <c r="F35" s="43">
        <v>4</v>
      </c>
      <c r="G35" s="40" t="s">
        <v>1847</v>
      </c>
      <c r="H35">
        <f t="shared" si="0"/>
        <v>-4</v>
      </c>
      <c r="I35">
        <f t="shared" si="1"/>
        <v>-4</v>
      </c>
    </row>
    <row r="36" spans="1:9" ht="15" thickBot="1" x14ac:dyDescent="0.35">
      <c r="A36" s="44" t="s">
        <v>2263</v>
      </c>
      <c r="B36" s="40" t="s">
        <v>125</v>
      </c>
      <c r="C36" s="40" t="s">
        <v>2264</v>
      </c>
      <c r="D36" s="40" t="s">
        <v>123</v>
      </c>
      <c r="E36" s="40" t="s">
        <v>1847</v>
      </c>
      <c r="F36" s="45">
        <v>5</v>
      </c>
      <c r="G36" s="40" t="s">
        <v>1847</v>
      </c>
      <c r="H36">
        <f t="shared" si="0"/>
        <v>15</v>
      </c>
      <c r="I36">
        <f t="shared" si="1"/>
        <v>15</v>
      </c>
    </row>
    <row r="37" spans="1:9" ht="15" thickBot="1" x14ac:dyDescent="0.35">
      <c r="A37" s="46" t="s">
        <v>2265</v>
      </c>
      <c r="B37" s="42" t="s">
        <v>533</v>
      </c>
      <c r="C37" s="42" t="s">
        <v>2118</v>
      </c>
      <c r="D37" s="42" t="s">
        <v>531</v>
      </c>
      <c r="E37" s="42" t="s">
        <v>1883</v>
      </c>
      <c r="F37" s="43">
        <v>3</v>
      </c>
      <c r="G37" s="40" t="s">
        <v>1847</v>
      </c>
      <c r="H37">
        <f t="shared" si="0"/>
        <v>-3</v>
      </c>
      <c r="I37">
        <f t="shared" si="1"/>
        <v>-3</v>
      </c>
    </row>
    <row r="38" spans="1:9" ht="15" thickBot="1" x14ac:dyDescent="0.35">
      <c r="A38" s="44" t="s">
        <v>2266</v>
      </c>
      <c r="B38" s="40" t="s">
        <v>1719</v>
      </c>
      <c r="C38" s="40" t="s">
        <v>1973</v>
      </c>
      <c r="D38" s="40" t="s">
        <v>1717</v>
      </c>
      <c r="E38" s="40" t="s">
        <v>1828</v>
      </c>
      <c r="F38" s="45">
        <v>4</v>
      </c>
      <c r="G38" s="40" t="s">
        <v>1847</v>
      </c>
      <c r="H38">
        <f t="shared" si="0"/>
        <v>-4</v>
      </c>
      <c r="I38">
        <f t="shared" si="1"/>
        <v>-4</v>
      </c>
    </row>
    <row r="39" spans="1:9" ht="15" thickBot="1" x14ac:dyDescent="0.35">
      <c r="A39" s="46" t="s">
        <v>2267</v>
      </c>
      <c r="B39" s="42" t="s">
        <v>1040</v>
      </c>
      <c r="C39" s="42" t="s">
        <v>1957</v>
      </c>
      <c r="D39" s="42" t="s">
        <v>1038</v>
      </c>
      <c r="E39" s="42" t="s">
        <v>1828</v>
      </c>
      <c r="F39" s="43">
        <v>5</v>
      </c>
      <c r="G39" s="40" t="s">
        <v>1847</v>
      </c>
      <c r="H39">
        <f t="shared" si="0"/>
        <v>-5</v>
      </c>
      <c r="I39">
        <f t="shared" si="1"/>
        <v>-5</v>
      </c>
    </row>
    <row r="40" spans="1:9" ht="15" thickBot="1" x14ac:dyDescent="0.35">
      <c r="A40" s="44" t="s">
        <v>2268</v>
      </c>
      <c r="B40" s="40" t="s">
        <v>1647</v>
      </c>
      <c r="C40" s="40" t="s">
        <v>2269</v>
      </c>
      <c r="D40" s="40" t="s">
        <v>1645</v>
      </c>
      <c r="E40" s="40" t="s">
        <v>1883</v>
      </c>
      <c r="F40" s="45">
        <v>5</v>
      </c>
      <c r="G40" s="40" t="s">
        <v>1847</v>
      </c>
      <c r="H40">
        <f t="shared" si="0"/>
        <v>-5</v>
      </c>
      <c r="I40">
        <f t="shared" si="1"/>
        <v>-5</v>
      </c>
    </row>
    <row r="41" spans="1:9" ht="15" thickBot="1" x14ac:dyDescent="0.35">
      <c r="A41" s="46" t="s">
        <v>2270</v>
      </c>
      <c r="B41" s="42" t="s">
        <v>149</v>
      </c>
      <c r="C41" s="42" t="s">
        <v>2036</v>
      </c>
      <c r="D41" s="42" t="s">
        <v>147</v>
      </c>
      <c r="E41" s="42" t="s">
        <v>1828</v>
      </c>
      <c r="F41" s="43">
        <v>5</v>
      </c>
      <c r="G41" s="40" t="s">
        <v>1847</v>
      </c>
      <c r="H41">
        <f t="shared" si="0"/>
        <v>-5</v>
      </c>
      <c r="I41">
        <f t="shared" si="1"/>
        <v>-5</v>
      </c>
    </row>
    <row r="42" spans="1:9" ht="15" thickBot="1" x14ac:dyDescent="0.35">
      <c r="A42" s="44" t="s">
        <v>2271</v>
      </c>
      <c r="B42" s="40" t="s">
        <v>857</v>
      </c>
      <c r="C42" s="40" t="s">
        <v>1943</v>
      </c>
      <c r="D42" s="40" t="s">
        <v>855</v>
      </c>
      <c r="E42" s="40" t="s">
        <v>1828</v>
      </c>
      <c r="F42" s="45">
        <v>5</v>
      </c>
      <c r="G42" s="40" t="s">
        <v>1847</v>
      </c>
      <c r="H42">
        <f t="shared" si="0"/>
        <v>-5</v>
      </c>
      <c r="I42">
        <f t="shared" si="1"/>
        <v>-5</v>
      </c>
    </row>
    <row r="43" spans="1:9" ht="15" thickBot="1" x14ac:dyDescent="0.35">
      <c r="A43" s="46" t="s">
        <v>2272</v>
      </c>
      <c r="B43" s="42" t="s">
        <v>251</v>
      </c>
      <c r="C43" s="42" t="s">
        <v>1838</v>
      </c>
      <c r="D43" s="42" t="s">
        <v>249</v>
      </c>
      <c r="E43" s="42" t="s">
        <v>1828</v>
      </c>
      <c r="F43" s="43">
        <v>5</v>
      </c>
      <c r="G43" s="40" t="s">
        <v>1847</v>
      </c>
      <c r="H43">
        <f t="shared" si="0"/>
        <v>-5</v>
      </c>
      <c r="I43">
        <f t="shared" si="1"/>
        <v>-5</v>
      </c>
    </row>
    <row r="44" spans="1:9" ht="15" thickBot="1" x14ac:dyDescent="0.35">
      <c r="A44" s="44" t="s">
        <v>2273</v>
      </c>
      <c r="B44" s="40" t="s">
        <v>311</v>
      </c>
      <c r="C44" s="40" t="s">
        <v>1994</v>
      </c>
      <c r="D44" s="40" t="s">
        <v>309</v>
      </c>
      <c r="E44" s="40" t="s">
        <v>1828</v>
      </c>
      <c r="F44" s="45">
        <v>5</v>
      </c>
      <c r="G44" s="40" t="s">
        <v>1847</v>
      </c>
      <c r="H44">
        <f t="shared" si="0"/>
        <v>-5</v>
      </c>
      <c r="I44">
        <f t="shared" si="1"/>
        <v>-5</v>
      </c>
    </row>
    <row r="45" spans="1:9" ht="15" thickBot="1" x14ac:dyDescent="0.35">
      <c r="A45" s="46" t="s">
        <v>2274</v>
      </c>
      <c r="B45" s="42" t="s">
        <v>560</v>
      </c>
      <c r="C45" s="42" t="s">
        <v>1833</v>
      </c>
      <c r="D45" s="42" t="s">
        <v>558</v>
      </c>
      <c r="E45" s="42" t="s">
        <v>1883</v>
      </c>
      <c r="F45" s="43">
        <v>5</v>
      </c>
      <c r="G45" s="40" t="s">
        <v>1847</v>
      </c>
      <c r="H45">
        <f t="shared" si="0"/>
        <v>-5</v>
      </c>
      <c r="I45">
        <f t="shared" si="1"/>
        <v>-5</v>
      </c>
    </row>
    <row r="46" spans="1:9" ht="15" thickBot="1" x14ac:dyDescent="0.35">
      <c r="A46" s="44" t="s">
        <v>2275</v>
      </c>
      <c r="B46" s="40" t="s">
        <v>131</v>
      </c>
      <c r="C46" s="40" t="s">
        <v>2034</v>
      </c>
      <c r="D46" s="40" t="s">
        <v>129</v>
      </c>
      <c r="E46" s="40" t="s">
        <v>1828</v>
      </c>
      <c r="F46" s="45">
        <v>5</v>
      </c>
      <c r="G46" s="40" t="s">
        <v>1847</v>
      </c>
      <c r="H46">
        <f t="shared" si="0"/>
        <v>-5</v>
      </c>
      <c r="I46">
        <f t="shared" si="1"/>
        <v>-5</v>
      </c>
    </row>
    <row r="47" spans="1:9" ht="15" thickBot="1" x14ac:dyDescent="0.35">
      <c r="A47" s="46" t="s">
        <v>2276</v>
      </c>
      <c r="B47" s="42" t="s">
        <v>107</v>
      </c>
      <c r="C47" s="42" t="s">
        <v>1981</v>
      </c>
      <c r="D47" s="42" t="s">
        <v>105</v>
      </c>
      <c r="E47" s="42" t="s">
        <v>1883</v>
      </c>
      <c r="F47" s="43">
        <v>4</v>
      </c>
      <c r="G47" s="40" t="s">
        <v>1847</v>
      </c>
      <c r="H47">
        <f t="shared" si="0"/>
        <v>-4</v>
      </c>
      <c r="I47">
        <f t="shared" si="1"/>
        <v>-4</v>
      </c>
    </row>
    <row r="48" spans="1:9" ht="27" thickBot="1" x14ac:dyDescent="0.35">
      <c r="A48" s="44" t="s">
        <v>2277</v>
      </c>
      <c r="B48" s="40" t="s">
        <v>1704</v>
      </c>
      <c r="C48" s="40" t="s">
        <v>2278</v>
      </c>
      <c r="D48" s="40" t="s">
        <v>1702</v>
      </c>
      <c r="E48" s="40" t="s">
        <v>1828</v>
      </c>
      <c r="F48" s="45">
        <v>5</v>
      </c>
      <c r="G48" s="40" t="s">
        <v>1847</v>
      </c>
      <c r="H48">
        <f t="shared" si="0"/>
        <v>-5</v>
      </c>
      <c r="I48">
        <f t="shared" si="1"/>
        <v>-5</v>
      </c>
    </row>
    <row r="49" spans="1:9" ht="15" thickBot="1" x14ac:dyDescent="0.35">
      <c r="A49" s="46" t="s">
        <v>2279</v>
      </c>
      <c r="B49" s="42" t="s">
        <v>545</v>
      </c>
      <c r="C49" s="42" t="s">
        <v>2203</v>
      </c>
      <c r="D49" s="42" t="s">
        <v>543</v>
      </c>
      <c r="E49" s="42" t="s">
        <v>1828</v>
      </c>
      <c r="F49" s="43">
        <v>4</v>
      </c>
      <c r="G49" s="40" t="s">
        <v>1847</v>
      </c>
      <c r="H49">
        <f t="shared" si="0"/>
        <v>-4</v>
      </c>
      <c r="I49">
        <f t="shared" si="1"/>
        <v>-4</v>
      </c>
    </row>
    <row r="50" spans="1:9" ht="15" thickBot="1" x14ac:dyDescent="0.35">
      <c r="A50" s="44" t="s">
        <v>2280</v>
      </c>
      <c r="B50" s="40" t="s">
        <v>101</v>
      </c>
      <c r="C50" s="40" t="s">
        <v>2126</v>
      </c>
      <c r="D50" s="40" t="s">
        <v>99</v>
      </c>
      <c r="E50" s="40" t="s">
        <v>1828</v>
      </c>
      <c r="F50" s="45">
        <v>5</v>
      </c>
      <c r="G50" s="40" t="s">
        <v>1847</v>
      </c>
      <c r="H50">
        <f t="shared" si="0"/>
        <v>-5</v>
      </c>
      <c r="I50">
        <f t="shared" si="1"/>
        <v>-5</v>
      </c>
    </row>
    <row r="51" spans="1:9" ht="15" thickBot="1" x14ac:dyDescent="0.35">
      <c r="A51" s="46" t="s">
        <v>2281</v>
      </c>
      <c r="B51" s="42" t="s">
        <v>8</v>
      </c>
      <c r="C51" s="42" t="s">
        <v>2046</v>
      </c>
      <c r="D51" s="42" t="s">
        <v>6</v>
      </c>
      <c r="E51" s="42" t="s">
        <v>1828</v>
      </c>
      <c r="F51" s="43">
        <v>5</v>
      </c>
      <c r="G51" s="40" t="s">
        <v>1847</v>
      </c>
      <c r="H51">
        <f t="shared" si="0"/>
        <v>-5</v>
      </c>
      <c r="I51">
        <f t="shared" si="1"/>
        <v>-5</v>
      </c>
    </row>
    <row r="52" spans="1:9" ht="15" thickBot="1" x14ac:dyDescent="0.35">
      <c r="A52" s="44" t="s">
        <v>2282</v>
      </c>
      <c r="B52" s="40" t="s">
        <v>596</v>
      </c>
      <c r="C52" s="40" t="s">
        <v>1940</v>
      </c>
      <c r="D52" s="40" t="s">
        <v>594</v>
      </c>
      <c r="E52" s="40" t="s">
        <v>1828</v>
      </c>
      <c r="F52" s="45">
        <v>3</v>
      </c>
      <c r="G52" s="40" t="s">
        <v>1847</v>
      </c>
      <c r="H52">
        <f t="shared" si="0"/>
        <v>-3</v>
      </c>
      <c r="I52">
        <f t="shared" si="1"/>
        <v>-3</v>
      </c>
    </row>
    <row r="53" spans="1:9" ht="15" thickBot="1" x14ac:dyDescent="0.35">
      <c r="A53" s="46" t="s">
        <v>2283</v>
      </c>
      <c r="B53" s="42" t="s">
        <v>1215</v>
      </c>
      <c r="C53" s="42" t="s">
        <v>2284</v>
      </c>
      <c r="D53" s="42" t="s">
        <v>1213</v>
      </c>
      <c r="E53" s="42" t="s">
        <v>1828</v>
      </c>
      <c r="F53" s="43">
        <v>4</v>
      </c>
      <c r="G53" s="40" t="s">
        <v>1847</v>
      </c>
      <c r="H53">
        <f t="shared" si="0"/>
        <v>-4</v>
      </c>
      <c r="I53">
        <f t="shared" si="1"/>
        <v>-4</v>
      </c>
    </row>
    <row r="54" spans="1:9" ht="15" thickBot="1" x14ac:dyDescent="0.35">
      <c r="A54" s="44" t="s">
        <v>2285</v>
      </c>
      <c r="B54" s="40" t="s">
        <v>1346</v>
      </c>
      <c r="C54" s="40" t="s">
        <v>2286</v>
      </c>
      <c r="D54" s="40" t="s">
        <v>1344</v>
      </c>
      <c r="E54" s="40" t="s">
        <v>1847</v>
      </c>
      <c r="F54" s="45">
        <v>4</v>
      </c>
      <c r="G54" s="40" t="s">
        <v>1847</v>
      </c>
      <c r="H54">
        <f t="shared" si="0"/>
        <v>12</v>
      </c>
      <c r="I54">
        <f t="shared" si="1"/>
        <v>12</v>
      </c>
    </row>
    <row r="55" spans="1:9" ht="15" thickBot="1" x14ac:dyDescent="0.35">
      <c r="A55" s="46" t="s">
        <v>2287</v>
      </c>
      <c r="B55" s="42" t="s">
        <v>1544</v>
      </c>
      <c r="C55" s="42" t="s">
        <v>1925</v>
      </c>
      <c r="D55" s="42" t="s">
        <v>1542</v>
      </c>
      <c r="E55" s="42" t="s">
        <v>1883</v>
      </c>
      <c r="F55" s="43">
        <v>2</v>
      </c>
      <c r="G55" s="40" t="s">
        <v>1847</v>
      </c>
      <c r="H55">
        <f t="shared" si="0"/>
        <v>-2</v>
      </c>
      <c r="I55">
        <f t="shared" si="1"/>
        <v>-2</v>
      </c>
    </row>
    <row r="56" spans="1:9" ht="15" thickBot="1" x14ac:dyDescent="0.35">
      <c r="A56" s="44" t="s">
        <v>2288</v>
      </c>
      <c r="B56" s="40" t="s">
        <v>1055</v>
      </c>
      <c r="C56" s="40" t="s">
        <v>2000</v>
      </c>
      <c r="D56" s="40" t="s">
        <v>1053</v>
      </c>
      <c r="E56" s="40" t="s">
        <v>1828</v>
      </c>
      <c r="F56" s="45">
        <v>3</v>
      </c>
      <c r="G56" s="40" t="s">
        <v>1847</v>
      </c>
      <c r="H56">
        <f t="shared" si="0"/>
        <v>-3</v>
      </c>
      <c r="I56">
        <f t="shared" si="1"/>
        <v>-3</v>
      </c>
    </row>
    <row r="57" spans="1:9" ht="15" thickBot="1" x14ac:dyDescent="0.35">
      <c r="A57" s="46" t="s">
        <v>2289</v>
      </c>
      <c r="B57" s="42" t="s">
        <v>11</v>
      </c>
      <c r="C57" s="42" t="s">
        <v>2290</v>
      </c>
      <c r="D57" s="42" t="s">
        <v>9</v>
      </c>
      <c r="E57" s="42" t="s">
        <v>1828</v>
      </c>
      <c r="F57" s="43">
        <v>4</v>
      </c>
      <c r="G57" s="40" t="s">
        <v>1847</v>
      </c>
      <c r="H57">
        <f t="shared" si="0"/>
        <v>-4</v>
      </c>
      <c r="I57">
        <f t="shared" si="1"/>
        <v>-4</v>
      </c>
    </row>
    <row r="58" spans="1:9" ht="15" thickBot="1" x14ac:dyDescent="0.35">
      <c r="A58" s="44" t="s">
        <v>2291</v>
      </c>
      <c r="B58" s="40" t="s">
        <v>1364</v>
      </c>
      <c r="C58" s="40" t="s">
        <v>2292</v>
      </c>
      <c r="D58" s="40" t="s">
        <v>1362</v>
      </c>
      <c r="E58" s="40" t="s">
        <v>1847</v>
      </c>
      <c r="F58" s="45">
        <v>4</v>
      </c>
      <c r="G58" s="40" t="s">
        <v>1847</v>
      </c>
      <c r="H58">
        <f t="shared" si="0"/>
        <v>12</v>
      </c>
      <c r="I58">
        <f t="shared" si="1"/>
        <v>12</v>
      </c>
    </row>
    <row r="59" spans="1:9" ht="15" thickBot="1" x14ac:dyDescent="0.35">
      <c r="A59" s="46" t="s">
        <v>2293</v>
      </c>
      <c r="B59" s="42" t="s">
        <v>431</v>
      </c>
      <c r="C59" s="42" t="s">
        <v>1979</v>
      </c>
      <c r="D59" s="42" t="s">
        <v>429</v>
      </c>
      <c r="E59" s="42" t="s">
        <v>1828</v>
      </c>
      <c r="F59" s="43">
        <v>5</v>
      </c>
      <c r="G59" s="40" t="s">
        <v>1847</v>
      </c>
      <c r="H59">
        <f t="shared" si="0"/>
        <v>-5</v>
      </c>
      <c r="I59">
        <f t="shared" si="1"/>
        <v>-5</v>
      </c>
    </row>
    <row r="60" spans="1:9" ht="15" thickBot="1" x14ac:dyDescent="0.35">
      <c r="A60" s="44" t="s">
        <v>2294</v>
      </c>
      <c r="B60" s="40" t="s">
        <v>158</v>
      </c>
      <c r="C60" s="40" t="s">
        <v>1884</v>
      </c>
      <c r="D60" s="40" t="s">
        <v>156</v>
      </c>
      <c r="E60" s="40" t="s">
        <v>1828</v>
      </c>
      <c r="F60" s="45">
        <v>2</v>
      </c>
      <c r="G60" s="40" t="s">
        <v>1847</v>
      </c>
      <c r="H60">
        <f t="shared" si="0"/>
        <v>-2</v>
      </c>
      <c r="I60">
        <f t="shared" si="1"/>
        <v>-2</v>
      </c>
    </row>
    <row r="61" spans="1:9" ht="15" thickBot="1" x14ac:dyDescent="0.35">
      <c r="A61" s="46" t="s">
        <v>2295</v>
      </c>
      <c r="B61" s="42" t="s">
        <v>854</v>
      </c>
      <c r="C61" s="42" t="s">
        <v>1857</v>
      </c>
      <c r="D61" s="42" t="s">
        <v>852</v>
      </c>
      <c r="E61" s="42" t="s">
        <v>1883</v>
      </c>
      <c r="F61" s="43">
        <v>5</v>
      </c>
      <c r="G61" s="40" t="s">
        <v>1847</v>
      </c>
      <c r="H61">
        <f t="shared" si="0"/>
        <v>-5</v>
      </c>
      <c r="I61">
        <f t="shared" si="1"/>
        <v>-5</v>
      </c>
    </row>
    <row r="62" spans="1:9" ht="15" thickBot="1" x14ac:dyDescent="0.35">
      <c r="A62" s="44" t="s">
        <v>2296</v>
      </c>
      <c r="B62" s="40" t="s">
        <v>155</v>
      </c>
      <c r="C62" s="40" t="s">
        <v>2297</v>
      </c>
      <c r="D62" s="40" t="s">
        <v>153</v>
      </c>
      <c r="E62" s="40" t="s">
        <v>1828</v>
      </c>
      <c r="F62" s="45">
        <v>4</v>
      </c>
      <c r="G62" s="40" t="s">
        <v>1847</v>
      </c>
      <c r="H62">
        <f t="shared" si="0"/>
        <v>-4</v>
      </c>
      <c r="I62">
        <f t="shared" si="1"/>
        <v>-4</v>
      </c>
    </row>
    <row r="63" spans="1:9" ht="15" thickBot="1" x14ac:dyDescent="0.35">
      <c r="A63" s="46" t="s">
        <v>2298</v>
      </c>
      <c r="B63" s="42" t="s">
        <v>1653</v>
      </c>
      <c r="C63" s="42" t="s">
        <v>2106</v>
      </c>
      <c r="D63" s="42" t="s">
        <v>1651</v>
      </c>
      <c r="E63" s="42" t="s">
        <v>1860</v>
      </c>
      <c r="F63" s="43">
        <v>3</v>
      </c>
      <c r="G63" s="40" t="s">
        <v>1847</v>
      </c>
      <c r="H63">
        <f t="shared" si="0"/>
        <v>-3</v>
      </c>
      <c r="I63">
        <f t="shared" si="1"/>
        <v>-3</v>
      </c>
    </row>
    <row r="64" spans="1:9" ht="15" thickBot="1" x14ac:dyDescent="0.35">
      <c r="A64" s="44" t="s">
        <v>2299</v>
      </c>
      <c r="B64" s="40" t="s">
        <v>1638</v>
      </c>
      <c r="C64" s="40" t="s">
        <v>2128</v>
      </c>
      <c r="D64" s="40" t="s">
        <v>1636</v>
      </c>
      <c r="E64" s="40" t="s">
        <v>1828</v>
      </c>
      <c r="F64" s="45">
        <v>4</v>
      </c>
      <c r="G64" s="40" t="s">
        <v>1847</v>
      </c>
      <c r="H64">
        <f t="shared" si="0"/>
        <v>-4</v>
      </c>
      <c r="I64">
        <f t="shared" si="1"/>
        <v>-4</v>
      </c>
    </row>
    <row r="65" spans="1:9" ht="15" thickBot="1" x14ac:dyDescent="0.35">
      <c r="A65" s="46" t="s">
        <v>2300</v>
      </c>
      <c r="B65" s="42" t="s">
        <v>1580</v>
      </c>
      <c r="C65" s="42" t="s">
        <v>2301</v>
      </c>
      <c r="D65" s="42" t="s">
        <v>1578</v>
      </c>
      <c r="E65" s="42" t="s">
        <v>1883</v>
      </c>
      <c r="F65" s="43">
        <v>5</v>
      </c>
      <c r="G65" s="40" t="s">
        <v>1847</v>
      </c>
      <c r="H65">
        <f t="shared" si="0"/>
        <v>-5</v>
      </c>
      <c r="I65">
        <f t="shared" si="1"/>
        <v>-5</v>
      </c>
    </row>
    <row r="66" spans="1:9" ht="15" thickBot="1" x14ac:dyDescent="0.35">
      <c r="A66" s="44" t="s">
        <v>2302</v>
      </c>
      <c r="B66" s="40" t="s">
        <v>290</v>
      </c>
      <c r="C66" s="40" t="s">
        <v>2303</v>
      </c>
      <c r="D66" s="40" t="s">
        <v>288</v>
      </c>
      <c r="E66" s="40" t="s">
        <v>1828</v>
      </c>
      <c r="F66" s="45">
        <v>5</v>
      </c>
      <c r="G66" s="40" t="s">
        <v>1847</v>
      </c>
      <c r="H66">
        <f t="shared" si="0"/>
        <v>-5</v>
      </c>
      <c r="I66">
        <f t="shared" si="1"/>
        <v>-5</v>
      </c>
    </row>
    <row r="67" spans="1:9" ht="15" thickBot="1" x14ac:dyDescent="0.35">
      <c r="A67" s="46" t="s">
        <v>2304</v>
      </c>
      <c r="B67" s="42" t="s">
        <v>1067</v>
      </c>
      <c r="C67" s="42" t="s">
        <v>2201</v>
      </c>
      <c r="D67" s="42" t="s">
        <v>1065</v>
      </c>
      <c r="E67" s="42" t="s">
        <v>1883</v>
      </c>
      <c r="F67" s="43">
        <v>5</v>
      </c>
      <c r="G67" s="40" t="s">
        <v>1847</v>
      </c>
      <c r="H67">
        <f t="shared" ref="H67:H84" si="2">IF(G67=E67,F67*4-F67,-F67)</f>
        <v>-5</v>
      </c>
      <c r="I67">
        <f t="shared" ref="I67:I84" si="3">H67</f>
        <v>-5</v>
      </c>
    </row>
    <row r="68" spans="1:9" ht="15" thickBot="1" x14ac:dyDescent="0.35">
      <c r="A68" s="44" t="s">
        <v>2305</v>
      </c>
      <c r="B68" s="40" t="s">
        <v>317</v>
      </c>
      <c r="C68" s="40" t="s">
        <v>2155</v>
      </c>
      <c r="D68" s="40" t="s">
        <v>315</v>
      </c>
      <c r="E68" s="40" t="s">
        <v>1828</v>
      </c>
      <c r="F68" s="45">
        <v>3</v>
      </c>
      <c r="G68" s="40" t="s">
        <v>1847</v>
      </c>
      <c r="H68">
        <f t="shared" si="2"/>
        <v>-3</v>
      </c>
      <c r="I68">
        <f t="shared" si="3"/>
        <v>-3</v>
      </c>
    </row>
    <row r="69" spans="1:9" ht="15" thickBot="1" x14ac:dyDescent="0.35">
      <c r="A69" s="46" t="s">
        <v>2306</v>
      </c>
      <c r="B69" s="42" t="s">
        <v>1746</v>
      </c>
      <c r="C69" s="42" t="s">
        <v>2307</v>
      </c>
      <c r="D69" s="42" t="s">
        <v>1744</v>
      </c>
      <c r="E69" s="42" t="s">
        <v>1847</v>
      </c>
      <c r="F69" s="43">
        <v>5</v>
      </c>
      <c r="G69" s="40" t="s">
        <v>1847</v>
      </c>
      <c r="H69">
        <f t="shared" si="2"/>
        <v>15</v>
      </c>
      <c r="I69">
        <f t="shared" si="3"/>
        <v>15</v>
      </c>
    </row>
    <row r="70" spans="1:9" ht="15" thickBot="1" x14ac:dyDescent="0.35">
      <c r="A70" s="44" t="s">
        <v>2308</v>
      </c>
      <c r="B70" s="40" t="s">
        <v>374</v>
      </c>
      <c r="C70" s="40" t="s">
        <v>2148</v>
      </c>
      <c r="D70" s="40" t="s">
        <v>372</v>
      </c>
      <c r="E70" s="40" t="s">
        <v>1860</v>
      </c>
      <c r="F70" s="45">
        <v>5</v>
      </c>
      <c r="G70" s="40" t="s">
        <v>1847</v>
      </c>
      <c r="H70">
        <f t="shared" si="2"/>
        <v>-5</v>
      </c>
      <c r="I70">
        <f t="shared" si="3"/>
        <v>-5</v>
      </c>
    </row>
    <row r="71" spans="1:9" ht="15" thickBot="1" x14ac:dyDescent="0.35">
      <c r="A71" s="46" t="s">
        <v>2309</v>
      </c>
      <c r="B71" s="42" t="s">
        <v>1449</v>
      </c>
      <c r="C71" s="42" t="s">
        <v>2310</v>
      </c>
      <c r="D71" s="42" t="s">
        <v>1447</v>
      </c>
      <c r="E71" s="42" t="s">
        <v>1847</v>
      </c>
      <c r="F71" s="43">
        <v>5</v>
      </c>
      <c r="G71" s="40" t="s">
        <v>1847</v>
      </c>
      <c r="H71">
        <f t="shared" si="2"/>
        <v>15</v>
      </c>
      <c r="I71">
        <f t="shared" si="3"/>
        <v>15</v>
      </c>
    </row>
    <row r="72" spans="1:9" ht="15" thickBot="1" x14ac:dyDescent="0.35">
      <c r="A72" s="44" t="s">
        <v>2311</v>
      </c>
      <c r="B72" s="40" t="s">
        <v>62</v>
      </c>
      <c r="C72" s="40" t="s">
        <v>1991</v>
      </c>
      <c r="D72" s="40" t="s">
        <v>60</v>
      </c>
      <c r="E72" s="40" t="s">
        <v>1828</v>
      </c>
      <c r="F72" s="45">
        <v>5</v>
      </c>
      <c r="G72" s="40" t="s">
        <v>1847</v>
      </c>
      <c r="H72">
        <f t="shared" si="2"/>
        <v>-5</v>
      </c>
      <c r="I72">
        <f t="shared" si="3"/>
        <v>-5</v>
      </c>
    </row>
    <row r="73" spans="1:9" ht="15" thickBot="1" x14ac:dyDescent="0.35">
      <c r="A73" s="46" t="s">
        <v>2312</v>
      </c>
      <c r="B73" s="42" t="s">
        <v>1568</v>
      </c>
      <c r="C73" s="42" t="s">
        <v>1832</v>
      </c>
      <c r="D73" s="42" t="s">
        <v>1566</v>
      </c>
      <c r="E73" s="42" t="s">
        <v>1847</v>
      </c>
      <c r="F73" s="43">
        <v>4</v>
      </c>
      <c r="G73" s="40" t="s">
        <v>1847</v>
      </c>
      <c r="H73">
        <f t="shared" si="2"/>
        <v>12</v>
      </c>
      <c r="I73">
        <f t="shared" si="3"/>
        <v>12</v>
      </c>
    </row>
    <row r="74" spans="1:9" ht="15" thickBot="1" x14ac:dyDescent="0.35">
      <c r="A74" s="44" t="s">
        <v>2313</v>
      </c>
      <c r="B74" s="40" t="s">
        <v>497</v>
      </c>
      <c r="C74" s="40" t="s">
        <v>1869</v>
      </c>
      <c r="D74" s="40" t="s">
        <v>495</v>
      </c>
      <c r="E74" s="40" t="s">
        <v>1847</v>
      </c>
      <c r="F74" s="45">
        <v>5</v>
      </c>
      <c r="G74" s="40" t="s">
        <v>1847</v>
      </c>
      <c r="H74">
        <f t="shared" si="2"/>
        <v>15</v>
      </c>
      <c r="I74">
        <f t="shared" si="3"/>
        <v>15</v>
      </c>
    </row>
    <row r="75" spans="1:9" ht="15" thickBot="1" x14ac:dyDescent="0.35">
      <c r="A75" s="46" t="s">
        <v>2314</v>
      </c>
      <c r="B75" s="42" t="s">
        <v>1170</v>
      </c>
      <c r="C75" s="42" t="s">
        <v>1960</v>
      </c>
      <c r="D75" s="42" t="s">
        <v>1168</v>
      </c>
      <c r="E75" s="42" t="s">
        <v>1860</v>
      </c>
      <c r="F75" s="43">
        <v>3</v>
      </c>
      <c r="G75" s="40" t="s">
        <v>1847</v>
      </c>
      <c r="H75">
        <f t="shared" si="2"/>
        <v>-3</v>
      </c>
      <c r="I75">
        <f t="shared" si="3"/>
        <v>-3</v>
      </c>
    </row>
    <row r="76" spans="1:9" ht="15" thickBot="1" x14ac:dyDescent="0.35">
      <c r="A76" s="44" t="s">
        <v>2315</v>
      </c>
      <c r="B76" s="40" t="s">
        <v>1302</v>
      </c>
      <c r="C76" s="40" t="s">
        <v>1301</v>
      </c>
      <c r="D76" s="40" t="s">
        <v>1300</v>
      </c>
      <c r="E76" s="40" t="s">
        <v>1828</v>
      </c>
      <c r="F76" s="45">
        <v>5</v>
      </c>
      <c r="G76" s="40" t="s">
        <v>1847</v>
      </c>
      <c r="H76">
        <f t="shared" si="2"/>
        <v>-5</v>
      </c>
      <c r="I76">
        <f t="shared" si="3"/>
        <v>-5</v>
      </c>
    </row>
    <row r="77" spans="1:9" ht="15" thickBot="1" x14ac:dyDescent="0.35">
      <c r="A77" s="46" t="s">
        <v>2316</v>
      </c>
      <c r="B77" s="42" t="s">
        <v>275</v>
      </c>
      <c r="C77" s="42" t="s">
        <v>2317</v>
      </c>
      <c r="D77" s="42" t="s">
        <v>273</v>
      </c>
      <c r="E77" s="42" t="s">
        <v>1828</v>
      </c>
      <c r="F77" s="43">
        <v>5</v>
      </c>
      <c r="G77" s="40" t="s">
        <v>1847</v>
      </c>
      <c r="H77">
        <f t="shared" si="2"/>
        <v>-5</v>
      </c>
      <c r="I77">
        <f t="shared" si="3"/>
        <v>-5</v>
      </c>
    </row>
    <row r="78" spans="1:9" ht="15" thickBot="1" x14ac:dyDescent="0.35">
      <c r="A78" s="44" t="s">
        <v>2318</v>
      </c>
      <c r="B78" s="40" t="s">
        <v>92</v>
      </c>
      <c r="C78" s="40" t="s">
        <v>1992</v>
      </c>
      <c r="D78" s="40" t="s">
        <v>90</v>
      </c>
      <c r="E78" s="40" t="s">
        <v>1828</v>
      </c>
      <c r="F78" s="45">
        <v>5</v>
      </c>
      <c r="G78" s="40" t="s">
        <v>1847</v>
      </c>
      <c r="H78">
        <f t="shared" si="2"/>
        <v>-5</v>
      </c>
      <c r="I78">
        <f t="shared" si="3"/>
        <v>-5</v>
      </c>
    </row>
    <row r="79" spans="1:9" ht="15" thickBot="1" x14ac:dyDescent="0.35">
      <c r="A79" s="46" t="s">
        <v>2319</v>
      </c>
      <c r="B79" s="42" t="s">
        <v>305</v>
      </c>
      <c r="C79" s="42" t="s">
        <v>1837</v>
      </c>
      <c r="D79" s="42" t="s">
        <v>303</v>
      </c>
      <c r="E79" s="42" t="s">
        <v>1828</v>
      </c>
      <c r="F79" s="43">
        <v>5</v>
      </c>
      <c r="G79" s="40" t="s">
        <v>1847</v>
      </c>
      <c r="H79">
        <f t="shared" si="2"/>
        <v>-5</v>
      </c>
      <c r="I79">
        <f t="shared" si="3"/>
        <v>-5</v>
      </c>
    </row>
    <row r="80" spans="1:9" ht="15" thickBot="1" x14ac:dyDescent="0.35">
      <c r="A80" s="44" t="s">
        <v>2320</v>
      </c>
      <c r="B80" s="40" t="s">
        <v>704</v>
      </c>
      <c r="C80" s="40" t="s">
        <v>2321</v>
      </c>
      <c r="D80" s="40" t="s">
        <v>702</v>
      </c>
      <c r="E80" s="40" t="s">
        <v>1828</v>
      </c>
      <c r="F80" s="45">
        <v>3</v>
      </c>
      <c r="G80" s="40" t="s">
        <v>1847</v>
      </c>
      <c r="H80">
        <f t="shared" si="2"/>
        <v>-3</v>
      </c>
      <c r="I80">
        <f t="shared" si="3"/>
        <v>-3</v>
      </c>
    </row>
    <row r="81" spans="1:9" ht="15" thickBot="1" x14ac:dyDescent="0.35">
      <c r="A81" s="46" t="s">
        <v>2322</v>
      </c>
      <c r="B81" s="42" t="s">
        <v>827</v>
      </c>
      <c r="C81" s="42" t="s">
        <v>1908</v>
      </c>
      <c r="D81" s="42" t="s">
        <v>825</v>
      </c>
      <c r="E81" s="42" t="s">
        <v>1828</v>
      </c>
      <c r="F81" s="43">
        <v>5</v>
      </c>
      <c r="G81" s="40" t="s">
        <v>1847</v>
      </c>
      <c r="H81">
        <f t="shared" si="2"/>
        <v>-5</v>
      </c>
      <c r="I81">
        <f t="shared" si="3"/>
        <v>-5</v>
      </c>
    </row>
    <row r="82" spans="1:9" ht="15" thickBot="1" x14ac:dyDescent="0.35">
      <c r="A82" s="44" t="s">
        <v>2323</v>
      </c>
      <c r="B82" s="40" t="s">
        <v>1269</v>
      </c>
      <c r="C82" s="40" t="s">
        <v>2324</v>
      </c>
      <c r="D82" s="40" t="s">
        <v>1267</v>
      </c>
      <c r="E82" s="40" t="s">
        <v>1883</v>
      </c>
      <c r="F82" s="45">
        <v>1</v>
      </c>
      <c r="G82" s="40" t="s">
        <v>1847</v>
      </c>
      <c r="H82">
        <f t="shared" si="2"/>
        <v>-1</v>
      </c>
      <c r="I82">
        <f t="shared" si="3"/>
        <v>-1</v>
      </c>
    </row>
    <row r="83" spans="1:9" ht="15" thickBot="1" x14ac:dyDescent="0.35">
      <c r="A83" s="46" t="s">
        <v>2325</v>
      </c>
      <c r="B83" s="42" t="s">
        <v>647</v>
      </c>
      <c r="C83" s="42" t="s">
        <v>1975</v>
      </c>
      <c r="D83" s="42" t="s">
        <v>645</v>
      </c>
      <c r="E83" s="42" t="s">
        <v>1828</v>
      </c>
      <c r="F83" s="43">
        <v>5</v>
      </c>
      <c r="G83" s="40" t="s">
        <v>1847</v>
      </c>
      <c r="H83">
        <f t="shared" si="2"/>
        <v>-5</v>
      </c>
      <c r="I83">
        <f t="shared" si="3"/>
        <v>-5</v>
      </c>
    </row>
    <row r="84" spans="1:9" ht="15" thickBot="1" x14ac:dyDescent="0.35">
      <c r="A84" s="47" t="s">
        <v>2326</v>
      </c>
      <c r="B84" s="48" t="s">
        <v>725</v>
      </c>
      <c r="C84" s="48" t="s">
        <v>1977</v>
      </c>
      <c r="D84" s="48" t="s">
        <v>723</v>
      </c>
      <c r="E84" s="48" t="s">
        <v>1828</v>
      </c>
      <c r="F84" s="49">
        <v>5</v>
      </c>
      <c r="G84" s="40" t="s">
        <v>1847</v>
      </c>
      <c r="H84">
        <f t="shared" si="2"/>
        <v>-5</v>
      </c>
      <c r="I84">
        <f t="shared" si="3"/>
        <v>-5</v>
      </c>
    </row>
  </sheetData>
  <autoFilter ref="B1:B84" xr:uid="{2BE885B2-5FEE-4F74-878E-F2F1697C6A6E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5D3C9-8534-440A-82ED-524EA0C3A032}">
  <dimension ref="A1:Q50"/>
  <sheetViews>
    <sheetView topLeftCell="L29" workbookViewId="0">
      <selection activeCell="Q2" sqref="Q2:Q50"/>
    </sheetView>
  </sheetViews>
  <sheetFormatPr defaultColWidth="13.88671875" defaultRowHeight="14.4" x14ac:dyDescent="0.3"/>
  <cols>
    <col min="1" max="1" width="16.44140625" bestFit="1" customWidth="1"/>
    <col min="2" max="2" width="32.44140625" bestFit="1" customWidth="1"/>
    <col min="3" max="3" width="21.5546875" bestFit="1" customWidth="1"/>
    <col min="4" max="4" width="16.77734375" bestFit="1" customWidth="1"/>
    <col min="5" max="5" width="29.33203125" bestFit="1" customWidth="1"/>
    <col min="6" max="6" width="10.33203125" customWidth="1"/>
    <col min="7" max="7" width="27.5546875" bestFit="1" customWidth="1"/>
    <col min="8" max="8" width="13.77734375" bestFit="1" customWidth="1"/>
    <col min="9" max="9" width="10.21875" customWidth="1"/>
    <col min="10" max="10" width="12.109375" bestFit="1" customWidth="1"/>
    <col min="11" max="11" width="13.77734375" customWidth="1"/>
    <col min="12" max="13" width="10.44140625" customWidth="1"/>
  </cols>
  <sheetData>
    <row r="1" spans="1:17" ht="80.400000000000006" customHeight="1" thickBot="1" x14ac:dyDescent="0.35">
      <c r="A1" s="36" t="s">
        <v>1813</v>
      </c>
      <c r="B1" s="37" t="s">
        <v>1814</v>
      </c>
      <c r="C1" s="37" t="s">
        <v>2220</v>
      </c>
      <c r="D1" s="37" t="s">
        <v>2330</v>
      </c>
      <c r="E1" s="37" t="s">
        <v>2331</v>
      </c>
      <c r="F1" s="37" t="s">
        <v>1818</v>
      </c>
      <c r="G1" s="93" t="s">
        <v>1820</v>
      </c>
      <c r="H1" s="37" t="s">
        <v>2332</v>
      </c>
      <c r="I1" s="37" t="s">
        <v>1818</v>
      </c>
      <c r="J1" s="98" t="s">
        <v>2420</v>
      </c>
      <c r="K1" s="37" t="s">
        <v>2333</v>
      </c>
      <c r="L1" s="38" t="s">
        <v>1818</v>
      </c>
      <c r="M1" s="102" t="s">
        <v>2419</v>
      </c>
      <c r="N1" s="93" t="s">
        <v>2208</v>
      </c>
      <c r="O1" s="98" t="s">
        <v>2211</v>
      </c>
      <c r="P1" s="102" t="s">
        <v>2213</v>
      </c>
      <c r="Q1" s="37" t="s">
        <v>1825</v>
      </c>
    </row>
    <row r="2" spans="1:17" ht="15" thickBot="1" x14ac:dyDescent="0.35">
      <c r="A2" s="39">
        <v>45546.879953703705</v>
      </c>
      <c r="B2" s="40" t="s">
        <v>149</v>
      </c>
      <c r="C2" s="40" t="s">
        <v>2036</v>
      </c>
      <c r="D2" s="40" t="s">
        <v>147</v>
      </c>
      <c r="E2" s="40" t="s">
        <v>1827</v>
      </c>
      <c r="F2" s="27">
        <v>5</v>
      </c>
      <c r="G2" s="40" t="s">
        <v>1827</v>
      </c>
      <c r="H2" s="40" t="s">
        <v>1828</v>
      </c>
      <c r="I2" s="27">
        <v>5</v>
      </c>
      <c r="J2" s="40" t="s">
        <v>1847</v>
      </c>
      <c r="K2" s="40" t="s">
        <v>2334</v>
      </c>
      <c r="L2" s="45">
        <v>5</v>
      </c>
      <c r="M2" s="40" t="s">
        <v>2334</v>
      </c>
      <c r="N2">
        <f>IF(E2=G2,F2*2-F2,-F2)</f>
        <v>5</v>
      </c>
      <c r="O2">
        <f>IF(J2=H2,I2*3-I2,-I2)</f>
        <v>-5</v>
      </c>
      <c r="P2">
        <f>IF(M2=K2,L2*2-L2,-L2)</f>
        <v>5</v>
      </c>
      <c r="Q2">
        <f>SUM(N2:P2)</f>
        <v>5</v>
      </c>
    </row>
    <row r="3" spans="1:17" ht="15" thickBot="1" x14ac:dyDescent="0.35">
      <c r="A3" s="41">
        <v>45546.889826388891</v>
      </c>
      <c r="B3" s="42" t="s">
        <v>1040</v>
      </c>
      <c r="C3" s="42" t="s">
        <v>1957</v>
      </c>
      <c r="D3" s="42" t="s">
        <v>1038</v>
      </c>
      <c r="E3" s="42" t="s">
        <v>1827</v>
      </c>
      <c r="F3" s="21">
        <v>5</v>
      </c>
      <c r="G3" s="40" t="s">
        <v>1827</v>
      </c>
      <c r="H3" s="42" t="s">
        <v>1828</v>
      </c>
      <c r="I3" s="21">
        <v>5</v>
      </c>
      <c r="J3" s="40" t="s">
        <v>1847</v>
      </c>
      <c r="K3" s="85">
        <v>45293</v>
      </c>
      <c r="L3" s="43">
        <v>5</v>
      </c>
      <c r="M3" s="40" t="s">
        <v>2334</v>
      </c>
      <c r="N3">
        <f t="shared" ref="N3:N50" si="0">IF(E3=G3,F3*2-F3,-F3)</f>
        <v>5</v>
      </c>
      <c r="O3">
        <f t="shared" ref="O3:O50" si="1">IF(J3=H3,I3*3-I3,-I3)</f>
        <v>-5</v>
      </c>
      <c r="P3">
        <f t="shared" ref="P3:P50" si="2">IF(M3=K3,L3*2-L3,-L3)</f>
        <v>-5</v>
      </c>
      <c r="Q3">
        <f t="shared" ref="Q3:Q50" si="3">SUM(N3:P3)</f>
        <v>-5</v>
      </c>
    </row>
    <row r="4" spans="1:17" ht="15" thickBot="1" x14ac:dyDescent="0.35">
      <c r="A4" s="39">
        <v>45546.891759259262</v>
      </c>
      <c r="B4" s="40" t="s">
        <v>602</v>
      </c>
      <c r="C4" s="40" t="s">
        <v>1986</v>
      </c>
      <c r="D4" s="40" t="s">
        <v>600</v>
      </c>
      <c r="E4" s="40" t="s">
        <v>1827</v>
      </c>
      <c r="F4" s="27">
        <v>5</v>
      </c>
      <c r="G4" s="40" t="s">
        <v>1827</v>
      </c>
      <c r="H4" s="40" t="s">
        <v>1828</v>
      </c>
      <c r="I4" s="27">
        <v>5</v>
      </c>
      <c r="J4" s="40" t="s">
        <v>1847</v>
      </c>
      <c r="K4" s="86">
        <v>45293</v>
      </c>
      <c r="L4" s="45">
        <v>5</v>
      </c>
      <c r="M4" s="40" t="s">
        <v>2334</v>
      </c>
      <c r="N4">
        <f t="shared" si="0"/>
        <v>5</v>
      </c>
      <c r="O4">
        <f t="shared" si="1"/>
        <v>-5</v>
      </c>
      <c r="P4">
        <f t="shared" si="2"/>
        <v>-5</v>
      </c>
      <c r="Q4">
        <f t="shared" si="3"/>
        <v>-5</v>
      </c>
    </row>
    <row r="5" spans="1:17" ht="15" thickBot="1" x14ac:dyDescent="0.35">
      <c r="A5" s="41">
        <v>45546.898611111108</v>
      </c>
      <c r="B5" s="42" t="s">
        <v>1731</v>
      </c>
      <c r="C5" s="42" t="s">
        <v>2230</v>
      </c>
      <c r="D5" s="42" t="s">
        <v>1729</v>
      </c>
      <c r="E5" s="42" t="s">
        <v>1827</v>
      </c>
      <c r="F5" s="21">
        <v>5</v>
      </c>
      <c r="G5" s="40" t="s">
        <v>1827</v>
      </c>
      <c r="H5" s="42" t="s">
        <v>1828</v>
      </c>
      <c r="I5" s="21">
        <v>5</v>
      </c>
      <c r="J5" s="40" t="s">
        <v>1847</v>
      </c>
      <c r="K5" s="85">
        <v>45293</v>
      </c>
      <c r="L5" s="43">
        <v>5</v>
      </c>
      <c r="M5" s="40" t="s">
        <v>2334</v>
      </c>
      <c r="N5">
        <f t="shared" si="0"/>
        <v>5</v>
      </c>
      <c r="O5">
        <f t="shared" si="1"/>
        <v>-5</v>
      </c>
      <c r="P5">
        <f t="shared" si="2"/>
        <v>-5</v>
      </c>
      <c r="Q5">
        <f t="shared" si="3"/>
        <v>-5</v>
      </c>
    </row>
    <row r="6" spans="1:17" ht="15" thickBot="1" x14ac:dyDescent="0.35">
      <c r="A6" s="39">
        <v>45546.901192129626</v>
      </c>
      <c r="B6" s="40" t="s">
        <v>38</v>
      </c>
      <c r="C6" s="40" t="s">
        <v>2335</v>
      </c>
      <c r="D6" s="40" t="s">
        <v>36</v>
      </c>
      <c r="E6" s="40" t="s">
        <v>1827</v>
      </c>
      <c r="F6" s="27">
        <v>3</v>
      </c>
      <c r="G6" s="40" t="s">
        <v>1827</v>
      </c>
      <c r="H6" s="40" t="s">
        <v>1847</v>
      </c>
      <c r="I6" s="27">
        <v>1</v>
      </c>
      <c r="J6" s="40" t="s">
        <v>1847</v>
      </c>
      <c r="K6" s="86">
        <v>45293</v>
      </c>
      <c r="L6" s="45">
        <v>1</v>
      </c>
      <c r="M6" s="40" t="s">
        <v>2334</v>
      </c>
      <c r="N6">
        <f t="shared" si="0"/>
        <v>3</v>
      </c>
      <c r="O6">
        <f t="shared" si="1"/>
        <v>2</v>
      </c>
      <c r="P6">
        <f t="shared" si="2"/>
        <v>-1</v>
      </c>
      <c r="Q6">
        <f t="shared" si="3"/>
        <v>4</v>
      </c>
    </row>
    <row r="7" spans="1:17" ht="15" thickBot="1" x14ac:dyDescent="0.35">
      <c r="A7" s="41">
        <v>45546.901226851849</v>
      </c>
      <c r="B7" s="42" t="s">
        <v>62</v>
      </c>
      <c r="C7" s="42" t="s">
        <v>1991</v>
      </c>
      <c r="D7" s="42" t="s">
        <v>60</v>
      </c>
      <c r="E7" s="42" t="s">
        <v>1827</v>
      </c>
      <c r="F7" s="21">
        <v>5</v>
      </c>
      <c r="G7" s="40" t="s">
        <v>1827</v>
      </c>
      <c r="H7" s="42" t="s">
        <v>1828</v>
      </c>
      <c r="I7" s="21">
        <v>5</v>
      </c>
      <c r="J7" s="40" t="s">
        <v>1847</v>
      </c>
      <c r="K7" s="85">
        <v>45293</v>
      </c>
      <c r="L7" s="43">
        <v>5</v>
      </c>
      <c r="M7" s="40" t="s">
        <v>2334</v>
      </c>
      <c r="N7">
        <f t="shared" si="0"/>
        <v>5</v>
      </c>
      <c r="O7">
        <f t="shared" si="1"/>
        <v>-5</v>
      </c>
      <c r="P7">
        <f t="shared" si="2"/>
        <v>-5</v>
      </c>
      <c r="Q7">
        <f t="shared" si="3"/>
        <v>-5</v>
      </c>
    </row>
    <row r="8" spans="1:17" ht="15" thickBot="1" x14ac:dyDescent="0.35">
      <c r="A8" s="39">
        <v>45546.901238425926</v>
      </c>
      <c r="B8" s="40" t="s">
        <v>290</v>
      </c>
      <c r="C8" s="40" t="s">
        <v>2303</v>
      </c>
      <c r="D8" s="40" t="s">
        <v>288</v>
      </c>
      <c r="E8" s="40" t="s">
        <v>1827</v>
      </c>
      <c r="F8" s="27">
        <v>5</v>
      </c>
      <c r="G8" s="40" t="s">
        <v>1827</v>
      </c>
      <c r="H8" s="40" t="s">
        <v>1828</v>
      </c>
      <c r="I8" s="27">
        <v>5</v>
      </c>
      <c r="J8" s="40" t="s">
        <v>1847</v>
      </c>
      <c r="K8" s="40" t="s">
        <v>2334</v>
      </c>
      <c r="L8" s="45">
        <v>5</v>
      </c>
      <c r="M8" s="40" t="s">
        <v>2334</v>
      </c>
      <c r="N8">
        <f t="shared" si="0"/>
        <v>5</v>
      </c>
      <c r="O8">
        <f t="shared" si="1"/>
        <v>-5</v>
      </c>
      <c r="P8">
        <f>IF(M8=K8,L8*2-L8,-L8)</f>
        <v>5</v>
      </c>
      <c r="Q8">
        <f t="shared" si="3"/>
        <v>5</v>
      </c>
    </row>
    <row r="9" spans="1:17" ht="15" thickBot="1" x14ac:dyDescent="0.35">
      <c r="A9" s="41">
        <v>45546.905752314815</v>
      </c>
      <c r="B9" s="42" t="s">
        <v>1411</v>
      </c>
      <c r="C9" s="42" t="s">
        <v>2336</v>
      </c>
      <c r="D9" s="42" t="s">
        <v>1409</v>
      </c>
      <c r="E9" s="42" t="s">
        <v>1827</v>
      </c>
      <c r="F9" s="21">
        <v>5</v>
      </c>
      <c r="G9" s="40" t="s">
        <v>1827</v>
      </c>
      <c r="H9" s="42" t="s">
        <v>1847</v>
      </c>
      <c r="I9" s="21">
        <v>5</v>
      </c>
      <c r="J9" s="40" t="s">
        <v>1847</v>
      </c>
      <c r="K9" s="42" t="s">
        <v>2334</v>
      </c>
      <c r="L9" s="43">
        <v>5</v>
      </c>
      <c r="M9" s="40" t="s">
        <v>2334</v>
      </c>
      <c r="N9">
        <f t="shared" si="0"/>
        <v>5</v>
      </c>
      <c r="O9">
        <f t="shared" si="1"/>
        <v>10</v>
      </c>
      <c r="P9">
        <f t="shared" si="2"/>
        <v>5</v>
      </c>
      <c r="Q9">
        <f t="shared" si="3"/>
        <v>20</v>
      </c>
    </row>
    <row r="10" spans="1:17" ht="15" thickBot="1" x14ac:dyDescent="0.35">
      <c r="A10" s="39">
        <v>45546.909166666665</v>
      </c>
      <c r="B10" s="40" t="s">
        <v>86</v>
      </c>
      <c r="C10" s="40" t="s">
        <v>2337</v>
      </c>
      <c r="D10" s="40" t="s">
        <v>84</v>
      </c>
      <c r="E10" s="40" t="s">
        <v>1827</v>
      </c>
      <c r="F10" s="27">
        <v>4</v>
      </c>
      <c r="G10" s="40" t="s">
        <v>1827</v>
      </c>
      <c r="H10" s="40" t="s">
        <v>1847</v>
      </c>
      <c r="I10" s="27">
        <v>4</v>
      </c>
      <c r="J10" s="40" t="s">
        <v>1847</v>
      </c>
      <c r="K10" s="86">
        <v>45293</v>
      </c>
      <c r="L10" s="45">
        <v>4</v>
      </c>
      <c r="M10" s="40" t="s">
        <v>2334</v>
      </c>
      <c r="N10">
        <f t="shared" si="0"/>
        <v>4</v>
      </c>
      <c r="O10">
        <f t="shared" si="1"/>
        <v>8</v>
      </c>
      <c r="P10">
        <f t="shared" si="2"/>
        <v>-4</v>
      </c>
      <c r="Q10">
        <f t="shared" si="3"/>
        <v>8</v>
      </c>
    </row>
    <row r="11" spans="1:17" ht="15" thickBot="1" x14ac:dyDescent="0.35">
      <c r="A11" s="41">
        <v>45546.914155092592</v>
      </c>
      <c r="B11" s="42" t="s">
        <v>1052</v>
      </c>
      <c r="C11" s="42" t="s">
        <v>2338</v>
      </c>
      <c r="D11" s="42" t="s">
        <v>1050</v>
      </c>
      <c r="E11" s="42" t="s">
        <v>1827</v>
      </c>
      <c r="F11" s="21">
        <v>1</v>
      </c>
      <c r="G11" s="40" t="s">
        <v>1827</v>
      </c>
      <c r="H11" s="42" t="s">
        <v>1828</v>
      </c>
      <c r="I11" s="21">
        <v>1</v>
      </c>
      <c r="J11" s="40" t="s">
        <v>1847</v>
      </c>
      <c r="K11" s="85">
        <v>45293</v>
      </c>
      <c r="L11" s="43">
        <v>1</v>
      </c>
      <c r="M11" s="40" t="s">
        <v>2334</v>
      </c>
      <c r="N11">
        <f t="shared" si="0"/>
        <v>1</v>
      </c>
      <c r="O11">
        <f t="shared" si="1"/>
        <v>-1</v>
      </c>
      <c r="P11">
        <f t="shared" si="2"/>
        <v>-1</v>
      </c>
      <c r="Q11">
        <f t="shared" si="3"/>
        <v>-1</v>
      </c>
    </row>
    <row r="12" spans="1:17" ht="15" thickBot="1" x14ac:dyDescent="0.35">
      <c r="A12" s="39">
        <v>45546.91684027778</v>
      </c>
      <c r="B12" s="40" t="s">
        <v>1251</v>
      </c>
      <c r="C12" s="40" t="s">
        <v>2339</v>
      </c>
      <c r="D12" s="40" t="s">
        <v>1249</v>
      </c>
      <c r="E12" s="40" t="s">
        <v>1827</v>
      </c>
      <c r="F12" s="27">
        <v>5</v>
      </c>
      <c r="G12" s="40" t="s">
        <v>1827</v>
      </c>
      <c r="H12" s="40" t="s">
        <v>1847</v>
      </c>
      <c r="I12" s="27">
        <v>5</v>
      </c>
      <c r="J12" s="40" t="s">
        <v>1847</v>
      </c>
      <c r="K12" s="86">
        <v>45293</v>
      </c>
      <c r="L12" s="45">
        <v>3</v>
      </c>
      <c r="M12" s="40" t="s">
        <v>2334</v>
      </c>
      <c r="N12">
        <f t="shared" si="0"/>
        <v>5</v>
      </c>
      <c r="O12">
        <f t="shared" si="1"/>
        <v>10</v>
      </c>
      <c r="P12">
        <f t="shared" si="2"/>
        <v>-3</v>
      </c>
      <c r="Q12">
        <f t="shared" si="3"/>
        <v>12</v>
      </c>
    </row>
    <row r="13" spans="1:17" ht="15" thickBot="1" x14ac:dyDescent="0.35">
      <c r="A13" s="41">
        <v>45546.938715277778</v>
      </c>
      <c r="B13" s="42" t="s">
        <v>92</v>
      </c>
      <c r="C13" s="42" t="s">
        <v>1992</v>
      </c>
      <c r="D13" s="42" t="s">
        <v>90</v>
      </c>
      <c r="E13" s="42" t="s">
        <v>1827</v>
      </c>
      <c r="F13" s="21">
        <v>5</v>
      </c>
      <c r="G13" s="40" t="s">
        <v>1827</v>
      </c>
      <c r="H13" s="42" t="s">
        <v>1828</v>
      </c>
      <c r="I13" s="21">
        <v>5</v>
      </c>
      <c r="J13" s="40" t="s">
        <v>1847</v>
      </c>
      <c r="K13" s="42" t="s">
        <v>2334</v>
      </c>
      <c r="L13" s="43">
        <v>5</v>
      </c>
      <c r="M13" s="40" t="s">
        <v>2334</v>
      </c>
      <c r="N13">
        <f t="shared" si="0"/>
        <v>5</v>
      </c>
      <c r="O13">
        <f t="shared" si="1"/>
        <v>-5</v>
      </c>
      <c r="P13">
        <f t="shared" si="2"/>
        <v>5</v>
      </c>
      <c r="Q13">
        <f t="shared" si="3"/>
        <v>5</v>
      </c>
    </row>
    <row r="14" spans="1:17" ht="15" thickBot="1" x14ac:dyDescent="0.35">
      <c r="A14" s="39">
        <v>45546.946342592593</v>
      </c>
      <c r="B14" s="40" t="s">
        <v>937</v>
      </c>
      <c r="C14" s="40" t="s">
        <v>1901</v>
      </c>
      <c r="D14" s="40" t="s">
        <v>935</v>
      </c>
      <c r="E14" s="40" t="s">
        <v>1827</v>
      </c>
      <c r="F14" s="27">
        <v>3</v>
      </c>
      <c r="G14" s="40" t="s">
        <v>1827</v>
      </c>
      <c r="H14" s="40" t="s">
        <v>1828</v>
      </c>
      <c r="I14" s="27">
        <v>2</v>
      </c>
      <c r="J14" s="40" t="s">
        <v>1847</v>
      </c>
      <c r="K14" s="86">
        <v>45293</v>
      </c>
      <c r="L14" s="45">
        <v>4</v>
      </c>
      <c r="M14" s="40" t="s">
        <v>2334</v>
      </c>
      <c r="N14">
        <f t="shared" si="0"/>
        <v>3</v>
      </c>
      <c r="O14">
        <f t="shared" si="1"/>
        <v>-2</v>
      </c>
      <c r="P14">
        <f t="shared" si="2"/>
        <v>-4</v>
      </c>
      <c r="Q14">
        <f t="shared" si="3"/>
        <v>-3</v>
      </c>
    </row>
    <row r="15" spans="1:17" ht="27" thickBot="1" x14ac:dyDescent="0.35">
      <c r="A15" s="41">
        <v>45546.951180555552</v>
      </c>
      <c r="B15" s="42" t="s">
        <v>1230</v>
      </c>
      <c r="C15" s="42" t="s">
        <v>1880</v>
      </c>
      <c r="D15" s="42" t="s">
        <v>1228</v>
      </c>
      <c r="E15" s="42" t="s">
        <v>1827</v>
      </c>
      <c r="F15" s="21">
        <v>3</v>
      </c>
      <c r="G15" s="40" t="s">
        <v>1827</v>
      </c>
      <c r="H15" s="42" t="s">
        <v>1883</v>
      </c>
      <c r="I15" s="21">
        <v>2</v>
      </c>
      <c r="J15" s="40" t="s">
        <v>1847</v>
      </c>
      <c r="K15" s="85">
        <v>45293</v>
      </c>
      <c r="L15" s="43">
        <v>2</v>
      </c>
      <c r="M15" s="40" t="s">
        <v>2334</v>
      </c>
      <c r="N15">
        <f t="shared" si="0"/>
        <v>3</v>
      </c>
      <c r="O15">
        <f t="shared" si="1"/>
        <v>-2</v>
      </c>
      <c r="P15">
        <f t="shared" si="2"/>
        <v>-2</v>
      </c>
      <c r="Q15">
        <f t="shared" si="3"/>
        <v>-1</v>
      </c>
    </row>
    <row r="16" spans="1:17" ht="15" thickBot="1" x14ac:dyDescent="0.35">
      <c r="A16" s="41">
        <v>45546.983310185184</v>
      </c>
      <c r="B16" s="42" t="s">
        <v>305</v>
      </c>
      <c r="C16" s="42" t="s">
        <v>1837</v>
      </c>
      <c r="D16" s="42" t="s">
        <v>303</v>
      </c>
      <c r="E16" s="42" t="s">
        <v>1885</v>
      </c>
      <c r="F16" s="21">
        <v>5</v>
      </c>
      <c r="G16" s="40" t="s">
        <v>1827</v>
      </c>
      <c r="H16" s="42" t="s">
        <v>1860</v>
      </c>
      <c r="I16" s="21">
        <v>5</v>
      </c>
      <c r="J16" s="40" t="s">
        <v>1847</v>
      </c>
      <c r="K16" s="85">
        <v>45293</v>
      </c>
      <c r="L16" s="43">
        <v>5</v>
      </c>
      <c r="M16" s="40" t="s">
        <v>2334</v>
      </c>
      <c r="N16">
        <f t="shared" si="0"/>
        <v>-5</v>
      </c>
      <c r="O16">
        <f t="shared" si="1"/>
        <v>-5</v>
      </c>
      <c r="P16">
        <f t="shared" si="2"/>
        <v>-5</v>
      </c>
      <c r="Q16">
        <f t="shared" si="3"/>
        <v>-15</v>
      </c>
    </row>
    <row r="17" spans="1:17" ht="15" thickBot="1" x14ac:dyDescent="0.35">
      <c r="A17" s="39">
        <v>45576.022592592592</v>
      </c>
      <c r="B17" s="40" t="s">
        <v>1479</v>
      </c>
      <c r="C17" s="40" t="s">
        <v>1902</v>
      </c>
      <c r="D17" s="40" t="s">
        <v>1477</v>
      </c>
      <c r="E17" s="40" t="s">
        <v>1827</v>
      </c>
      <c r="F17" s="27">
        <v>5</v>
      </c>
      <c r="G17" s="40" t="s">
        <v>1827</v>
      </c>
      <c r="H17" s="40" t="s">
        <v>1847</v>
      </c>
      <c r="I17" s="27">
        <v>5</v>
      </c>
      <c r="J17" s="40" t="s">
        <v>1847</v>
      </c>
      <c r="K17" s="40" t="s">
        <v>2334</v>
      </c>
      <c r="L17" s="45">
        <v>5</v>
      </c>
      <c r="M17" s="40" t="s">
        <v>2334</v>
      </c>
      <c r="N17">
        <f t="shared" si="0"/>
        <v>5</v>
      </c>
      <c r="O17">
        <f t="shared" si="1"/>
        <v>10</v>
      </c>
      <c r="P17">
        <f t="shared" si="2"/>
        <v>5</v>
      </c>
      <c r="Q17">
        <f t="shared" si="3"/>
        <v>20</v>
      </c>
    </row>
    <row r="18" spans="1:17" ht="27" thickBot="1" x14ac:dyDescent="0.35">
      <c r="A18" s="41">
        <v>45576.033530092594</v>
      </c>
      <c r="B18" s="42" t="s">
        <v>107</v>
      </c>
      <c r="C18" s="42" t="s">
        <v>1981</v>
      </c>
      <c r="D18" s="42" t="s">
        <v>105</v>
      </c>
      <c r="E18" s="42" t="s">
        <v>1834</v>
      </c>
      <c r="F18" s="21">
        <v>5</v>
      </c>
      <c r="G18" s="40" t="s">
        <v>1827</v>
      </c>
      <c r="H18" s="42" t="s">
        <v>1883</v>
      </c>
      <c r="I18" s="21">
        <v>5</v>
      </c>
      <c r="J18" s="40" t="s">
        <v>1847</v>
      </c>
      <c r="K18" s="85">
        <v>45293</v>
      </c>
      <c r="L18" s="43">
        <v>5</v>
      </c>
      <c r="M18" s="40" t="s">
        <v>2334</v>
      </c>
      <c r="N18">
        <f t="shared" si="0"/>
        <v>-5</v>
      </c>
      <c r="O18">
        <f t="shared" si="1"/>
        <v>-5</v>
      </c>
      <c r="P18">
        <f t="shared" si="2"/>
        <v>-5</v>
      </c>
      <c r="Q18">
        <f t="shared" si="3"/>
        <v>-15</v>
      </c>
    </row>
    <row r="19" spans="1:17" ht="15" thickBot="1" x14ac:dyDescent="0.35">
      <c r="A19" s="39">
        <v>45576.036851851852</v>
      </c>
      <c r="B19" s="40" t="s">
        <v>743</v>
      </c>
      <c r="C19" s="40" t="s">
        <v>1855</v>
      </c>
      <c r="D19" s="40" t="s">
        <v>741</v>
      </c>
      <c r="E19" s="40" t="s">
        <v>1881</v>
      </c>
      <c r="F19" s="27">
        <v>5</v>
      </c>
      <c r="G19" s="40" t="s">
        <v>1827</v>
      </c>
      <c r="H19" s="40" t="s">
        <v>1847</v>
      </c>
      <c r="I19" s="27">
        <v>5</v>
      </c>
      <c r="J19" s="40" t="s">
        <v>1847</v>
      </c>
      <c r="K19" s="40" t="s">
        <v>2334</v>
      </c>
      <c r="L19" s="45">
        <v>5</v>
      </c>
      <c r="M19" s="40" t="s">
        <v>2334</v>
      </c>
      <c r="N19">
        <f t="shared" si="0"/>
        <v>-5</v>
      </c>
      <c r="O19">
        <f t="shared" si="1"/>
        <v>10</v>
      </c>
      <c r="P19">
        <f t="shared" si="2"/>
        <v>5</v>
      </c>
      <c r="Q19">
        <f t="shared" si="3"/>
        <v>10</v>
      </c>
    </row>
    <row r="20" spans="1:17" ht="15" thickBot="1" x14ac:dyDescent="0.35">
      <c r="A20" s="41">
        <v>45576.036886574075</v>
      </c>
      <c r="B20" s="42" t="s">
        <v>1544</v>
      </c>
      <c r="C20" s="42" t="s">
        <v>2340</v>
      </c>
      <c r="D20" s="42" t="s">
        <v>1542</v>
      </c>
      <c r="E20" s="42" t="s">
        <v>1881</v>
      </c>
      <c r="F20" s="21">
        <v>2</v>
      </c>
      <c r="G20" s="40" t="s">
        <v>1827</v>
      </c>
      <c r="H20" s="42" t="s">
        <v>1847</v>
      </c>
      <c r="I20" s="21">
        <v>3</v>
      </c>
      <c r="J20" s="40" t="s">
        <v>1847</v>
      </c>
      <c r="K20" s="85">
        <v>45293</v>
      </c>
      <c r="L20" s="43">
        <v>3</v>
      </c>
      <c r="M20" s="40" t="s">
        <v>2334</v>
      </c>
      <c r="N20">
        <f t="shared" si="0"/>
        <v>-2</v>
      </c>
      <c r="O20">
        <f t="shared" si="1"/>
        <v>6</v>
      </c>
      <c r="P20">
        <f t="shared" si="2"/>
        <v>-3</v>
      </c>
      <c r="Q20">
        <f t="shared" si="3"/>
        <v>1</v>
      </c>
    </row>
    <row r="21" spans="1:17" ht="15" thickBot="1" x14ac:dyDescent="0.35">
      <c r="A21" s="39">
        <v>45576.039351851854</v>
      </c>
      <c r="B21" s="40" t="s">
        <v>1372</v>
      </c>
      <c r="C21" s="40" t="s">
        <v>1983</v>
      </c>
      <c r="D21" s="40" t="s">
        <v>1371</v>
      </c>
      <c r="E21" s="40" t="s">
        <v>1827</v>
      </c>
      <c r="F21" s="27">
        <v>5</v>
      </c>
      <c r="G21" s="40" t="s">
        <v>1827</v>
      </c>
      <c r="H21" s="40" t="s">
        <v>1847</v>
      </c>
      <c r="I21" s="27">
        <v>5</v>
      </c>
      <c r="J21" s="40" t="s">
        <v>1847</v>
      </c>
      <c r="K21" s="40" t="s">
        <v>2334</v>
      </c>
      <c r="L21" s="45">
        <v>5</v>
      </c>
      <c r="M21" s="40" t="s">
        <v>2334</v>
      </c>
      <c r="N21">
        <f t="shared" si="0"/>
        <v>5</v>
      </c>
      <c r="O21">
        <f t="shared" si="1"/>
        <v>10</v>
      </c>
      <c r="P21">
        <f t="shared" si="2"/>
        <v>5</v>
      </c>
      <c r="Q21">
        <f t="shared" si="3"/>
        <v>20</v>
      </c>
    </row>
    <row r="22" spans="1:17" ht="15" thickBot="1" x14ac:dyDescent="0.35">
      <c r="A22" s="41">
        <v>45576.039456018516</v>
      </c>
      <c r="B22" s="42" t="s">
        <v>14</v>
      </c>
      <c r="C22" s="42" t="s">
        <v>2341</v>
      </c>
      <c r="D22" s="42" t="s">
        <v>12</v>
      </c>
      <c r="E22" s="42" t="s">
        <v>1827</v>
      </c>
      <c r="F22" s="21">
        <v>5</v>
      </c>
      <c r="G22" s="40" t="s">
        <v>1827</v>
      </c>
      <c r="H22" s="42" t="s">
        <v>1828</v>
      </c>
      <c r="I22" s="21">
        <v>5</v>
      </c>
      <c r="J22" s="40" t="s">
        <v>1847</v>
      </c>
      <c r="K22" s="85">
        <v>45293</v>
      </c>
      <c r="L22" s="43">
        <v>5</v>
      </c>
      <c r="M22" s="40" t="s">
        <v>2334</v>
      </c>
      <c r="N22">
        <f t="shared" si="0"/>
        <v>5</v>
      </c>
      <c r="O22">
        <f t="shared" si="1"/>
        <v>-5</v>
      </c>
      <c r="P22">
        <f t="shared" si="2"/>
        <v>-5</v>
      </c>
      <c r="Q22">
        <f t="shared" si="3"/>
        <v>-5</v>
      </c>
    </row>
    <row r="23" spans="1:17" ht="15" thickBot="1" x14ac:dyDescent="0.35">
      <c r="A23" s="39">
        <v>45576.041435185187</v>
      </c>
      <c r="B23" s="40" t="s">
        <v>1417</v>
      </c>
      <c r="C23" s="40" t="s">
        <v>2342</v>
      </c>
      <c r="D23" s="40" t="s">
        <v>1415</v>
      </c>
      <c r="E23" s="40" t="s">
        <v>1836</v>
      </c>
      <c r="F23" s="27">
        <v>1</v>
      </c>
      <c r="G23" s="40" t="s">
        <v>1827</v>
      </c>
      <c r="H23" s="40" t="s">
        <v>1828</v>
      </c>
      <c r="I23" s="27">
        <v>1</v>
      </c>
      <c r="J23" s="40" t="s">
        <v>1847</v>
      </c>
      <c r="K23" s="86">
        <v>45293</v>
      </c>
      <c r="L23" s="45">
        <v>1</v>
      </c>
      <c r="M23" s="40" t="s">
        <v>2334</v>
      </c>
      <c r="N23">
        <f t="shared" si="0"/>
        <v>-1</v>
      </c>
      <c r="O23">
        <f t="shared" si="1"/>
        <v>-1</v>
      </c>
      <c r="P23">
        <f t="shared" si="2"/>
        <v>-1</v>
      </c>
      <c r="Q23">
        <f t="shared" si="3"/>
        <v>-3</v>
      </c>
    </row>
    <row r="24" spans="1:17" ht="15" thickBot="1" x14ac:dyDescent="0.35">
      <c r="A24" s="41">
        <v>45576.043969907405</v>
      </c>
      <c r="B24" s="42" t="s">
        <v>1120</v>
      </c>
      <c r="C24" s="42" t="s">
        <v>2343</v>
      </c>
      <c r="D24" s="42" t="s">
        <v>1119</v>
      </c>
      <c r="E24" s="42" t="s">
        <v>1827</v>
      </c>
      <c r="F24" s="21">
        <v>3</v>
      </c>
      <c r="G24" s="40" t="s">
        <v>1827</v>
      </c>
      <c r="H24" s="42" t="s">
        <v>1847</v>
      </c>
      <c r="I24" s="21">
        <v>3</v>
      </c>
      <c r="J24" s="40" t="s">
        <v>1847</v>
      </c>
      <c r="K24" s="42" t="s">
        <v>2334</v>
      </c>
      <c r="L24" s="43">
        <v>3</v>
      </c>
      <c r="M24" s="40" t="s">
        <v>2334</v>
      </c>
      <c r="N24">
        <f t="shared" si="0"/>
        <v>3</v>
      </c>
      <c r="O24">
        <f t="shared" si="1"/>
        <v>6</v>
      </c>
      <c r="P24">
        <f t="shared" si="2"/>
        <v>3</v>
      </c>
      <c r="Q24">
        <f t="shared" si="3"/>
        <v>12</v>
      </c>
    </row>
    <row r="25" spans="1:17" ht="27" thickBot="1" x14ac:dyDescent="0.35">
      <c r="A25" s="39">
        <v>45576.04409722222</v>
      </c>
      <c r="B25" s="40" t="s">
        <v>263</v>
      </c>
      <c r="C25" s="40" t="s">
        <v>2344</v>
      </c>
      <c r="D25" s="40" t="s">
        <v>261</v>
      </c>
      <c r="E25" s="40" t="s">
        <v>1881</v>
      </c>
      <c r="F25" s="27">
        <v>1</v>
      </c>
      <c r="G25" s="40" t="s">
        <v>1827</v>
      </c>
      <c r="H25" s="40" t="s">
        <v>1883</v>
      </c>
      <c r="I25" s="27">
        <v>1</v>
      </c>
      <c r="J25" s="40" t="s">
        <v>1847</v>
      </c>
      <c r="K25" s="86">
        <v>45293</v>
      </c>
      <c r="L25" s="45">
        <v>2</v>
      </c>
      <c r="M25" s="40" t="s">
        <v>2334</v>
      </c>
      <c r="N25">
        <f t="shared" si="0"/>
        <v>-1</v>
      </c>
      <c r="O25">
        <f t="shared" si="1"/>
        <v>-1</v>
      </c>
      <c r="P25">
        <f t="shared" si="2"/>
        <v>-2</v>
      </c>
      <c r="Q25">
        <f t="shared" si="3"/>
        <v>-4</v>
      </c>
    </row>
    <row r="26" spans="1:17" ht="15" thickBot="1" x14ac:dyDescent="0.35">
      <c r="A26" s="41">
        <v>45576.109085648146</v>
      </c>
      <c r="B26" s="42" t="s">
        <v>431</v>
      </c>
      <c r="C26" s="42" t="s">
        <v>1979</v>
      </c>
      <c r="D26" s="42" t="s">
        <v>2152</v>
      </c>
      <c r="E26" s="42" t="s">
        <v>1827</v>
      </c>
      <c r="F26" s="21">
        <v>5</v>
      </c>
      <c r="G26" s="40" t="s">
        <v>1827</v>
      </c>
      <c r="H26" s="42" t="s">
        <v>1847</v>
      </c>
      <c r="I26" s="21">
        <v>5</v>
      </c>
      <c r="J26" s="40" t="s">
        <v>1847</v>
      </c>
      <c r="K26" s="85">
        <v>45293</v>
      </c>
      <c r="L26" s="43">
        <v>5</v>
      </c>
      <c r="M26" s="40" t="s">
        <v>2334</v>
      </c>
      <c r="N26">
        <f t="shared" si="0"/>
        <v>5</v>
      </c>
      <c r="O26">
        <f t="shared" si="1"/>
        <v>10</v>
      </c>
      <c r="P26">
        <f t="shared" si="2"/>
        <v>-5</v>
      </c>
      <c r="Q26">
        <f t="shared" si="3"/>
        <v>10</v>
      </c>
    </row>
    <row r="27" spans="1:17" ht="15" thickBot="1" x14ac:dyDescent="0.35">
      <c r="A27" s="39">
        <v>45576.154756944445</v>
      </c>
      <c r="B27" s="40" t="s">
        <v>901</v>
      </c>
      <c r="C27" s="40" t="s">
        <v>2141</v>
      </c>
      <c r="D27" s="40" t="s">
        <v>899</v>
      </c>
      <c r="E27" s="40" t="s">
        <v>1827</v>
      </c>
      <c r="F27" s="27">
        <v>5</v>
      </c>
      <c r="G27" s="40" t="s">
        <v>1827</v>
      </c>
      <c r="H27" s="40" t="s">
        <v>1860</v>
      </c>
      <c r="I27" s="27">
        <v>4</v>
      </c>
      <c r="J27" s="40" t="s">
        <v>1847</v>
      </c>
      <c r="K27" s="86">
        <v>45293</v>
      </c>
      <c r="L27" s="45">
        <v>5</v>
      </c>
      <c r="M27" s="40" t="s">
        <v>2334</v>
      </c>
      <c r="N27">
        <f t="shared" si="0"/>
        <v>5</v>
      </c>
      <c r="O27">
        <f t="shared" si="1"/>
        <v>-4</v>
      </c>
      <c r="P27">
        <f t="shared" si="2"/>
        <v>-5</v>
      </c>
      <c r="Q27">
        <f t="shared" si="3"/>
        <v>-4</v>
      </c>
    </row>
    <row r="28" spans="1:17" ht="15" thickBot="1" x14ac:dyDescent="0.35">
      <c r="A28" s="41">
        <v>45576.324467592596</v>
      </c>
      <c r="B28" s="42" t="s">
        <v>176</v>
      </c>
      <c r="C28" s="42" t="s">
        <v>2345</v>
      </c>
      <c r="D28" s="42" t="s">
        <v>174</v>
      </c>
      <c r="E28" s="42" t="s">
        <v>1827</v>
      </c>
      <c r="F28" s="21">
        <v>5</v>
      </c>
      <c r="G28" s="40" t="s">
        <v>1827</v>
      </c>
      <c r="H28" s="42" t="s">
        <v>1828</v>
      </c>
      <c r="I28" s="21">
        <v>3</v>
      </c>
      <c r="J28" s="40" t="s">
        <v>1847</v>
      </c>
      <c r="K28" s="85">
        <v>45293</v>
      </c>
      <c r="L28" s="43">
        <v>3</v>
      </c>
      <c r="M28" s="40" t="s">
        <v>2334</v>
      </c>
      <c r="N28">
        <f t="shared" si="0"/>
        <v>5</v>
      </c>
      <c r="O28">
        <f t="shared" si="1"/>
        <v>-3</v>
      </c>
      <c r="P28">
        <f t="shared" si="2"/>
        <v>-3</v>
      </c>
      <c r="Q28">
        <f t="shared" si="3"/>
        <v>-1</v>
      </c>
    </row>
    <row r="29" spans="1:17" ht="15" thickBot="1" x14ac:dyDescent="0.35">
      <c r="A29" s="39">
        <v>45576.377476851849</v>
      </c>
      <c r="B29" s="40" t="s">
        <v>857</v>
      </c>
      <c r="C29" s="40" t="s">
        <v>1943</v>
      </c>
      <c r="D29" s="40" t="s">
        <v>855</v>
      </c>
      <c r="E29" s="40" t="s">
        <v>1827</v>
      </c>
      <c r="F29" s="27">
        <v>3</v>
      </c>
      <c r="G29" s="40" t="s">
        <v>1827</v>
      </c>
      <c r="H29" s="40" t="s">
        <v>1828</v>
      </c>
      <c r="I29" s="27">
        <v>3</v>
      </c>
      <c r="J29" s="40" t="s">
        <v>1847</v>
      </c>
      <c r="K29" s="86">
        <v>45293</v>
      </c>
      <c r="L29" s="45">
        <v>5</v>
      </c>
      <c r="M29" s="40" t="s">
        <v>2334</v>
      </c>
      <c r="N29">
        <f t="shared" si="0"/>
        <v>3</v>
      </c>
      <c r="O29">
        <f t="shared" si="1"/>
        <v>-3</v>
      </c>
      <c r="P29">
        <f t="shared" si="2"/>
        <v>-5</v>
      </c>
      <c r="Q29">
        <f t="shared" si="3"/>
        <v>-5</v>
      </c>
    </row>
    <row r="30" spans="1:17" ht="15" thickBot="1" x14ac:dyDescent="0.35">
      <c r="A30" s="41">
        <v>45576.377696759257</v>
      </c>
      <c r="B30" s="42" t="s">
        <v>1011</v>
      </c>
      <c r="C30" s="42" t="s">
        <v>1830</v>
      </c>
      <c r="D30" s="42" t="s">
        <v>1009</v>
      </c>
      <c r="E30" s="42" t="s">
        <v>1827</v>
      </c>
      <c r="F30" s="21">
        <v>4</v>
      </c>
      <c r="G30" s="40" t="s">
        <v>1827</v>
      </c>
      <c r="H30" s="42" t="s">
        <v>1828</v>
      </c>
      <c r="I30" s="21">
        <v>4</v>
      </c>
      <c r="J30" s="40" t="s">
        <v>1847</v>
      </c>
      <c r="K30" s="85">
        <v>45293</v>
      </c>
      <c r="L30" s="43">
        <v>4</v>
      </c>
      <c r="M30" s="40" t="s">
        <v>2334</v>
      </c>
      <c r="N30">
        <f t="shared" si="0"/>
        <v>4</v>
      </c>
      <c r="O30">
        <f t="shared" si="1"/>
        <v>-4</v>
      </c>
      <c r="P30">
        <f t="shared" si="2"/>
        <v>-4</v>
      </c>
      <c r="Q30">
        <f t="shared" si="3"/>
        <v>-4</v>
      </c>
    </row>
    <row r="31" spans="1:17" ht="15" thickBot="1" x14ac:dyDescent="0.35">
      <c r="A31" s="39">
        <v>45576.37771990741</v>
      </c>
      <c r="B31" s="40" t="s">
        <v>527</v>
      </c>
      <c r="C31" s="40" t="s">
        <v>2346</v>
      </c>
      <c r="D31" s="40" t="s">
        <v>525</v>
      </c>
      <c r="E31" s="40" t="s">
        <v>1827</v>
      </c>
      <c r="F31" s="27">
        <v>5</v>
      </c>
      <c r="G31" s="40" t="s">
        <v>1827</v>
      </c>
      <c r="H31" s="40" t="s">
        <v>1847</v>
      </c>
      <c r="I31" s="27">
        <v>5</v>
      </c>
      <c r="J31" s="40" t="s">
        <v>1847</v>
      </c>
      <c r="K31" s="86">
        <v>45293</v>
      </c>
      <c r="L31" s="45">
        <v>5</v>
      </c>
      <c r="M31" s="40" t="s">
        <v>2334</v>
      </c>
      <c r="N31">
        <f t="shared" si="0"/>
        <v>5</v>
      </c>
      <c r="O31">
        <f t="shared" si="1"/>
        <v>10</v>
      </c>
      <c r="P31">
        <f t="shared" si="2"/>
        <v>-5</v>
      </c>
      <c r="Q31">
        <f t="shared" si="3"/>
        <v>10</v>
      </c>
    </row>
    <row r="32" spans="1:17" ht="27" thickBot="1" x14ac:dyDescent="0.35">
      <c r="A32" s="41">
        <v>45576.379108796296</v>
      </c>
      <c r="B32" s="42" t="s">
        <v>1296</v>
      </c>
      <c r="C32" s="42" t="s">
        <v>2347</v>
      </c>
      <c r="D32" s="42" t="s">
        <v>1294</v>
      </c>
      <c r="E32" s="42" t="s">
        <v>1911</v>
      </c>
      <c r="F32" s="21">
        <v>5</v>
      </c>
      <c r="G32" s="40" t="s">
        <v>1827</v>
      </c>
      <c r="H32" s="42" t="s">
        <v>1860</v>
      </c>
      <c r="I32" s="21">
        <v>3</v>
      </c>
      <c r="J32" s="40" t="s">
        <v>1847</v>
      </c>
      <c r="K32" s="85">
        <v>45293</v>
      </c>
      <c r="L32" s="43">
        <v>2</v>
      </c>
      <c r="M32" s="40" t="s">
        <v>2334</v>
      </c>
      <c r="N32">
        <f t="shared" si="0"/>
        <v>-5</v>
      </c>
      <c r="O32">
        <f t="shared" si="1"/>
        <v>-3</v>
      </c>
      <c r="P32">
        <f t="shared" si="2"/>
        <v>-2</v>
      </c>
      <c r="Q32">
        <f t="shared" si="3"/>
        <v>-10</v>
      </c>
    </row>
    <row r="33" spans="1:17" ht="27" thickBot="1" x14ac:dyDescent="0.35">
      <c r="A33" s="39">
        <v>45576.382511574076</v>
      </c>
      <c r="B33" s="40" t="s">
        <v>994</v>
      </c>
      <c r="C33" s="40" t="s">
        <v>1876</v>
      </c>
      <c r="D33" s="40" t="s">
        <v>992</v>
      </c>
      <c r="E33" s="40" t="s">
        <v>1827</v>
      </c>
      <c r="F33" s="27">
        <v>4</v>
      </c>
      <c r="G33" s="40" t="s">
        <v>1827</v>
      </c>
      <c r="H33" s="40" t="s">
        <v>1828</v>
      </c>
      <c r="I33" s="27">
        <v>5</v>
      </c>
      <c r="J33" s="40" t="s">
        <v>1847</v>
      </c>
      <c r="K33" s="86">
        <v>45293</v>
      </c>
      <c r="L33" s="45">
        <v>4</v>
      </c>
      <c r="M33" s="40" t="s">
        <v>2334</v>
      </c>
      <c r="N33">
        <f t="shared" si="0"/>
        <v>4</v>
      </c>
      <c r="O33">
        <f t="shared" si="1"/>
        <v>-5</v>
      </c>
      <c r="P33">
        <f t="shared" si="2"/>
        <v>-4</v>
      </c>
      <c r="Q33">
        <f t="shared" si="3"/>
        <v>-5</v>
      </c>
    </row>
    <row r="34" spans="1:17" ht="15" thickBot="1" x14ac:dyDescent="0.35">
      <c r="A34" s="41">
        <v>45576.38386574074</v>
      </c>
      <c r="B34" s="42" t="s">
        <v>1647</v>
      </c>
      <c r="C34" s="42" t="s">
        <v>2269</v>
      </c>
      <c r="D34" s="42" t="s">
        <v>1645</v>
      </c>
      <c r="E34" s="42" t="s">
        <v>1827</v>
      </c>
      <c r="F34" s="21">
        <v>4</v>
      </c>
      <c r="G34" s="40" t="s">
        <v>1827</v>
      </c>
      <c r="H34" s="42" t="s">
        <v>1828</v>
      </c>
      <c r="I34" s="21">
        <v>3</v>
      </c>
      <c r="J34" s="40" t="s">
        <v>1847</v>
      </c>
      <c r="K34" s="85">
        <v>45293</v>
      </c>
      <c r="L34" s="43">
        <v>4</v>
      </c>
      <c r="M34" s="40" t="s">
        <v>2334</v>
      </c>
      <c r="N34">
        <f t="shared" si="0"/>
        <v>4</v>
      </c>
      <c r="O34">
        <f t="shared" si="1"/>
        <v>-3</v>
      </c>
      <c r="P34">
        <f t="shared" si="2"/>
        <v>-4</v>
      </c>
      <c r="Q34">
        <f t="shared" si="3"/>
        <v>-3</v>
      </c>
    </row>
    <row r="35" spans="1:17" ht="15" thickBot="1" x14ac:dyDescent="0.35">
      <c r="A35" s="39">
        <v>45576.393854166665</v>
      </c>
      <c r="B35" s="40" t="s">
        <v>695</v>
      </c>
      <c r="C35" s="40" t="s">
        <v>1988</v>
      </c>
      <c r="D35" s="40" t="s">
        <v>693</v>
      </c>
      <c r="E35" s="40" t="s">
        <v>1827</v>
      </c>
      <c r="F35" s="27">
        <v>4</v>
      </c>
      <c r="G35" s="40" t="s">
        <v>1827</v>
      </c>
      <c r="H35" s="40" t="s">
        <v>1847</v>
      </c>
      <c r="I35" s="27">
        <v>5</v>
      </c>
      <c r="J35" s="40" t="s">
        <v>1847</v>
      </c>
      <c r="K35" s="86">
        <v>45293</v>
      </c>
      <c r="L35" s="45">
        <v>5</v>
      </c>
      <c r="M35" s="40" t="s">
        <v>2334</v>
      </c>
      <c r="N35">
        <f t="shared" si="0"/>
        <v>4</v>
      </c>
      <c r="O35">
        <f t="shared" si="1"/>
        <v>10</v>
      </c>
      <c r="P35">
        <f t="shared" si="2"/>
        <v>-5</v>
      </c>
      <c r="Q35">
        <f t="shared" si="3"/>
        <v>9</v>
      </c>
    </row>
    <row r="36" spans="1:17" ht="15" thickBot="1" x14ac:dyDescent="0.35">
      <c r="A36" s="41">
        <v>45576.399687500001</v>
      </c>
      <c r="B36" s="42" t="s">
        <v>359</v>
      </c>
      <c r="C36" s="42" t="s">
        <v>1985</v>
      </c>
      <c r="D36" s="42" t="s">
        <v>357</v>
      </c>
      <c r="E36" s="42" t="s">
        <v>1827</v>
      </c>
      <c r="F36" s="21">
        <v>3</v>
      </c>
      <c r="G36" s="40" t="s">
        <v>1827</v>
      </c>
      <c r="H36" s="42" t="s">
        <v>1828</v>
      </c>
      <c r="I36" s="21">
        <v>4</v>
      </c>
      <c r="J36" s="40" t="s">
        <v>1847</v>
      </c>
      <c r="K36" s="85">
        <v>45293</v>
      </c>
      <c r="L36" s="43">
        <v>4</v>
      </c>
      <c r="M36" s="40" t="s">
        <v>2334</v>
      </c>
      <c r="N36">
        <f t="shared" si="0"/>
        <v>3</v>
      </c>
      <c r="O36">
        <f t="shared" si="1"/>
        <v>-4</v>
      </c>
      <c r="P36">
        <f t="shared" si="2"/>
        <v>-4</v>
      </c>
      <c r="Q36">
        <f t="shared" si="3"/>
        <v>-5</v>
      </c>
    </row>
    <row r="37" spans="1:17" ht="15" thickBot="1" x14ac:dyDescent="0.35">
      <c r="A37" s="39">
        <v>45576.405497685184</v>
      </c>
      <c r="B37" s="40" t="s">
        <v>1236</v>
      </c>
      <c r="C37" s="40" t="s">
        <v>1929</v>
      </c>
      <c r="D37" s="40" t="s">
        <v>1234</v>
      </c>
      <c r="E37" s="40" t="s">
        <v>1836</v>
      </c>
      <c r="F37" s="27">
        <v>5</v>
      </c>
      <c r="G37" s="40" t="s">
        <v>1827</v>
      </c>
      <c r="H37" s="40" t="s">
        <v>1860</v>
      </c>
      <c r="I37" s="27">
        <v>5</v>
      </c>
      <c r="J37" s="40" t="s">
        <v>1847</v>
      </c>
      <c r="K37" s="86">
        <v>45293</v>
      </c>
      <c r="L37" s="45">
        <v>5</v>
      </c>
      <c r="M37" s="40" t="s">
        <v>2334</v>
      </c>
      <c r="N37">
        <f t="shared" si="0"/>
        <v>-5</v>
      </c>
      <c r="O37">
        <f t="shared" si="1"/>
        <v>-5</v>
      </c>
      <c r="P37">
        <f t="shared" si="2"/>
        <v>-5</v>
      </c>
      <c r="Q37">
        <f t="shared" si="3"/>
        <v>-15</v>
      </c>
    </row>
    <row r="38" spans="1:17" ht="15" thickBot="1" x14ac:dyDescent="0.35">
      <c r="A38" s="41">
        <v>45576.421770833331</v>
      </c>
      <c r="B38" s="42" t="s">
        <v>886</v>
      </c>
      <c r="C38" s="42" t="s">
        <v>2232</v>
      </c>
      <c r="D38" s="42" t="s">
        <v>885</v>
      </c>
      <c r="E38" s="42" t="s">
        <v>1836</v>
      </c>
      <c r="F38" s="21">
        <v>5</v>
      </c>
      <c r="G38" s="40" t="s">
        <v>1827</v>
      </c>
      <c r="H38" s="42" t="s">
        <v>1828</v>
      </c>
      <c r="I38" s="21">
        <v>5</v>
      </c>
      <c r="J38" s="40" t="s">
        <v>1847</v>
      </c>
      <c r="K38" s="85">
        <v>45293</v>
      </c>
      <c r="L38" s="43">
        <v>5</v>
      </c>
      <c r="M38" s="40" t="s">
        <v>2334</v>
      </c>
      <c r="N38">
        <f t="shared" si="0"/>
        <v>-5</v>
      </c>
      <c r="O38">
        <f t="shared" si="1"/>
        <v>-5</v>
      </c>
      <c r="P38">
        <f t="shared" si="2"/>
        <v>-5</v>
      </c>
      <c r="Q38">
        <f t="shared" si="3"/>
        <v>-15</v>
      </c>
    </row>
    <row r="39" spans="1:17" ht="15" thickBot="1" x14ac:dyDescent="0.35">
      <c r="A39" s="39">
        <v>45576.428657407407</v>
      </c>
      <c r="B39" s="40" t="s">
        <v>1340</v>
      </c>
      <c r="C39" s="40" t="s">
        <v>2348</v>
      </c>
      <c r="D39" s="40" t="s">
        <v>1338</v>
      </c>
      <c r="E39" s="40" t="s">
        <v>1827</v>
      </c>
      <c r="F39" s="27">
        <v>5</v>
      </c>
      <c r="G39" s="40" t="s">
        <v>1827</v>
      </c>
      <c r="H39" s="40" t="s">
        <v>1847</v>
      </c>
      <c r="I39" s="27">
        <v>5</v>
      </c>
      <c r="J39" s="40" t="s">
        <v>1847</v>
      </c>
      <c r="K39" s="86">
        <v>45293</v>
      </c>
      <c r="L39" s="45">
        <v>5</v>
      </c>
      <c r="M39" s="40" t="s">
        <v>2334</v>
      </c>
      <c r="N39">
        <f t="shared" si="0"/>
        <v>5</v>
      </c>
      <c r="O39">
        <f t="shared" si="1"/>
        <v>10</v>
      </c>
      <c r="P39">
        <f t="shared" si="2"/>
        <v>-5</v>
      </c>
      <c r="Q39">
        <f t="shared" si="3"/>
        <v>10</v>
      </c>
    </row>
    <row r="40" spans="1:17" ht="27" thickBot="1" x14ac:dyDescent="0.35">
      <c r="A40" s="41">
        <v>45576.43949074074</v>
      </c>
      <c r="B40" s="42" t="s">
        <v>1337</v>
      </c>
      <c r="C40" s="42" t="s">
        <v>1857</v>
      </c>
      <c r="D40" s="42" t="s">
        <v>1336</v>
      </c>
      <c r="E40" s="42" t="s">
        <v>1836</v>
      </c>
      <c r="F40" s="21">
        <v>3</v>
      </c>
      <c r="G40" s="40" t="s">
        <v>1827</v>
      </c>
      <c r="H40" s="42" t="s">
        <v>1828</v>
      </c>
      <c r="I40" s="21">
        <v>3</v>
      </c>
      <c r="J40" s="40" t="s">
        <v>1847</v>
      </c>
      <c r="K40" s="42" t="s">
        <v>2334</v>
      </c>
      <c r="L40" s="43">
        <v>3</v>
      </c>
      <c r="M40" s="40" t="s">
        <v>2334</v>
      </c>
      <c r="N40">
        <f t="shared" si="0"/>
        <v>-3</v>
      </c>
      <c r="O40">
        <f t="shared" si="1"/>
        <v>-3</v>
      </c>
      <c r="P40">
        <f t="shared" si="2"/>
        <v>3</v>
      </c>
      <c r="Q40">
        <f t="shared" si="3"/>
        <v>-3</v>
      </c>
    </row>
    <row r="41" spans="1:17" ht="15" thickBot="1" x14ac:dyDescent="0.35">
      <c r="A41" s="39">
        <v>45576.450914351852</v>
      </c>
      <c r="B41" s="40" t="s">
        <v>907</v>
      </c>
      <c r="C41" s="40" t="s">
        <v>1928</v>
      </c>
      <c r="D41" s="40" t="s">
        <v>905</v>
      </c>
      <c r="E41" s="40" t="s">
        <v>1827</v>
      </c>
      <c r="F41" s="27">
        <v>3</v>
      </c>
      <c r="G41" s="40" t="s">
        <v>1827</v>
      </c>
      <c r="H41" s="40" t="s">
        <v>1847</v>
      </c>
      <c r="I41" s="27">
        <v>3</v>
      </c>
      <c r="J41" s="40" t="s">
        <v>1847</v>
      </c>
      <c r="K41" s="40" t="s">
        <v>2334</v>
      </c>
      <c r="L41" s="45">
        <v>1</v>
      </c>
      <c r="M41" s="40" t="s">
        <v>2334</v>
      </c>
      <c r="N41">
        <f t="shared" si="0"/>
        <v>3</v>
      </c>
      <c r="O41">
        <f t="shared" si="1"/>
        <v>6</v>
      </c>
      <c r="P41">
        <f t="shared" si="2"/>
        <v>1</v>
      </c>
      <c r="Q41">
        <f t="shared" si="3"/>
        <v>10</v>
      </c>
    </row>
    <row r="42" spans="1:17" ht="15" thickBot="1" x14ac:dyDescent="0.35">
      <c r="A42" s="41">
        <v>45576.509305555555</v>
      </c>
      <c r="B42" s="42" t="s">
        <v>251</v>
      </c>
      <c r="C42" s="42" t="s">
        <v>1838</v>
      </c>
      <c r="D42" s="42" t="s">
        <v>249</v>
      </c>
      <c r="E42" s="42" t="s">
        <v>1827</v>
      </c>
      <c r="F42" s="21">
        <v>5</v>
      </c>
      <c r="G42" s="40" t="s">
        <v>1827</v>
      </c>
      <c r="H42" s="42" t="s">
        <v>1828</v>
      </c>
      <c r="I42" s="21">
        <v>5</v>
      </c>
      <c r="J42" s="40" t="s">
        <v>1847</v>
      </c>
      <c r="K42" s="85">
        <v>45293</v>
      </c>
      <c r="L42" s="87"/>
      <c r="M42" s="40" t="s">
        <v>2334</v>
      </c>
      <c r="N42">
        <f t="shared" si="0"/>
        <v>5</v>
      </c>
      <c r="O42">
        <f t="shared" si="1"/>
        <v>-5</v>
      </c>
      <c r="P42">
        <f t="shared" si="2"/>
        <v>0</v>
      </c>
      <c r="Q42">
        <f t="shared" si="3"/>
        <v>0</v>
      </c>
    </row>
    <row r="43" spans="1:17" ht="15" thickBot="1" x14ac:dyDescent="0.35">
      <c r="A43" s="39">
        <v>45576.512233796297</v>
      </c>
      <c r="B43" s="40" t="s">
        <v>560</v>
      </c>
      <c r="C43" s="40" t="s">
        <v>1833</v>
      </c>
      <c r="D43" s="40" t="s">
        <v>558</v>
      </c>
      <c r="E43" s="40" t="s">
        <v>1827</v>
      </c>
      <c r="F43" s="27">
        <v>5</v>
      </c>
      <c r="G43" s="40" t="s">
        <v>1827</v>
      </c>
      <c r="H43" s="40" t="s">
        <v>1828</v>
      </c>
      <c r="I43" s="27">
        <v>5</v>
      </c>
      <c r="J43" s="40" t="s">
        <v>1847</v>
      </c>
      <c r="K43" s="40" t="s">
        <v>2334</v>
      </c>
      <c r="L43" s="45">
        <v>5</v>
      </c>
      <c r="M43" s="40" t="s">
        <v>2334</v>
      </c>
      <c r="N43">
        <f t="shared" si="0"/>
        <v>5</v>
      </c>
      <c r="O43">
        <f t="shared" si="1"/>
        <v>-5</v>
      </c>
      <c r="P43">
        <f t="shared" si="2"/>
        <v>5</v>
      </c>
      <c r="Q43">
        <f t="shared" si="3"/>
        <v>5</v>
      </c>
    </row>
    <row r="44" spans="1:17" ht="15" thickBot="1" x14ac:dyDescent="0.35">
      <c r="A44" s="41">
        <v>45576.513101851851</v>
      </c>
      <c r="B44" s="42" t="s">
        <v>248</v>
      </c>
      <c r="C44" s="42" t="s">
        <v>1996</v>
      </c>
      <c r="D44" s="42" t="s">
        <v>246</v>
      </c>
      <c r="E44" s="42" t="s">
        <v>1827</v>
      </c>
      <c r="F44" s="21">
        <v>5</v>
      </c>
      <c r="G44" s="40" t="s">
        <v>1827</v>
      </c>
      <c r="H44" s="42" t="s">
        <v>1847</v>
      </c>
      <c r="I44" s="21">
        <v>5</v>
      </c>
      <c r="J44" s="40" t="s">
        <v>1847</v>
      </c>
      <c r="K44" s="85">
        <v>45293</v>
      </c>
      <c r="L44" s="87"/>
      <c r="M44" s="40" t="s">
        <v>2334</v>
      </c>
      <c r="N44">
        <f t="shared" si="0"/>
        <v>5</v>
      </c>
      <c r="O44">
        <f t="shared" si="1"/>
        <v>10</v>
      </c>
      <c r="P44">
        <f t="shared" si="2"/>
        <v>0</v>
      </c>
      <c r="Q44">
        <f t="shared" si="3"/>
        <v>15</v>
      </c>
    </row>
    <row r="45" spans="1:17" ht="27" thickBot="1" x14ac:dyDescent="0.35">
      <c r="A45" s="39">
        <v>45576.523125</v>
      </c>
      <c r="B45" s="40" t="s">
        <v>254</v>
      </c>
      <c r="C45" s="40" t="s">
        <v>1859</v>
      </c>
      <c r="D45" s="40" t="s">
        <v>252</v>
      </c>
      <c r="E45" s="40" t="s">
        <v>1827</v>
      </c>
      <c r="F45" s="27">
        <v>5</v>
      </c>
      <c r="G45" s="40" t="s">
        <v>1827</v>
      </c>
      <c r="H45" s="40" t="s">
        <v>1847</v>
      </c>
      <c r="I45" s="27">
        <v>5</v>
      </c>
      <c r="J45" s="40" t="s">
        <v>1847</v>
      </c>
      <c r="K45" s="86">
        <v>45293</v>
      </c>
      <c r="L45" s="88"/>
      <c r="M45" s="40" t="s">
        <v>2334</v>
      </c>
      <c r="N45">
        <f t="shared" si="0"/>
        <v>5</v>
      </c>
      <c r="O45">
        <f t="shared" si="1"/>
        <v>10</v>
      </c>
      <c r="P45">
        <f t="shared" si="2"/>
        <v>0</v>
      </c>
      <c r="Q45">
        <f t="shared" si="3"/>
        <v>15</v>
      </c>
    </row>
    <row r="46" spans="1:17" ht="15" thickBot="1" x14ac:dyDescent="0.35">
      <c r="A46" s="41">
        <v>45576.526539351849</v>
      </c>
      <c r="B46" s="42" t="s">
        <v>458</v>
      </c>
      <c r="C46" s="42" t="s">
        <v>2006</v>
      </c>
      <c r="D46" s="42" t="s">
        <v>456</v>
      </c>
      <c r="E46" s="42" t="s">
        <v>1827</v>
      </c>
      <c r="F46" s="21">
        <v>5</v>
      </c>
      <c r="G46" s="40" t="s">
        <v>1827</v>
      </c>
      <c r="H46" s="42" t="s">
        <v>1828</v>
      </c>
      <c r="I46" s="21">
        <v>5</v>
      </c>
      <c r="J46" s="40" t="s">
        <v>1847</v>
      </c>
      <c r="K46" s="85">
        <v>45293</v>
      </c>
      <c r="L46" s="87"/>
      <c r="M46" s="40" t="s">
        <v>2334</v>
      </c>
      <c r="N46">
        <f t="shared" si="0"/>
        <v>5</v>
      </c>
      <c r="O46">
        <f t="shared" si="1"/>
        <v>-5</v>
      </c>
      <c r="P46">
        <f t="shared" si="2"/>
        <v>0</v>
      </c>
      <c r="Q46">
        <f t="shared" si="3"/>
        <v>0</v>
      </c>
    </row>
    <row r="47" spans="1:17" ht="15" thickBot="1" x14ac:dyDescent="0.35">
      <c r="A47" s="39">
        <v>45576.535115740742</v>
      </c>
      <c r="B47" s="40" t="s">
        <v>1115</v>
      </c>
      <c r="C47" s="40" t="s">
        <v>1871</v>
      </c>
      <c r="D47" s="40" t="s">
        <v>1113</v>
      </c>
      <c r="E47" s="40" t="s">
        <v>1827</v>
      </c>
      <c r="F47" s="27">
        <v>5</v>
      </c>
      <c r="G47" s="40" t="s">
        <v>1827</v>
      </c>
      <c r="H47" s="40" t="s">
        <v>1828</v>
      </c>
      <c r="I47" s="27">
        <v>5</v>
      </c>
      <c r="J47" s="40" t="s">
        <v>1847</v>
      </c>
      <c r="K47" s="86">
        <v>45293</v>
      </c>
      <c r="L47" s="45">
        <v>5</v>
      </c>
      <c r="M47" s="40" t="s">
        <v>2334</v>
      </c>
      <c r="N47">
        <f t="shared" si="0"/>
        <v>5</v>
      </c>
      <c r="O47">
        <f t="shared" si="1"/>
        <v>-5</v>
      </c>
      <c r="P47">
        <f t="shared" si="2"/>
        <v>-5</v>
      </c>
      <c r="Q47">
        <f t="shared" si="3"/>
        <v>-5</v>
      </c>
    </row>
    <row r="48" spans="1:17" ht="15" thickBot="1" x14ac:dyDescent="0.35">
      <c r="A48" s="41">
        <v>45576.539201388892</v>
      </c>
      <c r="B48" s="42" t="s">
        <v>1653</v>
      </c>
      <c r="C48" s="42" t="s">
        <v>2106</v>
      </c>
      <c r="D48" s="42" t="s">
        <v>1651</v>
      </c>
      <c r="E48" s="42" t="s">
        <v>1827</v>
      </c>
      <c r="F48" s="21">
        <v>5</v>
      </c>
      <c r="G48" s="40" t="s">
        <v>1827</v>
      </c>
      <c r="H48" s="42" t="s">
        <v>1847</v>
      </c>
      <c r="I48" s="21">
        <v>3</v>
      </c>
      <c r="J48" s="40" t="s">
        <v>1847</v>
      </c>
      <c r="K48" s="85">
        <v>45293</v>
      </c>
      <c r="L48" s="43">
        <v>3</v>
      </c>
      <c r="M48" s="40" t="s">
        <v>2334</v>
      </c>
      <c r="N48">
        <f t="shared" si="0"/>
        <v>5</v>
      </c>
      <c r="O48">
        <f t="shared" si="1"/>
        <v>6</v>
      </c>
      <c r="P48">
        <f t="shared" si="2"/>
        <v>-3</v>
      </c>
      <c r="Q48">
        <f t="shared" si="3"/>
        <v>8</v>
      </c>
    </row>
    <row r="49" spans="1:17" ht="15" thickBot="1" x14ac:dyDescent="0.35">
      <c r="A49" s="39">
        <v>45576.541307870371</v>
      </c>
      <c r="B49" s="40" t="s">
        <v>1638</v>
      </c>
      <c r="C49" s="40" t="s">
        <v>2349</v>
      </c>
      <c r="D49" s="40" t="s">
        <v>1636</v>
      </c>
      <c r="E49" s="40" t="s">
        <v>1827</v>
      </c>
      <c r="F49" s="27">
        <v>3</v>
      </c>
      <c r="G49" s="40" t="s">
        <v>1827</v>
      </c>
      <c r="H49" s="40" t="s">
        <v>1828</v>
      </c>
      <c r="I49" s="27">
        <v>3</v>
      </c>
      <c r="J49" s="40" t="s">
        <v>1847</v>
      </c>
      <c r="K49" s="86">
        <v>45293</v>
      </c>
      <c r="L49" s="45">
        <v>3</v>
      </c>
      <c r="M49" s="40" t="s">
        <v>2334</v>
      </c>
      <c r="N49">
        <f t="shared" si="0"/>
        <v>3</v>
      </c>
      <c r="O49">
        <f t="shared" si="1"/>
        <v>-3</v>
      </c>
      <c r="P49">
        <f t="shared" si="2"/>
        <v>-3</v>
      </c>
      <c r="Q49">
        <f t="shared" si="3"/>
        <v>-3</v>
      </c>
    </row>
    <row r="50" spans="1:17" ht="27" thickBot="1" x14ac:dyDescent="0.35">
      <c r="A50" s="41">
        <v>45576.542083333334</v>
      </c>
      <c r="B50" s="42" t="s">
        <v>1719</v>
      </c>
      <c r="C50" s="42" t="s">
        <v>1973</v>
      </c>
      <c r="D50" s="42" t="s">
        <v>1717</v>
      </c>
      <c r="E50" s="42" t="s">
        <v>1827</v>
      </c>
      <c r="F50" s="21">
        <v>4</v>
      </c>
      <c r="G50" s="40" t="s">
        <v>1827</v>
      </c>
      <c r="H50" s="42" t="s">
        <v>1828</v>
      </c>
      <c r="I50" s="21">
        <v>4</v>
      </c>
      <c r="J50" s="40" t="s">
        <v>1847</v>
      </c>
      <c r="K50" s="85">
        <v>45293</v>
      </c>
      <c r="L50" s="43">
        <v>3</v>
      </c>
      <c r="M50" s="40" t="s">
        <v>2334</v>
      </c>
      <c r="N50">
        <f t="shared" si="0"/>
        <v>4</v>
      </c>
      <c r="O50">
        <f t="shared" si="1"/>
        <v>-4</v>
      </c>
      <c r="P50">
        <f t="shared" si="2"/>
        <v>-3</v>
      </c>
      <c r="Q50">
        <f t="shared" si="3"/>
        <v>-3</v>
      </c>
    </row>
  </sheetData>
  <autoFilter ref="B1:B50" xr:uid="{4865D3C9-8534-440A-82ED-524EA0C3A032}"/>
  <phoneticPr fontId="10" type="noConversion"/>
  <conditionalFormatting sqref="B1:B1048576">
    <cfRule type="duplicateValues" dxfId="0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B33E5-4E6A-43D1-AF53-AFFDE15CBF60}">
  <dimension ref="A1:U61"/>
  <sheetViews>
    <sheetView topLeftCell="G1" workbookViewId="0">
      <selection activeCell="B14" sqref="B14"/>
    </sheetView>
  </sheetViews>
  <sheetFormatPr defaultColWidth="22.5546875" defaultRowHeight="14.4" x14ac:dyDescent="0.3"/>
  <cols>
    <col min="1" max="1" width="16.44140625" bestFit="1" customWidth="1"/>
    <col min="2" max="2" width="31.88671875" customWidth="1"/>
    <col min="3" max="3" width="20.6640625" customWidth="1"/>
    <col min="4" max="4" width="15.77734375" customWidth="1"/>
    <col min="5" max="5" width="15.88671875" customWidth="1"/>
    <col min="6" max="6" width="9.88671875" bestFit="1" customWidth="1"/>
    <col min="7" max="7" width="12.33203125" bestFit="1" customWidth="1"/>
    <col min="8" max="8" width="14.21875" customWidth="1"/>
    <col min="9" max="9" width="9.77734375" customWidth="1"/>
    <col min="10" max="10" width="15.6640625" bestFit="1" customWidth="1"/>
    <col min="11" max="11" width="14" customWidth="1"/>
    <col min="12" max="12" width="9.88671875" bestFit="1" customWidth="1"/>
    <col min="13" max="13" width="12.88671875" bestFit="1" customWidth="1"/>
    <col min="14" max="14" width="11.77734375" customWidth="1"/>
    <col min="15" max="15" width="10" customWidth="1"/>
    <col min="16" max="16" width="15.6640625" bestFit="1" customWidth="1"/>
    <col min="17" max="20" width="8.6640625" bestFit="1" customWidth="1"/>
    <col min="21" max="21" width="8.6640625" customWidth="1"/>
  </cols>
  <sheetData>
    <row r="1" spans="1:21" ht="72.599999999999994" customHeight="1" thickBot="1" x14ac:dyDescent="0.35">
      <c r="A1" s="36" t="s">
        <v>1813</v>
      </c>
      <c r="B1" s="37" t="s">
        <v>1814</v>
      </c>
      <c r="C1" s="37" t="s">
        <v>2220</v>
      </c>
      <c r="D1" s="37" t="s">
        <v>2350</v>
      </c>
      <c r="E1" s="37" t="s">
        <v>2351</v>
      </c>
      <c r="F1" s="37" t="s">
        <v>1818</v>
      </c>
      <c r="G1" s="94" t="s">
        <v>2209</v>
      </c>
      <c r="H1" s="37" t="s">
        <v>2352</v>
      </c>
      <c r="I1" s="37" t="s">
        <v>2353</v>
      </c>
      <c r="J1" s="95" t="s">
        <v>2419</v>
      </c>
      <c r="K1" s="37" t="s">
        <v>2354</v>
      </c>
      <c r="L1" s="37" t="s">
        <v>1818</v>
      </c>
      <c r="M1" s="96" t="s">
        <v>2210</v>
      </c>
      <c r="N1" s="37" t="s">
        <v>2352</v>
      </c>
      <c r="O1" s="38" t="s">
        <v>1818</v>
      </c>
      <c r="P1" s="97" t="s">
        <v>2419</v>
      </c>
      <c r="Q1" s="113" t="s">
        <v>2208</v>
      </c>
      <c r="R1" s="99" t="s">
        <v>2211</v>
      </c>
      <c r="S1" s="114" t="s">
        <v>2213</v>
      </c>
      <c r="T1" s="115" t="s">
        <v>2215</v>
      </c>
      <c r="U1" s="116" t="s">
        <v>1825</v>
      </c>
    </row>
    <row r="2" spans="1:21" ht="15" thickBot="1" x14ac:dyDescent="0.35">
      <c r="A2" s="39">
        <v>45546.888009259259</v>
      </c>
      <c r="B2" s="40" t="s">
        <v>1040</v>
      </c>
      <c r="C2" s="40" t="s">
        <v>1957</v>
      </c>
      <c r="D2" s="40" t="s">
        <v>1038</v>
      </c>
      <c r="E2" s="40" t="s">
        <v>1860</v>
      </c>
      <c r="F2" s="27">
        <v>5</v>
      </c>
      <c r="G2" s="42" t="s">
        <v>1828</v>
      </c>
      <c r="H2" s="27">
        <v>1</v>
      </c>
      <c r="I2" s="27">
        <v>3</v>
      </c>
      <c r="J2" s="40" t="s">
        <v>2366</v>
      </c>
      <c r="K2" s="40" t="s">
        <v>1847</v>
      </c>
      <c r="L2" s="27">
        <v>5</v>
      </c>
      <c r="M2" s="40" t="s">
        <v>2355</v>
      </c>
      <c r="N2" s="27">
        <v>2</v>
      </c>
      <c r="O2" s="45">
        <v>3</v>
      </c>
      <c r="P2" s="42" t="s">
        <v>2362</v>
      </c>
      <c r="Q2">
        <f>IF(E2=G2,F2*3-F2,-F2)</f>
        <v>-5</v>
      </c>
      <c r="R2">
        <f>IF(H2=J2,I2*2-I2,-I2)</f>
        <v>-3</v>
      </c>
      <c r="S2">
        <f>IF(K2=M2,L2*3-L2,-L2)</f>
        <v>-5</v>
      </c>
      <c r="T2">
        <f>IF(N2=P2,O2*2-O2,-O2)</f>
        <v>-3</v>
      </c>
      <c r="U2">
        <f>SUM(Q2:T2)</f>
        <v>-16</v>
      </c>
    </row>
    <row r="3" spans="1:21" ht="15" thickBot="1" x14ac:dyDescent="0.35">
      <c r="A3" s="41">
        <v>45546.88858796296</v>
      </c>
      <c r="B3" s="42" t="s">
        <v>1011</v>
      </c>
      <c r="C3" s="42" t="s">
        <v>1830</v>
      </c>
      <c r="D3" s="42" t="s">
        <v>1009</v>
      </c>
      <c r="E3" s="42" t="s">
        <v>1828</v>
      </c>
      <c r="F3" s="21">
        <v>4</v>
      </c>
      <c r="G3" s="42" t="s">
        <v>1828</v>
      </c>
      <c r="H3" s="21">
        <v>2</v>
      </c>
      <c r="I3" s="21">
        <v>4</v>
      </c>
      <c r="J3" s="40" t="s">
        <v>2366</v>
      </c>
      <c r="K3" s="42" t="s">
        <v>1847</v>
      </c>
      <c r="L3" s="21">
        <v>4</v>
      </c>
      <c r="M3" s="40" t="s">
        <v>2355</v>
      </c>
      <c r="N3" s="21">
        <v>3</v>
      </c>
      <c r="O3" s="43">
        <v>4</v>
      </c>
      <c r="P3" s="42" t="s">
        <v>2362</v>
      </c>
      <c r="Q3">
        <f t="shared" ref="Q3:Q61" si="0">IF(E3=G3,F3*3-F3,-F3)</f>
        <v>8</v>
      </c>
      <c r="R3">
        <f t="shared" ref="R3:R61" si="1">IF(H3=J3,I3*2-I3,-I3)</f>
        <v>-4</v>
      </c>
      <c r="S3">
        <f t="shared" ref="S3:S61" si="2">IF(K3=M3,L3*3-L3,-L3)</f>
        <v>-4</v>
      </c>
      <c r="T3">
        <f t="shared" ref="T3:T61" si="3">IF(N3=P3,O3*2-O3,-O3)</f>
        <v>-4</v>
      </c>
      <c r="U3">
        <f t="shared" ref="U3:U61" si="4">SUM(Q3:T3)</f>
        <v>-4</v>
      </c>
    </row>
    <row r="4" spans="1:21" ht="15" thickBot="1" x14ac:dyDescent="0.35">
      <c r="A4" s="39">
        <v>45546.889166666668</v>
      </c>
      <c r="B4" s="40" t="s">
        <v>1296</v>
      </c>
      <c r="C4" s="40" t="s">
        <v>2347</v>
      </c>
      <c r="D4" s="40" t="s">
        <v>1294</v>
      </c>
      <c r="E4" s="40" t="s">
        <v>1860</v>
      </c>
      <c r="F4" s="27">
        <v>5</v>
      </c>
      <c r="G4" s="42" t="s">
        <v>1828</v>
      </c>
      <c r="H4" s="27">
        <v>2</v>
      </c>
      <c r="I4" s="27">
        <v>1</v>
      </c>
      <c r="J4" s="40" t="s">
        <v>2366</v>
      </c>
      <c r="K4" s="40" t="s">
        <v>2355</v>
      </c>
      <c r="L4" s="27">
        <v>3</v>
      </c>
      <c r="M4" s="40" t="s">
        <v>2355</v>
      </c>
      <c r="N4" s="27">
        <v>1</v>
      </c>
      <c r="O4" s="45">
        <v>2</v>
      </c>
      <c r="P4" s="42" t="s">
        <v>2362</v>
      </c>
      <c r="Q4">
        <f t="shared" si="0"/>
        <v>-5</v>
      </c>
      <c r="R4">
        <f t="shared" si="1"/>
        <v>-1</v>
      </c>
      <c r="S4">
        <f t="shared" si="2"/>
        <v>6</v>
      </c>
      <c r="T4">
        <f t="shared" si="3"/>
        <v>-2</v>
      </c>
      <c r="U4">
        <f t="shared" si="4"/>
        <v>-2</v>
      </c>
    </row>
    <row r="5" spans="1:21" ht="15" thickBot="1" x14ac:dyDescent="0.35">
      <c r="A5" s="41">
        <v>45546.889398148145</v>
      </c>
      <c r="B5" s="42" t="s">
        <v>647</v>
      </c>
      <c r="C5" s="42" t="s">
        <v>2356</v>
      </c>
      <c r="D5" s="42" t="s">
        <v>645</v>
      </c>
      <c r="E5" s="42" t="s">
        <v>1860</v>
      </c>
      <c r="F5" s="21">
        <v>5</v>
      </c>
      <c r="G5" s="42" t="s">
        <v>1828</v>
      </c>
      <c r="H5" s="21">
        <v>1</v>
      </c>
      <c r="I5" s="90"/>
      <c r="J5" s="40" t="s">
        <v>2366</v>
      </c>
      <c r="K5" s="42" t="s">
        <v>1847</v>
      </c>
      <c r="L5" s="21">
        <v>5</v>
      </c>
      <c r="M5" s="40" t="s">
        <v>2355</v>
      </c>
      <c r="N5" s="21">
        <v>2</v>
      </c>
      <c r="O5" s="87"/>
      <c r="P5" s="42" t="s">
        <v>2362</v>
      </c>
      <c r="Q5">
        <f t="shared" si="0"/>
        <v>-5</v>
      </c>
      <c r="R5">
        <f t="shared" si="1"/>
        <v>0</v>
      </c>
      <c r="S5">
        <f t="shared" si="2"/>
        <v>-5</v>
      </c>
      <c r="T5">
        <f t="shared" si="3"/>
        <v>0</v>
      </c>
      <c r="U5">
        <f t="shared" si="4"/>
        <v>-10</v>
      </c>
    </row>
    <row r="6" spans="1:21" ht="15" thickBot="1" x14ac:dyDescent="0.35">
      <c r="A6" s="39">
        <v>45546.890833333331</v>
      </c>
      <c r="B6" s="40" t="s">
        <v>602</v>
      </c>
      <c r="C6" s="40" t="s">
        <v>1986</v>
      </c>
      <c r="D6" s="40" t="s">
        <v>600</v>
      </c>
      <c r="E6" s="40" t="s">
        <v>1860</v>
      </c>
      <c r="F6" s="27">
        <v>5</v>
      </c>
      <c r="G6" s="42" t="s">
        <v>1828</v>
      </c>
      <c r="H6" s="27">
        <v>3</v>
      </c>
      <c r="I6" s="27">
        <v>5</v>
      </c>
      <c r="J6" s="40" t="s">
        <v>2366</v>
      </c>
      <c r="K6" s="40" t="s">
        <v>1847</v>
      </c>
      <c r="L6" s="27">
        <v>5</v>
      </c>
      <c r="M6" s="40" t="s">
        <v>2355</v>
      </c>
      <c r="N6" s="27">
        <v>3</v>
      </c>
      <c r="O6" s="45">
        <v>5</v>
      </c>
      <c r="P6" s="42" t="s">
        <v>2362</v>
      </c>
      <c r="Q6">
        <f t="shared" si="0"/>
        <v>-5</v>
      </c>
      <c r="R6">
        <f t="shared" si="1"/>
        <v>-5</v>
      </c>
      <c r="S6">
        <f t="shared" si="2"/>
        <v>-5</v>
      </c>
      <c r="T6">
        <f t="shared" si="3"/>
        <v>-5</v>
      </c>
      <c r="U6">
        <f t="shared" si="4"/>
        <v>-20</v>
      </c>
    </row>
    <row r="7" spans="1:21" ht="27" thickBot="1" x14ac:dyDescent="0.35">
      <c r="A7" s="41">
        <v>45546.890844907408</v>
      </c>
      <c r="B7" s="42" t="s">
        <v>1556</v>
      </c>
      <c r="C7" s="42" t="s">
        <v>2357</v>
      </c>
      <c r="D7" s="42" t="s">
        <v>1554</v>
      </c>
      <c r="E7" s="42" t="s">
        <v>1860</v>
      </c>
      <c r="F7" s="21">
        <v>5</v>
      </c>
      <c r="G7" s="42" t="s">
        <v>1828</v>
      </c>
      <c r="H7" s="21">
        <v>1</v>
      </c>
      <c r="I7" s="21">
        <v>5</v>
      </c>
      <c r="J7" s="40" t="s">
        <v>2366</v>
      </c>
      <c r="K7" s="42" t="s">
        <v>1847</v>
      </c>
      <c r="L7" s="21">
        <v>5</v>
      </c>
      <c r="M7" s="40" t="s">
        <v>2355</v>
      </c>
      <c r="N7" s="21">
        <v>2</v>
      </c>
      <c r="O7" s="43">
        <v>5</v>
      </c>
      <c r="P7" s="42" t="s">
        <v>2362</v>
      </c>
      <c r="Q7">
        <f t="shared" si="0"/>
        <v>-5</v>
      </c>
      <c r="R7">
        <f t="shared" si="1"/>
        <v>-5</v>
      </c>
      <c r="S7">
        <f t="shared" si="2"/>
        <v>-5</v>
      </c>
      <c r="T7">
        <f t="shared" si="3"/>
        <v>-5</v>
      </c>
      <c r="U7">
        <f t="shared" si="4"/>
        <v>-20</v>
      </c>
    </row>
    <row r="8" spans="1:21" ht="15" thickBot="1" x14ac:dyDescent="0.35">
      <c r="A8" s="39">
        <v>45546.89335648148</v>
      </c>
      <c r="B8" s="40" t="s">
        <v>725</v>
      </c>
      <c r="C8" s="40" t="s">
        <v>1977</v>
      </c>
      <c r="D8" s="40" t="s">
        <v>723</v>
      </c>
      <c r="E8" s="40" t="s">
        <v>1860</v>
      </c>
      <c r="F8" s="27">
        <v>5</v>
      </c>
      <c r="G8" s="42" t="s">
        <v>1828</v>
      </c>
      <c r="H8" s="27">
        <v>1</v>
      </c>
      <c r="I8" s="27">
        <v>5</v>
      </c>
      <c r="J8" s="40" t="s">
        <v>2366</v>
      </c>
      <c r="K8" s="40" t="s">
        <v>1847</v>
      </c>
      <c r="L8" s="27">
        <v>5</v>
      </c>
      <c r="M8" s="40" t="s">
        <v>2355</v>
      </c>
      <c r="N8" s="27">
        <v>3</v>
      </c>
      <c r="O8" s="45">
        <v>5</v>
      </c>
      <c r="P8" s="42" t="s">
        <v>2362</v>
      </c>
      <c r="Q8">
        <f t="shared" si="0"/>
        <v>-5</v>
      </c>
      <c r="R8">
        <f t="shared" si="1"/>
        <v>-5</v>
      </c>
      <c r="S8">
        <f t="shared" si="2"/>
        <v>-5</v>
      </c>
      <c r="T8">
        <f t="shared" si="3"/>
        <v>-5</v>
      </c>
      <c r="U8">
        <f t="shared" si="4"/>
        <v>-20</v>
      </c>
    </row>
    <row r="9" spans="1:21" ht="15" thickBot="1" x14ac:dyDescent="0.35">
      <c r="A9" s="41">
        <v>45546.899675925924</v>
      </c>
      <c r="B9" s="42" t="s">
        <v>62</v>
      </c>
      <c r="C9" s="42" t="s">
        <v>1991</v>
      </c>
      <c r="D9" s="42" t="s">
        <v>60</v>
      </c>
      <c r="E9" s="42" t="s">
        <v>1860</v>
      </c>
      <c r="F9" s="21">
        <v>5</v>
      </c>
      <c r="G9" s="42" t="s">
        <v>1828</v>
      </c>
      <c r="H9" s="21">
        <v>2</v>
      </c>
      <c r="I9" s="21">
        <v>5</v>
      </c>
      <c r="J9" s="40" t="s">
        <v>2366</v>
      </c>
      <c r="K9" s="42" t="s">
        <v>1847</v>
      </c>
      <c r="L9" s="21">
        <v>5</v>
      </c>
      <c r="M9" s="40" t="s">
        <v>2355</v>
      </c>
      <c r="N9" s="21">
        <v>2</v>
      </c>
      <c r="O9" s="43">
        <v>4</v>
      </c>
      <c r="P9" s="42" t="s">
        <v>2362</v>
      </c>
      <c r="Q9">
        <f t="shared" si="0"/>
        <v>-5</v>
      </c>
      <c r="R9">
        <f t="shared" si="1"/>
        <v>-5</v>
      </c>
      <c r="S9">
        <f t="shared" si="2"/>
        <v>-5</v>
      </c>
      <c r="T9">
        <f t="shared" si="3"/>
        <v>-4</v>
      </c>
      <c r="U9">
        <f t="shared" si="4"/>
        <v>-19</v>
      </c>
    </row>
    <row r="10" spans="1:21" ht="15" thickBot="1" x14ac:dyDescent="0.35">
      <c r="A10" s="39">
        <v>45546.9</v>
      </c>
      <c r="B10" s="40" t="s">
        <v>668</v>
      </c>
      <c r="C10" s="40" t="s">
        <v>2358</v>
      </c>
      <c r="D10" s="40" t="s">
        <v>666</v>
      </c>
      <c r="E10" s="40" t="s">
        <v>1860</v>
      </c>
      <c r="F10" s="27">
        <v>5</v>
      </c>
      <c r="G10" s="42" t="s">
        <v>1828</v>
      </c>
      <c r="H10" s="27">
        <v>1</v>
      </c>
      <c r="I10" s="27">
        <v>2</v>
      </c>
      <c r="J10" s="40" t="s">
        <v>2366</v>
      </c>
      <c r="K10" s="40" t="s">
        <v>1847</v>
      </c>
      <c r="L10" s="27">
        <v>5</v>
      </c>
      <c r="M10" s="40" t="s">
        <v>2355</v>
      </c>
      <c r="N10" s="27">
        <v>1</v>
      </c>
      <c r="O10" s="45">
        <v>1</v>
      </c>
      <c r="P10" s="42" t="s">
        <v>2362</v>
      </c>
      <c r="Q10">
        <f t="shared" si="0"/>
        <v>-5</v>
      </c>
      <c r="R10">
        <f t="shared" si="1"/>
        <v>-2</v>
      </c>
      <c r="S10">
        <f t="shared" si="2"/>
        <v>-5</v>
      </c>
      <c r="T10">
        <f t="shared" si="3"/>
        <v>-1</v>
      </c>
      <c r="U10">
        <f t="shared" si="4"/>
        <v>-13</v>
      </c>
    </row>
    <row r="11" spans="1:21" ht="15" thickBot="1" x14ac:dyDescent="0.35">
      <c r="A11" s="41">
        <v>45546.900636574072</v>
      </c>
      <c r="B11" s="42" t="s">
        <v>290</v>
      </c>
      <c r="C11" s="42" t="s">
        <v>2359</v>
      </c>
      <c r="D11" s="42" t="s">
        <v>288</v>
      </c>
      <c r="E11" s="42" t="s">
        <v>1860</v>
      </c>
      <c r="F11" s="21">
        <v>5</v>
      </c>
      <c r="G11" s="42" t="s">
        <v>1828</v>
      </c>
      <c r="H11" s="21">
        <v>1</v>
      </c>
      <c r="I11" s="21">
        <v>5</v>
      </c>
      <c r="J11" s="40" t="s">
        <v>2366</v>
      </c>
      <c r="K11" s="42" t="s">
        <v>1847</v>
      </c>
      <c r="L11" s="21">
        <v>5</v>
      </c>
      <c r="M11" s="40" t="s">
        <v>2355</v>
      </c>
      <c r="N11" s="21">
        <v>1</v>
      </c>
      <c r="O11" s="43">
        <v>5</v>
      </c>
      <c r="P11" s="42" t="s">
        <v>2362</v>
      </c>
      <c r="Q11">
        <f t="shared" si="0"/>
        <v>-5</v>
      </c>
      <c r="R11">
        <f t="shared" si="1"/>
        <v>-5</v>
      </c>
      <c r="S11">
        <f t="shared" si="2"/>
        <v>-5</v>
      </c>
      <c r="T11">
        <f t="shared" si="3"/>
        <v>-5</v>
      </c>
      <c r="U11">
        <f t="shared" si="4"/>
        <v>-20</v>
      </c>
    </row>
    <row r="12" spans="1:21" ht="15" thickBot="1" x14ac:dyDescent="0.35">
      <c r="A12" s="39">
        <v>45546.902083333334</v>
      </c>
      <c r="B12" s="40" t="s">
        <v>1440</v>
      </c>
      <c r="C12" s="40" t="s">
        <v>2360</v>
      </c>
      <c r="D12" s="40" t="s">
        <v>1438</v>
      </c>
      <c r="E12" s="40" t="s">
        <v>1828</v>
      </c>
      <c r="F12" s="27">
        <v>4</v>
      </c>
      <c r="G12" s="42" t="s">
        <v>1828</v>
      </c>
      <c r="H12" s="27">
        <v>2</v>
      </c>
      <c r="I12" s="27">
        <v>4</v>
      </c>
      <c r="J12" s="40" t="s">
        <v>2366</v>
      </c>
      <c r="K12" s="40" t="s">
        <v>2355</v>
      </c>
      <c r="L12" s="27">
        <v>3</v>
      </c>
      <c r="M12" s="40" t="s">
        <v>2355</v>
      </c>
      <c r="N12" s="27">
        <v>1</v>
      </c>
      <c r="O12" s="45">
        <v>3</v>
      </c>
      <c r="P12" s="42" t="s">
        <v>2362</v>
      </c>
      <c r="Q12">
        <f t="shared" si="0"/>
        <v>8</v>
      </c>
      <c r="R12">
        <f t="shared" si="1"/>
        <v>-4</v>
      </c>
      <c r="S12">
        <f t="shared" si="2"/>
        <v>6</v>
      </c>
      <c r="T12">
        <f t="shared" si="3"/>
        <v>-3</v>
      </c>
      <c r="U12">
        <f t="shared" si="4"/>
        <v>7</v>
      </c>
    </row>
    <row r="13" spans="1:21" ht="15" thickBot="1" x14ac:dyDescent="0.35">
      <c r="A13" s="41">
        <v>45546.907106481478</v>
      </c>
      <c r="B13" s="42" t="s">
        <v>1411</v>
      </c>
      <c r="C13" s="42" t="s">
        <v>2336</v>
      </c>
      <c r="D13" s="42" t="s">
        <v>1409</v>
      </c>
      <c r="E13" s="42" t="s">
        <v>1828</v>
      </c>
      <c r="F13" s="21">
        <v>5</v>
      </c>
      <c r="G13" s="42" t="s">
        <v>1828</v>
      </c>
      <c r="H13" s="21">
        <v>2</v>
      </c>
      <c r="I13" s="21">
        <v>3</v>
      </c>
      <c r="J13" s="40" t="s">
        <v>2366</v>
      </c>
      <c r="K13" s="42" t="s">
        <v>1847</v>
      </c>
      <c r="L13" s="21">
        <v>5</v>
      </c>
      <c r="M13" s="40" t="s">
        <v>2355</v>
      </c>
      <c r="N13" s="21">
        <v>4</v>
      </c>
      <c r="O13" s="43">
        <v>2</v>
      </c>
      <c r="P13" s="42" t="s">
        <v>2362</v>
      </c>
      <c r="Q13">
        <f t="shared" si="0"/>
        <v>10</v>
      </c>
      <c r="R13">
        <f t="shared" si="1"/>
        <v>-3</v>
      </c>
      <c r="S13">
        <f t="shared" si="2"/>
        <v>-5</v>
      </c>
      <c r="T13">
        <f t="shared" si="3"/>
        <v>-2</v>
      </c>
      <c r="U13">
        <f t="shared" si="4"/>
        <v>0</v>
      </c>
    </row>
    <row r="14" spans="1:21" ht="15" thickBot="1" x14ac:dyDescent="0.35">
      <c r="A14" s="39">
        <v>45546.908217592594</v>
      </c>
      <c r="B14" s="40" t="s">
        <v>512</v>
      </c>
      <c r="C14" s="40" t="s">
        <v>2361</v>
      </c>
      <c r="D14" s="40" t="s">
        <v>510</v>
      </c>
      <c r="E14" s="40" t="s">
        <v>1860</v>
      </c>
      <c r="F14" s="27">
        <v>4</v>
      </c>
      <c r="G14" s="42" t="s">
        <v>1828</v>
      </c>
      <c r="H14" s="27">
        <v>2</v>
      </c>
      <c r="I14" s="27">
        <v>1</v>
      </c>
      <c r="J14" s="40" t="s">
        <v>2366</v>
      </c>
      <c r="K14" s="40" t="s">
        <v>1847</v>
      </c>
      <c r="L14" s="27">
        <v>5</v>
      </c>
      <c r="M14" s="40" t="s">
        <v>2355</v>
      </c>
      <c r="N14" s="27">
        <v>1</v>
      </c>
      <c r="O14" s="45">
        <v>2</v>
      </c>
      <c r="P14" s="42" t="s">
        <v>2362</v>
      </c>
      <c r="Q14">
        <f t="shared" si="0"/>
        <v>-4</v>
      </c>
      <c r="R14">
        <f t="shared" si="1"/>
        <v>-1</v>
      </c>
      <c r="S14">
        <f t="shared" si="2"/>
        <v>-5</v>
      </c>
      <c r="T14">
        <f t="shared" si="3"/>
        <v>-2</v>
      </c>
      <c r="U14">
        <f t="shared" si="4"/>
        <v>-12</v>
      </c>
    </row>
    <row r="15" spans="1:21" ht="27" thickBot="1" x14ac:dyDescent="0.35">
      <c r="A15" s="41">
        <v>45546.913229166668</v>
      </c>
      <c r="B15" s="42" t="s">
        <v>1052</v>
      </c>
      <c r="C15" s="42" t="s">
        <v>2338</v>
      </c>
      <c r="D15" s="42" t="s">
        <v>1050</v>
      </c>
      <c r="E15" s="42" t="s">
        <v>1828</v>
      </c>
      <c r="F15" s="21">
        <v>2</v>
      </c>
      <c r="G15" s="42" t="s">
        <v>1828</v>
      </c>
      <c r="H15" s="21">
        <v>1</v>
      </c>
      <c r="I15" s="21">
        <v>1</v>
      </c>
      <c r="J15" s="40" t="s">
        <v>2366</v>
      </c>
      <c r="K15" s="42" t="s">
        <v>2355</v>
      </c>
      <c r="L15" s="21">
        <v>1</v>
      </c>
      <c r="M15" s="40" t="s">
        <v>2355</v>
      </c>
      <c r="N15" s="42" t="s">
        <v>2362</v>
      </c>
      <c r="O15" s="43">
        <v>1</v>
      </c>
      <c r="P15" s="42" t="s">
        <v>2362</v>
      </c>
      <c r="Q15">
        <f t="shared" si="0"/>
        <v>4</v>
      </c>
      <c r="R15">
        <f t="shared" si="1"/>
        <v>-1</v>
      </c>
      <c r="S15">
        <f t="shared" si="2"/>
        <v>2</v>
      </c>
      <c r="T15">
        <f t="shared" si="3"/>
        <v>1</v>
      </c>
      <c r="U15">
        <f t="shared" si="4"/>
        <v>6</v>
      </c>
    </row>
    <row r="16" spans="1:21" ht="15" thickBot="1" x14ac:dyDescent="0.35">
      <c r="A16" s="39">
        <v>45546.91511574074</v>
      </c>
      <c r="B16" s="40" t="s">
        <v>1251</v>
      </c>
      <c r="C16" s="40" t="s">
        <v>2339</v>
      </c>
      <c r="D16" s="40" t="s">
        <v>1249</v>
      </c>
      <c r="E16" s="40" t="s">
        <v>1860</v>
      </c>
      <c r="F16" s="27">
        <v>5</v>
      </c>
      <c r="G16" s="42" t="s">
        <v>1828</v>
      </c>
      <c r="H16" s="27">
        <v>3</v>
      </c>
      <c r="I16" s="27">
        <v>1</v>
      </c>
      <c r="J16" s="40" t="s">
        <v>2366</v>
      </c>
      <c r="K16" s="40" t="s">
        <v>2355</v>
      </c>
      <c r="L16" s="27">
        <v>4</v>
      </c>
      <c r="M16" s="40" t="s">
        <v>2355</v>
      </c>
      <c r="N16" s="27">
        <v>2</v>
      </c>
      <c r="O16" s="45">
        <v>1</v>
      </c>
      <c r="P16" s="42" t="s">
        <v>2362</v>
      </c>
      <c r="Q16">
        <f t="shared" si="0"/>
        <v>-5</v>
      </c>
      <c r="R16">
        <f t="shared" si="1"/>
        <v>-1</v>
      </c>
      <c r="S16">
        <f t="shared" si="2"/>
        <v>8</v>
      </c>
      <c r="T16">
        <f t="shared" si="3"/>
        <v>-1</v>
      </c>
      <c r="U16">
        <f t="shared" si="4"/>
        <v>1</v>
      </c>
    </row>
    <row r="17" spans="1:21" ht="27" thickBot="1" x14ac:dyDescent="0.35">
      <c r="A17" s="41">
        <v>45546.917291666665</v>
      </c>
      <c r="B17" s="42" t="s">
        <v>907</v>
      </c>
      <c r="C17" s="42" t="s">
        <v>1928</v>
      </c>
      <c r="D17" s="42" t="s">
        <v>905</v>
      </c>
      <c r="E17" s="42" t="s">
        <v>1860</v>
      </c>
      <c r="F17" s="21">
        <v>3</v>
      </c>
      <c r="G17" s="42" t="s">
        <v>1828</v>
      </c>
      <c r="H17" s="21">
        <v>1</v>
      </c>
      <c r="I17" s="21">
        <v>1</v>
      </c>
      <c r="J17" s="40" t="s">
        <v>2366</v>
      </c>
      <c r="K17" s="42" t="s">
        <v>1847</v>
      </c>
      <c r="L17" s="21">
        <v>3</v>
      </c>
      <c r="M17" s="40" t="s">
        <v>2355</v>
      </c>
      <c r="N17" s="21">
        <v>1</v>
      </c>
      <c r="O17" s="43">
        <v>1</v>
      </c>
      <c r="P17" s="42" t="s">
        <v>2362</v>
      </c>
      <c r="Q17">
        <f t="shared" si="0"/>
        <v>-3</v>
      </c>
      <c r="R17">
        <f t="shared" si="1"/>
        <v>-1</v>
      </c>
      <c r="S17">
        <f t="shared" si="2"/>
        <v>-3</v>
      </c>
      <c r="T17">
        <f t="shared" si="3"/>
        <v>-1</v>
      </c>
      <c r="U17">
        <f t="shared" si="4"/>
        <v>-8</v>
      </c>
    </row>
    <row r="18" spans="1:21" ht="15" thickBot="1" x14ac:dyDescent="0.35">
      <c r="A18" s="39">
        <v>45546.922893518517</v>
      </c>
      <c r="B18" s="40" t="s">
        <v>1302</v>
      </c>
      <c r="C18" s="40" t="s">
        <v>1301</v>
      </c>
      <c r="D18" s="40" t="s">
        <v>1300</v>
      </c>
      <c r="E18" s="40" t="s">
        <v>1828</v>
      </c>
      <c r="F18" s="27">
        <v>5</v>
      </c>
      <c r="G18" s="42" t="s">
        <v>1828</v>
      </c>
      <c r="H18" s="27">
        <v>1</v>
      </c>
      <c r="I18" s="27">
        <v>5</v>
      </c>
      <c r="J18" s="40" t="s">
        <v>2366</v>
      </c>
      <c r="K18" s="40" t="s">
        <v>1847</v>
      </c>
      <c r="L18" s="27">
        <v>5</v>
      </c>
      <c r="M18" s="40" t="s">
        <v>2355</v>
      </c>
      <c r="N18" s="27">
        <v>2</v>
      </c>
      <c r="O18" s="45">
        <v>5</v>
      </c>
      <c r="P18" s="42" t="s">
        <v>2362</v>
      </c>
      <c r="Q18">
        <f t="shared" si="0"/>
        <v>10</v>
      </c>
      <c r="R18">
        <f t="shared" si="1"/>
        <v>-5</v>
      </c>
      <c r="S18">
        <f t="shared" si="2"/>
        <v>-5</v>
      </c>
      <c r="T18">
        <f t="shared" si="3"/>
        <v>-5</v>
      </c>
      <c r="U18">
        <f t="shared" si="4"/>
        <v>-5</v>
      </c>
    </row>
    <row r="19" spans="1:21" ht="15" thickBot="1" x14ac:dyDescent="0.35">
      <c r="A19" s="41">
        <v>45546.936898148146</v>
      </c>
      <c r="B19" s="42" t="s">
        <v>92</v>
      </c>
      <c r="C19" s="42" t="s">
        <v>1992</v>
      </c>
      <c r="D19" s="42" t="s">
        <v>90</v>
      </c>
      <c r="E19" s="42" t="s">
        <v>1860</v>
      </c>
      <c r="F19" s="21">
        <v>5</v>
      </c>
      <c r="G19" s="42" t="s">
        <v>1828</v>
      </c>
      <c r="H19" s="21">
        <v>1</v>
      </c>
      <c r="I19" s="21">
        <v>5</v>
      </c>
      <c r="J19" s="40" t="s">
        <v>2366</v>
      </c>
      <c r="K19" s="42" t="s">
        <v>2355</v>
      </c>
      <c r="L19" s="21">
        <v>5</v>
      </c>
      <c r="M19" s="40" t="s">
        <v>2355</v>
      </c>
      <c r="N19" s="21">
        <v>1</v>
      </c>
      <c r="O19" s="43">
        <v>5</v>
      </c>
      <c r="P19" s="42" t="s">
        <v>2362</v>
      </c>
      <c r="Q19">
        <f t="shared" si="0"/>
        <v>-5</v>
      </c>
      <c r="R19">
        <f t="shared" si="1"/>
        <v>-5</v>
      </c>
      <c r="S19">
        <f t="shared" si="2"/>
        <v>10</v>
      </c>
      <c r="T19">
        <f t="shared" si="3"/>
        <v>-5</v>
      </c>
      <c r="U19">
        <f t="shared" si="4"/>
        <v>-5</v>
      </c>
    </row>
    <row r="20" spans="1:21" ht="15" thickBot="1" x14ac:dyDescent="0.35">
      <c r="A20" s="39">
        <v>45546.937280092592</v>
      </c>
      <c r="B20" s="40" t="s">
        <v>857</v>
      </c>
      <c r="C20" s="40" t="s">
        <v>1943</v>
      </c>
      <c r="D20" s="40" t="s">
        <v>855</v>
      </c>
      <c r="E20" s="40" t="s">
        <v>1860</v>
      </c>
      <c r="F20" s="27">
        <v>5</v>
      </c>
      <c r="G20" s="42" t="s">
        <v>1828</v>
      </c>
      <c r="H20" s="27">
        <v>1</v>
      </c>
      <c r="I20" s="27">
        <v>1</v>
      </c>
      <c r="J20" s="40" t="s">
        <v>2366</v>
      </c>
      <c r="K20" s="40" t="s">
        <v>1847</v>
      </c>
      <c r="L20" s="27">
        <v>3</v>
      </c>
      <c r="M20" s="40" t="s">
        <v>2355</v>
      </c>
      <c r="N20" s="27">
        <v>1</v>
      </c>
      <c r="O20" s="45">
        <v>1</v>
      </c>
      <c r="P20" s="42" t="s">
        <v>2362</v>
      </c>
      <c r="Q20">
        <f t="shared" si="0"/>
        <v>-5</v>
      </c>
      <c r="R20">
        <f t="shared" si="1"/>
        <v>-1</v>
      </c>
      <c r="S20">
        <f t="shared" si="2"/>
        <v>-3</v>
      </c>
      <c r="T20">
        <f t="shared" si="3"/>
        <v>-1</v>
      </c>
      <c r="U20">
        <f t="shared" si="4"/>
        <v>-10</v>
      </c>
    </row>
    <row r="21" spans="1:21" ht="15" thickBot="1" x14ac:dyDescent="0.35">
      <c r="A21" s="41">
        <v>45546.938194444447</v>
      </c>
      <c r="B21" s="42" t="s">
        <v>359</v>
      </c>
      <c r="C21" s="42" t="s">
        <v>1985</v>
      </c>
      <c r="D21" s="42" t="s">
        <v>357</v>
      </c>
      <c r="E21" s="42" t="s">
        <v>1860</v>
      </c>
      <c r="F21" s="21">
        <v>4</v>
      </c>
      <c r="G21" s="42" t="s">
        <v>1828</v>
      </c>
      <c r="H21" s="21">
        <v>1</v>
      </c>
      <c r="I21" s="21">
        <v>4</v>
      </c>
      <c r="J21" s="40" t="s">
        <v>2366</v>
      </c>
      <c r="K21" s="42" t="s">
        <v>1847</v>
      </c>
      <c r="L21" s="21">
        <v>5</v>
      </c>
      <c r="M21" s="40" t="s">
        <v>2355</v>
      </c>
      <c r="N21" s="21">
        <v>2</v>
      </c>
      <c r="O21" s="43">
        <v>3</v>
      </c>
      <c r="P21" s="42" t="s">
        <v>2362</v>
      </c>
      <c r="Q21">
        <f t="shared" si="0"/>
        <v>-4</v>
      </c>
      <c r="R21">
        <f t="shared" si="1"/>
        <v>-4</v>
      </c>
      <c r="S21">
        <f t="shared" si="2"/>
        <v>-5</v>
      </c>
      <c r="T21">
        <f t="shared" si="3"/>
        <v>-3</v>
      </c>
      <c r="U21">
        <f t="shared" si="4"/>
        <v>-16</v>
      </c>
    </row>
    <row r="22" spans="1:21" ht="15" thickBot="1" x14ac:dyDescent="0.35">
      <c r="A22" s="39">
        <v>45546.945347222223</v>
      </c>
      <c r="B22" s="40" t="s">
        <v>937</v>
      </c>
      <c r="C22" s="40" t="s">
        <v>1901</v>
      </c>
      <c r="D22" s="40" t="s">
        <v>935</v>
      </c>
      <c r="E22" s="40" t="s">
        <v>1860</v>
      </c>
      <c r="F22" s="27">
        <v>4</v>
      </c>
      <c r="G22" s="42" t="s">
        <v>1828</v>
      </c>
      <c r="H22" s="27">
        <v>1</v>
      </c>
      <c r="I22" s="27">
        <v>3</v>
      </c>
      <c r="J22" s="40" t="s">
        <v>2366</v>
      </c>
      <c r="K22" s="40" t="s">
        <v>1847</v>
      </c>
      <c r="L22" s="27">
        <v>4</v>
      </c>
      <c r="M22" s="40" t="s">
        <v>2355</v>
      </c>
      <c r="N22" s="27">
        <v>1</v>
      </c>
      <c r="O22" s="45">
        <v>4</v>
      </c>
      <c r="P22" s="42" t="s">
        <v>2362</v>
      </c>
      <c r="Q22">
        <f t="shared" si="0"/>
        <v>-4</v>
      </c>
      <c r="R22">
        <f t="shared" si="1"/>
        <v>-3</v>
      </c>
      <c r="S22">
        <f t="shared" si="2"/>
        <v>-4</v>
      </c>
      <c r="T22">
        <f t="shared" si="3"/>
        <v>-4</v>
      </c>
      <c r="U22">
        <f t="shared" si="4"/>
        <v>-15</v>
      </c>
    </row>
    <row r="23" spans="1:21" ht="15" thickBot="1" x14ac:dyDescent="0.35">
      <c r="A23" s="41">
        <v>45546.950381944444</v>
      </c>
      <c r="B23" s="42" t="s">
        <v>1230</v>
      </c>
      <c r="C23" s="42" t="s">
        <v>1880</v>
      </c>
      <c r="D23" s="42" t="s">
        <v>1228</v>
      </c>
      <c r="E23" s="42" t="s">
        <v>1860</v>
      </c>
      <c r="F23" s="21">
        <v>4</v>
      </c>
      <c r="G23" s="42" t="s">
        <v>1828</v>
      </c>
      <c r="H23" s="21">
        <v>2</v>
      </c>
      <c r="I23" s="21">
        <v>3</v>
      </c>
      <c r="J23" s="40" t="s">
        <v>2366</v>
      </c>
      <c r="K23" s="42" t="s">
        <v>1847</v>
      </c>
      <c r="L23" s="21">
        <v>2</v>
      </c>
      <c r="M23" s="40" t="s">
        <v>2355</v>
      </c>
      <c r="N23" s="21">
        <v>2</v>
      </c>
      <c r="O23" s="43">
        <v>2</v>
      </c>
      <c r="P23" s="42" t="s">
        <v>2362</v>
      </c>
      <c r="Q23">
        <f t="shared" si="0"/>
        <v>-4</v>
      </c>
      <c r="R23">
        <f t="shared" si="1"/>
        <v>-3</v>
      </c>
      <c r="S23">
        <f t="shared" si="2"/>
        <v>-2</v>
      </c>
      <c r="T23">
        <f t="shared" si="3"/>
        <v>-2</v>
      </c>
      <c r="U23">
        <f t="shared" si="4"/>
        <v>-11</v>
      </c>
    </row>
    <row r="24" spans="1:21" ht="15" thickBot="1" x14ac:dyDescent="0.35">
      <c r="A24" s="39">
        <v>45546.968854166669</v>
      </c>
      <c r="B24" s="40" t="s">
        <v>1728</v>
      </c>
      <c r="C24" s="40" t="s">
        <v>2363</v>
      </c>
      <c r="D24" s="40" t="s">
        <v>1726</v>
      </c>
      <c r="E24" s="40" t="s">
        <v>1860</v>
      </c>
      <c r="F24" s="27">
        <v>5</v>
      </c>
      <c r="G24" s="42" t="s">
        <v>1828</v>
      </c>
      <c r="H24" s="27">
        <v>3</v>
      </c>
      <c r="I24" s="27">
        <v>2</v>
      </c>
      <c r="J24" s="40" t="s">
        <v>2366</v>
      </c>
      <c r="K24" s="40" t="s">
        <v>1847</v>
      </c>
      <c r="L24" s="27">
        <v>5</v>
      </c>
      <c r="M24" s="40" t="s">
        <v>2355</v>
      </c>
      <c r="N24" s="27">
        <v>2</v>
      </c>
      <c r="O24" s="45">
        <v>2</v>
      </c>
      <c r="P24" s="42" t="s">
        <v>2362</v>
      </c>
      <c r="Q24">
        <f t="shared" si="0"/>
        <v>-5</v>
      </c>
      <c r="R24">
        <f t="shared" si="1"/>
        <v>-2</v>
      </c>
      <c r="S24">
        <f t="shared" si="2"/>
        <v>-5</v>
      </c>
      <c r="T24">
        <f t="shared" si="3"/>
        <v>-2</v>
      </c>
      <c r="U24">
        <f t="shared" si="4"/>
        <v>-14</v>
      </c>
    </row>
    <row r="25" spans="1:21" ht="15" thickBot="1" x14ac:dyDescent="0.35">
      <c r="A25" s="41">
        <v>45546.979907407411</v>
      </c>
      <c r="B25" s="42" t="s">
        <v>305</v>
      </c>
      <c r="C25" s="42" t="s">
        <v>1837</v>
      </c>
      <c r="D25" s="42" t="s">
        <v>303</v>
      </c>
      <c r="E25" s="42" t="s">
        <v>1860</v>
      </c>
      <c r="F25" s="21">
        <v>5</v>
      </c>
      <c r="G25" s="42" t="s">
        <v>1828</v>
      </c>
      <c r="H25" s="21">
        <v>2</v>
      </c>
      <c r="I25" s="21">
        <v>5</v>
      </c>
      <c r="J25" s="40" t="s">
        <v>2366</v>
      </c>
      <c r="K25" s="42" t="s">
        <v>1847</v>
      </c>
      <c r="L25" s="21">
        <v>5</v>
      </c>
      <c r="M25" s="40" t="s">
        <v>2355</v>
      </c>
      <c r="N25" s="21">
        <v>3</v>
      </c>
      <c r="O25" s="43">
        <v>5</v>
      </c>
      <c r="P25" s="42" t="s">
        <v>2362</v>
      </c>
      <c r="Q25">
        <f t="shared" si="0"/>
        <v>-5</v>
      </c>
      <c r="R25">
        <f t="shared" si="1"/>
        <v>-5</v>
      </c>
      <c r="S25">
        <f t="shared" si="2"/>
        <v>-5</v>
      </c>
      <c r="T25">
        <f t="shared" si="3"/>
        <v>-5</v>
      </c>
      <c r="U25">
        <f t="shared" si="4"/>
        <v>-20</v>
      </c>
    </row>
    <row r="26" spans="1:21" ht="27" thickBot="1" x14ac:dyDescent="0.35">
      <c r="A26" s="39">
        <v>45546.984259259261</v>
      </c>
      <c r="B26" s="40" t="s">
        <v>1773</v>
      </c>
      <c r="C26" s="40" t="s">
        <v>2364</v>
      </c>
      <c r="D26" s="40" t="s">
        <v>1771</v>
      </c>
      <c r="E26" s="40" t="s">
        <v>1828</v>
      </c>
      <c r="F26" s="27">
        <v>5</v>
      </c>
      <c r="G26" s="42" t="s">
        <v>1828</v>
      </c>
      <c r="H26" s="27">
        <v>2</v>
      </c>
      <c r="I26" s="27">
        <v>5</v>
      </c>
      <c r="J26" s="40" t="s">
        <v>2366</v>
      </c>
      <c r="K26" s="40" t="s">
        <v>1847</v>
      </c>
      <c r="L26" s="27">
        <v>5</v>
      </c>
      <c r="M26" s="40" t="s">
        <v>2355</v>
      </c>
      <c r="N26" s="27">
        <v>2</v>
      </c>
      <c r="O26" s="45">
        <v>5</v>
      </c>
      <c r="P26" s="42" t="s">
        <v>2362</v>
      </c>
      <c r="Q26">
        <f t="shared" si="0"/>
        <v>10</v>
      </c>
      <c r="R26">
        <f t="shared" si="1"/>
        <v>-5</v>
      </c>
      <c r="S26">
        <f t="shared" si="2"/>
        <v>-5</v>
      </c>
      <c r="T26">
        <f t="shared" si="3"/>
        <v>-5</v>
      </c>
      <c r="U26">
        <f t="shared" si="4"/>
        <v>-5</v>
      </c>
    </row>
    <row r="27" spans="1:21" ht="27" thickBot="1" x14ac:dyDescent="0.35">
      <c r="A27" s="41">
        <v>45546.990613425929</v>
      </c>
      <c r="B27" s="42" t="s">
        <v>248</v>
      </c>
      <c r="C27" s="42" t="s">
        <v>1996</v>
      </c>
      <c r="D27" s="42" t="s">
        <v>246</v>
      </c>
      <c r="E27" s="42" t="s">
        <v>1828</v>
      </c>
      <c r="F27" s="21">
        <v>5</v>
      </c>
      <c r="G27" s="42" t="s">
        <v>1828</v>
      </c>
      <c r="H27" s="21">
        <v>2</v>
      </c>
      <c r="I27" s="90"/>
      <c r="J27" s="40" t="s">
        <v>2366</v>
      </c>
      <c r="K27" s="42" t="s">
        <v>2355</v>
      </c>
      <c r="L27" s="21">
        <v>5</v>
      </c>
      <c r="M27" s="40" t="s">
        <v>2355</v>
      </c>
      <c r="N27" s="42" t="s">
        <v>2362</v>
      </c>
      <c r="O27" s="87"/>
      <c r="P27" s="42" t="s">
        <v>2362</v>
      </c>
      <c r="Q27">
        <f t="shared" si="0"/>
        <v>10</v>
      </c>
      <c r="R27">
        <f t="shared" si="1"/>
        <v>0</v>
      </c>
      <c r="S27">
        <f t="shared" si="2"/>
        <v>10</v>
      </c>
      <c r="T27">
        <f t="shared" si="3"/>
        <v>0</v>
      </c>
      <c r="U27">
        <f t="shared" si="4"/>
        <v>20</v>
      </c>
    </row>
    <row r="28" spans="1:21" ht="15" thickBot="1" x14ac:dyDescent="0.35">
      <c r="A28" s="39">
        <v>45546.99181712963</v>
      </c>
      <c r="B28" s="40" t="s">
        <v>551</v>
      </c>
      <c r="C28" s="40" t="s">
        <v>2365</v>
      </c>
      <c r="D28" s="40" t="s">
        <v>549</v>
      </c>
      <c r="E28" s="40" t="s">
        <v>1860</v>
      </c>
      <c r="F28" s="27">
        <v>5</v>
      </c>
      <c r="G28" s="42" t="s">
        <v>1828</v>
      </c>
      <c r="H28" s="27">
        <v>4</v>
      </c>
      <c r="I28" s="91"/>
      <c r="J28" s="40" t="s">
        <v>2366</v>
      </c>
      <c r="K28" s="40" t="s">
        <v>1847</v>
      </c>
      <c r="L28" s="27">
        <v>5</v>
      </c>
      <c r="M28" s="40" t="s">
        <v>2355</v>
      </c>
      <c r="N28" s="27">
        <v>3</v>
      </c>
      <c r="O28" s="88"/>
      <c r="P28" s="42" t="s">
        <v>2362</v>
      </c>
      <c r="Q28">
        <f t="shared" si="0"/>
        <v>-5</v>
      </c>
      <c r="R28">
        <f t="shared" si="1"/>
        <v>0</v>
      </c>
      <c r="S28">
        <f t="shared" si="2"/>
        <v>-5</v>
      </c>
      <c r="T28">
        <f t="shared" si="3"/>
        <v>0</v>
      </c>
      <c r="U28">
        <f t="shared" si="4"/>
        <v>-10</v>
      </c>
    </row>
    <row r="29" spans="1:21" ht="15" thickBot="1" x14ac:dyDescent="0.35">
      <c r="A29" s="39">
        <v>45576.020497685182</v>
      </c>
      <c r="B29" s="40" t="s">
        <v>1479</v>
      </c>
      <c r="C29" s="40" t="s">
        <v>1902</v>
      </c>
      <c r="D29" s="40" t="s">
        <v>1477</v>
      </c>
      <c r="E29" s="40" t="s">
        <v>1860</v>
      </c>
      <c r="F29" s="27">
        <v>5</v>
      </c>
      <c r="G29" s="42" t="s">
        <v>1828</v>
      </c>
      <c r="H29" s="27">
        <v>3</v>
      </c>
      <c r="I29" s="27">
        <v>5</v>
      </c>
      <c r="J29" s="40" t="s">
        <v>2366</v>
      </c>
      <c r="K29" s="40" t="s">
        <v>2355</v>
      </c>
      <c r="L29" s="27">
        <v>5</v>
      </c>
      <c r="M29" s="40" t="s">
        <v>2355</v>
      </c>
      <c r="N29" s="27">
        <v>3</v>
      </c>
      <c r="O29" s="45">
        <v>4</v>
      </c>
      <c r="P29" s="42" t="s">
        <v>2362</v>
      </c>
      <c r="Q29">
        <f t="shared" si="0"/>
        <v>-5</v>
      </c>
      <c r="R29">
        <f t="shared" si="1"/>
        <v>-5</v>
      </c>
      <c r="S29">
        <f t="shared" si="2"/>
        <v>10</v>
      </c>
      <c r="T29">
        <f t="shared" si="3"/>
        <v>-4</v>
      </c>
      <c r="U29">
        <f t="shared" si="4"/>
        <v>-4</v>
      </c>
    </row>
    <row r="30" spans="1:21" ht="27" thickBot="1" x14ac:dyDescent="0.35">
      <c r="A30" s="41">
        <v>45576.032592592594</v>
      </c>
      <c r="B30" s="42" t="s">
        <v>854</v>
      </c>
      <c r="C30" s="42" t="s">
        <v>1857</v>
      </c>
      <c r="D30" s="42" t="s">
        <v>852</v>
      </c>
      <c r="E30" s="42" t="s">
        <v>1860</v>
      </c>
      <c r="F30" s="21">
        <v>5</v>
      </c>
      <c r="G30" s="42" t="s">
        <v>1828</v>
      </c>
      <c r="H30" s="21">
        <v>2</v>
      </c>
      <c r="I30" s="90"/>
      <c r="J30" s="40" t="s">
        <v>2366</v>
      </c>
      <c r="K30" s="42" t="s">
        <v>1847</v>
      </c>
      <c r="L30" s="21">
        <v>5</v>
      </c>
      <c r="M30" s="40" t="s">
        <v>2355</v>
      </c>
      <c r="N30" s="21">
        <v>2</v>
      </c>
      <c r="O30" s="87"/>
      <c r="P30" s="42" t="s">
        <v>2362</v>
      </c>
      <c r="Q30">
        <f t="shared" si="0"/>
        <v>-5</v>
      </c>
      <c r="R30">
        <f t="shared" si="1"/>
        <v>0</v>
      </c>
      <c r="S30">
        <f t="shared" si="2"/>
        <v>-5</v>
      </c>
      <c r="T30">
        <f t="shared" si="3"/>
        <v>0</v>
      </c>
      <c r="U30">
        <f t="shared" si="4"/>
        <v>-10</v>
      </c>
    </row>
    <row r="31" spans="1:21" ht="27" thickBot="1" x14ac:dyDescent="0.35">
      <c r="A31" s="39">
        <v>45576.032754629632</v>
      </c>
      <c r="B31" s="40" t="s">
        <v>107</v>
      </c>
      <c r="C31" s="40" t="s">
        <v>1981</v>
      </c>
      <c r="D31" s="40" t="s">
        <v>105</v>
      </c>
      <c r="E31" s="40" t="s">
        <v>1860</v>
      </c>
      <c r="F31" s="27">
        <v>4</v>
      </c>
      <c r="G31" s="42" t="s">
        <v>1828</v>
      </c>
      <c r="H31" s="27">
        <v>1</v>
      </c>
      <c r="I31" s="27">
        <v>4</v>
      </c>
      <c r="J31" s="40" t="s">
        <v>2366</v>
      </c>
      <c r="K31" s="40" t="s">
        <v>2355</v>
      </c>
      <c r="L31" s="27">
        <v>5</v>
      </c>
      <c r="M31" s="40" t="s">
        <v>2355</v>
      </c>
      <c r="N31" s="40" t="s">
        <v>2362</v>
      </c>
      <c r="O31" s="45">
        <v>5</v>
      </c>
      <c r="P31" s="42" t="s">
        <v>2362</v>
      </c>
      <c r="Q31">
        <f t="shared" si="0"/>
        <v>-4</v>
      </c>
      <c r="R31">
        <f t="shared" si="1"/>
        <v>-4</v>
      </c>
      <c r="S31">
        <f t="shared" si="2"/>
        <v>10</v>
      </c>
      <c r="T31">
        <f t="shared" si="3"/>
        <v>5</v>
      </c>
      <c r="U31">
        <f t="shared" si="4"/>
        <v>7</v>
      </c>
    </row>
    <row r="32" spans="1:21" ht="15" thickBot="1" x14ac:dyDescent="0.35">
      <c r="A32" s="41">
        <v>45576.033668981479</v>
      </c>
      <c r="B32" s="42" t="s">
        <v>743</v>
      </c>
      <c r="C32" s="42" t="s">
        <v>1855</v>
      </c>
      <c r="D32" s="42" t="s">
        <v>741</v>
      </c>
      <c r="E32" s="42" t="s">
        <v>1860</v>
      </c>
      <c r="F32" s="21">
        <v>5</v>
      </c>
      <c r="G32" s="42" t="s">
        <v>1828</v>
      </c>
      <c r="H32" s="21">
        <v>2</v>
      </c>
      <c r="I32" s="21">
        <v>5</v>
      </c>
      <c r="J32" s="40" t="s">
        <v>2366</v>
      </c>
      <c r="K32" s="42" t="s">
        <v>2355</v>
      </c>
      <c r="L32" s="21">
        <v>5</v>
      </c>
      <c r="M32" s="40" t="s">
        <v>2355</v>
      </c>
      <c r="N32" s="21">
        <v>2</v>
      </c>
      <c r="O32" s="43">
        <v>5</v>
      </c>
      <c r="P32" s="42" t="s">
        <v>2362</v>
      </c>
      <c r="Q32">
        <f t="shared" si="0"/>
        <v>-5</v>
      </c>
      <c r="R32">
        <f t="shared" si="1"/>
        <v>-5</v>
      </c>
      <c r="S32">
        <f t="shared" si="2"/>
        <v>10</v>
      </c>
      <c r="T32">
        <f t="shared" si="3"/>
        <v>-5</v>
      </c>
      <c r="U32">
        <f t="shared" si="4"/>
        <v>-5</v>
      </c>
    </row>
    <row r="33" spans="1:21" ht="15" thickBot="1" x14ac:dyDescent="0.35">
      <c r="A33" s="39">
        <v>45576.034953703704</v>
      </c>
      <c r="B33" s="40" t="s">
        <v>1544</v>
      </c>
      <c r="C33" s="40" t="s">
        <v>2340</v>
      </c>
      <c r="D33" s="40" t="s">
        <v>1542</v>
      </c>
      <c r="E33" s="40" t="s">
        <v>1860</v>
      </c>
      <c r="F33" s="27">
        <v>3</v>
      </c>
      <c r="G33" s="42" t="s">
        <v>1828</v>
      </c>
      <c r="H33" s="27">
        <v>2</v>
      </c>
      <c r="I33" s="27">
        <v>2</v>
      </c>
      <c r="J33" s="40" t="s">
        <v>2366</v>
      </c>
      <c r="K33" s="40" t="s">
        <v>2355</v>
      </c>
      <c r="L33" s="27">
        <v>3</v>
      </c>
      <c r="M33" s="40" t="s">
        <v>2355</v>
      </c>
      <c r="N33" s="27">
        <v>1</v>
      </c>
      <c r="O33" s="45">
        <v>2</v>
      </c>
      <c r="P33" s="42" t="s">
        <v>2362</v>
      </c>
      <c r="Q33">
        <f t="shared" si="0"/>
        <v>-3</v>
      </c>
      <c r="R33">
        <f t="shared" si="1"/>
        <v>-2</v>
      </c>
      <c r="S33">
        <f t="shared" si="2"/>
        <v>6</v>
      </c>
      <c r="T33">
        <f t="shared" si="3"/>
        <v>-2</v>
      </c>
      <c r="U33">
        <f t="shared" si="4"/>
        <v>-1</v>
      </c>
    </row>
    <row r="34" spans="1:21" ht="15" thickBot="1" x14ac:dyDescent="0.35">
      <c r="A34" s="41">
        <v>45576.035509259258</v>
      </c>
      <c r="B34" s="42" t="s">
        <v>886</v>
      </c>
      <c r="C34" s="42" t="s">
        <v>2232</v>
      </c>
      <c r="D34" s="42" t="s">
        <v>885</v>
      </c>
      <c r="E34" s="42" t="s">
        <v>1860</v>
      </c>
      <c r="F34" s="21">
        <v>5</v>
      </c>
      <c r="G34" s="42" t="s">
        <v>1828</v>
      </c>
      <c r="H34" s="21">
        <v>3</v>
      </c>
      <c r="I34" s="90"/>
      <c r="J34" s="40" t="s">
        <v>2366</v>
      </c>
      <c r="K34" s="42" t="s">
        <v>1847</v>
      </c>
      <c r="L34" s="21">
        <v>5</v>
      </c>
      <c r="M34" s="40" t="s">
        <v>2355</v>
      </c>
      <c r="N34" s="21">
        <v>3</v>
      </c>
      <c r="O34" s="87"/>
      <c r="P34" s="42" t="s">
        <v>2362</v>
      </c>
      <c r="Q34">
        <f t="shared" si="0"/>
        <v>-5</v>
      </c>
      <c r="R34">
        <f t="shared" si="1"/>
        <v>0</v>
      </c>
      <c r="S34">
        <f t="shared" si="2"/>
        <v>-5</v>
      </c>
      <c r="T34">
        <f t="shared" si="3"/>
        <v>0</v>
      </c>
      <c r="U34">
        <f t="shared" si="4"/>
        <v>-10</v>
      </c>
    </row>
    <row r="35" spans="1:21" ht="15" thickBot="1" x14ac:dyDescent="0.35">
      <c r="A35" s="39">
        <v>45576.038506944446</v>
      </c>
      <c r="B35" s="40" t="s">
        <v>14</v>
      </c>
      <c r="C35" s="40" t="s">
        <v>1864</v>
      </c>
      <c r="D35" s="40" t="s">
        <v>12</v>
      </c>
      <c r="E35" s="40" t="s">
        <v>1828</v>
      </c>
      <c r="F35" s="27">
        <v>5</v>
      </c>
      <c r="G35" s="42" t="s">
        <v>1828</v>
      </c>
      <c r="H35" s="27">
        <v>1</v>
      </c>
      <c r="I35" s="27">
        <v>5</v>
      </c>
      <c r="J35" s="40" t="s">
        <v>2366</v>
      </c>
      <c r="K35" s="40" t="s">
        <v>1847</v>
      </c>
      <c r="L35" s="27">
        <v>5</v>
      </c>
      <c r="M35" s="40" t="s">
        <v>2355</v>
      </c>
      <c r="N35" s="27">
        <v>1</v>
      </c>
      <c r="O35" s="45">
        <v>5</v>
      </c>
      <c r="P35" s="42" t="s">
        <v>2362</v>
      </c>
      <c r="Q35">
        <f t="shared" si="0"/>
        <v>10</v>
      </c>
      <c r="R35">
        <f t="shared" si="1"/>
        <v>-5</v>
      </c>
      <c r="S35">
        <f t="shared" si="2"/>
        <v>-5</v>
      </c>
      <c r="T35">
        <f t="shared" si="3"/>
        <v>-5</v>
      </c>
      <c r="U35">
        <f t="shared" si="4"/>
        <v>-5</v>
      </c>
    </row>
    <row r="36" spans="1:21" ht="15" thickBot="1" x14ac:dyDescent="0.35">
      <c r="A36" s="41">
        <v>45576.040219907409</v>
      </c>
      <c r="B36" s="42" t="s">
        <v>1417</v>
      </c>
      <c r="C36" s="42" t="s">
        <v>2342</v>
      </c>
      <c r="D36" s="42" t="s">
        <v>1415</v>
      </c>
      <c r="E36" s="42" t="s">
        <v>1828</v>
      </c>
      <c r="F36" s="21">
        <v>1</v>
      </c>
      <c r="G36" s="42" t="s">
        <v>1828</v>
      </c>
      <c r="H36" s="21">
        <v>2</v>
      </c>
      <c r="I36" s="21">
        <v>1</v>
      </c>
      <c r="J36" s="40" t="s">
        <v>2366</v>
      </c>
      <c r="K36" s="42" t="s">
        <v>1847</v>
      </c>
      <c r="L36" s="21">
        <v>1</v>
      </c>
      <c r="M36" s="40" t="s">
        <v>2355</v>
      </c>
      <c r="N36" s="21">
        <v>1</v>
      </c>
      <c r="O36" s="43">
        <v>1</v>
      </c>
      <c r="P36" s="42" t="s">
        <v>2362</v>
      </c>
      <c r="Q36">
        <f t="shared" si="0"/>
        <v>2</v>
      </c>
      <c r="R36">
        <f t="shared" si="1"/>
        <v>-1</v>
      </c>
      <c r="S36">
        <f t="shared" si="2"/>
        <v>-1</v>
      </c>
      <c r="T36">
        <f t="shared" si="3"/>
        <v>-1</v>
      </c>
      <c r="U36">
        <f t="shared" si="4"/>
        <v>-1</v>
      </c>
    </row>
    <row r="37" spans="1:21" ht="27" thickBot="1" x14ac:dyDescent="0.35">
      <c r="A37" s="39">
        <v>45576.040821759256</v>
      </c>
      <c r="B37" s="40" t="s">
        <v>1372</v>
      </c>
      <c r="C37" s="40" t="s">
        <v>1983</v>
      </c>
      <c r="D37" s="40" t="s">
        <v>1371</v>
      </c>
      <c r="E37" s="40" t="s">
        <v>1860</v>
      </c>
      <c r="F37" s="27">
        <v>5</v>
      </c>
      <c r="G37" s="42" t="s">
        <v>1828</v>
      </c>
      <c r="H37" s="40" t="s">
        <v>2366</v>
      </c>
      <c r="I37" s="27">
        <v>5</v>
      </c>
      <c r="J37" s="40" t="s">
        <v>2366</v>
      </c>
      <c r="K37" s="40" t="s">
        <v>1847</v>
      </c>
      <c r="L37" s="27">
        <v>5</v>
      </c>
      <c r="M37" s="40" t="s">
        <v>2355</v>
      </c>
      <c r="N37" s="27">
        <v>1</v>
      </c>
      <c r="O37" s="45">
        <v>5</v>
      </c>
      <c r="P37" s="42" t="s">
        <v>2362</v>
      </c>
      <c r="Q37">
        <f t="shared" si="0"/>
        <v>-5</v>
      </c>
      <c r="R37">
        <f t="shared" si="1"/>
        <v>5</v>
      </c>
      <c r="S37">
        <f t="shared" si="2"/>
        <v>-5</v>
      </c>
      <c r="T37">
        <f t="shared" si="3"/>
        <v>-5</v>
      </c>
      <c r="U37">
        <f t="shared" si="4"/>
        <v>-10</v>
      </c>
    </row>
    <row r="38" spans="1:21" ht="15" thickBot="1" x14ac:dyDescent="0.35">
      <c r="A38" s="41">
        <v>45576.041875000003</v>
      </c>
      <c r="B38" s="42" t="s">
        <v>263</v>
      </c>
      <c r="C38" s="42" t="s">
        <v>2344</v>
      </c>
      <c r="D38" s="42" t="s">
        <v>261</v>
      </c>
      <c r="E38" s="42" t="s">
        <v>1860</v>
      </c>
      <c r="F38" s="21">
        <v>1</v>
      </c>
      <c r="G38" s="42" t="s">
        <v>1828</v>
      </c>
      <c r="H38" s="21">
        <v>2</v>
      </c>
      <c r="I38" s="21">
        <v>1</v>
      </c>
      <c r="J38" s="40" t="s">
        <v>2366</v>
      </c>
      <c r="K38" s="42" t="s">
        <v>1847</v>
      </c>
      <c r="L38" s="21">
        <v>2</v>
      </c>
      <c r="M38" s="40" t="s">
        <v>2355</v>
      </c>
      <c r="N38" s="21">
        <v>1</v>
      </c>
      <c r="O38" s="43">
        <v>1</v>
      </c>
      <c r="P38" s="42" t="s">
        <v>2362</v>
      </c>
      <c r="Q38">
        <f t="shared" si="0"/>
        <v>-1</v>
      </c>
      <c r="R38">
        <f t="shared" si="1"/>
        <v>-1</v>
      </c>
      <c r="S38">
        <f t="shared" si="2"/>
        <v>-2</v>
      </c>
      <c r="T38">
        <f t="shared" si="3"/>
        <v>-1</v>
      </c>
      <c r="U38">
        <f t="shared" si="4"/>
        <v>-5</v>
      </c>
    </row>
    <row r="39" spans="1:21" ht="15" thickBot="1" x14ac:dyDescent="0.35">
      <c r="A39" s="39">
        <v>45576.04278935185</v>
      </c>
      <c r="B39" s="40" t="s">
        <v>1120</v>
      </c>
      <c r="C39" s="40" t="s">
        <v>2343</v>
      </c>
      <c r="D39" s="40" t="s">
        <v>1119</v>
      </c>
      <c r="E39" s="40" t="s">
        <v>1860</v>
      </c>
      <c r="F39" s="27">
        <v>2</v>
      </c>
      <c r="G39" s="42" t="s">
        <v>1828</v>
      </c>
      <c r="H39" s="27">
        <v>2</v>
      </c>
      <c r="I39" s="27">
        <v>2</v>
      </c>
      <c r="J39" s="40" t="s">
        <v>2366</v>
      </c>
      <c r="K39" s="40" t="s">
        <v>1847</v>
      </c>
      <c r="L39" s="27">
        <v>2</v>
      </c>
      <c r="M39" s="40" t="s">
        <v>2355</v>
      </c>
      <c r="N39" s="27">
        <v>2</v>
      </c>
      <c r="O39" s="45">
        <v>2</v>
      </c>
      <c r="P39" s="42" t="s">
        <v>2362</v>
      </c>
      <c r="Q39">
        <f t="shared" si="0"/>
        <v>-2</v>
      </c>
      <c r="R39">
        <f t="shared" si="1"/>
        <v>-2</v>
      </c>
      <c r="S39">
        <f t="shared" si="2"/>
        <v>-2</v>
      </c>
      <c r="T39">
        <f t="shared" si="3"/>
        <v>-2</v>
      </c>
      <c r="U39">
        <f t="shared" si="4"/>
        <v>-8</v>
      </c>
    </row>
    <row r="40" spans="1:21" ht="15" thickBot="1" x14ac:dyDescent="0.35">
      <c r="A40" s="41">
        <v>45576.046597222223</v>
      </c>
      <c r="B40" s="42" t="s">
        <v>683</v>
      </c>
      <c r="C40" s="42" t="s">
        <v>2367</v>
      </c>
      <c r="D40" s="42" t="s">
        <v>681</v>
      </c>
      <c r="E40" s="42" t="s">
        <v>1860</v>
      </c>
      <c r="F40" s="21">
        <v>4</v>
      </c>
      <c r="G40" s="42" t="s">
        <v>1828</v>
      </c>
      <c r="H40" s="21">
        <v>3</v>
      </c>
      <c r="I40" s="21">
        <v>2</v>
      </c>
      <c r="J40" s="40" t="s">
        <v>2366</v>
      </c>
      <c r="K40" s="42" t="s">
        <v>1847</v>
      </c>
      <c r="L40" s="21">
        <v>3</v>
      </c>
      <c r="M40" s="40" t="s">
        <v>2355</v>
      </c>
      <c r="N40" s="21">
        <v>2</v>
      </c>
      <c r="O40" s="43">
        <v>2</v>
      </c>
      <c r="P40" s="42" t="s">
        <v>2362</v>
      </c>
      <c r="Q40">
        <f t="shared" si="0"/>
        <v>-4</v>
      </c>
      <c r="R40">
        <f t="shared" si="1"/>
        <v>-2</v>
      </c>
      <c r="S40">
        <f t="shared" si="2"/>
        <v>-3</v>
      </c>
      <c r="T40">
        <f t="shared" si="3"/>
        <v>-2</v>
      </c>
      <c r="U40">
        <f t="shared" si="4"/>
        <v>-11</v>
      </c>
    </row>
    <row r="41" spans="1:21" ht="27" thickBot="1" x14ac:dyDescent="0.35">
      <c r="A41" s="39">
        <v>45576.053831018522</v>
      </c>
      <c r="B41" s="40" t="s">
        <v>734</v>
      </c>
      <c r="C41" s="40" t="s">
        <v>2368</v>
      </c>
      <c r="D41" s="40" t="s">
        <v>732</v>
      </c>
      <c r="E41" s="40" t="s">
        <v>1828</v>
      </c>
      <c r="F41" s="27">
        <v>5</v>
      </c>
      <c r="G41" s="42" t="s">
        <v>1828</v>
      </c>
      <c r="H41" s="40" t="s">
        <v>2366</v>
      </c>
      <c r="I41" s="27">
        <v>3</v>
      </c>
      <c r="J41" s="40" t="s">
        <v>2366</v>
      </c>
      <c r="K41" s="40" t="s">
        <v>1847</v>
      </c>
      <c r="L41" s="27">
        <v>5</v>
      </c>
      <c r="M41" s="40" t="s">
        <v>2355</v>
      </c>
      <c r="N41" s="27">
        <v>4</v>
      </c>
      <c r="O41" s="45">
        <v>4</v>
      </c>
      <c r="P41" s="42" t="s">
        <v>2362</v>
      </c>
      <c r="Q41">
        <f t="shared" si="0"/>
        <v>10</v>
      </c>
      <c r="R41">
        <f t="shared" si="1"/>
        <v>3</v>
      </c>
      <c r="S41">
        <f t="shared" si="2"/>
        <v>-5</v>
      </c>
      <c r="T41">
        <f t="shared" si="3"/>
        <v>-4</v>
      </c>
      <c r="U41">
        <f t="shared" si="4"/>
        <v>4</v>
      </c>
    </row>
    <row r="42" spans="1:21" ht="15" thickBot="1" x14ac:dyDescent="0.35">
      <c r="A42" s="41">
        <v>45576.054085648146</v>
      </c>
      <c r="B42" s="42" t="s">
        <v>101</v>
      </c>
      <c r="C42" s="42" t="s">
        <v>2369</v>
      </c>
      <c r="D42" s="42" t="s">
        <v>99</v>
      </c>
      <c r="E42" s="42" t="s">
        <v>1860</v>
      </c>
      <c r="F42" s="21">
        <v>3</v>
      </c>
      <c r="G42" s="42" t="s">
        <v>1828</v>
      </c>
      <c r="H42" s="21">
        <v>1</v>
      </c>
      <c r="I42" s="21">
        <v>2</v>
      </c>
      <c r="J42" s="40" t="s">
        <v>2366</v>
      </c>
      <c r="K42" s="42" t="s">
        <v>1847</v>
      </c>
      <c r="L42" s="21">
        <v>5</v>
      </c>
      <c r="M42" s="40" t="s">
        <v>2355</v>
      </c>
      <c r="N42" s="21">
        <v>2</v>
      </c>
      <c r="O42" s="43">
        <v>2</v>
      </c>
      <c r="P42" s="42" t="s">
        <v>2362</v>
      </c>
      <c r="Q42">
        <f t="shared" si="0"/>
        <v>-3</v>
      </c>
      <c r="R42">
        <f t="shared" si="1"/>
        <v>-2</v>
      </c>
      <c r="S42">
        <f t="shared" si="2"/>
        <v>-5</v>
      </c>
      <c r="T42">
        <f t="shared" si="3"/>
        <v>-2</v>
      </c>
      <c r="U42">
        <f t="shared" si="4"/>
        <v>-12</v>
      </c>
    </row>
    <row r="43" spans="1:21" ht="27" thickBot="1" x14ac:dyDescent="0.35">
      <c r="A43" s="39">
        <v>45576.056319444448</v>
      </c>
      <c r="B43" s="40" t="s">
        <v>892</v>
      </c>
      <c r="C43" s="40" t="s">
        <v>1944</v>
      </c>
      <c r="D43" s="40" t="s">
        <v>890</v>
      </c>
      <c r="E43" s="40" t="s">
        <v>1860</v>
      </c>
      <c r="F43" s="27">
        <v>5</v>
      </c>
      <c r="G43" s="42" t="s">
        <v>1828</v>
      </c>
      <c r="H43" s="27">
        <v>3</v>
      </c>
      <c r="I43" s="27">
        <v>1</v>
      </c>
      <c r="J43" s="40" t="s">
        <v>2366</v>
      </c>
      <c r="K43" s="40" t="s">
        <v>1847</v>
      </c>
      <c r="L43" s="27">
        <v>5</v>
      </c>
      <c r="M43" s="40" t="s">
        <v>2355</v>
      </c>
      <c r="N43" s="40" t="s">
        <v>2370</v>
      </c>
      <c r="O43" s="45">
        <v>1</v>
      </c>
      <c r="P43" s="42" t="s">
        <v>2362</v>
      </c>
      <c r="Q43">
        <f t="shared" si="0"/>
        <v>-5</v>
      </c>
      <c r="R43">
        <f t="shared" si="1"/>
        <v>-1</v>
      </c>
      <c r="S43">
        <f t="shared" si="2"/>
        <v>-5</v>
      </c>
      <c r="T43">
        <f t="shared" si="3"/>
        <v>-1</v>
      </c>
      <c r="U43">
        <f t="shared" si="4"/>
        <v>-12</v>
      </c>
    </row>
    <row r="44" spans="1:21" ht="27" thickBot="1" x14ac:dyDescent="0.35">
      <c r="A44" s="41">
        <v>45576.064791666664</v>
      </c>
      <c r="B44" s="42" t="s">
        <v>131</v>
      </c>
      <c r="C44" s="42" t="s">
        <v>2034</v>
      </c>
      <c r="D44" s="42" t="s">
        <v>129</v>
      </c>
      <c r="E44" s="42" t="s">
        <v>1860</v>
      </c>
      <c r="F44" s="21">
        <v>5</v>
      </c>
      <c r="G44" s="42" t="s">
        <v>1828</v>
      </c>
      <c r="H44" s="21">
        <v>1</v>
      </c>
      <c r="I44" s="21">
        <v>5</v>
      </c>
      <c r="J44" s="40" t="s">
        <v>2366</v>
      </c>
      <c r="K44" s="42" t="s">
        <v>1847</v>
      </c>
      <c r="L44" s="21">
        <v>5</v>
      </c>
      <c r="M44" s="40" t="s">
        <v>2355</v>
      </c>
      <c r="N44" s="42" t="s">
        <v>2362</v>
      </c>
      <c r="O44" s="43">
        <v>5</v>
      </c>
      <c r="P44" s="42" t="s">
        <v>2362</v>
      </c>
      <c r="Q44">
        <f t="shared" si="0"/>
        <v>-5</v>
      </c>
      <c r="R44">
        <f t="shared" si="1"/>
        <v>-5</v>
      </c>
      <c r="S44">
        <f t="shared" si="2"/>
        <v>-5</v>
      </c>
      <c r="T44">
        <f t="shared" si="3"/>
        <v>5</v>
      </c>
      <c r="U44">
        <f t="shared" si="4"/>
        <v>-10</v>
      </c>
    </row>
    <row r="45" spans="1:21" ht="15" thickBot="1" x14ac:dyDescent="0.35">
      <c r="A45" s="39">
        <v>45576.078159722223</v>
      </c>
      <c r="B45" s="40" t="s">
        <v>1449</v>
      </c>
      <c r="C45" s="40" t="s">
        <v>2310</v>
      </c>
      <c r="D45" s="40" t="s">
        <v>1447</v>
      </c>
      <c r="E45" s="40" t="s">
        <v>1828</v>
      </c>
      <c r="F45" s="27">
        <v>3</v>
      </c>
      <c r="G45" s="42" t="s">
        <v>1828</v>
      </c>
      <c r="H45" s="27">
        <v>3</v>
      </c>
      <c r="I45" s="27">
        <v>4</v>
      </c>
      <c r="J45" s="40" t="s">
        <v>2366</v>
      </c>
      <c r="K45" s="40" t="s">
        <v>1847</v>
      </c>
      <c r="L45" s="27">
        <v>5</v>
      </c>
      <c r="M45" s="40" t="s">
        <v>2355</v>
      </c>
      <c r="N45" s="27">
        <v>3</v>
      </c>
      <c r="O45" s="45">
        <v>5</v>
      </c>
      <c r="P45" s="42" t="s">
        <v>2362</v>
      </c>
      <c r="Q45">
        <f t="shared" si="0"/>
        <v>6</v>
      </c>
      <c r="R45">
        <f t="shared" si="1"/>
        <v>-4</v>
      </c>
      <c r="S45">
        <f t="shared" si="2"/>
        <v>-5</v>
      </c>
      <c r="T45">
        <f t="shared" si="3"/>
        <v>-5</v>
      </c>
      <c r="U45">
        <f t="shared" si="4"/>
        <v>-8</v>
      </c>
    </row>
    <row r="46" spans="1:21" ht="27" thickBot="1" x14ac:dyDescent="0.35">
      <c r="A46" s="41">
        <v>45576.108101851853</v>
      </c>
      <c r="B46" s="42" t="s">
        <v>431</v>
      </c>
      <c r="C46" s="42" t="s">
        <v>1979</v>
      </c>
      <c r="D46" s="42" t="s">
        <v>2152</v>
      </c>
      <c r="E46" s="42" t="s">
        <v>1860</v>
      </c>
      <c r="F46" s="21">
        <v>5</v>
      </c>
      <c r="G46" s="42" t="s">
        <v>1828</v>
      </c>
      <c r="H46" s="21">
        <v>1</v>
      </c>
      <c r="I46" s="90"/>
      <c r="J46" s="40" t="s">
        <v>2366</v>
      </c>
      <c r="K46" s="42" t="s">
        <v>1847</v>
      </c>
      <c r="L46" s="21">
        <v>5</v>
      </c>
      <c r="M46" s="40" t="s">
        <v>2355</v>
      </c>
      <c r="N46" s="21">
        <v>1</v>
      </c>
      <c r="O46" s="43">
        <v>5</v>
      </c>
      <c r="P46" s="42" t="s">
        <v>2362</v>
      </c>
      <c r="Q46">
        <f t="shared" si="0"/>
        <v>-5</v>
      </c>
      <c r="R46">
        <f t="shared" si="1"/>
        <v>0</v>
      </c>
      <c r="S46">
        <f t="shared" si="2"/>
        <v>-5</v>
      </c>
      <c r="T46">
        <f t="shared" si="3"/>
        <v>-5</v>
      </c>
      <c r="U46">
        <f t="shared" si="4"/>
        <v>-15</v>
      </c>
    </row>
    <row r="47" spans="1:21" ht="15" thickBot="1" x14ac:dyDescent="0.35">
      <c r="A47" s="39">
        <v>45576.150752314818</v>
      </c>
      <c r="B47" s="40" t="s">
        <v>560</v>
      </c>
      <c r="C47" s="40" t="s">
        <v>1833</v>
      </c>
      <c r="D47" s="40" t="s">
        <v>558</v>
      </c>
      <c r="E47" s="40" t="s">
        <v>1860</v>
      </c>
      <c r="F47" s="27">
        <v>5</v>
      </c>
      <c r="G47" s="42" t="s">
        <v>1828</v>
      </c>
      <c r="H47" s="27">
        <v>3</v>
      </c>
      <c r="I47" s="27">
        <v>5</v>
      </c>
      <c r="J47" s="40" t="s">
        <v>2366</v>
      </c>
      <c r="K47" s="40" t="s">
        <v>1847</v>
      </c>
      <c r="L47" s="27">
        <v>5</v>
      </c>
      <c r="M47" s="40" t="s">
        <v>2355</v>
      </c>
      <c r="N47" s="27">
        <v>4</v>
      </c>
      <c r="O47" s="45">
        <v>5</v>
      </c>
      <c r="P47" s="42" t="s">
        <v>2362</v>
      </c>
      <c r="Q47">
        <f t="shared" si="0"/>
        <v>-5</v>
      </c>
      <c r="R47">
        <f t="shared" si="1"/>
        <v>-5</v>
      </c>
      <c r="S47">
        <f t="shared" si="2"/>
        <v>-5</v>
      </c>
      <c r="T47">
        <f t="shared" si="3"/>
        <v>-5</v>
      </c>
      <c r="U47">
        <f t="shared" si="4"/>
        <v>-20</v>
      </c>
    </row>
    <row r="48" spans="1:21" ht="27" thickBot="1" x14ac:dyDescent="0.35">
      <c r="A48" s="41">
        <v>45576.153657407405</v>
      </c>
      <c r="B48" s="42" t="s">
        <v>901</v>
      </c>
      <c r="C48" s="42" t="s">
        <v>2141</v>
      </c>
      <c r="D48" s="42" t="s">
        <v>899</v>
      </c>
      <c r="E48" s="42" t="s">
        <v>1860</v>
      </c>
      <c r="F48" s="21">
        <v>5</v>
      </c>
      <c r="G48" s="42" t="s">
        <v>1828</v>
      </c>
      <c r="H48" s="21">
        <v>1</v>
      </c>
      <c r="I48" s="21">
        <v>5</v>
      </c>
      <c r="J48" s="40" t="s">
        <v>2366</v>
      </c>
      <c r="K48" s="42" t="s">
        <v>1847</v>
      </c>
      <c r="L48" s="21">
        <v>5</v>
      </c>
      <c r="M48" s="40" t="s">
        <v>2355</v>
      </c>
      <c r="N48" s="21">
        <v>2</v>
      </c>
      <c r="O48" s="43">
        <v>3</v>
      </c>
      <c r="P48" s="42" t="s">
        <v>2362</v>
      </c>
      <c r="Q48">
        <f t="shared" si="0"/>
        <v>-5</v>
      </c>
      <c r="R48">
        <f t="shared" si="1"/>
        <v>-5</v>
      </c>
      <c r="S48">
        <f t="shared" si="2"/>
        <v>-5</v>
      </c>
      <c r="T48">
        <f t="shared" si="3"/>
        <v>-3</v>
      </c>
      <c r="U48">
        <f t="shared" si="4"/>
        <v>-18</v>
      </c>
    </row>
    <row r="49" spans="1:21" ht="15" thickBot="1" x14ac:dyDescent="0.35">
      <c r="A49" s="39">
        <v>45576.156076388892</v>
      </c>
      <c r="B49" s="40" t="s">
        <v>251</v>
      </c>
      <c r="C49" s="40" t="s">
        <v>1838</v>
      </c>
      <c r="D49" s="40" t="s">
        <v>249</v>
      </c>
      <c r="E49" s="40" t="s">
        <v>1860</v>
      </c>
      <c r="F49" s="27">
        <v>5</v>
      </c>
      <c r="G49" s="42" t="s">
        <v>1828</v>
      </c>
      <c r="H49" s="27">
        <v>3</v>
      </c>
      <c r="I49" s="91"/>
      <c r="J49" s="40" t="s">
        <v>2366</v>
      </c>
      <c r="K49" s="40" t="s">
        <v>1847</v>
      </c>
      <c r="L49" s="27">
        <v>5</v>
      </c>
      <c r="M49" s="40" t="s">
        <v>2355</v>
      </c>
      <c r="N49" s="27">
        <v>2</v>
      </c>
      <c r="O49" s="88"/>
      <c r="P49" s="42" t="s">
        <v>2362</v>
      </c>
      <c r="Q49">
        <f t="shared" si="0"/>
        <v>-5</v>
      </c>
      <c r="R49">
        <f t="shared" si="1"/>
        <v>0</v>
      </c>
      <c r="S49">
        <f t="shared" si="2"/>
        <v>-5</v>
      </c>
      <c r="T49">
        <f t="shared" si="3"/>
        <v>0</v>
      </c>
      <c r="U49">
        <f t="shared" si="4"/>
        <v>-10</v>
      </c>
    </row>
    <row r="50" spans="1:21" ht="27" thickBot="1" x14ac:dyDescent="0.35">
      <c r="A50" s="41">
        <v>45576.294849537036</v>
      </c>
      <c r="B50" s="42" t="s">
        <v>254</v>
      </c>
      <c r="C50" s="42" t="s">
        <v>1859</v>
      </c>
      <c r="D50" s="42" t="s">
        <v>252</v>
      </c>
      <c r="E50" s="42" t="s">
        <v>1828</v>
      </c>
      <c r="F50" s="21">
        <v>5</v>
      </c>
      <c r="G50" s="42" t="s">
        <v>1828</v>
      </c>
      <c r="H50" s="21">
        <v>1</v>
      </c>
      <c r="I50" s="90"/>
      <c r="J50" s="40" t="s">
        <v>2366</v>
      </c>
      <c r="K50" s="42" t="s">
        <v>1847</v>
      </c>
      <c r="L50" s="21">
        <v>5</v>
      </c>
      <c r="M50" s="40" t="s">
        <v>2355</v>
      </c>
      <c r="N50" s="21">
        <v>2</v>
      </c>
      <c r="O50" s="87"/>
      <c r="P50" s="42" t="s">
        <v>2362</v>
      </c>
      <c r="Q50">
        <f t="shared" si="0"/>
        <v>10</v>
      </c>
      <c r="R50">
        <f t="shared" si="1"/>
        <v>0</v>
      </c>
      <c r="S50">
        <f t="shared" si="2"/>
        <v>-5</v>
      </c>
      <c r="T50">
        <f t="shared" si="3"/>
        <v>0</v>
      </c>
      <c r="U50">
        <f t="shared" si="4"/>
        <v>5</v>
      </c>
    </row>
    <row r="51" spans="1:21" ht="27" thickBot="1" x14ac:dyDescent="0.35">
      <c r="A51" s="39">
        <v>45576.323564814818</v>
      </c>
      <c r="B51" s="40" t="s">
        <v>176</v>
      </c>
      <c r="C51" s="40" t="s">
        <v>2345</v>
      </c>
      <c r="D51" s="40" t="s">
        <v>174</v>
      </c>
      <c r="E51" s="40" t="s">
        <v>1860</v>
      </c>
      <c r="F51" s="27">
        <v>5</v>
      </c>
      <c r="G51" s="42" t="s">
        <v>1828</v>
      </c>
      <c r="H51" s="40" t="s">
        <v>2366</v>
      </c>
      <c r="I51" s="27">
        <v>5</v>
      </c>
      <c r="J51" s="40" t="s">
        <v>2366</v>
      </c>
      <c r="K51" s="40" t="s">
        <v>1847</v>
      </c>
      <c r="L51" s="27">
        <v>3</v>
      </c>
      <c r="M51" s="40" t="s">
        <v>2355</v>
      </c>
      <c r="N51" s="40" t="s">
        <v>2362</v>
      </c>
      <c r="O51" s="45">
        <v>3</v>
      </c>
      <c r="P51" s="42" t="s">
        <v>2362</v>
      </c>
      <c r="Q51">
        <f t="shared" si="0"/>
        <v>-5</v>
      </c>
      <c r="R51">
        <f t="shared" si="1"/>
        <v>5</v>
      </c>
      <c r="S51">
        <f t="shared" si="2"/>
        <v>-3</v>
      </c>
      <c r="T51">
        <f t="shared" si="3"/>
        <v>3</v>
      </c>
      <c r="U51">
        <f t="shared" si="4"/>
        <v>0</v>
      </c>
    </row>
    <row r="52" spans="1:21" ht="15" thickBot="1" x14ac:dyDescent="0.35">
      <c r="A52" s="41">
        <v>45576.375127314815</v>
      </c>
      <c r="B52" s="42" t="s">
        <v>155</v>
      </c>
      <c r="C52" s="42" t="s">
        <v>2048</v>
      </c>
      <c r="D52" s="42" t="s">
        <v>153</v>
      </c>
      <c r="E52" s="42" t="s">
        <v>1860</v>
      </c>
      <c r="F52" s="21">
        <v>5</v>
      </c>
      <c r="G52" s="42" t="s">
        <v>1828</v>
      </c>
      <c r="H52" s="21">
        <v>1</v>
      </c>
      <c r="I52" s="21">
        <v>2</v>
      </c>
      <c r="J52" s="40" t="s">
        <v>2366</v>
      </c>
      <c r="K52" s="42" t="s">
        <v>1847</v>
      </c>
      <c r="L52" s="21">
        <v>5</v>
      </c>
      <c r="M52" s="40" t="s">
        <v>2355</v>
      </c>
      <c r="N52" s="21">
        <v>1</v>
      </c>
      <c r="O52" s="43">
        <v>2</v>
      </c>
      <c r="P52" s="42" t="s">
        <v>2362</v>
      </c>
      <c r="Q52">
        <f t="shared" si="0"/>
        <v>-5</v>
      </c>
      <c r="R52">
        <f t="shared" si="1"/>
        <v>-2</v>
      </c>
      <c r="S52">
        <f t="shared" si="2"/>
        <v>-5</v>
      </c>
      <c r="T52">
        <f t="shared" si="3"/>
        <v>-2</v>
      </c>
      <c r="U52">
        <f t="shared" si="4"/>
        <v>-14</v>
      </c>
    </row>
    <row r="53" spans="1:21" ht="27" thickBot="1" x14ac:dyDescent="0.35">
      <c r="A53" s="39">
        <v>45576.377627314818</v>
      </c>
      <c r="B53" s="40" t="s">
        <v>1346</v>
      </c>
      <c r="C53" s="40" t="s">
        <v>2371</v>
      </c>
      <c r="D53" s="40" t="s">
        <v>1344</v>
      </c>
      <c r="E53" s="40" t="s">
        <v>1860</v>
      </c>
      <c r="F53" s="27">
        <v>4</v>
      </c>
      <c r="G53" s="42" t="s">
        <v>1828</v>
      </c>
      <c r="H53" s="40" t="s">
        <v>2366</v>
      </c>
      <c r="I53" s="27">
        <v>4</v>
      </c>
      <c r="J53" s="40" t="s">
        <v>2366</v>
      </c>
      <c r="K53" s="40" t="s">
        <v>2355</v>
      </c>
      <c r="L53" s="27">
        <v>3</v>
      </c>
      <c r="M53" s="40" t="s">
        <v>2355</v>
      </c>
      <c r="N53" s="40" t="s">
        <v>2362</v>
      </c>
      <c r="O53" s="45">
        <v>3</v>
      </c>
      <c r="P53" s="42" t="s">
        <v>2362</v>
      </c>
      <c r="Q53">
        <f t="shared" si="0"/>
        <v>-4</v>
      </c>
      <c r="R53">
        <f t="shared" si="1"/>
        <v>4</v>
      </c>
      <c r="S53">
        <f t="shared" si="2"/>
        <v>6</v>
      </c>
      <c r="T53">
        <f t="shared" si="3"/>
        <v>3</v>
      </c>
      <c r="U53">
        <f t="shared" si="4"/>
        <v>9</v>
      </c>
    </row>
    <row r="54" spans="1:21" ht="15" thickBot="1" x14ac:dyDescent="0.35">
      <c r="A54" s="41">
        <v>45576.378530092596</v>
      </c>
      <c r="B54" s="42" t="s">
        <v>527</v>
      </c>
      <c r="C54" s="42" t="s">
        <v>1926</v>
      </c>
      <c r="D54" s="42" t="s">
        <v>525</v>
      </c>
      <c r="E54" s="42" t="s">
        <v>1860</v>
      </c>
      <c r="F54" s="21">
        <v>5</v>
      </c>
      <c r="G54" s="42" t="s">
        <v>1828</v>
      </c>
      <c r="H54" s="21">
        <v>2</v>
      </c>
      <c r="I54" s="21">
        <v>5</v>
      </c>
      <c r="J54" s="40" t="s">
        <v>2366</v>
      </c>
      <c r="K54" s="42" t="s">
        <v>1847</v>
      </c>
      <c r="L54" s="21">
        <v>5</v>
      </c>
      <c r="M54" s="40" t="s">
        <v>2355</v>
      </c>
      <c r="N54" s="21">
        <v>1</v>
      </c>
      <c r="O54" s="43">
        <v>5</v>
      </c>
      <c r="P54" s="42" t="s">
        <v>2362</v>
      </c>
      <c r="Q54">
        <f t="shared" si="0"/>
        <v>-5</v>
      </c>
      <c r="R54">
        <f t="shared" si="1"/>
        <v>-5</v>
      </c>
      <c r="S54">
        <f t="shared" si="2"/>
        <v>-5</v>
      </c>
      <c r="T54">
        <f t="shared" si="3"/>
        <v>-5</v>
      </c>
      <c r="U54">
        <f t="shared" si="4"/>
        <v>-20</v>
      </c>
    </row>
    <row r="55" spans="1:21" ht="27" thickBot="1" x14ac:dyDescent="0.35">
      <c r="A55" s="39">
        <v>45576.380358796298</v>
      </c>
      <c r="B55" s="40" t="s">
        <v>1770</v>
      </c>
      <c r="C55" s="40" t="s">
        <v>1904</v>
      </c>
      <c r="D55" s="40" t="s">
        <v>1768</v>
      </c>
      <c r="E55" s="40" t="s">
        <v>1860</v>
      </c>
      <c r="F55" s="27">
        <v>5</v>
      </c>
      <c r="G55" s="42" t="s">
        <v>1828</v>
      </c>
      <c r="H55" s="27">
        <v>2</v>
      </c>
      <c r="I55" s="27">
        <v>5</v>
      </c>
      <c r="J55" s="40" t="s">
        <v>2366</v>
      </c>
      <c r="K55" s="40" t="s">
        <v>1847</v>
      </c>
      <c r="L55" s="27">
        <v>5</v>
      </c>
      <c r="M55" s="40" t="s">
        <v>2355</v>
      </c>
      <c r="N55" s="27">
        <v>1</v>
      </c>
      <c r="O55" s="45">
        <v>5</v>
      </c>
      <c r="P55" s="42" t="s">
        <v>2362</v>
      </c>
      <c r="Q55">
        <f t="shared" si="0"/>
        <v>-5</v>
      </c>
      <c r="R55">
        <f t="shared" si="1"/>
        <v>-5</v>
      </c>
      <c r="S55">
        <f t="shared" si="2"/>
        <v>-5</v>
      </c>
      <c r="T55">
        <f t="shared" si="3"/>
        <v>-5</v>
      </c>
      <c r="U55">
        <f t="shared" si="4"/>
        <v>-20</v>
      </c>
    </row>
    <row r="56" spans="1:21" ht="27" thickBot="1" x14ac:dyDescent="0.35">
      <c r="A56" s="41">
        <v>45576.381273148145</v>
      </c>
      <c r="B56" s="42" t="s">
        <v>994</v>
      </c>
      <c r="C56" s="42" t="s">
        <v>1876</v>
      </c>
      <c r="D56" s="42" t="s">
        <v>992</v>
      </c>
      <c r="E56" s="42" t="s">
        <v>1828</v>
      </c>
      <c r="F56" s="21">
        <v>4</v>
      </c>
      <c r="G56" s="42" t="s">
        <v>1828</v>
      </c>
      <c r="H56" s="21">
        <v>3</v>
      </c>
      <c r="I56" s="21">
        <v>4</v>
      </c>
      <c r="J56" s="40" t="s">
        <v>2366</v>
      </c>
      <c r="K56" s="42" t="s">
        <v>1847</v>
      </c>
      <c r="L56" s="21">
        <v>5</v>
      </c>
      <c r="M56" s="40" t="s">
        <v>2355</v>
      </c>
      <c r="N56" s="21">
        <v>4</v>
      </c>
      <c r="O56" s="43">
        <v>3</v>
      </c>
      <c r="P56" s="42" t="s">
        <v>2362</v>
      </c>
      <c r="Q56">
        <f t="shared" si="0"/>
        <v>8</v>
      </c>
      <c r="R56">
        <f t="shared" si="1"/>
        <v>-4</v>
      </c>
      <c r="S56">
        <f t="shared" si="2"/>
        <v>-5</v>
      </c>
      <c r="T56">
        <f t="shared" si="3"/>
        <v>-3</v>
      </c>
      <c r="U56">
        <f t="shared" si="4"/>
        <v>-4</v>
      </c>
    </row>
    <row r="57" spans="1:21" ht="15" thickBot="1" x14ac:dyDescent="0.35">
      <c r="A57" s="39">
        <v>45576.383692129632</v>
      </c>
      <c r="B57" s="40" t="s">
        <v>1067</v>
      </c>
      <c r="C57" s="40" t="s">
        <v>2372</v>
      </c>
      <c r="D57" s="40" t="s">
        <v>1065</v>
      </c>
      <c r="E57" s="40" t="s">
        <v>1828</v>
      </c>
      <c r="F57" s="27">
        <v>5</v>
      </c>
      <c r="G57" s="42" t="s">
        <v>1828</v>
      </c>
      <c r="H57" s="27">
        <v>2</v>
      </c>
      <c r="I57" s="27">
        <v>5</v>
      </c>
      <c r="J57" s="40" t="s">
        <v>2366</v>
      </c>
      <c r="K57" s="40" t="s">
        <v>1847</v>
      </c>
      <c r="L57" s="27">
        <v>5</v>
      </c>
      <c r="M57" s="40" t="s">
        <v>2355</v>
      </c>
      <c r="N57" s="27">
        <v>1</v>
      </c>
      <c r="O57" s="45">
        <v>5</v>
      </c>
      <c r="P57" s="42" t="s">
        <v>2362</v>
      </c>
      <c r="Q57">
        <f t="shared" si="0"/>
        <v>10</v>
      </c>
      <c r="R57">
        <f t="shared" si="1"/>
        <v>-5</v>
      </c>
      <c r="S57">
        <f t="shared" si="2"/>
        <v>-5</v>
      </c>
      <c r="T57">
        <f t="shared" si="3"/>
        <v>-5</v>
      </c>
      <c r="U57">
        <f t="shared" si="4"/>
        <v>-5</v>
      </c>
    </row>
    <row r="58" spans="1:21" ht="15" thickBot="1" x14ac:dyDescent="0.35">
      <c r="A58" s="41">
        <v>45576.384560185186</v>
      </c>
      <c r="B58" s="42" t="s">
        <v>533</v>
      </c>
      <c r="C58" s="42" t="s">
        <v>2118</v>
      </c>
      <c r="D58" s="42" t="s">
        <v>531</v>
      </c>
      <c r="E58" s="42" t="s">
        <v>1860</v>
      </c>
      <c r="F58" s="21">
        <v>5</v>
      </c>
      <c r="G58" s="42" t="s">
        <v>1828</v>
      </c>
      <c r="H58" s="21">
        <v>1</v>
      </c>
      <c r="I58" s="21">
        <v>5</v>
      </c>
      <c r="J58" s="40" t="s">
        <v>2366</v>
      </c>
      <c r="K58" s="42" t="s">
        <v>2355</v>
      </c>
      <c r="L58" s="21">
        <v>3</v>
      </c>
      <c r="M58" s="40" t="s">
        <v>2355</v>
      </c>
      <c r="N58" s="21">
        <v>1</v>
      </c>
      <c r="O58" s="43">
        <v>3</v>
      </c>
      <c r="P58" s="42" t="s">
        <v>2362</v>
      </c>
      <c r="Q58">
        <f t="shared" si="0"/>
        <v>-5</v>
      </c>
      <c r="R58">
        <f t="shared" si="1"/>
        <v>-5</v>
      </c>
      <c r="S58">
        <f t="shared" si="2"/>
        <v>6</v>
      </c>
      <c r="T58">
        <f t="shared" si="3"/>
        <v>-3</v>
      </c>
      <c r="U58">
        <f t="shared" si="4"/>
        <v>-7</v>
      </c>
    </row>
    <row r="59" spans="1:21" ht="27" thickBot="1" x14ac:dyDescent="0.35">
      <c r="A59" s="39">
        <v>45576.393148148149</v>
      </c>
      <c r="B59" s="40" t="s">
        <v>695</v>
      </c>
      <c r="C59" s="40" t="s">
        <v>1988</v>
      </c>
      <c r="D59" s="40" t="s">
        <v>693</v>
      </c>
      <c r="E59" s="40" t="s">
        <v>1860</v>
      </c>
      <c r="F59" s="27">
        <v>5</v>
      </c>
      <c r="G59" s="42" t="s">
        <v>1828</v>
      </c>
      <c r="H59" s="27">
        <v>2</v>
      </c>
      <c r="I59" s="27">
        <v>5</v>
      </c>
      <c r="J59" s="40" t="s">
        <v>2366</v>
      </c>
      <c r="K59" s="40" t="s">
        <v>1847</v>
      </c>
      <c r="L59" s="27">
        <v>5</v>
      </c>
      <c r="M59" s="40" t="s">
        <v>2355</v>
      </c>
      <c r="N59" s="27">
        <v>3</v>
      </c>
      <c r="O59" s="45">
        <v>5</v>
      </c>
      <c r="P59" s="42" t="s">
        <v>2362</v>
      </c>
      <c r="Q59">
        <f t="shared" si="0"/>
        <v>-5</v>
      </c>
      <c r="R59">
        <f t="shared" si="1"/>
        <v>-5</v>
      </c>
      <c r="S59">
        <f t="shared" si="2"/>
        <v>-5</v>
      </c>
      <c r="T59">
        <f t="shared" si="3"/>
        <v>-5</v>
      </c>
      <c r="U59">
        <f t="shared" si="4"/>
        <v>-20</v>
      </c>
    </row>
    <row r="60" spans="1:21" ht="15" thickBot="1" x14ac:dyDescent="0.35">
      <c r="A60" s="41">
        <v>45576.39434027778</v>
      </c>
      <c r="B60" s="42" t="s">
        <v>302</v>
      </c>
      <c r="C60" s="42" t="s">
        <v>2262</v>
      </c>
      <c r="D60" s="42" t="s">
        <v>300</v>
      </c>
      <c r="E60" s="42" t="s">
        <v>1860</v>
      </c>
      <c r="F60" s="21">
        <v>5</v>
      </c>
      <c r="G60" s="42" t="s">
        <v>1828</v>
      </c>
      <c r="H60" s="21">
        <v>2</v>
      </c>
      <c r="I60" s="21">
        <v>3</v>
      </c>
      <c r="J60" s="40" t="s">
        <v>2366</v>
      </c>
      <c r="K60" s="42" t="s">
        <v>1847</v>
      </c>
      <c r="L60" s="21">
        <v>4</v>
      </c>
      <c r="M60" s="40" t="s">
        <v>2355</v>
      </c>
      <c r="N60" s="21">
        <v>2</v>
      </c>
      <c r="O60" s="43">
        <v>2</v>
      </c>
      <c r="P60" s="42" t="s">
        <v>2362</v>
      </c>
      <c r="Q60">
        <f t="shared" si="0"/>
        <v>-5</v>
      </c>
      <c r="R60">
        <f t="shared" si="1"/>
        <v>-3</v>
      </c>
      <c r="S60">
        <f t="shared" si="2"/>
        <v>-4</v>
      </c>
      <c r="T60">
        <f t="shared" si="3"/>
        <v>-2</v>
      </c>
      <c r="U60">
        <f t="shared" si="4"/>
        <v>-14</v>
      </c>
    </row>
    <row r="61" spans="1:21" ht="15" thickBot="1" x14ac:dyDescent="0.35">
      <c r="A61" s="89">
        <v>45576.401689814818</v>
      </c>
      <c r="B61" s="48" t="s">
        <v>1647</v>
      </c>
      <c r="C61" s="48" t="s">
        <v>2269</v>
      </c>
      <c r="D61" s="48" t="s">
        <v>1645</v>
      </c>
      <c r="E61" s="48" t="s">
        <v>1860</v>
      </c>
      <c r="F61" s="31">
        <v>4</v>
      </c>
      <c r="G61" s="42" t="s">
        <v>1828</v>
      </c>
      <c r="H61" s="31">
        <v>1</v>
      </c>
      <c r="I61" s="31">
        <v>4</v>
      </c>
      <c r="J61" s="40" t="s">
        <v>2366</v>
      </c>
      <c r="K61" s="48" t="s">
        <v>2355</v>
      </c>
      <c r="L61" s="31">
        <v>4</v>
      </c>
      <c r="M61" s="40" t="s">
        <v>2355</v>
      </c>
      <c r="N61" s="31">
        <v>1</v>
      </c>
      <c r="O61" s="49">
        <v>4</v>
      </c>
      <c r="P61" s="42" t="s">
        <v>2362</v>
      </c>
      <c r="Q61">
        <f t="shared" si="0"/>
        <v>-4</v>
      </c>
      <c r="R61">
        <f t="shared" si="1"/>
        <v>-4</v>
      </c>
      <c r="S61">
        <f t="shared" si="2"/>
        <v>8</v>
      </c>
      <c r="T61">
        <f t="shared" si="3"/>
        <v>-4</v>
      </c>
      <c r="U61">
        <f t="shared" si="4"/>
        <v>-4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717A4-16C3-4EE1-9242-F0BFEFB1096B}">
  <dimension ref="A1:M36"/>
  <sheetViews>
    <sheetView topLeftCell="B1" workbookViewId="0">
      <selection activeCell="B7" sqref="B7"/>
    </sheetView>
  </sheetViews>
  <sheetFormatPr defaultColWidth="20" defaultRowHeight="14.4" x14ac:dyDescent="0.3"/>
  <cols>
    <col min="1" max="1" width="20.44140625" customWidth="1"/>
    <col min="2" max="2" width="33.109375" bestFit="1" customWidth="1"/>
    <col min="3" max="3" width="20.88671875" bestFit="1" customWidth="1"/>
    <col min="4" max="4" width="15.33203125" customWidth="1"/>
    <col min="5" max="5" width="14.5546875" customWidth="1"/>
    <col min="6" max="6" width="9.88671875" customWidth="1"/>
    <col min="7" max="7" width="13.77734375" bestFit="1" customWidth="1"/>
    <col min="8" max="8" width="10.6640625" customWidth="1"/>
    <col min="9" max="10" width="10.21875" customWidth="1"/>
    <col min="11" max="11" width="13.5546875" customWidth="1"/>
    <col min="12" max="12" width="11.77734375" customWidth="1"/>
    <col min="13" max="13" width="11.6640625" customWidth="1"/>
  </cols>
  <sheetData>
    <row r="1" spans="1:13" ht="91.2" customHeight="1" thickBot="1" x14ac:dyDescent="0.35">
      <c r="A1" s="36" t="s">
        <v>1813</v>
      </c>
      <c r="B1" s="37" t="s">
        <v>1814</v>
      </c>
      <c r="C1" s="37" t="s">
        <v>2220</v>
      </c>
      <c r="D1" s="37" t="s">
        <v>2373</v>
      </c>
      <c r="E1" s="37" t="s">
        <v>2374</v>
      </c>
      <c r="F1" s="37" t="s">
        <v>1818</v>
      </c>
      <c r="G1" s="98" t="s">
        <v>2420</v>
      </c>
      <c r="H1" s="37" t="s">
        <v>2375</v>
      </c>
      <c r="I1" s="38" t="s">
        <v>2376</v>
      </c>
      <c r="J1" s="99" t="s">
        <v>2421</v>
      </c>
      <c r="K1" s="117" t="s">
        <v>2208</v>
      </c>
      <c r="L1" s="99" t="s">
        <v>2211</v>
      </c>
      <c r="M1" s="84" t="s">
        <v>1825</v>
      </c>
    </row>
    <row r="2" spans="1:13" ht="15" thickBot="1" x14ac:dyDescent="0.35">
      <c r="A2" s="44" t="s">
        <v>2377</v>
      </c>
      <c r="B2" s="40" t="s">
        <v>695</v>
      </c>
      <c r="C2" s="40" t="s">
        <v>1988</v>
      </c>
      <c r="D2" s="40" t="s">
        <v>693</v>
      </c>
      <c r="E2" s="40" t="s">
        <v>1860</v>
      </c>
      <c r="F2" s="27">
        <v>5</v>
      </c>
      <c r="G2" s="40" t="s">
        <v>1860</v>
      </c>
      <c r="H2" s="86">
        <v>45293</v>
      </c>
      <c r="I2" s="45">
        <v>5</v>
      </c>
      <c r="J2" s="42" t="s">
        <v>2334</v>
      </c>
      <c r="K2">
        <f>IF(E2=G2,F2*2-F2,-F2)</f>
        <v>5</v>
      </c>
      <c r="L2">
        <f>IF(H2=J2,I2*2-I2,-I2)</f>
        <v>-5</v>
      </c>
      <c r="M2">
        <f>SUM(K2:L2)</f>
        <v>0</v>
      </c>
    </row>
    <row r="3" spans="1:13" ht="15" thickBot="1" x14ac:dyDescent="0.35">
      <c r="A3" s="46" t="s">
        <v>2378</v>
      </c>
      <c r="B3" s="42" t="s">
        <v>1317</v>
      </c>
      <c r="C3" s="42" t="s">
        <v>2379</v>
      </c>
      <c r="D3" s="42" t="s">
        <v>1315</v>
      </c>
      <c r="E3" s="42" t="s">
        <v>1860</v>
      </c>
      <c r="F3" s="21">
        <v>5</v>
      </c>
      <c r="G3" s="40" t="s">
        <v>1860</v>
      </c>
      <c r="H3" s="42" t="s">
        <v>2334</v>
      </c>
      <c r="I3" s="43">
        <v>5</v>
      </c>
      <c r="J3" s="42" t="s">
        <v>2334</v>
      </c>
      <c r="K3">
        <f t="shared" ref="K3:K36" si="0">IF(E3=G3,F3*2-F3,-F3)</f>
        <v>5</v>
      </c>
      <c r="L3">
        <f t="shared" ref="L3:L36" si="1">IF(H3=J3,I3*2-I3,-I3)</f>
        <v>5</v>
      </c>
      <c r="M3">
        <f t="shared" ref="M3:M36" si="2">SUM(K3:L3)</f>
        <v>10</v>
      </c>
    </row>
    <row r="4" spans="1:13" ht="15" thickBot="1" x14ac:dyDescent="0.35">
      <c r="A4" s="44" t="s">
        <v>2380</v>
      </c>
      <c r="B4" s="40" t="s">
        <v>1647</v>
      </c>
      <c r="C4" s="40" t="s">
        <v>2269</v>
      </c>
      <c r="D4" s="40" t="s">
        <v>1645</v>
      </c>
      <c r="E4" s="40" t="s">
        <v>1860</v>
      </c>
      <c r="F4" s="27">
        <v>5</v>
      </c>
      <c r="G4" s="40" t="s">
        <v>1860</v>
      </c>
      <c r="H4" s="86">
        <v>45293</v>
      </c>
      <c r="I4" s="45">
        <v>4</v>
      </c>
      <c r="J4" s="42" t="s">
        <v>2334</v>
      </c>
      <c r="K4">
        <f t="shared" si="0"/>
        <v>5</v>
      </c>
      <c r="L4">
        <f t="shared" si="1"/>
        <v>-4</v>
      </c>
      <c r="M4">
        <f t="shared" si="2"/>
        <v>1</v>
      </c>
    </row>
    <row r="5" spans="1:13" ht="15" thickBot="1" x14ac:dyDescent="0.35">
      <c r="A5" s="46" t="s">
        <v>2381</v>
      </c>
      <c r="B5" s="42" t="s">
        <v>62</v>
      </c>
      <c r="C5" s="42" t="s">
        <v>1991</v>
      </c>
      <c r="D5" s="42" t="s">
        <v>60</v>
      </c>
      <c r="E5" s="42" t="s">
        <v>1860</v>
      </c>
      <c r="F5" s="21">
        <v>5</v>
      </c>
      <c r="G5" s="40" t="s">
        <v>1860</v>
      </c>
      <c r="H5" s="85">
        <v>45293</v>
      </c>
      <c r="I5" s="43">
        <v>5</v>
      </c>
      <c r="J5" s="42" t="s">
        <v>2334</v>
      </c>
      <c r="K5">
        <f t="shared" si="0"/>
        <v>5</v>
      </c>
      <c r="L5">
        <f t="shared" si="1"/>
        <v>-5</v>
      </c>
      <c r="M5">
        <f t="shared" si="2"/>
        <v>0</v>
      </c>
    </row>
    <row r="6" spans="1:13" ht="15" thickBot="1" x14ac:dyDescent="0.35">
      <c r="A6" s="44" t="s">
        <v>2382</v>
      </c>
      <c r="B6" s="40" t="s">
        <v>707</v>
      </c>
      <c r="C6" s="40" t="s">
        <v>2026</v>
      </c>
      <c r="D6" s="40" t="s">
        <v>705</v>
      </c>
      <c r="E6" s="40" t="s">
        <v>1860</v>
      </c>
      <c r="F6" s="27">
        <v>5</v>
      </c>
      <c r="G6" s="40" t="s">
        <v>1860</v>
      </c>
      <c r="H6" s="86">
        <v>45293</v>
      </c>
      <c r="I6" s="45">
        <v>5</v>
      </c>
      <c r="J6" s="42" t="s">
        <v>2334</v>
      </c>
      <c r="K6">
        <f t="shared" si="0"/>
        <v>5</v>
      </c>
      <c r="L6">
        <f t="shared" si="1"/>
        <v>-5</v>
      </c>
      <c r="M6">
        <f t="shared" si="2"/>
        <v>0</v>
      </c>
    </row>
    <row r="7" spans="1:13" ht="15" thickBot="1" x14ac:dyDescent="0.35">
      <c r="A7" s="46" t="s">
        <v>2383</v>
      </c>
      <c r="B7" s="42" t="s">
        <v>512</v>
      </c>
      <c r="C7" s="42" t="s">
        <v>1878</v>
      </c>
      <c r="D7" s="42" t="s">
        <v>510</v>
      </c>
      <c r="E7" s="42" t="s">
        <v>1860</v>
      </c>
      <c r="F7" s="21">
        <v>5</v>
      </c>
      <c r="G7" s="40" t="s">
        <v>1860</v>
      </c>
      <c r="H7" s="85">
        <v>45293</v>
      </c>
      <c r="I7" s="43">
        <v>5</v>
      </c>
      <c r="J7" s="42" t="s">
        <v>2334</v>
      </c>
      <c r="K7">
        <f t="shared" si="0"/>
        <v>5</v>
      </c>
      <c r="L7">
        <f t="shared" si="1"/>
        <v>-5</v>
      </c>
      <c r="M7">
        <f t="shared" si="2"/>
        <v>0</v>
      </c>
    </row>
    <row r="8" spans="1:13" ht="15" thickBot="1" x14ac:dyDescent="0.35">
      <c r="A8" s="44" t="s">
        <v>2384</v>
      </c>
      <c r="B8" s="40" t="s">
        <v>668</v>
      </c>
      <c r="C8" s="40" t="s">
        <v>2358</v>
      </c>
      <c r="D8" s="40" t="s">
        <v>666</v>
      </c>
      <c r="E8" s="40" t="s">
        <v>1860</v>
      </c>
      <c r="F8" s="27">
        <v>5</v>
      </c>
      <c r="G8" s="40" t="s">
        <v>1860</v>
      </c>
      <c r="H8" s="40" t="s">
        <v>2334</v>
      </c>
      <c r="I8" s="45">
        <v>5</v>
      </c>
      <c r="J8" s="42" t="s">
        <v>2334</v>
      </c>
      <c r="K8">
        <f t="shared" si="0"/>
        <v>5</v>
      </c>
      <c r="L8">
        <f t="shared" si="1"/>
        <v>5</v>
      </c>
      <c r="M8">
        <f t="shared" si="2"/>
        <v>10</v>
      </c>
    </row>
    <row r="9" spans="1:13" ht="15" thickBot="1" x14ac:dyDescent="0.35">
      <c r="A9" s="46" t="s">
        <v>2385</v>
      </c>
      <c r="B9" s="42" t="s">
        <v>1011</v>
      </c>
      <c r="C9" s="42" t="s">
        <v>1830</v>
      </c>
      <c r="D9" s="42" t="s">
        <v>1009</v>
      </c>
      <c r="E9" s="42" t="s">
        <v>1860</v>
      </c>
      <c r="F9" s="21">
        <v>4</v>
      </c>
      <c r="G9" s="40" t="s">
        <v>1860</v>
      </c>
      <c r="H9" s="42" t="s">
        <v>2334</v>
      </c>
      <c r="I9" s="43">
        <v>4</v>
      </c>
      <c r="J9" s="42" t="s">
        <v>2334</v>
      </c>
      <c r="K9">
        <f t="shared" si="0"/>
        <v>4</v>
      </c>
      <c r="L9">
        <f t="shared" si="1"/>
        <v>4</v>
      </c>
      <c r="M9">
        <f t="shared" si="2"/>
        <v>8</v>
      </c>
    </row>
    <row r="10" spans="1:13" ht="15" thickBot="1" x14ac:dyDescent="0.35">
      <c r="A10" s="44" t="s">
        <v>2386</v>
      </c>
      <c r="B10" s="40" t="s">
        <v>92</v>
      </c>
      <c r="C10" s="40" t="s">
        <v>1992</v>
      </c>
      <c r="D10" s="40" t="s">
        <v>90</v>
      </c>
      <c r="E10" s="40" t="s">
        <v>1860</v>
      </c>
      <c r="F10" s="27">
        <v>5</v>
      </c>
      <c r="G10" s="40" t="s">
        <v>1860</v>
      </c>
      <c r="H10" s="40" t="s">
        <v>2334</v>
      </c>
      <c r="I10" s="45">
        <v>5</v>
      </c>
      <c r="J10" s="42" t="s">
        <v>2334</v>
      </c>
      <c r="K10">
        <f t="shared" si="0"/>
        <v>5</v>
      </c>
      <c r="L10">
        <f t="shared" si="1"/>
        <v>5</v>
      </c>
      <c r="M10">
        <f t="shared" si="2"/>
        <v>10</v>
      </c>
    </row>
    <row r="11" spans="1:13" ht="15" thickBot="1" x14ac:dyDescent="0.35">
      <c r="A11" s="46" t="s">
        <v>2387</v>
      </c>
      <c r="B11" s="42" t="s">
        <v>1251</v>
      </c>
      <c r="C11" s="42" t="s">
        <v>2339</v>
      </c>
      <c r="D11" s="42" t="s">
        <v>1249</v>
      </c>
      <c r="E11" s="42" t="s">
        <v>1860</v>
      </c>
      <c r="F11" s="21">
        <v>5</v>
      </c>
      <c r="G11" s="40" t="s">
        <v>1860</v>
      </c>
      <c r="H11" s="42" t="s">
        <v>2334</v>
      </c>
      <c r="I11" s="43">
        <v>5</v>
      </c>
      <c r="J11" s="42" t="s">
        <v>2334</v>
      </c>
      <c r="K11">
        <f t="shared" si="0"/>
        <v>5</v>
      </c>
      <c r="L11">
        <f t="shared" si="1"/>
        <v>5</v>
      </c>
      <c r="M11">
        <f t="shared" si="2"/>
        <v>10</v>
      </c>
    </row>
    <row r="12" spans="1:13" ht="15" thickBot="1" x14ac:dyDescent="0.35">
      <c r="A12" s="44" t="s">
        <v>2388</v>
      </c>
      <c r="B12" s="40" t="s">
        <v>1230</v>
      </c>
      <c r="C12" s="40" t="s">
        <v>1880</v>
      </c>
      <c r="D12" s="40" t="s">
        <v>1228</v>
      </c>
      <c r="E12" s="40" t="s">
        <v>1860</v>
      </c>
      <c r="F12" s="27">
        <v>3</v>
      </c>
      <c r="G12" s="40" t="s">
        <v>1860</v>
      </c>
      <c r="H12" s="40" t="s">
        <v>2334</v>
      </c>
      <c r="I12" s="45">
        <v>3</v>
      </c>
      <c r="J12" s="42" t="s">
        <v>2334</v>
      </c>
      <c r="K12">
        <f t="shared" si="0"/>
        <v>3</v>
      </c>
      <c r="L12">
        <f t="shared" si="1"/>
        <v>3</v>
      </c>
      <c r="M12">
        <f t="shared" si="2"/>
        <v>6</v>
      </c>
    </row>
    <row r="13" spans="1:13" ht="15" thickBot="1" x14ac:dyDescent="0.35">
      <c r="A13" s="46" t="s">
        <v>2389</v>
      </c>
      <c r="B13" s="42" t="s">
        <v>1233</v>
      </c>
      <c r="C13" s="42" t="s">
        <v>2390</v>
      </c>
      <c r="D13" s="42" t="s">
        <v>1231</v>
      </c>
      <c r="E13" s="42" t="s">
        <v>1860</v>
      </c>
      <c r="F13" s="21">
        <v>5</v>
      </c>
      <c r="G13" s="40" t="s">
        <v>1860</v>
      </c>
      <c r="H13" s="42" t="s">
        <v>2334</v>
      </c>
      <c r="I13" s="43">
        <v>3</v>
      </c>
      <c r="J13" s="42" t="s">
        <v>2334</v>
      </c>
      <c r="K13">
        <f t="shared" si="0"/>
        <v>5</v>
      </c>
      <c r="L13">
        <f t="shared" si="1"/>
        <v>3</v>
      </c>
      <c r="M13">
        <f t="shared" si="2"/>
        <v>8</v>
      </c>
    </row>
    <row r="14" spans="1:13" ht="15" thickBot="1" x14ac:dyDescent="0.35">
      <c r="A14" s="44" t="s">
        <v>2391</v>
      </c>
      <c r="B14" s="40" t="s">
        <v>857</v>
      </c>
      <c r="C14" s="40" t="s">
        <v>1943</v>
      </c>
      <c r="D14" s="40" t="s">
        <v>855</v>
      </c>
      <c r="E14" s="40" t="s">
        <v>1860</v>
      </c>
      <c r="F14" s="27">
        <v>5</v>
      </c>
      <c r="G14" s="40" t="s">
        <v>1860</v>
      </c>
      <c r="H14" s="40" t="s">
        <v>2334</v>
      </c>
      <c r="I14" s="45">
        <v>5</v>
      </c>
      <c r="J14" s="42" t="s">
        <v>2334</v>
      </c>
      <c r="K14">
        <f t="shared" si="0"/>
        <v>5</v>
      </c>
      <c r="L14">
        <f t="shared" si="1"/>
        <v>5</v>
      </c>
      <c r="M14">
        <f t="shared" si="2"/>
        <v>10</v>
      </c>
    </row>
    <row r="15" spans="1:13" ht="15" thickBot="1" x14ac:dyDescent="0.35">
      <c r="A15" s="46" t="s">
        <v>2392</v>
      </c>
      <c r="B15" s="42" t="s">
        <v>1372</v>
      </c>
      <c r="C15" s="42" t="s">
        <v>1983</v>
      </c>
      <c r="D15" s="42" t="s">
        <v>1371</v>
      </c>
      <c r="E15" s="42" t="s">
        <v>1860</v>
      </c>
      <c r="F15" s="21">
        <v>5</v>
      </c>
      <c r="G15" s="40" t="s">
        <v>1860</v>
      </c>
      <c r="H15" s="42" t="s">
        <v>2334</v>
      </c>
      <c r="I15" s="43">
        <v>5</v>
      </c>
      <c r="J15" s="42" t="s">
        <v>2334</v>
      </c>
      <c r="K15">
        <f t="shared" si="0"/>
        <v>5</v>
      </c>
      <c r="L15">
        <f t="shared" si="1"/>
        <v>5</v>
      </c>
      <c r="M15">
        <f t="shared" si="2"/>
        <v>10</v>
      </c>
    </row>
    <row r="16" spans="1:13" ht="15" thickBot="1" x14ac:dyDescent="0.35">
      <c r="A16" s="44" t="s">
        <v>2393</v>
      </c>
      <c r="B16" s="40" t="s">
        <v>158</v>
      </c>
      <c r="C16" s="40" t="s">
        <v>1884</v>
      </c>
      <c r="D16" s="40" t="s">
        <v>156</v>
      </c>
      <c r="E16" s="40" t="s">
        <v>1860</v>
      </c>
      <c r="F16" s="27">
        <v>2</v>
      </c>
      <c r="G16" s="40" t="s">
        <v>1860</v>
      </c>
      <c r="H16" s="40" t="s">
        <v>2334</v>
      </c>
      <c r="I16" s="45">
        <v>2</v>
      </c>
      <c r="J16" s="42" t="s">
        <v>2334</v>
      </c>
      <c r="K16">
        <f t="shared" si="0"/>
        <v>2</v>
      </c>
      <c r="L16">
        <f t="shared" si="1"/>
        <v>2</v>
      </c>
      <c r="M16">
        <f t="shared" si="2"/>
        <v>4</v>
      </c>
    </row>
    <row r="17" spans="1:13" ht="15" thickBot="1" x14ac:dyDescent="0.35">
      <c r="A17" s="46" t="s">
        <v>2394</v>
      </c>
      <c r="B17" s="42" t="s">
        <v>1040</v>
      </c>
      <c r="C17" s="42" t="s">
        <v>2395</v>
      </c>
      <c r="D17" s="42" t="s">
        <v>1038</v>
      </c>
      <c r="E17" s="42" t="s">
        <v>1860</v>
      </c>
      <c r="F17" s="21">
        <v>5</v>
      </c>
      <c r="G17" s="40" t="s">
        <v>1860</v>
      </c>
      <c r="H17" s="85">
        <v>45293</v>
      </c>
      <c r="I17" s="43">
        <v>3</v>
      </c>
      <c r="J17" s="42" t="s">
        <v>2334</v>
      </c>
      <c r="K17">
        <f t="shared" si="0"/>
        <v>5</v>
      </c>
      <c r="L17">
        <f t="shared" si="1"/>
        <v>-3</v>
      </c>
      <c r="M17">
        <f t="shared" si="2"/>
        <v>2</v>
      </c>
    </row>
    <row r="18" spans="1:13" ht="15" thickBot="1" x14ac:dyDescent="0.35">
      <c r="A18" s="44" t="s">
        <v>2396</v>
      </c>
      <c r="B18" s="40" t="s">
        <v>1049</v>
      </c>
      <c r="C18" s="40" t="s">
        <v>2397</v>
      </c>
      <c r="D18" s="40" t="s">
        <v>1047</v>
      </c>
      <c r="E18" s="40" t="s">
        <v>1860</v>
      </c>
      <c r="F18" s="27">
        <v>5</v>
      </c>
      <c r="G18" s="40" t="s">
        <v>1860</v>
      </c>
      <c r="H18" s="40" t="s">
        <v>2334</v>
      </c>
      <c r="I18" s="45">
        <v>5</v>
      </c>
      <c r="J18" s="42" t="s">
        <v>2334</v>
      </c>
      <c r="K18">
        <f t="shared" si="0"/>
        <v>5</v>
      </c>
      <c r="L18">
        <f t="shared" si="1"/>
        <v>5</v>
      </c>
      <c r="M18">
        <f t="shared" si="2"/>
        <v>10</v>
      </c>
    </row>
    <row r="19" spans="1:13" ht="15" thickBot="1" x14ac:dyDescent="0.35">
      <c r="A19" s="46" t="s">
        <v>2398</v>
      </c>
      <c r="B19" s="42" t="s">
        <v>14</v>
      </c>
      <c r="C19" s="42" t="s">
        <v>2341</v>
      </c>
      <c r="D19" s="42" t="s">
        <v>12</v>
      </c>
      <c r="E19" s="42" t="s">
        <v>1860</v>
      </c>
      <c r="F19" s="21">
        <v>5</v>
      </c>
      <c r="G19" s="40" t="s">
        <v>1860</v>
      </c>
      <c r="H19" s="85">
        <v>45293</v>
      </c>
      <c r="I19" s="43">
        <v>5</v>
      </c>
      <c r="J19" s="42" t="s">
        <v>2334</v>
      </c>
      <c r="K19">
        <f t="shared" si="0"/>
        <v>5</v>
      </c>
      <c r="L19">
        <f t="shared" si="1"/>
        <v>-5</v>
      </c>
      <c r="M19">
        <f t="shared" si="2"/>
        <v>0</v>
      </c>
    </row>
    <row r="20" spans="1:13" ht="15" thickBot="1" x14ac:dyDescent="0.35">
      <c r="A20" s="44" t="s">
        <v>2399</v>
      </c>
      <c r="B20" s="40" t="s">
        <v>725</v>
      </c>
      <c r="C20" s="40" t="s">
        <v>1977</v>
      </c>
      <c r="D20" s="40" t="s">
        <v>723</v>
      </c>
      <c r="E20" s="40" t="s">
        <v>1860</v>
      </c>
      <c r="F20" s="27">
        <v>5</v>
      </c>
      <c r="G20" s="40" t="s">
        <v>1860</v>
      </c>
      <c r="H20" s="40" t="s">
        <v>2334</v>
      </c>
      <c r="I20" s="45">
        <v>5</v>
      </c>
      <c r="J20" s="42" t="s">
        <v>2334</v>
      </c>
      <c r="K20">
        <f t="shared" si="0"/>
        <v>5</v>
      </c>
      <c r="L20">
        <f t="shared" si="1"/>
        <v>5</v>
      </c>
      <c r="M20">
        <f t="shared" si="2"/>
        <v>10</v>
      </c>
    </row>
    <row r="21" spans="1:13" ht="15" thickBot="1" x14ac:dyDescent="0.35">
      <c r="A21" s="46" t="s">
        <v>2400</v>
      </c>
      <c r="B21" s="42" t="s">
        <v>647</v>
      </c>
      <c r="C21" s="42" t="s">
        <v>2356</v>
      </c>
      <c r="D21" s="42" t="s">
        <v>645</v>
      </c>
      <c r="E21" s="42" t="s">
        <v>1860</v>
      </c>
      <c r="F21" s="21">
        <v>5</v>
      </c>
      <c r="G21" s="40" t="s">
        <v>1860</v>
      </c>
      <c r="H21" s="42" t="s">
        <v>2334</v>
      </c>
      <c r="I21" s="43">
        <v>5</v>
      </c>
      <c r="J21" s="42" t="s">
        <v>2334</v>
      </c>
      <c r="K21">
        <f t="shared" si="0"/>
        <v>5</v>
      </c>
      <c r="L21">
        <f t="shared" si="1"/>
        <v>5</v>
      </c>
      <c r="M21">
        <f t="shared" si="2"/>
        <v>10</v>
      </c>
    </row>
    <row r="22" spans="1:13" ht="15" thickBot="1" x14ac:dyDescent="0.35">
      <c r="A22" s="44" t="s">
        <v>2401</v>
      </c>
      <c r="B22" s="40" t="s">
        <v>1417</v>
      </c>
      <c r="C22" s="40" t="s">
        <v>2342</v>
      </c>
      <c r="D22" s="40" t="s">
        <v>1415</v>
      </c>
      <c r="E22" s="40" t="s">
        <v>1860</v>
      </c>
      <c r="F22" s="27">
        <v>1</v>
      </c>
      <c r="G22" s="40" t="s">
        <v>1860</v>
      </c>
      <c r="H22" s="86">
        <v>45293</v>
      </c>
      <c r="I22" s="45">
        <v>1</v>
      </c>
      <c r="J22" s="42" t="s">
        <v>2334</v>
      </c>
      <c r="K22">
        <f t="shared" si="0"/>
        <v>1</v>
      </c>
      <c r="L22">
        <f t="shared" si="1"/>
        <v>-1</v>
      </c>
      <c r="M22">
        <f t="shared" si="2"/>
        <v>0</v>
      </c>
    </row>
    <row r="23" spans="1:13" ht="15" thickBot="1" x14ac:dyDescent="0.35">
      <c r="A23" s="46" t="s">
        <v>2402</v>
      </c>
      <c r="B23" s="42" t="s">
        <v>533</v>
      </c>
      <c r="C23" s="42" t="s">
        <v>2118</v>
      </c>
      <c r="D23" s="42" t="s">
        <v>531</v>
      </c>
      <c r="E23" s="42" t="s">
        <v>1883</v>
      </c>
      <c r="F23" s="21">
        <v>4</v>
      </c>
      <c r="G23" s="40" t="s">
        <v>1860</v>
      </c>
      <c r="H23" s="85">
        <v>45293</v>
      </c>
      <c r="I23" s="43">
        <v>3</v>
      </c>
      <c r="J23" s="42" t="s">
        <v>2334</v>
      </c>
      <c r="K23">
        <f t="shared" si="0"/>
        <v>-4</v>
      </c>
      <c r="L23">
        <f t="shared" si="1"/>
        <v>-3</v>
      </c>
      <c r="M23">
        <f t="shared" si="2"/>
        <v>-7</v>
      </c>
    </row>
    <row r="24" spans="1:13" ht="15" thickBot="1" x14ac:dyDescent="0.35">
      <c r="A24" s="44" t="s">
        <v>2403</v>
      </c>
      <c r="B24" s="40" t="s">
        <v>107</v>
      </c>
      <c r="C24" s="40" t="s">
        <v>1981</v>
      </c>
      <c r="D24" s="40" t="s">
        <v>105</v>
      </c>
      <c r="E24" s="40" t="s">
        <v>1860</v>
      </c>
      <c r="F24" s="27">
        <v>5</v>
      </c>
      <c r="G24" s="40" t="s">
        <v>1860</v>
      </c>
      <c r="H24" s="86">
        <v>45293</v>
      </c>
      <c r="I24" s="45">
        <v>5</v>
      </c>
      <c r="J24" s="42" t="s">
        <v>2334</v>
      </c>
      <c r="K24">
        <f t="shared" si="0"/>
        <v>5</v>
      </c>
      <c r="L24">
        <f t="shared" si="1"/>
        <v>-5</v>
      </c>
      <c r="M24">
        <f t="shared" si="2"/>
        <v>0</v>
      </c>
    </row>
    <row r="25" spans="1:13" ht="15" thickBot="1" x14ac:dyDescent="0.35">
      <c r="A25" s="46" t="s">
        <v>2404</v>
      </c>
      <c r="B25" s="42" t="s">
        <v>1055</v>
      </c>
      <c r="C25" s="42" t="s">
        <v>2000</v>
      </c>
      <c r="D25" s="42" t="s">
        <v>1053</v>
      </c>
      <c r="E25" s="42" t="s">
        <v>1860</v>
      </c>
      <c r="F25" s="21">
        <v>4</v>
      </c>
      <c r="G25" s="40" t="s">
        <v>1860</v>
      </c>
      <c r="H25" s="85">
        <v>45293</v>
      </c>
      <c r="I25" s="43">
        <v>3</v>
      </c>
      <c r="J25" s="42" t="s">
        <v>2334</v>
      </c>
      <c r="K25">
        <f t="shared" si="0"/>
        <v>4</v>
      </c>
      <c r="L25">
        <f t="shared" si="1"/>
        <v>-3</v>
      </c>
      <c r="M25">
        <f t="shared" si="2"/>
        <v>1</v>
      </c>
    </row>
    <row r="26" spans="1:13" ht="15" thickBot="1" x14ac:dyDescent="0.35">
      <c r="A26" s="44" t="s">
        <v>2405</v>
      </c>
      <c r="B26" s="40" t="s">
        <v>1479</v>
      </c>
      <c r="C26" s="40" t="s">
        <v>1902</v>
      </c>
      <c r="D26" s="40" t="s">
        <v>1477</v>
      </c>
      <c r="E26" s="40" t="s">
        <v>1860</v>
      </c>
      <c r="F26" s="27">
        <v>5</v>
      </c>
      <c r="G26" s="40" t="s">
        <v>1860</v>
      </c>
      <c r="H26" s="86">
        <v>45293</v>
      </c>
      <c r="I26" s="45">
        <v>5</v>
      </c>
      <c r="J26" s="42" t="s">
        <v>2334</v>
      </c>
      <c r="K26">
        <f t="shared" si="0"/>
        <v>5</v>
      </c>
      <c r="L26">
        <f t="shared" si="1"/>
        <v>-5</v>
      </c>
      <c r="M26">
        <f t="shared" si="2"/>
        <v>0</v>
      </c>
    </row>
    <row r="27" spans="1:13" ht="15" thickBot="1" x14ac:dyDescent="0.35">
      <c r="A27" s="46" t="s">
        <v>2406</v>
      </c>
      <c r="B27" s="42" t="s">
        <v>290</v>
      </c>
      <c r="C27" s="42" t="s">
        <v>2303</v>
      </c>
      <c r="D27" s="42" t="s">
        <v>288</v>
      </c>
      <c r="E27" s="42" t="s">
        <v>1860</v>
      </c>
      <c r="F27" s="21">
        <v>5</v>
      </c>
      <c r="G27" s="40" t="s">
        <v>1860</v>
      </c>
      <c r="H27" s="42" t="s">
        <v>2334</v>
      </c>
      <c r="I27" s="43">
        <v>5</v>
      </c>
      <c r="J27" s="42" t="s">
        <v>2334</v>
      </c>
      <c r="K27">
        <f t="shared" si="0"/>
        <v>5</v>
      </c>
      <c r="L27">
        <f t="shared" si="1"/>
        <v>5</v>
      </c>
      <c r="M27">
        <f t="shared" si="2"/>
        <v>10</v>
      </c>
    </row>
    <row r="28" spans="1:13" ht="27" thickBot="1" x14ac:dyDescent="0.35">
      <c r="A28" s="44" t="s">
        <v>2407</v>
      </c>
      <c r="B28" s="40" t="s">
        <v>854</v>
      </c>
      <c r="C28" s="40" t="s">
        <v>1857</v>
      </c>
      <c r="D28" s="40" t="s">
        <v>852</v>
      </c>
      <c r="E28" s="40" t="s">
        <v>1860</v>
      </c>
      <c r="F28" s="27">
        <v>5</v>
      </c>
      <c r="G28" s="40" t="s">
        <v>1860</v>
      </c>
      <c r="H28" s="86">
        <v>45293</v>
      </c>
      <c r="I28" s="45">
        <v>5</v>
      </c>
      <c r="J28" s="42" t="s">
        <v>2334</v>
      </c>
      <c r="K28">
        <f t="shared" si="0"/>
        <v>5</v>
      </c>
      <c r="L28">
        <f t="shared" si="1"/>
        <v>-5</v>
      </c>
      <c r="M28">
        <f t="shared" si="2"/>
        <v>0</v>
      </c>
    </row>
    <row r="29" spans="1:13" ht="15" thickBot="1" x14ac:dyDescent="0.35">
      <c r="A29" s="46" t="s">
        <v>2408</v>
      </c>
      <c r="B29" s="42" t="s">
        <v>1638</v>
      </c>
      <c r="C29" s="42" t="s">
        <v>2349</v>
      </c>
      <c r="D29" s="42" t="s">
        <v>1636</v>
      </c>
      <c r="E29" s="42" t="s">
        <v>1860</v>
      </c>
      <c r="F29" s="21">
        <v>5</v>
      </c>
      <c r="G29" s="40" t="s">
        <v>1860</v>
      </c>
      <c r="H29" s="85">
        <v>45293</v>
      </c>
      <c r="I29" s="43">
        <v>3</v>
      </c>
      <c r="J29" s="42" t="s">
        <v>2334</v>
      </c>
      <c r="K29">
        <f t="shared" si="0"/>
        <v>5</v>
      </c>
      <c r="L29">
        <f t="shared" si="1"/>
        <v>-3</v>
      </c>
      <c r="M29">
        <f t="shared" si="2"/>
        <v>2</v>
      </c>
    </row>
    <row r="30" spans="1:13" ht="15" thickBot="1" x14ac:dyDescent="0.35">
      <c r="A30" s="44" t="s">
        <v>2409</v>
      </c>
      <c r="B30" s="40" t="s">
        <v>248</v>
      </c>
      <c r="C30" s="40" t="s">
        <v>1996</v>
      </c>
      <c r="D30" s="40" t="s">
        <v>246</v>
      </c>
      <c r="E30" s="40" t="s">
        <v>1860</v>
      </c>
      <c r="F30" s="27">
        <v>5</v>
      </c>
      <c r="G30" s="40" t="s">
        <v>1860</v>
      </c>
      <c r="H30" s="40" t="s">
        <v>2334</v>
      </c>
      <c r="I30" s="88"/>
      <c r="J30" s="42" t="s">
        <v>2334</v>
      </c>
      <c r="K30">
        <f t="shared" si="0"/>
        <v>5</v>
      </c>
      <c r="L30">
        <f t="shared" si="1"/>
        <v>0</v>
      </c>
      <c r="M30">
        <f t="shared" si="2"/>
        <v>5</v>
      </c>
    </row>
    <row r="31" spans="1:13" ht="15" thickBot="1" x14ac:dyDescent="0.35">
      <c r="A31" s="46" t="s">
        <v>2410</v>
      </c>
      <c r="B31" s="42" t="s">
        <v>1583</v>
      </c>
      <c r="C31" s="42" t="s">
        <v>2411</v>
      </c>
      <c r="D31" s="42" t="s">
        <v>1581</v>
      </c>
      <c r="E31" s="42" t="s">
        <v>1860</v>
      </c>
      <c r="F31" s="21">
        <v>5</v>
      </c>
      <c r="G31" s="40" t="s">
        <v>1860</v>
      </c>
      <c r="H31" s="42" t="s">
        <v>2334</v>
      </c>
      <c r="I31" s="43">
        <v>5</v>
      </c>
      <c r="J31" s="42" t="s">
        <v>2334</v>
      </c>
      <c r="K31">
        <f t="shared" si="0"/>
        <v>5</v>
      </c>
      <c r="L31">
        <f t="shared" si="1"/>
        <v>5</v>
      </c>
      <c r="M31">
        <f t="shared" si="2"/>
        <v>10</v>
      </c>
    </row>
    <row r="32" spans="1:13" ht="15" thickBot="1" x14ac:dyDescent="0.35">
      <c r="A32" s="44" t="s">
        <v>2412</v>
      </c>
      <c r="B32" s="40" t="s">
        <v>1221</v>
      </c>
      <c r="C32" s="40" t="s">
        <v>2413</v>
      </c>
      <c r="D32" s="40" t="s">
        <v>1219</v>
      </c>
      <c r="E32" s="40" t="s">
        <v>1860</v>
      </c>
      <c r="F32" s="27">
        <v>5</v>
      </c>
      <c r="G32" s="40" t="s">
        <v>1860</v>
      </c>
      <c r="H32" s="40" t="s">
        <v>2334</v>
      </c>
      <c r="I32" s="45">
        <v>5</v>
      </c>
      <c r="J32" s="42" t="s">
        <v>2334</v>
      </c>
      <c r="K32">
        <f t="shared" si="0"/>
        <v>5</v>
      </c>
      <c r="L32">
        <f t="shared" si="1"/>
        <v>5</v>
      </c>
      <c r="M32">
        <f t="shared" si="2"/>
        <v>10</v>
      </c>
    </row>
    <row r="33" spans="1:13" ht="15" thickBot="1" x14ac:dyDescent="0.35">
      <c r="A33" s="46" t="s">
        <v>2414</v>
      </c>
      <c r="B33" s="42" t="s">
        <v>254</v>
      </c>
      <c r="C33" s="42" t="s">
        <v>1859</v>
      </c>
      <c r="D33" s="42" t="s">
        <v>252</v>
      </c>
      <c r="E33" s="42" t="s">
        <v>1883</v>
      </c>
      <c r="F33" s="21">
        <v>5</v>
      </c>
      <c r="G33" s="40" t="s">
        <v>1860</v>
      </c>
      <c r="H33" s="42" t="s">
        <v>2334</v>
      </c>
      <c r="I33" s="87"/>
      <c r="J33" s="42" t="s">
        <v>2334</v>
      </c>
      <c r="K33">
        <f t="shared" si="0"/>
        <v>-5</v>
      </c>
      <c r="L33">
        <f t="shared" si="1"/>
        <v>0</v>
      </c>
      <c r="M33">
        <f t="shared" si="2"/>
        <v>-5</v>
      </c>
    </row>
    <row r="34" spans="1:13" ht="15" thickBot="1" x14ac:dyDescent="0.35">
      <c r="A34" s="44" t="s">
        <v>2415</v>
      </c>
      <c r="B34" s="40" t="s">
        <v>251</v>
      </c>
      <c r="C34" s="40" t="s">
        <v>1838</v>
      </c>
      <c r="D34" s="40" t="s">
        <v>249</v>
      </c>
      <c r="E34" s="40" t="s">
        <v>1860</v>
      </c>
      <c r="F34" s="27">
        <v>5</v>
      </c>
      <c r="G34" s="40" t="s">
        <v>1860</v>
      </c>
      <c r="H34" s="40" t="s">
        <v>2334</v>
      </c>
      <c r="I34" s="88"/>
      <c r="J34" s="42" t="s">
        <v>2334</v>
      </c>
      <c r="K34">
        <f t="shared" si="0"/>
        <v>5</v>
      </c>
      <c r="L34">
        <f t="shared" si="1"/>
        <v>0</v>
      </c>
      <c r="M34">
        <f t="shared" si="2"/>
        <v>5</v>
      </c>
    </row>
    <row r="35" spans="1:13" ht="15" thickBot="1" x14ac:dyDescent="0.35">
      <c r="A35" s="46" t="s">
        <v>2416</v>
      </c>
      <c r="B35" s="42" t="s">
        <v>551</v>
      </c>
      <c r="C35" s="42" t="s">
        <v>1995</v>
      </c>
      <c r="D35" s="42" t="s">
        <v>549</v>
      </c>
      <c r="E35" s="42" t="s">
        <v>1883</v>
      </c>
      <c r="F35" s="21">
        <v>5</v>
      </c>
      <c r="G35" s="40" t="s">
        <v>1860</v>
      </c>
      <c r="H35" s="42" t="s">
        <v>2334</v>
      </c>
      <c r="I35" s="87"/>
      <c r="J35" s="42" t="s">
        <v>2334</v>
      </c>
      <c r="K35">
        <f t="shared" si="0"/>
        <v>-5</v>
      </c>
      <c r="L35">
        <f t="shared" si="1"/>
        <v>0</v>
      </c>
      <c r="M35">
        <f t="shared" si="2"/>
        <v>-5</v>
      </c>
    </row>
    <row r="36" spans="1:13" ht="15" thickBot="1" x14ac:dyDescent="0.35">
      <c r="A36" s="47" t="s">
        <v>2417</v>
      </c>
      <c r="B36" s="48" t="s">
        <v>901</v>
      </c>
      <c r="C36" s="48" t="s">
        <v>2418</v>
      </c>
      <c r="D36" s="48" t="s">
        <v>899</v>
      </c>
      <c r="E36" s="48" t="s">
        <v>1860</v>
      </c>
      <c r="F36" s="31">
        <v>5</v>
      </c>
      <c r="G36" s="40" t="s">
        <v>1860</v>
      </c>
      <c r="H36" s="92">
        <v>45293</v>
      </c>
      <c r="I36" s="49">
        <v>3</v>
      </c>
      <c r="J36" s="42" t="s">
        <v>2334</v>
      </c>
      <c r="K36">
        <f t="shared" si="0"/>
        <v>5</v>
      </c>
      <c r="L36">
        <f t="shared" si="1"/>
        <v>-3</v>
      </c>
      <c r="M36">
        <f t="shared" si="2"/>
        <v>2</v>
      </c>
    </row>
  </sheetData>
  <phoneticPr fontId="10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B58A4-D4DE-4D1B-ADDC-08C8BF20ECBB}">
  <dimension ref="A1:Q71"/>
  <sheetViews>
    <sheetView topLeftCell="A54" workbookViewId="0">
      <selection activeCell="B65" sqref="B65"/>
    </sheetView>
  </sheetViews>
  <sheetFormatPr defaultColWidth="31.6640625" defaultRowHeight="17.399999999999999" customHeight="1" x14ac:dyDescent="0.3"/>
  <cols>
    <col min="1" max="1" width="19.6640625" bestFit="1" customWidth="1"/>
    <col min="2" max="2" width="37.21875" bestFit="1" customWidth="1"/>
    <col min="3" max="3" width="20.88671875" bestFit="1" customWidth="1"/>
    <col min="4" max="4" width="15.109375" customWidth="1"/>
    <col min="5" max="5" width="30.5546875" bestFit="1" customWidth="1"/>
    <col min="6" max="6" width="8.6640625" bestFit="1" customWidth="1"/>
    <col min="7" max="7" width="30.5546875" bestFit="1" customWidth="1"/>
    <col min="8" max="8" width="14.88671875" customWidth="1"/>
    <col min="9" max="9" width="7.5546875" customWidth="1"/>
    <col min="10" max="10" width="14" bestFit="1" customWidth="1"/>
    <col min="11" max="11" width="11.77734375" customWidth="1"/>
    <col min="12" max="16" width="7.33203125" customWidth="1"/>
    <col min="17" max="17" width="13.21875" customWidth="1"/>
  </cols>
  <sheetData>
    <row r="1" spans="1:17" ht="52.2" customHeight="1" thickBot="1" x14ac:dyDescent="0.35">
      <c r="A1" s="36" t="s">
        <v>1813</v>
      </c>
      <c r="B1" s="37" t="s">
        <v>1814</v>
      </c>
      <c r="C1" s="37" t="s">
        <v>2220</v>
      </c>
      <c r="D1" s="37" t="s">
        <v>2422</v>
      </c>
      <c r="E1" s="37" t="s">
        <v>2423</v>
      </c>
      <c r="F1" s="37" t="s">
        <v>1818</v>
      </c>
      <c r="G1" s="95" t="s">
        <v>1820</v>
      </c>
      <c r="H1" s="37" t="s">
        <v>2424</v>
      </c>
      <c r="I1" s="37" t="s">
        <v>1818</v>
      </c>
      <c r="J1" s="98" t="s">
        <v>2510</v>
      </c>
      <c r="K1" s="37" t="s">
        <v>2375</v>
      </c>
      <c r="L1" s="38" t="s">
        <v>2376</v>
      </c>
      <c r="M1" s="108" t="s">
        <v>2419</v>
      </c>
      <c r="N1" s="118" t="s">
        <v>2208</v>
      </c>
      <c r="O1" s="119" t="s">
        <v>2211</v>
      </c>
      <c r="P1" s="120" t="s">
        <v>2213</v>
      </c>
      <c r="Q1" s="121" t="s">
        <v>1825</v>
      </c>
    </row>
    <row r="2" spans="1:17" ht="17.399999999999999" customHeight="1" thickBot="1" x14ac:dyDescent="0.35">
      <c r="A2" s="44" t="s">
        <v>2425</v>
      </c>
      <c r="B2" s="40" t="s">
        <v>1411</v>
      </c>
      <c r="C2" s="40" t="s">
        <v>1835</v>
      </c>
      <c r="D2" s="40" t="s">
        <v>1409</v>
      </c>
      <c r="E2" s="40" t="s">
        <v>1834</v>
      </c>
      <c r="F2" s="27">
        <v>5</v>
      </c>
      <c r="G2" s="40" t="s">
        <v>1911</v>
      </c>
      <c r="H2" s="40" t="s">
        <v>1883</v>
      </c>
      <c r="I2" s="27">
        <v>5</v>
      </c>
      <c r="J2" s="40" t="s">
        <v>1883</v>
      </c>
      <c r="K2" s="86">
        <v>45294</v>
      </c>
      <c r="L2" s="45">
        <v>2</v>
      </c>
      <c r="M2" s="86">
        <v>45294</v>
      </c>
      <c r="N2">
        <f>IF(E2=G2,F2*2-F2,-F2)</f>
        <v>-5</v>
      </c>
      <c r="O2">
        <f>IF(J2=H2,I2*3-I2,-I2)</f>
        <v>10</v>
      </c>
      <c r="P2">
        <f>IF(M2=K2,L2*2-L2,-L2)</f>
        <v>2</v>
      </c>
      <c r="Q2">
        <f>SUM(N2:P2)</f>
        <v>7</v>
      </c>
    </row>
    <row r="3" spans="1:17" ht="17.399999999999999" customHeight="1" thickBot="1" x14ac:dyDescent="0.35">
      <c r="A3" s="46" t="s">
        <v>2426</v>
      </c>
      <c r="B3" s="42" t="s">
        <v>179</v>
      </c>
      <c r="C3" s="42" t="s">
        <v>1852</v>
      </c>
      <c r="D3" s="42" t="s">
        <v>177</v>
      </c>
      <c r="E3" s="42" t="s">
        <v>1834</v>
      </c>
      <c r="F3" s="21">
        <v>5</v>
      </c>
      <c r="G3" s="40" t="s">
        <v>1911</v>
      </c>
      <c r="H3" s="42" t="s">
        <v>1883</v>
      </c>
      <c r="I3" s="21">
        <v>5</v>
      </c>
      <c r="J3" s="40" t="s">
        <v>1883</v>
      </c>
      <c r="K3" s="85">
        <v>45325</v>
      </c>
      <c r="L3" s="43">
        <v>5</v>
      </c>
      <c r="M3" s="86">
        <v>45294</v>
      </c>
      <c r="N3">
        <f t="shared" ref="N3:N66" si="0">IF(E3=G3,F3*2-F3,-F3)</f>
        <v>-5</v>
      </c>
      <c r="O3">
        <f t="shared" ref="O3:O66" si="1">IF(J3=H3,I3*3-I3,-I3)</f>
        <v>10</v>
      </c>
      <c r="P3">
        <f t="shared" ref="P3:P66" si="2">IF(M3=K3,L3*2-L3,-L3)</f>
        <v>-5</v>
      </c>
      <c r="Q3">
        <f t="shared" ref="Q3:Q66" si="3">SUM(N3:P3)</f>
        <v>0</v>
      </c>
    </row>
    <row r="4" spans="1:17" ht="17.399999999999999" customHeight="1" thickBot="1" x14ac:dyDescent="0.35">
      <c r="A4" s="44" t="s">
        <v>2426</v>
      </c>
      <c r="B4" s="40" t="s">
        <v>1752</v>
      </c>
      <c r="C4" s="40" t="s">
        <v>2427</v>
      </c>
      <c r="D4" s="40" t="s">
        <v>1750</v>
      </c>
      <c r="E4" s="40" t="s">
        <v>1911</v>
      </c>
      <c r="F4" s="27">
        <v>5</v>
      </c>
      <c r="G4" s="40" t="s">
        <v>1911</v>
      </c>
      <c r="H4" s="40" t="s">
        <v>1883</v>
      </c>
      <c r="I4" s="27">
        <v>5</v>
      </c>
      <c r="J4" s="40" t="s">
        <v>1883</v>
      </c>
      <c r="K4" s="86">
        <v>45294</v>
      </c>
      <c r="L4" s="45">
        <v>5</v>
      </c>
      <c r="M4" s="86">
        <v>45294</v>
      </c>
      <c r="N4">
        <f t="shared" si="0"/>
        <v>5</v>
      </c>
      <c r="O4">
        <f t="shared" si="1"/>
        <v>10</v>
      </c>
      <c r="P4">
        <f t="shared" si="2"/>
        <v>5</v>
      </c>
      <c r="Q4">
        <f t="shared" si="3"/>
        <v>20</v>
      </c>
    </row>
    <row r="5" spans="1:17" ht="17.399999999999999" customHeight="1" thickBot="1" x14ac:dyDescent="0.35">
      <c r="A5" s="46" t="s">
        <v>2428</v>
      </c>
      <c r="B5" s="42" t="s">
        <v>533</v>
      </c>
      <c r="C5" s="42" t="s">
        <v>2118</v>
      </c>
      <c r="D5" s="42" t="s">
        <v>531</v>
      </c>
      <c r="E5" s="42" t="s">
        <v>1881</v>
      </c>
      <c r="F5" s="21">
        <v>4</v>
      </c>
      <c r="G5" s="40" t="s">
        <v>1911</v>
      </c>
      <c r="H5" s="42" t="s">
        <v>1883</v>
      </c>
      <c r="I5" s="90"/>
      <c r="J5" s="40" t="s">
        <v>1883</v>
      </c>
      <c r="K5" s="85">
        <v>45325</v>
      </c>
      <c r="L5" s="43">
        <v>4</v>
      </c>
      <c r="M5" s="86">
        <v>45294</v>
      </c>
      <c r="N5">
        <f t="shared" si="0"/>
        <v>-4</v>
      </c>
      <c r="O5">
        <f t="shared" si="1"/>
        <v>0</v>
      </c>
      <c r="P5">
        <f t="shared" si="2"/>
        <v>-4</v>
      </c>
      <c r="Q5">
        <f t="shared" si="3"/>
        <v>-8</v>
      </c>
    </row>
    <row r="6" spans="1:17" ht="17.399999999999999" customHeight="1" thickBot="1" x14ac:dyDescent="0.35">
      <c r="A6" s="44" t="s">
        <v>2429</v>
      </c>
      <c r="B6" s="40" t="s">
        <v>14</v>
      </c>
      <c r="C6" s="40" t="s">
        <v>2341</v>
      </c>
      <c r="D6" s="40" t="s">
        <v>12</v>
      </c>
      <c r="E6" s="40" t="s">
        <v>1834</v>
      </c>
      <c r="F6" s="27">
        <v>5</v>
      </c>
      <c r="G6" s="40" t="s">
        <v>1911</v>
      </c>
      <c r="H6" s="40" t="s">
        <v>1828</v>
      </c>
      <c r="I6" s="27">
        <v>2</v>
      </c>
      <c r="J6" s="40" t="s">
        <v>1883</v>
      </c>
      <c r="K6" s="86">
        <v>45325</v>
      </c>
      <c r="L6" s="45">
        <v>5</v>
      </c>
      <c r="M6" s="86">
        <v>45294</v>
      </c>
      <c r="N6">
        <f t="shared" si="0"/>
        <v>-5</v>
      </c>
      <c r="O6">
        <f t="shared" si="1"/>
        <v>-2</v>
      </c>
      <c r="P6">
        <f t="shared" si="2"/>
        <v>-5</v>
      </c>
      <c r="Q6">
        <f t="shared" si="3"/>
        <v>-12</v>
      </c>
    </row>
    <row r="7" spans="1:17" ht="17.399999999999999" customHeight="1" thickBot="1" x14ac:dyDescent="0.35">
      <c r="A7" s="46" t="s">
        <v>2430</v>
      </c>
      <c r="B7" s="42" t="s">
        <v>149</v>
      </c>
      <c r="C7" s="42" t="s">
        <v>2036</v>
      </c>
      <c r="D7" s="42" t="s">
        <v>147</v>
      </c>
      <c r="E7" s="42" t="s">
        <v>1834</v>
      </c>
      <c r="F7" s="21">
        <v>5</v>
      </c>
      <c r="G7" s="40" t="s">
        <v>1911</v>
      </c>
      <c r="H7" s="42" t="s">
        <v>1828</v>
      </c>
      <c r="I7" s="21">
        <v>5</v>
      </c>
      <c r="J7" s="40" t="s">
        <v>1883</v>
      </c>
      <c r="K7" s="85">
        <v>45325</v>
      </c>
      <c r="L7" s="43">
        <v>5</v>
      </c>
      <c r="M7" s="86">
        <v>45294</v>
      </c>
      <c r="N7">
        <f t="shared" si="0"/>
        <v>-5</v>
      </c>
      <c r="O7">
        <f t="shared" si="1"/>
        <v>-5</v>
      </c>
      <c r="P7">
        <f t="shared" si="2"/>
        <v>-5</v>
      </c>
      <c r="Q7">
        <f t="shared" si="3"/>
        <v>-15</v>
      </c>
    </row>
    <row r="8" spans="1:17" ht="17.399999999999999" customHeight="1" thickBot="1" x14ac:dyDescent="0.35">
      <c r="A8" s="44" t="s">
        <v>2431</v>
      </c>
      <c r="B8" s="40" t="s">
        <v>62</v>
      </c>
      <c r="C8" s="40" t="s">
        <v>1991</v>
      </c>
      <c r="D8" s="40" t="s">
        <v>60</v>
      </c>
      <c r="E8" s="40" t="s">
        <v>1911</v>
      </c>
      <c r="F8" s="27">
        <v>5</v>
      </c>
      <c r="G8" s="40" t="s">
        <v>1911</v>
      </c>
      <c r="H8" s="40" t="s">
        <v>1860</v>
      </c>
      <c r="I8" s="27">
        <v>4</v>
      </c>
      <c r="J8" s="40" t="s">
        <v>1883</v>
      </c>
      <c r="K8" s="86">
        <v>45325</v>
      </c>
      <c r="L8" s="45">
        <v>5</v>
      </c>
      <c r="M8" s="86">
        <v>45294</v>
      </c>
      <c r="N8">
        <f t="shared" si="0"/>
        <v>5</v>
      </c>
      <c r="O8">
        <f t="shared" si="1"/>
        <v>-4</v>
      </c>
      <c r="P8">
        <f t="shared" si="2"/>
        <v>-5</v>
      </c>
      <c r="Q8">
        <f t="shared" si="3"/>
        <v>-4</v>
      </c>
    </row>
    <row r="9" spans="1:17" ht="17.399999999999999" customHeight="1" thickBot="1" x14ac:dyDescent="0.35">
      <c r="A9" s="46" t="s">
        <v>2432</v>
      </c>
      <c r="B9" s="42" t="s">
        <v>1653</v>
      </c>
      <c r="C9" s="42" t="s">
        <v>2106</v>
      </c>
      <c r="D9" s="42" t="s">
        <v>1651</v>
      </c>
      <c r="E9" s="42" t="s">
        <v>1911</v>
      </c>
      <c r="F9" s="21">
        <v>3</v>
      </c>
      <c r="G9" s="40" t="s">
        <v>1911</v>
      </c>
      <c r="H9" s="42" t="s">
        <v>1883</v>
      </c>
      <c r="I9" s="21">
        <v>5</v>
      </c>
      <c r="J9" s="40" t="s">
        <v>1883</v>
      </c>
      <c r="K9" s="85">
        <v>45325</v>
      </c>
      <c r="L9" s="43">
        <v>3</v>
      </c>
      <c r="M9" s="86">
        <v>45294</v>
      </c>
      <c r="N9">
        <f t="shared" si="0"/>
        <v>3</v>
      </c>
      <c r="O9">
        <f t="shared" si="1"/>
        <v>10</v>
      </c>
      <c r="P9">
        <f t="shared" si="2"/>
        <v>-3</v>
      </c>
      <c r="Q9">
        <f t="shared" si="3"/>
        <v>10</v>
      </c>
    </row>
    <row r="10" spans="1:17" ht="17.399999999999999" customHeight="1" thickBot="1" x14ac:dyDescent="0.35">
      <c r="A10" s="44" t="s">
        <v>2433</v>
      </c>
      <c r="B10" s="40" t="s">
        <v>937</v>
      </c>
      <c r="C10" s="40" t="s">
        <v>2434</v>
      </c>
      <c r="D10" s="40" t="s">
        <v>935</v>
      </c>
      <c r="E10" s="40" t="s">
        <v>1836</v>
      </c>
      <c r="F10" s="27">
        <v>4</v>
      </c>
      <c r="G10" s="40" t="s">
        <v>1911</v>
      </c>
      <c r="H10" s="40" t="s">
        <v>1860</v>
      </c>
      <c r="I10" s="27">
        <v>4</v>
      </c>
      <c r="J10" s="40" t="s">
        <v>1883</v>
      </c>
      <c r="K10" s="86">
        <v>45325</v>
      </c>
      <c r="L10" s="45">
        <v>3</v>
      </c>
      <c r="M10" s="86">
        <v>45294</v>
      </c>
      <c r="N10">
        <f t="shared" si="0"/>
        <v>-4</v>
      </c>
      <c r="O10">
        <f t="shared" si="1"/>
        <v>-4</v>
      </c>
      <c r="P10">
        <f t="shared" si="2"/>
        <v>-3</v>
      </c>
      <c r="Q10">
        <f t="shared" si="3"/>
        <v>-11</v>
      </c>
    </row>
    <row r="11" spans="1:17" ht="17.399999999999999" customHeight="1" thickBot="1" x14ac:dyDescent="0.35">
      <c r="A11" s="46" t="s">
        <v>2435</v>
      </c>
      <c r="B11" s="42" t="s">
        <v>1704</v>
      </c>
      <c r="C11" s="42" t="s">
        <v>2278</v>
      </c>
      <c r="D11" s="42" t="s">
        <v>1702</v>
      </c>
      <c r="E11" s="42" t="s">
        <v>1834</v>
      </c>
      <c r="F11" s="21">
        <v>5</v>
      </c>
      <c r="G11" s="40" t="s">
        <v>1911</v>
      </c>
      <c r="H11" s="42" t="s">
        <v>1883</v>
      </c>
      <c r="I11" s="21">
        <v>5</v>
      </c>
      <c r="J11" s="40" t="s">
        <v>1883</v>
      </c>
      <c r="K11" s="85">
        <v>45325</v>
      </c>
      <c r="L11" s="43">
        <v>5</v>
      </c>
      <c r="M11" s="86">
        <v>45294</v>
      </c>
      <c r="N11">
        <f t="shared" si="0"/>
        <v>-5</v>
      </c>
      <c r="O11">
        <f t="shared" si="1"/>
        <v>10</v>
      </c>
      <c r="P11">
        <f t="shared" si="2"/>
        <v>-5</v>
      </c>
      <c r="Q11">
        <f t="shared" si="3"/>
        <v>0</v>
      </c>
    </row>
    <row r="12" spans="1:17" ht="17.399999999999999" customHeight="1" thickBot="1" x14ac:dyDescent="0.35">
      <c r="A12" s="44" t="s">
        <v>2435</v>
      </c>
      <c r="B12" s="40" t="s">
        <v>707</v>
      </c>
      <c r="C12" s="40" t="s">
        <v>2436</v>
      </c>
      <c r="D12" s="40" t="s">
        <v>705</v>
      </c>
      <c r="E12" s="40" t="s">
        <v>1881</v>
      </c>
      <c r="F12" s="27">
        <v>5</v>
      </c>
      <c r="G12" s="40" t="s">
        <v>1911</v>
      </c>
      <c r="H12" s="40" t="s">
        <v>1883</v>
      </c>
      <c r="I12" s="27">
        <v>5</v>
      </c>
      <c r="J12" s="40" t="s">
        <v>1883</v>
      </c>
      <c r="K12" s="86">
        <v>45294</v>
      </c>
      <c r="L12" s="45">
        <v>2</v>
      </c>
      <c r="M12" s="86">
        <v>45294</v>
      </c>
      <c r="N12">
        <f t="shared" si="0"/>
        <v>-5</v>
      </c>
      <c r="O12">
        <f t="shared" si="1"/>
        <v>10</v>
      </c>
      <c r="P12">
        <f t="shared" si="2"/>
        <v>2</v>
      </c>
      <c r="Q12">
        <f t="shared" si="3"/>
        <v>7</v>
      </c>
    </row>
    <row r="13" spans="1:17" ht="17.399999999999999" customHeight="1" thickBot="1" x14ac:dyDescent="0.35">
      <c r="A13" s="46" t="s">
        <v>2437</v>
      </c>
      <c r="B13" s="42" t="s">
        <v>1417</v>
      </c>
      <c r="C13" s="42" t="s">
        <v>1872</v>
      </c>
      <c r="D13" s="42" t="s">
        <v>1415</v>
      </c>
      <c r="E13" s="42" t="s">
        <v>1911</v>
      </c>
      <c r="F13" s="21">
        <v>1</v>
      </c>
      <c r="G13" s="40" t="s">
        <v>1911</v>
      </c>
      <c r="H13" s="42" t="s">
        <v>1883</v>
      </c>
      <c r="I13" s="21">
        <v>1</v>
      </c>
      <c r="J13" s="40" t="s">
        <v>1883</v>
      </c>
      <c r="K13" s="85">
        <v>45294</v>
      </c>
      <c r="L13" s="43">
        <v>1</v>
      </c>
      <c r="M13" s="86">
        <v>45294</v>
      </c>
      <c r="N13">
        <f t="shared" si="0"/>
        <v>1</v>
      </c>
      <c r="O13">
        <f t="shared" si="1"/>
        <v>2</v>
      </c>
      <c r="P13">
        <f t="shared" si="2"/>
        <v>1</v>
      </c>
      <c r="Q13">
        <f t="shared" si="3"/>
        <v>4</v>
      </c>
    </row>
    <row r="14" spans="1:17" ht="17.399999999999999" customHeight="1" thickBot="1" x14ac:dyDescent="0.35">
      <c r="A14" s="44" t="s">
        <v>2438</v>
      </c>
      <c r="B14" s="40" t="s">
        <v>107</v>
      </c>
      <c r="C14" s="40" t="s">
        <v>1981</v>
      </c>
      <c r="D14" s="40" t="s">
        <v>105</v>
      </c>
      <c r="E14" s="40" t="s">
        <v>1834</v>
      </c>
      <c r="F14" s="27">
        <v>5</v>
      </c>
      <c r="G14" s="40" t="s">
        <v>1911</v>
      </c>
      <c r="H14" s="40" t="s">
        <v>1883</v>
      </c>
      <c r="I14" s="27">
        <v>5</v>
      </c>
      <c r="J14" s="40" t="s">
        <v>1883</v>
      </c>
      <c r="K14" s="86">
        <v>45294</v>
      </c>
      <c r="L14" s="45">
        <v>5</v>
      </c>
      <c r="M14" s="86">
        <v>45294</v>
      </c>
      <c r="N14">
        <f t="shared" si="0"/>
        <v>-5</v>
      </c>
      <c r="O14">
        <f t="shared" si="1"/>
        <v>10</v>
      </c>
      <c r="P14">
        <f t="shared" si="2"/>
        <v>5</v>
      </c>
      <c r="Q14">
        <f t="shared" si="3"/>
        <v>10</v>
      </c>
    </row>
    <row r="15" spans="1:17" ht="17.399999999999999" customHeight="1" thickBot="1" x14ac:dyDescent="0.35">
      <c r="A15" s="46" t="s">
        <v>2439</v>
      </c>
      <c r="B15" s="42" t="s">
        <v>994</v>
      </c>
      <c r="C15" s="42" t="s">
        <v>1876</v>
      </c>
      <c r="D15" s="42" t="s">
        <v>992</v>
      </c>
      <c r="E15" s="42" t="s">
        <v>1881</v>
      </c>
      <c r="F15" s="21">
        <v>3</v>
      </c>
      <c r="G15" s="40" t="s">
        <v>1911</v>
      </c>
      <c r="H15" s="42" t="s">
        <v>1883</v>
      </c>
      <c r="I15" s="21">
        <v>4</v>
      </c>
      <c r="J15" s="40" t="s">
        <v>1883</v>
      </c>
      <c r="K15" s="85">
        <v>45294</v>
      </c>
      <c r="L15" s="43">
        <v>4</v>
      </c>
      <c r="M15" s="86">
        <v>45294</v>
      </c>
      <c r="N15">
        <f t="shared" si="0"/>
        <v>-3</v>
      </c>
      <c r="O15">
        <f t="shared" si="1"/>
        <v>8</v>
      </c>
      <c r="P15">
        <f t="shared" si="2"/>
        <v>4</v>
      </c>
      <c r="Q15">
        <f t="shared" si="3"/>
        <v>9</v>
      </c>
    </row>
    <row r="16" spans="1:17" ht="17.399999999999999" customHeight="1" thickBot="1" x14ac:dyDescent="0.35">
      <c r="A16" s="44" t="s">
        <v>2440</v>
      </c>
      <c r="B16" s="40" t="s">
        <v>1767</v>
      </c>
      <c r="C16" s="40" t="s">
        <v>2441</v>
      </c>
      <c r="D16" s="40" t="s">
        <v>1765</v>
      </c>
      <c r="E16" s="40" t="s">
        <v>1911</v>
      </c>
      <c r="F16" s="27">
        <v>5</v>
      </c>
      <c r="G16" s="40" t="s">
        <v>1911</v>
      </c>
      <c r="H16" s="40" t="s">
        <v>1883</v>
      </c>
      <c r="I16" s="27">
        <v>5</v>
      </c>
      <c r="J16" s="40" t="s">
        <v>1883</v>
      </c>
      <c r="K16" s="86">
        <v>45294</v>
      </c>
      <c r="L16" s="45">
        <v>5</v>
      </c>
      <c r="M16" s="86">
        <v>45294</v>
      </c>
      <c r="N16">
        <f t="shared" si="0"/>
        <v>5</v>
      </c>
      <c r="O16">
        <f t="shared" si="1"/>
        <v>10</v>
      </c>
      <c r="P16">
        <f t="shared" si="2"/>
        <v>5</v>
      </c>
      <c r="Q16">
        <f t="shared" si="3"/>
        <v>20</v>
      </c>
    </row>
    <row r="17" spans="1:17" ht="17.399999999999999" customHeight="1" thickBot="1" x14ac:dyDescent="0.35">
      <c r="A17" s="46" t="s">
        <v>2442</v>
      </c>
      <c r="B17" s="42" t="s">
        <v>695</v>
      </c>
      <c r="C17" s="42" t="s">
        <v>1988</v>
      </c>
      <c r="D17" s="42" t="s">
        <v>693</v>
      </c>
      <c r="E17" s="42" t="s">
        <v>1885</v>
      </c>
      <c r="F17" s="21">
        <v>4</v>
      </c>
      <c r="G17" s="40" t="s">
        <v>1911</v>
      </c>
      <c r="H17" s="42" t="s">
        <v>1847</v>
      </c>
      <c r="I17" s="21">
        <v>5</v>
      </c>
      <c r="J17" s="40" t="s">
        <v>1883</v>
      </c>
      <c r="K17" s="85">
        <v>45294</v>
      </c>
      <c r="L17" s="43">
        <v>5</v>
      </c>
      <c r="M17" s="86">
        <v>45294</v>
      </c>
      <c r="N17">
        <f t="shared" si="0"/>
        <v>-4</v>
      </c>
      <c r="O17">
        <f t="shared" si="1"/>
        <v>-5</v>
      </c>
      <c r="P17">
        <f t="shared" si="2"/>
        <v>5</v>
      </c>
      <c r="Q17">
        <f t="shared" si="3"/>
        <v>-4</v>
      </c>
    </row>
    <row r="18" spans="1:17" ht="17.399999999999999" customHeight="1" thickBot="1" x14ac:dyDescent="0.35">
      <c r="A18" s="44" t="s">
        <v>2443</v>
      </c>
      <c r="B18" s="40" t="s">
        <v>1583</v>
      </c>
      <c r="C18" s="40" t="s">
        <v>2411</v>
      </c>
      <c r="D18" s="40" t="s">
        <v>1581</v>
      </c>
      <c r="E18" s="40" t="s">
        <v>1911</v>
      </c>
      <c r="F18" s="27">
        <v>5</v>
      </c>
      <c r="G18" s="40" t="s">
        <v>1911</v>
      </c>
      <c r="H18" s="40" t="s">
        <v>1883</v>
      </c>
      <c r="I18" s="27">
        <v>5</v>
      </c>
      <c r="J18" s="40" t="s">
        <v>1883</v>
      </c>
      <c r="K18" s="86">
        <v>45294</v>
      </c>
      <c r="L18" s="45">
        <v>1</v>
      </c>
      <c r="M18" s="86">
        <v>45294</v>
      </c>
      <c r="N18">
        <f t="shared" si="0"/>
        <v>5</v>
      </c>
      <c r="O18">
        <f t="shared" si="1"/>
        <v>10</v>
      </c>
      <c r="P18">
        <f t="shared" si="2"/>
        <v>1</v>
      </c>
      <c r="Q18">
        <f t="shared" si="3"/>
        <v>16</v>
      </c>
    </row>
    <row r="19" spans="1:17" ht="17.399999999999999" customHeight="1" thickBot="1" x14ac:dyDescent="0.35">
      <c r="A19" s="46" t="s">
        <v>2444</v>
      </c>
      <c r="B19" s="42" t="s">
        <v>647</v>
      </c>
      <c r="C19" s="42" t="s">
        <v>2356</v>
      </c>
      <c r="D19" s="42" t="s">
        <v>645</v>
      </c>
      <c r="E19" s="42" t="s">
        <v>1911</v>
      </c>
      <c r="F19" s="21">
        <v>5</v>
      </c>
      <c r="G19" s="40" t="s">
        <v>1911</v>
      </c>
      <c r="H19" s="42" t="s">
        <v>1883</v>
      </c>
      <c r="I19" s="21">
        <v>5</v>
      </c>
      <c r="J19" s="40" t="s">
        <v>1883</v>
      </c>
      <c r="K19" s="85">
        <v>45325</v>
      </c>
      <c r="L19" s="87"/>
      <c r="M19" s="86">
        <v>45294</v>
      </c>
      <c r="N19">
        <f t="shared" si="0"/>
        <v>5</v>
      </c>
      <c r="O19">
        <f t="shared" si="1"/>
        <v>10</v>
      </c>
      <c r="P19">
        <f t="shared" si="2"/>
        <v>0</v>
      </c>
      <c r="Q19">
        <f t="shared" si="3"/>
        <v>15</v>
      </c>
    </row>
    <row r="20" spans="1:17" ht="17.399999999999999" customHeight="1" thickBot="1" x14ac:dyDescent="0.35">
      <c r="A20" s="44" t="s">
        <v>2445</v>
      </c>
      <c r="B20" s="40" t="s">
        <v>383</v>
      </c>
      <c r="C20" s="40" t="s">
        <v>1980</v>
      </c>
      <c r="D20" s="40" t="s">
        <v>381</v>
      </c>
      <c r="E20" s="40" t="s">
        <v>1911</v>
      </c>
      <c r="F20" s="27">
        <v>5</v>
      </c>
      <c r="G20" s="40" t="s">
        <v>1911</v>
      </c>
      <c r="H20" s="40" t="s">
        <v>1860</v>
      </c>
      <c r="I20" s="27">
        <v>5</v>
      </c>
      <c r="J20" s="40" t="s">
        <v>1883</v>
      </c>
      <c r="K20" s="86">
        <v>45325</v>
      </c>
      <c r="L20" s="45">
        <v>5</v>
      </c>
      <c r="M20" s="86">
        <v>45294</v>
      </c>
      <c r="N20">
        <f t="shared" si="0"/>
        <v>5</v>
      </c>
      <c r="O20">
        <f t="shared" si="1"/>
        <v>-5</v>
      </c>
      <c r="P20">
        <f t="shared" si="2"/>
        <v>-5</v>
      </c>
      <c r="Q20">
        <f t="shared" si="3"/>
        <v>-5</v>
      </c>
    </row>
    <row r="21" spans="1:17" ht="17.399999999999999" customHeight="1" thickBot="1" x14ac:dyDescent="0.35">
      <c r="A21" s="46" t="s">
        <v>2446</v>
      </c>
      <c r="B21" s="42" t="s">
        <v>1770</v>
      </c>
      <c r="C21" s="42" t="s">
        <v>1904</v>
      </c>
      <c r="D21" s="42" t="s">
        <v>1768</v>
      </c>
      <c r="E21" s="42" t="s">
        <v>1911</v>
      </c>
      <c r="F21" s="21">
        <v>5</v>
      </c>
      <c r="G21" s="40" t="s">
        <v>1911</v>
      </c>
      <c r="H21" s="42" t="s">
        <v>1883</v>
      </c>
      <c r="I21" s="21">
        <v>5</v>
      </c>
      <c r="J21" s="40" t="s">
        <v>1883</v>
      </c>
      <c r="K21" s="85">
        <v>45325</v>
      </c>
      <c r="L21" s="43">
        <v>5</v>
      </c>
      <c r="M21" s="86">
        <v>45294</v>
      </c>
      <c r="N21">
        <f t="shared" si="0"/>
        <v>5</v>
      </c>
      <c r="O21">
        <f t="shared" si="1"/>
        <v>10</v>
      </c>
      <c r="P21">
        <f t="shared" si="2"/>
        <v>-5</v>
      </c>
      <c r="Q21">
        <f t="shared" si="3"/>
        <v>10</v>
      </c>
    </row>
    <row r="22" spans="1:17" ht="17.399999999999999" customHeight="1" thickBot="1" x14ac:dyDescent="0.35">
      <c r="A22" s="44" t="s">
        <v>2447</v>
      </c>
      <c r="B22" s="40" t="s">
        <v>1061</v>
      </c>
      <c r="C22" s="40" t="s">
        <v>1947</v>
      </c>
      <c r="D22" s="40" t="s">
        <v>1059</v>
      </c>
      <c r="E22" s="40" t="s">
        <v>1834</v>
      </c>
      <c r="F22" s="27">
        <v>5</v>
      </c>
      <c r="G22" s="40" t="s">
        <v>1911</v>
      </c>
      <c r="H22" s="40" t="s">
        <v>1828</v>
      </c>
      <c r="I22" s="27">
        <v>5</v>
      </c>
      <c r="J22" s="40" t="s">
        <v>1883</v>
      </c>
      <c r="K22" s="86">
        <v>45325</v>
      </c>
      <c r="L22" s="45">
        <v>5</v>
      </c>
      <c r="M22" s="86">
        <v>45294</v>
      </c>
      <c r="N22">
        <f t="shared" si="0"/>
        <v>-5</v>
      </c>
      <c r="O22">
        <f t="shared" si="1"/>
        <v>-5</v>
      </c>
      <c r="P22">
        <f t="shared" si="2"/>
        <v>-5</v>
      </c>
      <c r="Q22">
        <f t="shared" si="3"/>
        <v>-15</v>
      </c>
    </row>
    <row r="23" spans="1:17" ht="17.399999999999999" customHeight="1" thickBot="1" x14ac:dyDescent="0.35">
      <c r="A23" s="46" t="s">
        <v>2448</v>
      </c>
      <c r="B23" s="42" t="s">
        <v>854</v>
      </c>
      <c r="C23" s="42" t="s">
        <v>1857</v>
      </c>
      <c r="D23" s="42" t="s">
        <v>852</v>
      </c>
      <c r="E23" s="42" t="s">
        <v>1834</v>
      </c>
      <c r="F23" s="21">
        <v>5</v>
      </c>
      <c r="G23" s="40" t="s">
        <v>1911</v>
      </c>
      <c r="H23" s="42" t="s">
        <v>1883</v>
      </c>
      <c r="I23" s="21">
        <v>5</v>
      </c>
      <c r="J23" s="40" t="s">
        <v>1883</v>
      </c>
      <c r="K23" s="85">
        <v>45294</v>
      </c>
      <c r="L23" s="87"/>
      <c r="M23" s="86">
        <v>45294</v>
      </c>
      <c r="N23">
        <f t="shared" si="0"/>
        <v>-5</v>
      </c>
      <c r="O23">
        <f t="shared" si="1"/>
        <v>10</v>
      </c>
      <c r="P23">
        <f t="shared" si="2"/>
        <v>0</v>
      </c>
      <c r="Q23">
        <f t="shared" si="3"/>
        <v>5</v>
      </c>
    </row>
    <row r="24" spans="1:17" ht="17.399999999999999" customHeight="1" thickBot="1" x14ac:dyDescent="0.35">
      <c r="A24" s="44" t="s">
        <v>2449</v>
      </c>
      <c r="B24" s="40" t="s">
        <v>689</v>
      </c>
      <c r="C24" s="40" t="s">
        <v>2450</v>
      </c>
      <c r="D24" s="40" t="s">
        <v>687</v>
      </c>
      <c r="E24" s="40" t="s">
        <v>1911</v>
      </c>
      <c r="F24" s="27">
        <v>5</v>
      </c>
      <c r="G24" s="40" t="s">
        <v>1911</v>
      </c>
      <c r="H24" s="40" t="s">
        <v>1860</v>
      </c>
      <c r="I24" s="27">
        <v>5</v>
      </c>
      <c r="J24" s="40" t="s">
        <v>1883</v>
      </c>
      <c r="K24" s="86">
        <v>45325</v>
      </c>
      <c r="L24" s="45">
        <v>5</v>
      </c>
      <c r="M24" s="86">
        <v>45294</v>
      </c>
      <c r="N24">
        <f t="shared" si="0"/>
        <v>5</v>
      </c>
      <c r="O24">
        <f t="shared" si="1"/>
        <v>-5</v>
      </c>
      <c r="P24">
        <f t="shared" si="2"/>
        <v>-5</v>
      </c>
      <c r="Q24">
        <f t="shared" si="3"/>
        <v>-5</v>
      </c>
    </row>
    <row r="25" spans="1:17" ht="17.399999999999999" customHeight="1" thickBot="1" x14ac:dyDescent="0.35">
      <c r="A25" s="46" t="s">
        <v>2451</v>
      </c>
      <c r="B25" s="42" t="s">
        <v>560</v>
      </c>
      <c r="C25" s="42" t="s">
        <v>1833</v>
      </c>
      <c r="D25" s="42" t="s">
        <v>558</v>
      </c>
      <c r="E25" s="42" t="s">
        <v>1834</v>
      </c>
      <c r="F25" s="21">
        <v>5</v>
      </c>
      <c r="G25" s="40" t="s">
        <v>1911</v>
      </c>
      <c r="H25" s="42" t="s">
        <v>1883</v>
      </c>
      <c r="I25" s="21">
        <v>5</v>
      </c>
      <c r="J25" s="40" t="s">
        <v>1883</v>
      </c>
      <c r="K25" s="85">
        <v>45294</v>
      </c>
      <c r="L25" s="43">
        <v>5</v>
      </c>
      <c r="M25" s="86">
        <v>45294</v>
      </c>
      <c r="N25">
        <f t="shared" si="0"/>
        <v>-5</v>
      </c>
      <c r="O25">
        <f t="shared" si="1"/>
        <v>10</v>
      </c>
      <c r="P25">
        <f t="shared" si="2"/>
        <v>5</v>
      </c>
      <c r="Q25">
        <f t="shared" si="3"/>
        <v>10</v>
      </c>
    </row>
    <row r="26" spans="1:17" ht="17.399999999999999" customHeight="1" thickBot="1" x14ac:dyDescent="0.35">
      <c r="A26" s="44" t="s">
        <v>2452</v>
      </c>
      <c r="B26" s="40" t="s">
        <v>1737</v>
      </c>
      <c r="C26" s="40" t="s">
        <v>2453</v>
      </c>
      <c r="D26" s="40" t="s">
        <v>1735</v>
      </c>
      <c r="E26" s="40" t="s">
        <v>1911</v>
      </c>
      <c r="F26" s="27">
        <v>5</v>
      </c>
      <c r="G26" s="40" t="s">
        <v>1911</v>
      </c>
      <c r="H26" s="40" t="s">
        <v>1860</v>
      </c>
      <c r="I26" s="27">
        <v>5</v>
      </c>
      <c r="J26" s="40" t="s">
        <v>1883</v>
      </c>
      <c r="K26" s="86">
        <v>45325</v>
      </c>
      <c r="L26" s="45">
        <v>5</v>
      </c>
      <c r="M26" s="86">
        <v>45294</v>
      </c>
      <c r="N26">
        <f t="shared" si="0"/>
        <v>5</v>
      </c>
      <c r="O26">
        <f t="shared" si="1"/>
        <v>-5</v>
      </c>
      <c r="P26">
        <f t="shared" si="2"/>
        <v>-5</v>
      </c>
      <c r="Q26">
        <f t="shared" si="3"/>
        <v>-5</v>
      </c>
    </row>
    <row r="27" spans="1:17" ht="17.399999999999999" customHeight="1" thickBot="1" x14ac:dyDescent="0.35">
      <c r="A27" s="46" t="s">
        <v>2454</v>
      </c>
      <c r="B27" s="42" t="s">
        <v>86</v>
      </c>
      <c r="C27" s="42" t="s">
        <v>1942</v>
      </c>
      <c r="D27" s="42" t="s">
        <v>84</v>
      </c>
      <c r="E27" s="42" t="s">
        <v>1834</v>
      </c>
      <c r="F27" s="21">
        <v>4</v>
      </c>
      <c r="G27" s="40" t="s">
        <v>1911</v>
      </c>
      <c r="H27" s="42" t="s">
        <v>1883</v>
      </c>
      <c r="I27" s="21">
        <v>4</v>
      </c>
      <c r="J27" s="40" t="s">
        <v>1883</v>
      </c>
      <c r="K27" s="85">
        <v>45294</v>
      </c>
      <c r="L27" s="43">
        <v>4</v>
      </c>
      <c r="M27" s="86">
        <v>45294</v>
      </c>
      <c r="N27">
        <f t="shared" si="0"/>
        <v>-4</v>
      </c>
      <c r="O27">
        <f t="shared" si="1"/>
        <v>8</v>
      </c>
      <c r="P27">
        <f t="shared" si="2"/>
        <v>4</v>
      </c>
      <c r="Q27">
        <f t="shared" si="3"/>
        <v>8</v>
      </c>
    </row>
    <row r="28" spans="1:17" ht="17.399999999999999" customHeight="1" thickBot="1" x14ac:dyDescent="0.35">
      <c r="A28" s="44" t="s">
        <v>2455</v>
      </c>
      <c r="B28" s="40" t="s">
        <v>1728</v>
      </c>
      <c r="C28" s="40" t="s">
        <v>2363</v>
      </c>
      <c r="D28" s="40" t="s">
        <v>1726</v>
      </c>
      <c r="E28" s="40" t="s">
        <v>1911</v>
      </c>
      <c r="F28" s="27">
        <v>5</v>
      </c>
      <c r="G28" s="40" t="s">
        <v>1911</v>
      </c>
      <c r="H28" s="40" t="s">
        <v>1860</v>
      </c>
      <c r="I28" s="27">
        <v>5</v>
      </c>
      <c r="J28" s="40" t="s">
        <v>1883</v>
      </c>
      <c r="K28" s="86">
        <v>45325</v>
      </c>
      <c r="L28" s="45">
        <v>5</v>
      </c>
      <c r="M28" s="86">
        <v>45294</v>
      </c>
      <c r="N28">
        <f t="shared" si="0"/>
        <v>5</v>
      </c>
      <c r="O28">
        <f t="shared" si="1"/>
        <v>-5</v>
      </c>
      <c r="P28">
        <f t="shared" si="2"/>
        <v>-5</v>
      </c>
      <c r="Q28">
        <f t="shared" si="3"/>
        <v>-5</v>
      </c>
    </row>
    <row r="29" spans="1:17" ht="17.399999999999999" customHeight="1" thickBot="1" x14ac:dyDescent="0.35">
      <c r="A29" s="46" t="s">
        <v>2456</v>
      </c>
      <c r="B29" s="42" t="s">
        <v>1372</v>
      </c>
      <c r="C29" s="42" t="s">
        <v>1983</v>
      </c>
      <c r="D29" s="42" t="s">
        <v>1371</v>
      </c>
      <c r="E29" s="42" t="s">
        <v>1911</v>
      </c>
      <c r="F29" s="21">
        <v>5</v>
      </c>
      <c r="G29" s="40" t="s">
        <v>1911</v>
      </c>
      <c r="H29" s="42" t="s">
        <v>1860</v>
      </c>
      <c r="I29" s="21">
        <v>5</v>
      </c>
      <c r="J29" s="40" t="s">
        <v>1883</v>
      </c>
      <c r="K29" s="85">
        <v>45325</v>
      </c>
      <c r="L29" s="43">
        <v>2</v>
      </c>
      <c r="M29" s="86">
        <v>45294</v>
      </c>
      <c r="N29">
        <f t="shared" si="0"/>
        <v>5</v>
      </c>
      <c r="O29">
        <f t="shared" si="1"/>
        <v>-5</v>
      </c>
      <c r="P29">
        <f t="shared" si="2"/>
        <v>-2</v>
      </c>
      <c r="Q29">
        <f t="shared" si="3"/>
        <v>-2</v>
      </c>
    </row>
    <row r="30" spans="1:17" ht="17.399999999999999" customHeight="1" thickBot="1" x14ac:dyDescent="0.35">
      <c r="A30" s="44" t="s">
        <v>2457</v>
      </c>
      <c r="B30" s="40" t="s">
        <v>1479</v>
      </c>
      <c r="C30" s="40" t="s">
        <v>1902</v>
      </c>
      <c r="D30" s="40" t="s">
        <v>1477</v>
      </c>
      <c r="E30" s="40" t="s">
        <v>1834</v>
      </c>
      <c r="F30" s="27">
        <v>4</v>
      </c>
      <c r="G30" s="40" t="s">
        <v>1911</v>
      </c>
      <c r="H30" s="40" t="s">
        <v>1883</v>
      </c>
      <c r="I30" s="27">
        <v>5</v>
      </c>
      <c r="J30" s="40" t="s">
        <v>1883</v>
      </c>
      <c r="K30" s="86">
        <v>45294</v>
      </c>
      <c r="L30" s="45">
        <v>5</v>
      </c>
      <c r="M30" s="86">
        <v>45294</v>
      </c>
      <c r="N30">
        <f t="shared" si="0"/>
        <v>-4</v>
      </c>
      <c r="O30">
        <f t="shared" si="1"/>
        <v>10</v>
      </c>
      <c r="P30">
        <f t="shared" si="2"/>
        <v>5</v>
      </c>
      <c r="Q30">
        <f t="shared" si="3"/>
        <v>11</v>
      </c>
    </row>
    <row r="31" spans="1:17" ht="17.399999999999999" customHeight="1" thickBot="1" x14ac:dyDescent="0.35">
      <c r="A31" s="46" t="s">
        <v>2458</v>
      </c>
      <c r="B31" s="42" t="s">
        <v>602</v>
      </c>
      <c r="C31" s="42" t="s">
        <v>1986</v>
      </c>
      <c r="D31" s="42" t="s">
        <v>600</v>
      </c>
      <c r="E31" s="42" t="s">
        <v>1911</v>
      </c>
      <c r="F31" s="21">
        <v>5</v>
      </c>
      <c r="G31" s="40" t="s">
        <v>1911</v>
      </c>
      <c r="H31" s="42" t="s">
        <v>1860</v>
      </c>
      <c r="I31" s="21">
        <v>5</v>
      </c>
      <c r="J31" s="40" t="s">
        <v>1883</v>
      </c>
      <c r="K31" s="85">
        <v>45325</v>
      </c>
      <c r="L31" s="43">
        <v>5</v>
      </c>
      <c r="M31" s="86">
        <v>45294</v>
      </c>
      <c r="N31">
        <f t="shared" si="0"/>
        <v>5</v>
      </c>
      <c r="O31">
        <f t="shared" si="1"/>
        <v>-5</v>
      </c>
      <c r="P31">
        <f t="shared" si="2"/>
        <v>-5</v>
      </c>
      <c r="Q31">
        <f t="shared" si="3"/>
        <v>-5</v>
      </c>
    </row>
    <row r="32" spans="1:17" ht="17.399999999999999" customHeight="1" thickBot="1" x14ac:dyDescent="0.35">
      <c r="A32" s="44" t="s">
        <v>2459</v>
      </c>
      <c r="B32" s="40" t="s">
        <v>901</v>
      </c>
      <c r="C32" s="40" t="s">
        <v>2141</v>
      </c>
      <c r="D32" s="40" t="s">
        <v>899</v>
      </c>
      <c r="E32" s="40" t="s">
        <v>1911</v>
      </c>
      <c r="F32" s="27">
        <v>5</v>
      </c>
      <c r="G32" s="40" t="s">
        <v>1911</v>
      </c>
      <c r="H32" s="40" t="s">
        <v>1860</v>
      </c>
      <c r="I32" s="27">
        <v>5</v>
      </c>
      <c r="J32" s="40" t="s">
        <v>1883</v>
      </c>
      <c r="K32" s="86">
        <v>45325</v>
      </c>
      <c r="L32" s="45">
        <v>3</v>
      </c>
      <c r="M32" s="86">
        <v>45294</v>
      </c>
      <c r="N32">
        <f t="shared" si="0"/>
        <v>5</v>
      </c>
      <c r="O32">
        <f t="shared" si="1"/>
        <v>-5</v>
      </c>
      <c r="P32">
        <f t="shared" si="2"/>
        <v>-3</v>
      </c>
      <c r="Q32">
        <f t="shared" si="3"/>
        <v>-3</v>
      </c>
    </row>
    <row r="33" spans="1:17" ht="17.399999999999999" customHeight="1" thickBot="1" x14ac:dyDescent="0.35">
      <c r="A33" s="46" t="s">
        <v>2460</v>
      </c>
      <c r="B33" s="42" t="s">
        <v>248</v>
      </c>
      <c r="C33" s="42" t="s">
        <v>1996</v>
      </c>
      <c r="D33" s="42" t="s">
        <v>246</v>
      </c>
      <c r="E33" s="42" t="s">
        <v>1834</v>
      </c>
      <c r="F33" s="21">
        <v>5</v>
      </c>
      <c r="G33" s="40" t="s">
        <v>1911</v>
      </c>
      <c r="H33" s="42" t="s">
        <v>1828</v>
      </c>
      <c r="I33" s="21">
        <v>5</v>
      </c>
      <c r="J33" s="40" t="s">
        <v>1883</v>
      </c>
      <c r="K33" s="85">
        <v>45325</v>
      </c>
      <c r="L33" s="87"/>
      <c r="M33" s="86">
        <v>45294</v>
      </c>
      <c r="N33">
        <f t="shared" si="0"/>
        <v>-5</v>
      </c>
      <c r="O33">
        <f t="shared" si="1"/>
        <v>-5</v>
      </c>
      <c r="P33">
        <f t="shared" si="2"/>
        <v>0</v>
      </c>
      <c r="Q33">
        <f t="shared" si="3"/>
        <v>-10</v>
      </c>
    </row>
    <row r="34" spans="1:17" ht="17.399999999999999" customHeight="1" thickBot="1" x14ac:dyDescent="0.35">
      <c r="A34" s="44" t="s">
        <v>2461</v>
      </c>
      <c r="B34" s="40" t="s">
        <v>1317</v>
      </c>
      <c r="C34" s="40" t="s">
        <v>2379</v>
      </c>
      <c r="D34" s="40" t="s">
        <v>1315</v>
      </c>
      <c r="E34" s="40" t="s">
        <v>1911</v>
      </c>
      <c r="F34" s="27">
        <v>5</v>
      </c>
      <c r="G34" s="40" t="s">
        <v>1911</v>
      </c>
      <c r="H34" s="40" t="s">
        <v>1883</v>
      </c>
      <c r="I34" s="27">
        <v>5</v>
      </c>
      <c r="J34" s="40" t="s">
        <v>1883</v>
      </c>
      <c r="K34" s="86">
        <v>45294</v>
      </c>
      <c r="L34" s="45">
        <v>5</v>
      </c>
      <c r="M34" s="86">
        <v>45294</v>
      </c>
      <c r="N34">
        <f t="shared" si="0"/>
        <v>5</v>
      </c>
      <c r="O34">
        <f t="shared" si="1"/>
        <v>10</v>
      </c>
      <c r="P34">
        <f t="shared" si="2"/>
        <v>5</v>
      </c>
      <c r="Q34">
        <f t="shared" si="3"/>
        <v>20</v>
      </c>
    </row>
    <row r="35" spans="1:17" ht="17.399999999999999" customHeight="1" thickBot="1" x14ac:dyDescent="0.35">
      <c r="A35" s="46" t="s">
        <v>2462</v>
      </c>
      <c r="B35" s="42" t="s">
        <v>458</v>
      </c>
      <c r="C35" s="42" t="s">
        <v>2006</v>
      </c>
      <c r="D35" s="42" t="s">
        <v>456</v>
      </c>
      <c r="E35" s="42" t="s">
        <v>1911</v>
      </c>
      <c r="F35" s="21">
        <v>5</v>
      </c>
      <c r="G35" s="40" t="s">
        <v>1911</v>
      </c>
      <c r="H35" s="42" t="s">
        <v>1883</v>
      </c>
      <c r="I35" s="21">
        <v>5</v>
      </c>
      <c r="J35" s="40" t="s">
        <v>1883</v>
      </c>
      <c r="K35" s="85">
        <v>45294</v>
      </c>
      <c r="L35" s="87"/>
      <c r="M35" s="86">
        <v>45294</v>
      </c>
      <c r="N35">
        <f t="shared" si="0"/>
        <v>5</v>
      </c>
      <c r="O35">
        <f t="shared" si="1"/>
        <v>10</v>
      </c>
      <c r="P35">
        <f t="shared" si="2"/>
        <v>0</v>
      </c>
      <c r="Q35">
        <f t="shared" si="3"/>
        <v>15</v>
      </c>
    </row>
    <row r="36" spans="1:17" ht="17.399999999999999" customHeight="1" thickBot="1" x14ac:dyDescent="0.35">
      <c r="A36" s="44" t="s">
        <v>2463</v>
      </c>
      <c r="B36" s="40" t="s">
        <v>98</v>
      </c>
      <c r="C36" s="40" t="s">
        <v>2464</v>
      </c>
      <c r="D36" s="40" t="s">
        <v>96</v>
      </c>
      <c r="E36" s="40" t="s">
        <v>1911</v>
      </c>
      <c r="F36" s="27">
        <v>5</v>
      </c>
      <c r="G36" s="40" t="s">
        <v>1911</v>
      </c>
      <c r="H36" s="40" t="s">
        <v>1883</v>
      </c>
      <c r="I36" s="27">
        <v>5</v>
      </c>
      <c r="J36" s="40" t="s">
        <v>1883</v>
      </c>
      <c r="K36" s="86">
        <v>45294</v>
      </c>
      <c r="L36" s="45">
        <v>5</v>
      </c>
      <c r="M36" s="86">
        <v>45294</v>
      </c>
      <c r="N36">
        <f t="shared" si="0"/>
        <v>5</v>
      </c>
      <c r="O36">
        <f t="shared" si="1"/>
        <v>10</v>
      </c>
      <c r="P36">
        <f t="shared" si="2"/>
        <v>5</v>
      </c>
      <c r="Q36">
        <f t="shared" si="3"/>
        <v>20</v>
      </c>
    </row>
    <row r="37" spans="1:17" ht="17.399999999999999" customHeight="1" thickBot="1" x14ac:dyDescent="0.35">
      <c r="A37" s="46" t="s">
        <v>2465</v>
      </c>
      <c r="B37" s="42" t="s">
        <v>551</v>
      </c>
      <c r="C37" s="42" t="s">
        <v>1995</v>
      </c>
      <c r="D37" s="42" t="s">
        <v>549</v>
      </c>
      <c r="E37" s="42" t="s">
        <v>1911</v>
      </c>
      <c r="F37" s="21">
        <v>5</v>
      </c>
      <c r="G37" s="40" t="s">
        <v>1911</v>
      </c>
      <c r="H37" s="42" t="s">
        <v>1860</v>
      </c>
      <c r="I37" s="21">
        <v>5</v>
      </c>
      <c r="J37" s="40" t="s">
        <v>1883</v>
      </c>
      <c r="K37" s="85">
        <v>45294</v>
      </c>
      <c r="L37" s="87"/>
      <c r="M37" s="86">
        <v>45294</v>
      </c>
      <c r="N37">
        <f t="shared" si="0"/>
        <v>5</v>
      </c>
      <c r="O37">
        <f t="shared" si="1"/>
        <v>-5</v>
      </c>
      <c r="P37">
        <f t="shared" si="2"/>
        <v>0</v>
      </c>
      <c r="Q37">
        <f t="shared" si="3"/>
        <v>0</v>
      </c>
    </row>
    <row r="38" spans="1:17" ht="17.399999999999999" customHeight="1" thickBot="1" x14ac:dyDescent="0.35">
      <c r="A38" s="44" t="s">
        <v>2466</v>
      </c>
      <c r="B38" s="40" t="s">
        <v>251</v>
      </c>
      <c r="C38" s="40" t="s">
        <v>1838</v>
      </c>
      <c r="D38" s="40" t="s">
        <v>249</v>
      </c>
      <c r="E38" s="40" t="s">
        <v>1911</v>
      </c>
      <c r="F38" s="27">
        <v>5</v>
      </c>
      <c r="G38" s="40" t="s">
        <v>1911</v>
      </c>
      <c r="H38" s="40" t="s">
        <v>1883</v>
      </c>
      <c r="I38" s="27">
        <v>5</v>
      </c>
      <c r="J38" s="40" t="s">
        <v>1883</v>
      </c>
      <c r="K38" s="86">
        <v>45294</v>
      </c>
      <c r="L38" s="88"/>
      <c r="M38" s="86">
        <v>45294</v>
      </c>
      <c r="N38">
        <f t="shared" si="0"/>
        <v>5</v>
      </c>
      <c r="O38">
        <f t="shared" si="1"/>
        <v>10</v>
      </c>
      <c r="P38">
        <f t="shared" si="2"/>
        <v>0</v>
      </c>
      <c r="Q38">
        <f t="shared" si="3"/>
        <v>15</v>
      </c>
    </row>
    <row r="39" spans="1:17" ht="17.399999999999999" customHeight="1" thickBot="1" x14ac:dyDescent="0.35">
      <c r="A39" s="46" t="s">
        <v>2467</v>
      </c>
      <c r="B39" s="42" t="s">
        <v>263</v>
      </c>
      <c r="C39" s="42" t="s">
        <v>2468</v>
      </c>
      <c r="D39" s="42" t="s">
        <v>261</v>
      </c>
      <c r="E39" s="42" t="s">
        <v>1827</v>
      </c>
      <c r="F39" s="21">
        <v>2</v>
      </c>
      <c r="G39" s="40" t="s">
        <v>1911</v>
      </c>
      <c r="H39" s="42" t="s">
        <v>1828</v>
      </c>
      <c r="I39" s="21">
        <v>1</v>
      </c>
      <c r="J39" s="40" t="s">
        <v>1883</v>
      </c>
      <c r="K39" s="85">
        <v>45294</v>
      </c>
      <c r="L39" s="43">
        <v>1</v>
      </c>
      <c r="M39" s="86">
        <v>45294</v>
      </c>
      <c r="N39">
        <f t="shared" si="0"/>
        <v>-2</v>
      </c>
      <c r="O39">
        <f t="shared" si="1"/>
        <v>-1</v>
      </c>
      <c r="P39">
        <f t="shared" si="2"/>
        <v>1</v>
      </c>
      <c r="Q39">
        <f t="shared" si="3"/>
        <v>-2</v>
      </c>
    </row>
    <row r="40" spans="1:17" ht="17.399999999999999" customHeight="1" thickBot="1" x14ac:dyDescent="0.35">
      <c r="A40" s="44" t="s">
        <v>2469</v>
      </c>
      <c r="B40" s="40" t="s">
        <v>92</v>
      </c>
      <c r="C40" s="40" t="s">
        <v>1992</v>
      </c>
      <c r="D40" s="40" t="s">
        <v>90</v>
      </c>
      <c r="E40" s="40" t="s">
        <v>1911</v>
      </c>
      <c r="F40" s="27">
        <v>5</v>
      </c>
      <c r="G40" s="40" t="s">
        <v>1911</v>
      </c>
      <c r="H40" s="40" t="s">
        <v>1883</v>
      </c>
      <c r="I40" s="27">
        <v>5</v>
      </c>
      <c r="J40" s="40" t="s">
        <v>1883</v>
      </c>
      <c r="K40" s="86">
        <v>45294</v>
      </c>
      <c r="L40" s="45">
        <v>5</v>
      </c>
      <c r="M40" s="86">
        <v>45294</v>
      </c>
      <c r="N40">
        <f t="shared" si="0"/>
        <v>5</v>
      </c>
      <c r="O40">
        <f t="shared" si="1"/>
        <v>10</v>
      </c>
      <c r="P40">
        <f t="shared" si="2"/>
        <v>5</v>
      </c>
      <c r="Q40">
        <f t="shared" si="3"/>
        <v>20</v>
      </c>
    </row>
    <row r="41" spans="1:17" ht="17.399999999999999" customHeight="1" thickBot="1" x14ac:dyDescent="0.35">
      <c r="A41" s="46" t="s">
        <v>2470</v>
      </c>
      <c r="B41" s="42" t="s">
        <v>1049</v>
      </c>
      <c r="C41" s="42" t="s">
        <v>2471</v>
      </c>
      <c r="D41" s="42" t="s">
        <v>1047</v>
      </c>
      <c r="E41" s="42" t="s">
        <v>1911</v>
      </c>
      <c r="F41" s="21">
        <v>5</v>
      </c>
      <c r="G41" s="40" t="s">
        <v>1911</v>
      </c>
      <c r="H41" s="42" t="s">
        <v>1883</v>
      </c>
      <c r="I41" s="21">
        <v>5</v>
      </c>
      <c r="J41" s="40" t="s">
        <v>1883</v>
      </c>
      <c r="K41" s="85">
        <v>45325</v>
      </c>
      <c r="L41" s="43">
        <v>5</v>
      </c>
      <c r="M41" s="86">
        <v>45294</v>
      </c>
      <c r="N41">
        <f t="shared" si="0"/>
        <v>5</v>
      </c>
      <c r="O41">
        <f t="shared" si="1"/>
        <v>10</v>
      </c>
      <c r="P41">
        <f t="shared" si="2"/>
        <v>-5</v>
      </c>
      <c r="Q41">
        <f t="shared" si="3"/>
        <v>10</v>
      </c>
    </row>
    <row r="42" spans="1:17" ht="17.399999999999999" customHeight="1" thickBot="1" x14ac:dyDescent="0.35">
      <c r="A42" s="44" t="s">
        <v>2472</v>
      </c>
      <c r="B42" s="40" t="s">
        <v>1052</v>
      </c>
      <c r="C42" s="40" t="s">
        <v>1854</v>
      </c>
      <c r="D42" s="40" t="s">
        <v>1050</v>
      </c>
      <c r="E42" s="40" t="s">
        <v>1834</v>
      </c>
      <c r="F42" s="27">
        <v>1</v>
      </c>
      <c r="G42" s="40" t="s">
        <v>1911</v>
      </c>
      <c r="H42" s="40" t="s">
        <v>1883</v>
      </c>
      <c r="I42" s="27">
        <v>1</v>
      </c>
      <c r="J42" s="40" t="s">
        <v>1883</v>
      </c>
      <c r="K42" s="86">
        <v>45325</v>
      </c>
      <c r="L42" s="45">
        <v>1</v>
      </c>
      <c r="M42" s="86">
        <v>45294</v>
      </c>
      <c r="N42">
        <f t="shared" si="0"/>
        <v>-1</v>
      </c>
      <c r="O42">
        <f t="shared" si="1"/>
        <v>2</v>
      </c>
      <c r="P42">
        <f t="shared" si="2"/>
        <v>-1</v>
      </c>
      <c r="Q42">
        <f t="shared" si="3"/>
        <v>0</v>
      </c>
    </row>
    <row r="43" spans="1:17" ht="17.399999999999999" customHeight="1" thickBot="1" x14ac:dyDescent="0.35">
      <c r="A43" s="46" t="s">
        <v>2473</v>
      </c>
      <c r="B43" s="42" t="s">
        <v>1719</v>
      </c>
      <c r="C43" s="42" t="s">
        <v>1973</v>
      </c>
      <c r="D43" s="42" t="s">
        <v>1717</v>
      </c>
      <c r="E43" s="42" t="s">
        <v>1911</v>
      </c>
      <c r="F43" s="21">
        <v>5</v>
      </c>
      <c r="G43" s="40" t="s">
        <v>1911</v>
      </c>
      <c r="H43" s="42" t="s">
        <v>1883</v>
      </c>
      <c r="I43" s="21">
        <v>4</v>
      </c>
      <c r="J43" s="40" t="s">
        <v>1883</v>
      </c>
      <c r="K43" s="85">
        <v>45294</v>
      </c>
      <c r="L43" s="43">
        <v>3</v>
      </c>
      <c r="M43" s="86">
        <v>45294</v>
      </c>
      <c r="N43">
        <f t="shared" si="0"/>
        <v>5</v>
      </c>
      <c r="O43">
        <f t="shared" si="1"/>
        <v>8</v>
      </c>
      <c r="P43">
        <f t="shared" si="2"/>
        <v>3</v>
      </c>
      <c r="Q43">
        <f t="shared" si="3"/>
        <v>16</v>
      </c>
    </row>
    <row r="44" spans="1:17" ht="17.399999999999999" customHeight="1" thickBot="1" x14ac:dyDescent="0.35">
      <c r="A44" s="44" t="s">
        <v>2474</v>
      </c>
      <c r="B44" s="40" t="s">
        <v>734</v>
      </c>
      <c r="C44" s="40" t="s">
        <v>2368</v>
      </c>
      <c r="D44" s="40" t="s">
        <v>732</v>
      </c>
      <c r="E44" s="40" t="s">
        <v>1834</v>
      </c>
      <c r="F44" s="27">
        <v>5</v>
      </c>
      <c r="G44" s="40" t="s">
        <v>1911</v>
      </c>
      <c r="H44" s="40" t="s">
        <v>1883</v>
      </c>
      <c r="I44" s="27">
        <v>5</v>
      </c>
      <c r="J44" s="40" t="s">
        <v>1883</v>
      </c>
      <c r="K44" s="86">
        <v>45294</v>
      </c>
      <c r="L44" s="45">
        <v>5</v>
      </c>
      <c r="M44" s="86">
        <v>45294</v>
      </c>
      <c r="N44">
        <f t="shared" si="0"/>
        <v>-5</v>
      </c>
      <c r="O44">
        <f t="shared" si="1"/>
        <v>10</v>
      </c>
      <c r="P44">
        <f t="shared" si="2"/>
        <v>5</v>
      </c>
      <c r="Q44">
        <f t="shared" si="3"/>
        <v>10</v>
      </c>
    </row>
    <row r="45" spans="1:17" ht="17.399999999999999" customHeight="1" thickBot="1" x14ac:dyDescent="0.35">
      <c r="A45" s="46" t="s">
        <v>2475</v>
      </c>
      <c r="B45" s="42" t="s">
        <v>857</v>
      </c>
      <c r="C45" s="42" t="s">
        <v>1943</v>
      </c>
      <c r="D45" s="42" t="s">
        <v>855</v>
      </c>
      <c r="E45" s="42" t="s">
        <v>1911</v>
      </c>
      <c r="F45" s="21">
        <v>5</v>
      </c>
      <c r="G45" s="40" t="s">
        <v>1911</v>
      </c>
      <c r="H45" s="42" t="s">
        <v>1860</v>
      </c>
      <c r="I45" s="21">
        <v>2</v>
      </c>
      <c r="J45" s="40" t="s">
        <v>1883</v>
      </c>
      <c r="K45" s="85">
        <v>45325</v>
      </c>
      <c r="L45" s="43">
        <v>2</v>
      </c>
      <c r="M45" s="86">
        <v>45294</v>
      </c>
      <c r="N45">
        <f t="shared" si="0"/>
        <v>5</v>
      </c>
      <c r="O45">
        <f t="shared" si="1"/>
        <v>-2</v>
      </c>
      <c r="P45">
        <f t="shared" si="2"/>
        <v>-2</v>
      </c>
      <c r="Q45">
        <f t="shared" si="3"/>
        <v>1</v>
      </c>
    </row>
    <row r="46" spans="1:17" ht="17.399999999999999" customHeight="1" thickBot="1" x14ac:dyDescent="0.35">
      <c r="A46" s="44" t="s">
        <v>2476</v>
      </c>
      <c r="B46" s="40" t="s">
        <v>512</v>
      </c>
      <c r="C46" s="40" t="s">
        <v>2361</v>
      </c>
      <c r="D46" s="40" t="s">
        <v>510</v>
      </c>
      <c r="E46" s="40" t="s">
        <v>1834</v>
      </c>
      <c r="F46" s="27">
        <v>3</v>
      </c>
      <c r="G46" s="40" t="s">
        <v>1911</v>
      </c>
      <c r="H46" s="40" t="s">
        <v>1883</v>
      </c>
      <c r="I46" s="27">
        <v>5</v>
      </c>
      <c r="J46" s="40" t="s">
        <v>1883</v>
      </c>
      <c r="K46" s="86">
        <v>45294</v>
      </c>
      <c r="L46" s="45">
        <v>1</v>
      </c>
      <c r="M46" s="86">
        <v>45294</v>
      </c>
      <c r="N46">
        <f t="shared" si="0"/>
        <v>-3</v>
      </c>
      <c r="O46">
        <f t="shared" si="1"/>
        <v>10</v>
      </c>
      <c r="P46">
        <f t="shared" si="2"/>
        <v>1</v>
      </c>
      <c r="Q46">
        <f t="shared" si="3"/>
        <v>8</v>
      </c>
    </row>
    <row r="47" spans="1:17" ht="17.399999999999999" customHeight="1" thickBot="1" x14ac:dyDescent="0.35">
      <c r="A47" s="46" t="s">
        <v>2477</v>
      </c>
      <c r="B47" s="42" t="s">
        <v>254</v>
      </c>
      <c r="C47" s="42" t="s">
        <v>1859</v>
      </c>
      <c r="D47" s="42" t="s">
        <v>252</v>
      </c>
      <c r="E47" s="42" t="s">
        <v>1834</v>
      </c>
      <c r="F47" s="21">
        <v>5</v>
      </c>
      <c r="G47" s="40" t="s">
        <v>1911</v>
      </c>
      <c r="H47" s="42" t="s">
        <v>1883</v>
      </c>
      <c r="I47" s="21">
        <v>5</v>
      </c>
      <c r="J47" s="40" t="s">
        <v>1883</v>
      </c>
      <c r="K47" s="85">
        <v>45325</v>
      </c>
      <c r="L47" s="87"/>
      <c r="M47" s="86">
        <v>45294</v>
      </c>
      <c r="N47">
        <f t="shared" si="0"/>
        <v>-5</v>
      </c>
      <c r="O47">
        <f t="shared" si="1"/>
        <v>10</v>
      </c>
      <c r="P47">
        <f t="shared" si="2"/>
        <v>0</v>
      </c>
      <c r="Q47">
        <f t="shared" si="3"/>
        <v>5</v>
      </c>
    </row>
    <row r="48" spans="1:17" ht="17.399999999999999" customHeight="1" thickBot="1" x14ac:dyDescent="0.35">
      <c r="A48" s="44" t="s">
        <v>2478</v>
      </c>
      <c r="B48" s="40" t="s">
        <v>290</v>
      </c>
      <c r="C48" s="40" t="s">
        <v>2303</v>
      </c>
      <c r="D48" s="40" t="s">
        <v>288</v>
      </c>
      <c r="E48" s="40" t="s">
        <v>1911</v>
      </c>
      <c r="F48" s="27">
        <v>5</v>
      </c>
      <c r="G48" s="40" t="s">
        <v>1911</v>
      </c>
      <c r="H48" s="40" t="s">
        <v>1860</v>
      </c>
      <c r="I48" s="27">
        <v>5</v>
      </c>
      <c r="J48" s="40" t="s">
        <v>1883</v>
      </c>
      <c r="K48" s="86">
        <v>45294</v>
      </c>
      <c r="L48" s="45">
        <v>1</v>
      </c>
      <c r="M48" s="86">
        <v>45294</v>
      </c>
      <c r="N48">
        <f t="shared" si="0"/>
        <v>5</v>
      </c>
      <c r="O48">
        <f t="shared" si="1"/>
        <v>-5</v>
      </c>
      <c r="P48">
        <f t="shared" si="2"/>
        <v>1</v>
      </c>
      <c r="Q48">
        <f t="shared" si="3"/>
        <v>1</v>
      </c>
    </row>
    <row r="49" spans="1:17" ht="17.399999999999999" customHeight="1" thickBot="1" x14ac:dyDescent="0.35">
      <c r="A49" s="46" t="s">
        <v>2479</v>
      </c>
      <c r="B49" s="42" t="s">
        <v>1638</v>
      </c>
      <c r="C49" s="42" t="s">
        <v>2349</v>
      </c>
      <c r="D49" s="42" t="s">
        <v>1636</v>
      </c>
      <c r="E49" s="42" t="s">
        <v>1911</v>
      </c>
      <c r="F49" s="21">
        <v>3</v>
      </c>
      <c r="G49" s="40" t="s">
        <v>1911</v>
      </c>
      <c r="H49" s="42" t="s">
        <v>1883</v>
      </c>
      <c r="I49" s="21">
        <v>3</v>
      </c>
      <c r="J49" s="40" t="s">
        <v>1883</v>
      </c>
      <c r="K49" s="85">
        <v>45294</v>
      </c>
      <c r="L49" s="43">
        <v>3</v>
      </c>
      <c r="M49" s="86">
        <v>45294</v>
      </c>
      <c r="N49">
        <f t="shared" si="0"/>
        <v>3</v>
      </c>
      <c r="O49">
        <f t="shared" si="1"/>
        <v>6</v>
      </c>
      <c r="P49">
        <f t="shared" si="2"/>
        <v>3</v>
      </c>
      <c r="Q49">
        <f t="shared" si="3"/>
        <v>12</v>
      </c>
    </row>
    <row r="50" spans="1:17" ht="17.399999999999999" customHeight="1" thickBot="1" x14ac:dyDescent="0.35">
      <c r="A50" s="44" t="s">
        <v>2480</v>
      </c>
      <c r="B50" s="40" t="s">
        <v>1230</v>
      </c>
      <c r="C50" s="40" t="s">
        <v>2481</v>
      </c>
      <c r="D50" s="40" t="s">
        <v>1228</v>
      </c>
      <c r="E50" s="40" t="s">
        <v>1911</v>
      </c>
      <c r="F50" s="27">
        <v>5</v>
      </c>
      <c r="G50" s="40" t="s">
        <v>1911</v>
      </c>
      <c r="H50" s="40" t="s">
        <v>1883</v>
      </c>
      <c r="I50" s="27">
        <v>5</v>
      </c>
      <c r="J50" s="40" t="s">
        <v>1883</v>
      </c>
      <c r="K50" s="86">
        <v>45325</v>
      </c>
      <c r="L50" s="45">
        <v>5</v>
      </c>
      <c r="M50" s="86">
        <v>45294</v>
      </c>
      <c r="N50">
        <f t="shared" si="0"/>
        <v>5</v>
      </c>
      <c r="O50">
        <f t="shared" si="1"/>
        <v>10</v>
      </c>
      <c r="P50">
        <f t="shared" si="2"/>
        <v>-5</v>
      </c>
      <c r="Q50">
        <f t="shared" si="3"/>
        <v>10</v>
      </c>
    </row>
    <row r="51" spans="1:17" ht="17.399999999999999" customHeight="1" thickBot="1" x14ac:dyDescent="0.35">
      <c r="A51" s="46" t="s">
        <v>2482</v>
      </c>
      <c r="B51" s="42" t="s">
        <v>302</v>
      </c>
      <c r="C51" s="42" t="s">
        <v>2262</v>
      </c>
      <c r="D51" s="42" t="s">
        <v>300</v>
      </c>
      <c r="E51" s="42" t="s">
        <v>1911</v>
      </c>
      <c r="F51" s="21">
        <v>5</v>
      </c>
      <c r="G51" s="40" t="s">
        <v>1911</v>
      </c>
      <c r="H51" s="42" t="s">
        <v>1883</v>
      </c>
      <c r="I51" s="21">
        <v>5</v>
      </c>
      <c r="J51" s="40" t="s">
        <v>1883</v>
      </c>
      <c r="K51" s="85">
        <v>45294</v>
      </c>
      <c r="L51" s="43">
        <v>3</v>
      </c>
      <c r="M51" s="86">
        <v>45294</v>
      </c>
      <c r="N51">
        <f t="shared" si="0"/>
        <v>5</v>
      </c>
      <c r="O51">
        <f t="shared" si="1"/>
        <v>10</v>
      </c>
      <c r="P51">
        <f t="shared" si="2"/>
        <v>3</v>
      </c>
      <c r="Q51">
        <f t="shared" si="3"/>
        <v>18</v>
      </c>
    </row>
    <row r="52" spans="1:17" ht="17.399999999999999" customHeight="1" thickBot="1" x14ac:dyDescent="0.35">
      <c r="A52" s="44" t="s">
        <v>2483</v>
      </c>
      <c r="B52" s="40" t="s">
        <v>605</v>
      </c>
      <c r="C52" s="40" t="s">
        <v>2010</v>
      </c>
      <c r="D52" s="40" t="s">
        <v>603</v>
      </c>
      <c r="E52" s="40" t="s">
        <v>1834</v>
      </c>
      <c r="F52" s="27">
        <v>3</v>
      </c>
      <c r="G52" s="40" t="s">
        <v>1911</v>
      </c>
      <c r="H52" s="40" t="s">
        <v>1883</v>
      </c>
      <c r="I52" s="27">
        <v>5</v>
      </c>
      <c r="J52" s="40" t="s">
        <v>1883</v>
      </c>
      <c r="K52" s="86">
        <v>45325</v>
      </c>
      <c r="L52" s="45">
        <v>2</v>
      </c>
      <c r="M52" s="86">
        <v>45294</v>
      </c>
      <c r="N52">
        <f t="shared" si="0"/>
        <v>-3</v>
      </c>
      <c r="O52">
        <f t="shared" si="1"/>
        <v>10</v>
      </c>
      <c r="P52">
        <f t="shared" si="2"/>
        <v>-2</v>
      </c>
      <c r="Q52">
        <f t="shared" si="3"/>
        <v>5</v>
      </c>
    </row>
    <row r="53" spans="1:17" ht="17.399999999999999" customHeight="1" thickBot="1" x14ac:dyDescent="0.35">
      <c r="A53" s="46" t="s">
        <v>2484</v>
      </c>
      <c r="B53" s="42" t="s">
        <v>1203</v>
      </c>
      <c r="C53" s="42" t="s">
        <v>2485</v>
      </c>
      <c r="D53" s="42" t="s">
        <v>1201</v>
      </c>
      <c r="E53" s="42" t="s">
        <v>1911</v>
      </c>
      <c r="F53" s="21">
        <v>5</v>
      </c>
      <c r="G53" s="40" t="s">
        <v>1911</v>
      </c>
      <c r="H53" s="42" t="s">
        <v>1883</v>
      </c>
      <c r="I53" s="21">
        <v>5</v>
      </c>
      <c r="J53" s="40" t="s">
        <v>1883</v>
      </c>
      <c r="K53" s="85">
        <v>45325</v>
      </c>
      <c r="L53" s="43">
        <v>5</v>
      </c>
      <c r="M53" s="86">
        <v>45294</v>
      </c>
      <c r="N53">
        <f t="shared" si="0"/>
        <v>5</v>
      </c>
      <c r="O53">
        <f t="shared" si="1"/>
        <v>10</v>
      </c>
      <c r="P53">
        <f t="shared" si="2"/>
        <v>-5</v>
      </c>
      <c r="Q53">
        <f t="shared" si="3"/>
        <v>10</v>
      </c>
    </row>
    <row r="54" spans="1:17" ht="17.399999999999999" customHeight="1" thickBot="1" x14ac:dyDescent="0.35">
      <c r="A54" s="44" t="s">
        <v>2486</v>
      </c>
      <c r="B54" s="40" t="s">
        <v>886</v>
      </c>
      <c r="C54" s="40" t="s">
        <v>1983</v>
      </c>
      <c r="D54" s="40" t="s">
        <v>885</v>
      </c>
      <c r="E54" s="40" t="s">
        <v>1911</v>
      </c>
      <c r="F54" s="27">
        <v>5</v>
      </c>
      <c r="G54" s="40" t="s">
        <v>1911</v>
      </c>
      <c r="H54" s="40" t="s">
        <v>1883</v>
      </c>
      <c r="I54" s="27">
        <v>5</v>
      </c>
      <c r="J54" s="40" t="s">
        <v>1883</v>
      </c>
      <c r="K54" s="86">
        <v>45294</v>
      </c>
      <c r="L54" s="45">
        <v>5</v>
      </c>
      <c r="M54" s="86">
        <v>45294</v>
      </c>
      <c r="N54">
        <f t="shared" si="0"/>
        <v>5</v>
      </c>
      <c r="O54">
        <f t="shared" si="1"/>
        <v>10</v>
      </c>
      <c r="P54">
        <f t="shared" si="2"/>
        <v>5</v>
      </c>
      <c r="Q54">
        <f t="shared" si="3"/>
        <v>20</v>
      </c>
    </row>
    <row r="55" spans="1:17" ht="17.399999999999999" customHeight="1" thickBot="1" x14ac:dyDescent="0.35">
      <c r="A55" s="46" t="s">
        <v>2487</v>
      </c>
      <c r="B55" s="42" t="s">
        <v>1251</v>
      </c>
      <c r="C55" s="42" t="s">
        <v>2339</v>
      </c>
      <c r="D55" s="42" t="s">
        <v>1249</v>
      </c>
      <c r="E55" s="42" t="s">
        <v>1911</v>
      </c>
      <c r="F55" s="21">
        <v>5</v>
      </c>
      <c r="G55" s="40" t="s">
        <v>1911</v>
      </c>
      <c r="H55" s="42" t="s">
        <v>1883</v>
      </c>
      <c r="I55" s="21">
        <v>5</v>
      </c>
      <c r="J55" s="40" t="s">
        <v>1883</v>
      </c>
      <c r="K55" s="85">
        <v>45325</v>
      </c>
      <c r="L55" s="43">
        <v>3</v>
      </c>
      <c r="M55" s="86">
        <v>45294</v>
      </c>
      <c r="N55">
        <f t="shared" si="0"/>
        <v>5</v>
      </c>
      <c r="O55">
        <f t="shared" si="1"/>
        <v>10</v>
      </c>
      <c r="P55">
        <f t="shared" si="2"/>
        <v>-3</v>
      </c>
      <c r="Q55">
        <f t="shared" si="3"/>
        <v>12</v>
      </c>
    </row>
    <row r="56" spans="1:17" ht="17.399999999999999" customHeight="1" thickBot="1" x14ac:dyDescent="0.35">
      <c r="A56" s="44" t="s">
        <v>2488</v>
      </c>
      <c r="B56" s="40" t="s">
        <v>1115</v>
      </c>
      <c r="C56" s="40" t="s">
        <v>1871</v>
      </c>
      <c r="D56" s="40" t="s">
        <v>1113</v>
      </c>
      <c r="E56" s="40" t="s">
        <v>1834</v>
      </c>
      <c r="F56" s="27">
        <v>5</v>
      </c>
      <c r="G56" s="40" t="s">
        <v>1911</v>
      </c>
      <c r="H56" s="40" t="s">
        <v>1883</v>
      </c>
      <c r="I56" s="27">
        <v>5</v>
      </c>
      <c r="J56" s="40" t="s">
        <v>1883</v>
      </c>
      <c r="K56" s="86">
        <v>45325</v>
      </c>
      <c r="L56" s="45">
        <v>5</v>
      </c>
      <c r="M56" s="86">
        <v>45294</v>
      </c>
      <c r="N56">
        <f t="shared" si="0"/>
        <v>-5</v>
      </c>
      <c r="O56">
        <f t="shared" si="1"/>
        <v>10</v>
      </c>
      <c r="P56">
        <f t="shared" si="2"/>
        <v>-5</v>
      </c>
      <c r="Q56">
        <f t="shared" si="3"/>
        <v>0</v>
      </c>
    </row>
    <row r="57" spans="1:17" ht="17.399999999999999" customHeight="1" thickBot="1" x14ac:dyDescent="0.35">
      <c r="A57" s="46" t="s">
        <v>2489</v>
      </c>
      <c r="B57" s="42" t="s">
        <v>683</v>
      </c>
      <c r="C57" s="42" t="s">
        <v>1961</v>
      </c>
      <c r="D57" s="42" t="s">
        <v>681</v>
      </c>
      <c r="E57" s="42" t="s">
        <v>1911</v>
      </c>
      <c r="F57" s="21">
        <v>4</v>
      </c>
      <c r="G57" s="40" t="s">
        <v>1911</v>
      </c>
      <c r="H57" s="42" t="s">
        <v>1860</v>
      </c>
      <c r="I57" s="21">
        <v>3</v>
      </c>
      <c r="J57" s="40" t="s">
        <v>1883</v>
      </c>
      <c r="K57" s="85">
        <v>45294</v>
      </c>
      <c r="L57" s="43">
        <v>2</v>
      </c>
      <c r="M57" s="86">
        <v>45294</v>
      </c>
      <c r="N57">
        <f t="shared" si="0"/>
        <v>4</v>
      </c>
      <c r="O57">
        <f t="shared" si="1"/>
        <v>-3</v>
      </c>
      <c r="P57">
        <f t="shared" si="2"/>
        <v>2</v>
      </c>
      <c r="Q57">
        <f t="shared" si="3"/>
        <v>3</v>
      </c>
    </row>
    <row r="58" spans="1:17" ht="17.399999999999999" customHeight="1" thickBot="1" x14ac:dyDescent="0.35">
      <c r="A58" s="44" t="s">
        <v>2490</v>
      </c>
      <c r="B58" s="40" t="s">
        <v>1040</v>
      </c>
      <c r="C58" s="40" t="s">
        <v>2395</v>
      </c>
      <c r="D58" s="40" t="s">
        <v>1038</v>
      </c>
      <c r="E58" s="40" t="s">
        <v>1881</v>
      </c>
      <c r="F58" s="27">
        <v>5</v>
      </c>
      <c r="G58" s="40" t="s">
        <v>1911</v>
      </c>
      <c r="H58" s="40" t="s">
        <v>1883</v>
      </c>
      <c r="I58" s="27">
        <v>5</v>
      </c>
      <c r="J58" s="40" t="s">
        <v>1883</v>
      </c>
      <c r="K58" s="86">
        <v>45325</v>
      </c>
      <c r="L58" s="45">
        <v>3</v>
      </c>
      <c r="M58" s="86">
        <v>45294</v>
      </c>
      <c r="N58">
        <f t="shared" si="0"/>
        <v>-5</v>
      </c>
      <c r="O58">
        <f t="shared" si="1"/>
        <v>10</v>
      </c>
      <c r="P58">
        <f t="shared" si="2"/>
        <v>-3</v>
      </c>
      <c r="Q58">
        <f t="shared" si="3"/>
        <v>2</v>
      </c>
    </row>
    <row r="59" spans="1:17" ht="17.399999999999999" customHeight="1" thickBot="1" x14ac:dyDescent="0.35">
      <c r="A59" s="46" t="s">
        <v>2491</v>
      </c>
      <c r="B59" s="42" t="s">
        <v>668</v>
      </c>
      <c r="C59" s="42" t="s">
        <v>2012</v>
      </c>
      <c r="D59" s="42" t="s">
        <v>666</v>
      </c>
      <c r="E59" s="42" t="s">
        <v>1911</v>
      </c>
      <c r="F59" s="21">
        <v>5</v>
      </c>
      <c r="G59" s="40" t="s">
        <v>1911</v>
      </c>
      <c r="H59" s="42" t="s">
        <v>1860</v>
      </c>
      <c r="I59" s="21">
        <v>3</v>
      </c>
      <c r="J59" s="40" t="s">
        <v>1883</v>
      </c>
      <c r="K59" s="85">
        <v>45325</v>
      </c>
      <c r="L59" s="43">
        <v>3</v>
      </c>
      <c r="M59" s="86">
        <v>45294</v>
      </c>
      <c r="N59">
        <f t="shared" si="0"/>
        <v>5</v>
      </c>
      <c r="O59">
        <f t="shared" si="1"/>
        <v>-3</v>
      </c>
      <c r="P59">
        <f t="shared" si="2"/>
        <v>-3</v>
      </c>
      <c r="Q59">
        <f t="shared" si="3"/>
        <v>-1</v>
      </c>
    </row>
    <row r="60" spans="1:17" ht="17.399999999999999" customHeight="1" thickBot="1" x14ac:dyDescent="0.35">
      <c r="A60" s="44" t="s">
        <v>2492</v>
      </c>
      <c r="B60" s="40" t="s">
        <v>305</v>
      </c>
      <c r="C60" s="40" t="s">
        <v>1837</v>
      </c>
      <c r="D60" s="40" t="s">
        <v>303</v>
      </c>
      <c r="E60" s="40" t="s">
        <v>1834</v>
      </c>
      <c r="F60" s="27">
        <v>5</v>
      </c>
      <c r="G60" s="40" t="s">
        <v>1911</v>
      </c>
      <c r="H60" s="40" t="s">
        <v>1883</v>
      </c>
      <c r="I60" s="27">
        <v>5</v>
      </c>
      <c r="J60" s="40" t="s">
        <v>1883</v>
      </c>
      <c r="K60" s="86">
        <v>45325</v>
      </c>
      <c r="L60" s="45">
        <v>5</v>
      </c>
      <c r="M60" s="86">
        <v>45294</v>
      </c>
      <c r="N60">
        <f t="shared" si="0"/>
        <v>-5</v>
      </c>
      <c r="O60">
        <f t="shared" si="1"/>
        <v>10</v>
      </c>
      <c r="P60">
        <f t="shared" si="2"/>
        <v>-5</v>
      </c>
      <c r="Q60">
        <f t="shared" si="3"/>
        <v>0</v>
      </c>
    </row>
    <row r="61" spans="1:17" ht="17.399999999999999" customHeight="1" thickBot="1" x14ac:dyDescent="0.35">
      <c r="A61" s="46" t="s">
        <v>2493</v>
      </c>
      <c r="B61" s="42" t="s">
        <v>1311</v>
      </c>
      <c r="C61" s="42" t="s">
        <v>2494</v>
      </c>
      <c r="D61" s="42" t="s">
        <v>1309</v>
      </c>
      <c r="E61" s="42" t="s">
        <v>1834</v>
      </c>
      <c r="F61" s="21">
        <v>5</v>
      </c>
      <c r="G61" s="40" t="s">
        <v>1911</v>
      </c>
      <c r="H61" s="42" t="s">
        <v>1883</v>
      </c>
      <c r="I61" s="21">
        <v>5</v>
      </c>
      <c r="J61" s="40" t="s">
        <v>1883</v>
      </c>
      <c r="K61" s="85">
        <v>45325</v>
      </c>
      <c r="L61" s="43">
        <v>5</v>
      </c>
      <c r="M61" s="86">
        <v>45294</v>
      </c>
      <c r="N61">
        <f t="shared" si="0"/>
        <v>-5</v>
      </c>
      <c r="O61">
        <f t="shared" si="1"/>
        <v>10</v>
      </c>
      <c r="P61">
        <f t="shared" si="2"/>
        <v>-5</v>
      </c>
      <c r="Q61">
        <f t="shared" si="3"/>
        <v>0</v>
      </c>
    </row>
    <row r="62" spans="1:17" ht="17.399999999999999" customHeight="1" thickBot="1" x14ac:dyDescent="0.35">
      <c r="A62" s="44" t="s">
        <v>2495</v>
      </c>
      <c r="B62" s="40" t="s">
        <v>1731</v>
      </c>
      <c r="C62" s="40" t="s">
        <v>2230</v>
      </c>
      <c r="D62" s="40" t="s">
        <v>1729</v>
      </c>
      <c r="E62" s="40" t="s">
        <v>1827</v>
      </c>
      <c r="F62" s="91"/>
      <c r="G62" s="40" t="s">
        <v>1911</v>
      </c>
      <c r="H62" s="40" t="s">
        <v>1828</v>
      </c>
      <c r="I62" s="27">
        <v>5</v>
      </c>
      <c r="J62" s="40" t="s">
        <v>1883</v>
      </c>
      <c r="K62" s="86">
        <v>45294</v>
      </c>
      <c r="L62" s="45">
        <v>5</v>
      </c>
      <c r="M62" s="86">
        <v>45294</v>
      </c>
      <c r="N62">
        <f t="shared" si="0"/>
        <v>0</v>
      </c>
      <c r="O62">
        <f t="shared" si="1"/>
        <v>-5</v>
      </c>
      <c r="P62">
        <f t="shared" si="2"/>
        <v>5</v>
      </c>
      <c r="Q62">
        <f t="shared" si="3"/>
        <v>0</v>
      </c>
    </row>
    <row r="63" spans="1:17" ht="17.399999999999999" customHeight="1" thickBot="1" x14ac:dyDescent="0.35">
      <c r="A63" s="46" t="s">
        <v>2496</v>
      </c>
      <c r="B63" s="42" t="s">
        <v>725</v>
      </c>
      <c r="C63" s="42" t="s">
        <v>1977</v>
      </c>
      <c r="D63" s="42" t="s">
        <v>723</v>
      </c>
      <c r="E63" s="42" t="s">
        <v>1911</v>
      </c>
      <c r="F63" s="21">
        <v>5</v>
      </c>
      <c r="G63" s="40" t="s">
        <v>1911</v>
      </c>
      <c r="H63" s="42" t="s">
        <v>1883</v>
      </c>
      <c r="I63" s="21">
        <v>5</v>
      </c>
      <c r="J63" s="40" t="s">
        <v>1883</v>
      </c>
      <c r="K63" s="85">
        <v>45294</v>
      </c>
      <c r="L63" s="43">
        <v>5</v>
      </c>
      <c r="M63" s="86">
        <v>45294</v>
      </c>
      <c r="N63">
        <f t="shared" si="0"/>
        <v>5</v>
      </c>
      <c r="O63">
        <f t="shared" si="1"/>
        <v>10</v>
      </c>
      <c r="P63">
        <f t="shared" si="2"/>
        <v>5</v>
      </c>
      <c r="Q63">
        <f t="shared" si="3"/>
        <v>20</v>
      </c>
    </row>
    <row r="64" spans="1:17" ht="17.399999999999999" customHeight="1" thickBot="1" x14ac:dyDescent="0.35">
      <c r="A64" s="44" t="s">
        <v>2497</v>
      </c>
      <c r="B64" s="40" t="s">
        <v>1647</v>
      </c>
      <c r="C64" s="40" t="s">
        <v>2269</v>
      </c>
      <c r="D64" s="40" t="s">
        <v>1645</v>
      </c>
      <c r="E64" s="40" t="s">
        <v>1911</v>
      </c>
      <c r="F64" s="27">
        <v>5</v>
      </c>
      <c r="G64" s="40" t="s">
        <v>1911</v>
      </c>
      <c r="H64" s="40" t="s">
        <v>1883</v>
      </c>
      <c r="I64" s="27">
        <v>5</v>
      </c>
      <c r="J64" s="40" t="s">
        <v>1883</v>
      </c>
      <c r="K64" s="86">
        <v>45294</v>
      </c>
      <c r="L64" s="45">
        <v>4</v>
      </c>
      <c r="M64" s="86">
        <v>45294</v>
      </c>
      <c r="N64">
        <f t="shared" si="0"/>
        <v>5</v>
      </c>
      <c r="O64">
        <f t="shared" si="1"/>
        <v>10</v>
      </c>
      <c r="P64">
        <f t="shared" si="2"/>
        <v>4</v>
      </c>
      <c r="Q64">
        <f t="shared" si="3"/>
        <v>19</v>
      </c>
    </row>
    <row r="65" spans="1:17" ht="17.399999999999999" customHeight="1" thickBot="1" x14ac:dyDescent="0.35">
      <c r="A65" s="46" t="s">
        <v>2498</v>
      </c>
      <c r="B65" s="42" t="s">
        <v>2499</v>
      </c>
      <c r="C65" s="42" t="s">
        <v>2500</v>
      </c>
      <c r="D65" s="42" t="s">
        <v>2501</v>
      </c>
      <c r="E65" s="42" t="s">
        <v>1836</v>
      </c>
      <c r="F65" s="21">
        <v>5</v>
      </c>
      <c r="G65" s="40" t="s">
        <v>1911</v>
      </c>
      <c r="H65" s="42" t="s">
        <v>1860</v>
      </c>
      <c r="I65" s="21">
        <v>5</v>
      </c>
      <c r="J65" s="40" t="s">
        <v>1883</v>
      </c>
      <c r="K65" s="85">
        <v>45294</v>
      </c>
      <c r="L65" s="43">
        <v>5</v>
      </c>
      <c r="M65" s="86">
        <v>45294</v>
      </c>
      <c r="N65">
        <f t="shared" si="0"/>
        <v>-5</v>
      </c>
      <c r="O65">
        <f t="shared" si="1"/>
        <v>-5</v>
      </c>
      <c r="P65">
        <f t="shared" si="2"/>
        <v>5</v>
      </c>
      <c r="Q65">
        <f t="shared" si="3"/>
        <v>-5</v>
      </c>
    </row>
    <row r="66" spans="1:17" ht="17.399999999999999" customHeight="1" thickBot="1" x14ac:dyDescent="0.35">
      <c r="A66" s="44" t="s">
        <v>2502</v>
      </c>
      <c r="B66" s="40" t="s">
        <v>374</v>
      </c>
      <c r="C66" s="40" t="s">
        <v>2148</v>
      </c>
      <c r="D66" s="40" t="s">
        <v>372</v>
      </c>
      <c r="E66" s="40" t="s">
        <v>1836</v>
      </c>
      <c r="F66" s="27">
        <v>5</v>
      </c>
      <c r="G66" s="40" t="s">
        <v>1911</v>
      </c>
      <c r="H66" s="40" t="s">
        <v>1860</v>
      </c>
      <c r="I66" s="27">
        <v>5</v>
      </c>
      <c r="J66" s="40" t="s">
        <v>1883</v>
      </c>
      <c r="K66" s="40" t="s">
        <v>2503</v>
      </c>
      <c r="L66" s="45">
        <v>5</v>
      </c>
      <c r="M66" s="86">
        <v>45294</v>
      </c>
      <c r="N66">
        <f t="shared" si="0"/>
        <v>-5</v>
      </c>
      <c r="O66">
        <f t="shared" si="1"/>
        <v>-5</v>
      </c>
      <c r="P66">
        <f t="shared" si="2"/>
        <v>-5</v>
      </c>
      <c r="Q66">
        <f t="shared" si="3"/>
        <v>-15</v>
      </c>
    </row>
    <row r="67" spans="1:17" ht="17.399999999999999" customHeight="1" thickBot="1" x14ac:dyDescent="0.35">
      <c r="A67" s="46" t="s">
        <v>2504</v>
      </c>
      <c r="B67" s="42" t="s">
        <v>1284</v>
      </c>
      <c r="C67" s="42" t="s">
        <v>2091</v>
      </c>
      <c r="D67" s="42" t="s">
        <v>1282</v>
      </c>
      <c r="E67" s="42" t="s">
        <v>1911</v>
      </c>
      <c r="F67" s="21">
        <v>5</v>
      </c>
      <c r="G67" s="40" t="s">
        <v>1911</v>
      </c>
      <c r="H67" s="42" t="s">
        <v>1883</v>
      </c>
      <c r="I67" s="21">
        <v>5</v>
      </c>
      <c r="J67" s="40" t="s">
        <v>1883</v>
      </c>
      <c r="K67" s="85">
        <v>45294</v>
      </c>
      <c r="L67" s="43">
        <v>3</v>
      </c>
      <c r="M67" s="86">
        <v>45294</v>
      </c>
      <c r="N67">
        <f t="shared" ref="N67:N71" si="4">IF(E67=G67,F67*2-F67,-F67)</f>
        <v>5</v>
      </c>
      <c r="O67">
        <f t="shared" ref="O67:O71" si="5">IF(J67=H67,I67*3-I67,-I67)</f>
        <v>10</v>
      </c>
      <c r="P67">
        <f t="shared" ref="P67:P71" si="6">IF(M67=K67,L67*2-L67,-L67)</f>
        <v>3</v>
      </c>
      <c r="Q67">
        <f t="shared" ref="Q67:Q71" si="7">SUM(N67:P67)</f>
        <v>18</v>
      </c>
    </row>
    <row r="68" spans="1:17" ht="17.399999999999999" customHeight="1" thickBot="1" x14ac:dyDescent="0.35">
      <c r="A68" s="44" t="s">
        <v>2505</v>
      </c>
      <c r="B68" s="40" t="s">
        <v>1544</v>
      </c>
      <c r="C68" s="40" t="s">
        <v>2340</v>
      </c>
      <c r="D68" s="40" t="s">
        <v>1542</v>
      </c>
      <c r="E68" s="40" t="s">
        <v>1911</v>
      </c>
      <c r="F68" s="27">
        <v>3</v>
      </c>
      <c r="G68" s="40" t="s">
        <v>1911</v>
      </c>
      <c r="H68" s="40" t="s">
        <v>1883</v>
      </c>
      <c r="I68" s="27">
        <v>4</v>
      </c>
      <c r="J68" s="40" t="s">
        <v>1883</v>
      </c>
      <c r="K68" s="86">
        <v>45294</v>
      </c>
      <c r="L68" s="45">
        <v>4</v>
      </c>
      <c r="M68" s="86">
        <v>45294</v>
      </c>
      <c r="N68">
        <f t="shared" si="4"/>
        <v>3</v>
      </c>
      <c r="O68">
        <f t="shared" si="5"/>
        <v>8</v>
      </c>
      <c r="P68">
        <f t="shared" si="6"/>
        <v>4</v>
      </c>
      <c r="Q68">
        <f t="shared" si="7"/>
        <v>15</v>
      </c>
    </row>
    <row r="69" spans="1:17" ht="17.399999999999999" customHeight="1" thickBot="1" x14ac:dyDescent="0.35">
      <c r="A69" s="46" t="s">
        <v>2506</v>
      </c>
      <c r="B69" s="42" t="s">
        <v>281</v>
      </c>
      <c r="C69" s="42" t="s">
        <v>2507</v>
      </c>
      <c r="D69" s="42" t="s">
        <v>279</v>
      </c>
      <c r="E69" s="42" t="s">
        <v>1911</v>
      </c>
      <c r="F69" s="21">
        <v>5</v>
      </c>
      <c r="G69" s="40" t="s">
        <v>1911</v>
      </c>
      <c r="H69" s="42" t="s">
        <v>1860</v>
      </c>
      <c r="I69" s="21">
        <v>5</v>
      </c>
      <c r="J69" s="40" t="s">
        <v>1883</v>
      </c>
      <c r="K69" s="85">
        <v>45294</v>
      </c>
      <c r="L69" s="43">
        <v>5</v>
      </c>
      <c r="M69" s="86">
        <v>45294</v>
      </c>
      <c r="N69">
        <f t="shared" si="4"/>
        <v>5</v>
      </c>
      <c r="O69">
        <f t="shared" si="5"/>
        <v>-5</v>
      </c>
      <c r="P69">
        <f t="shared" si="6"/>
        <v>5</v>
      </c>
      <c r="Q69">
        <f t="shared" si="7"/>
        <v>5</v>
      </c>
    </row>
    <row r="70" spans="1:17" ht="17.399999999999999" customHeight="1" thickBot="1" x14ac:dyDescent="0.35">
      <c r="A70" s="44" t="s">
        <v>2508</v>
      </c>
      <c r="B70" s="40" t="s">
        <v>317</v>
      </c>
      <c r="C70" s="40" t="s">
        <v>2155</v>
      </c>
      <c r="D70" s="40" t="s">
        <v>315</v>
      </c>
      <c r="E70" s="40" t="s">
        <v>1911</v>
      </c>
      <c r="F70" s="27">
        <v>5</v>
      </c>
      <c r="G70" s="40" t="s">
        <v>1911</v>
      </c>
      <c r="H70" s="40" t="s">
        <v>1883</v>
      </c>
      <c r="I70" s="27">
        <v>5</v>
      </c>
      <c r="J70" s="40" t="s">
        <v>1883</v>
      </c>
      <c r="K70" s="86">
        <v>45325</v>
      </c>
      <c r="L70" s="45">
        <v>5</v>
      </c>
      <c r="M70" s="86">
        <v>45294</v>
      </c>
      <c r="N70">
        <f t="shared" si="4"/>
        <v>5</v>
      </c>
      <c r="O70">
        <f t="shared" si="5"/>
        <v>10</v>
      </c>
      <c r="P70">
        <f t="shared" si="6"/>
        <v>-5</v>
      </c>
      <c r="Q70">
        <f t="shared" si="7"/>
        <v>10</v>
      </c>
    </row>
    <row r="71" spans="1:17" ht="17.399999999999999" customHeight="1" thickBot="1" x14ac:dyDescent="0.35">
      <c r="A71" s="103" t="s">
        <v>2509</v>
      </c>
      <c r="B71" s="104" t="s">
        <v>155</v>
      </c>
      <c r="C71" s="104" t="s">
        <v>2048</v>
      </c>
      <c r="D71" s="104" t="s">
        <v>153</v>
      </c>
      <c r="E71" s="104" t="s">
        <v>1911</v>
      </c>
      <c r="F71" s="105">
        <v>5</v>
      </c>
      <c r="G71" s="40" t="s">
        <v>1911</v>
      </c>
      <c r="H71" s="104" t="s">
        <v>1883</v>
      </c>
      <c r="I71" s="105">
        <v>5</v>
      </c>
      <c r="J71" s="40" t="s">
        <v>1883</v>
      </c>
      <c r="K71" s="106">
        <v>45294</v>
      </c>
      <c r="L71" s="107">
        <v>2</v>
      </c>
      <c r="M71" s="86">
        <v>45294</v>
      </c>
      <c r="N71">
        <f t="shared" si="4"/>
        <v>5</v>
      </c>
      <c r="O71">
        <f t="shared" si="5"/>
        <v>10</v>
      </c>
      <c r="P71">
        <f t="shared" si="6"/>
        <v>2</v>
      </c>
      <c r="Q71">
        <f t="shared" si="7"/>
        <v>17</v>
      </c>
    </row>
  </sheetData>
  <autoFilter ref="Q1:Q71" xr:uid="{92BB58A4-D4DE-4D1B-ADDC-08C8BF20ECBB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E20D7D-48A7-470E-8356-0F2DAD791233}">
  <dimension ref="A1:M37"/>
  <sheetViews>
    <sheetView workbookViewId="0">
      <selection activeCell="B25" sqref="B25"/>
    </sheetView>
  </sheetViews>
  <sheetFormatPr defaultColWidth="18.109375" defaultRowHeight="14.4" x14ac:dyDescent="0.3"/>
  <cols>
    <col min="1" max="1" width="19.6640625" bestFit="1" customWidth="1"/>
    <col min="2" max="2" width="35.109375" bestFit="1" customWidth="1"/>
    <col min="3" max="3" width="19.21875" bestFit="1" customWidth="1"/>
    <col min="4" max="4" width="14.77734375" bestFit="1" customWidth="1"/>
    <col min="5" max="5" width="14.21875" bestFit="1" customWidth="1"/>
    <col min="6" max="6" width="8.6640625" bestFit="1" customWidth="1"/>
    <col min="7" max="7" width="12.44140625" bestFit="1" customWidth="1"/>
    <col min="8" max="8" width="15.77734375" bestFit="1" customWidth="1"/>
    <col min="9" max="9" width="8.6640625" bestFit="1" customWidth="1"/>
    <col min="10" max="10" width="15.6640625" bestFit="1" customWidth="1"/>
    <col min="11" max="13" width="10.21875" customWidth="1"/>
  </cols>
  <sheetData>
    <row r="1" spans="1:13" ht="59.4" customHeight="1" thickBot="1" x14ac:dyDescent="0.35">
      <c r="A1" s="36" t="s">
        <v>1813</v>
      </c>
      <c r="B1" s="37" t="s">
        <v>1814</v>
      </c>
      <c r="C1" s="37" t="s">
        <v>2220</v>
      </c>
      <c r="D1" s="37" t="s">
        <v>2422</v>
      </c>
      <c r="E1" s="37" t="s">
        <v>2511</v>
      </c>
      <c r="F1" s="37" t="s">
        <v>1818</v>
      </c>
      <c r="G1" s="98" t="s">
        <v>2625</v>
      </c>
      <c r="H1" s="37" t="s">
        <v>2352</v>
      </c>
      <c r="I1" s="38" t="s">
        <v>2353</v>
      </c>
      <c r="J1" s="112" t="s">
        <v>2419</v>
      </c>
      <c r="K1" s="117" t="s">
        <v>2208</v>
      </c>
      <c r="L1" s="122" t="s">
        <v>2211</v>
      </c>
      <c r="M1" s="84" t="s">
        <v>1825</v>
      </c>
    </row>
    <row r="2" spans="1:13" ht="27" thickBot="1" x14ac:dyDescent="0.35">
      <c r="A2" s="44" t="s">
        <v>2512</v>
      </c>
      <c r="B2" s="40" t="s">
        <v>994</v>
      </c>
      <c r="C2" s="40" t="s">
        <v>1876</v>
      </c>
      <c r="D2" s="40" t="s">
        <v>992</v>
      </c>
      <c r="E2" s="40" t="s">
        <v>2513</v>
      </c>
      <c r="F2" s="27">
        <v>4</v>
      </c>
      <c r="G2" s="40" t="s">
        <v>2516</v>
      </c>
      <c r="H2" s="86">
        <v>45542</v>
      </c>
      <c r="I2" s="45">
        <v>2</v>
      </c>
      <c r="J2" s="42" t="s">
        <v>2366</v>
      </c>
      <c r="K2">
        <f>IF(G2=E2,F2*3-F2,-F2)</f>
        <v>-4</v>
      </c>
      <c r="L2">
        <f>IF(J2=H2,I2*2-I2,-I2)</f>
        <v>-2</v>
      </c>
      <c r="M2">
        <f>SUM(K2:L2)</f>
        <v>-6</v>
      </c>
    </row>
    <row r="3" spans="1:13" ht="15" thickBot="1" x14ac:dyDescent="0.35">
      <c r="A3" s="46" t="s">
        <v>2514</v>
      </c>
      <c r="B3" s="42" t="s">
        <v>1479</v>
      </c>
      <c r="C3" s="42" t="s">
        <v>1902</v>
      </c>
      <c r="D3" s="42" t="s">
        <v>1477</v>
      </c>
      <c r="E3" s="42" t="s">
        <v>1847</v>
      </c>
      <c r="F3" s="21">
        <v>5</v>
      </c>
      <c r="G3" s="40" t="s">
        <v>2516</v>
      </c>
      <c r="H3" s="85">
        <v>45447</v>
      </c>
      <c r="I3" s="43">
        <v>1</v>
      </c>
      <c r="J3" s="42" t="s">
        <v>2366</v>
      </c>
      <c r="K3">
        <f t="shared" ref="K3:K37" si="0">IF(G3=E3,F3*3-F3,-F3)</f>
        <v>-5</v>
      </c>
      <c r="L3">
        <f t="shared" ref="L3:L37" si="1">IF(J3=H3,I3*2-I3,-I3)</f>
        <v>-1</v>
      </c>
      <c r="M3">
        <f t="shared" ref="M3:M37" si="2">SUM(K3:L3)</f>
        <v>-6</v>
      </c>
    </row>
    <row r="4" spans="1:13" ht="15" thickBot="1" x14ac:dyDescent="0.35">
      <c r="A4" s="44" t="s">
        <v>2515</v>
      </c>
      <c r="B4" s="40" t="s">
        <v>1731</v>
      </c>
      <c r="C4" s="40" t="s">
        <v>2230</v>
      </c>
      <c r="D4" s="40" t="s">
        <v>1729</v>
      </c>
      <c r="E4" s="40" t="s">
        <v>2516</v>
      </c>
      <c r="F4" s="27">
        <v>5</v>
      </c>
      <c r="G4" s="40" t="s">
        <v>2516</v>
      </c>
      <c r="H4" s="86">
        <v>45447</v>
      </c>
      <c r="I4" s="45">
        <v>3</v>
      </c>
      <c r="J4" s="42" t="s">
        <v>2366</v>
      </c>
      <c r="K4">
        <f t="shared" si="0"/>
        <v>10</v>
      </c>
      <c r="L4">
        <f t="shared" si="1"/>
        <v>-3</v>
      </c>
      <c r="M4">
        <f t="shared" si="2"/>
        <v>7</v>
      </c>
    </row>
    <row r="5" spans="1:13" ht="15" thickBot="1" x14ac:dyDescent="0.35">
      <c r="A5" s="46" t="s">
        <v>2517</v>
      </c>
      <c r="B5" s="42" t="s">
        <v>533</v>
      </c>
      <c r="C5" s="42" t="s">
        <v>2118</v>
      </c>
      <c r="D5" s="42" t="s">
        <v>531</v>
      </c>
      <c r="E5" s="42" t="s">
        <v>2513</v>
      </c>
      <c r="F5" s="21">
        <v>4</v>
      </c>
      <c r="G5" s="40" t="s">
        <v>2516</v>
      </c>
      <c r="H5" s="42" t="s">
        <v>2366</v>
      </c>
      <c r="I5" s="43">
        <v>3</v>
      </c>
      <c r="J5" s="42" t="s">
        <v>2366</v>
      </c>
      <c r="K5">
        <f t="shared" si="0"/>
        <v>-4</v>
      </c>
      <c r="L5">
        <f t="shared" si="1"/>
        <v>3</v>
      </c>
      <c r="M5">
        <f t="shared" si="2"/>
        <v>-1</v>
      </c>
    </row>
    <row r="6" spans="1:13" ht="15" thickBot="1" x14ac:dyDescent="0.35">
      <c r="A6" s="44" t="s">
        <v>2518</v>
      </c>
      <c r="B6" s="40" t="s">
        <v>1230</v>
      </c>
      <c r="C6" s="40" t="s">
        <v>1880</v>
      </c>
      <c r="D6" s="40" t="s">
        <v>1228</v>
      </c>
      <c r="E6" s="40" t="s">
        <v>2513</v>
      </c>
      <c r="F6" s="27">
        <v>3</v>
      </c>
      <c r="G6" s="40" t="s">
        <v>2516</v>
      </c>
      <c r="H6" s="86">
        <v>45542</v>
      </c>
      <c r="I6" s="45">
        <v>3</v>
      </c>
      <c r="J6" s="42" t="s">
        <v>2366</v>
      </c>
      <c r="K6">
        <f t="shared" si="0"/>
        <v>-3</v>
      </c>
      <c r="L6">
        <f t="shared" si="1"/>
        <v>-3</v>
      </c>
      <c r="M6">
        <f t="shared" si="2"/>
        <v>-6</v>
      </c>
    </row>
    <row r="7" spans="1:13" ht="15" thickBot="1" x14ac:dyDescent="0.35">
      <c r="A7" s="46" t="s">
        <v>2519</v>
      </c>
      <c r="B7" s="42" t="s">
        <v>1638</v>
      </c>
      <c r="C7" s="42" t="s">
        <v>2349</v>
      </c>
      <c r="D7" s="42" t="s">
        <v>1636</v>
      </c>
      <c r="E7" s="42" t="s">
        <v>2516</v>
      </c>
      <c r="F7" s="21">
        <v>3</v>
      </c>
      <c r="G7" s="40" t="s">
        <v>2516</v>
      </c>
      <c r="H7" s="85">
        <v>45352</v>
      </c>
      <c r="I7" s="43">
        <v>3</v>
      </c>
      <c r="J7" s="42" t="s">
        <v>2366</v>
      </c>
      <c r="K7">
        <f t="shared" si="0"/>
        <v>6</v>
      </c>
      <c r="L7">
        <f t="shared" si="1"/>
        <v>-3</v>
      </c>
      <c r="M7">
        <f t="shared" si="2"/>
        <v>3</v>
      </c>
    </row>
    <row r="8" spans="1:13" ht="15" thickBot="1" x14ac:dyDescent="0.35">
      <c r="A8" s="44" t="s">
        <v>2520</v>
      </c>
      <c r="B8" s="40" t="s">
        <v>1417</v>
      </c>
      <c r="C8" s="40" t="s">
        <v>1872</v>
      </c>
      <c r="D8" s="40" t="s">
        <v>1415</v>
      </c>
      <c r="E8" s="40" t="s">
        <v>2516</v>
      </c>
      <c r="F8" s="27">
        <v>1</v>
      </c>
      <c r="G8" s="40" t="s">
        <v>2516</v>
      </c>
      <c r="H8" s="86">
        <v>45447</v>
      </c>
      <c r="I8" s="45">
        <v>1</v>
      </c>
      <c r="J8" s="42" t="s">
        <v>2366</v>
      </c>
      <c r="K8">
        <f t="shared" si="0"/>
        <v>2</v>
      </c>
      <c r="L8">
        <f t="shared" si="1"/>
        <v>-1</v>
      </c>
      <c r="M8">
        <f t="shared" si="2"/>
        <v>1</v>
      </c>
    </row>
    <row r="9" spans="1:13" ht="15" thickBot="1" x14ac:dyDescent="0.35">
      <c r="A9" s="46" t="s">
        <v>2521</v>
      </c>
      <c r="B9" s="42" t="s">
        <v>1411</v>
      </c>
      <c r="C9" s="42" t="s">
        <v>2336</v>
      </c>
      <c r="D9" s="42" t="s">
        <v>1409</v>
      </c>
      <c r="E9" s="42" t="s">
        <v>2516</v>
      </c>
      <c r="F9" s="21">
        <v>5</v>
      </c>
      <c r="G9" s="40" t="s">
        <v>2516</v>
      </c>
      <c r="H9" s="42" t="s">
        <v>2366</v>
      </c>
      <c r="I9" s="43">
        <v>5</v>
      </c>
      <c r="J9" s="42" t="s">
        <v>2366</v>
      </c>
      <c r="K9">
        <f t="shared" si="0"/>
        <v>10</v>
      </c>
      <c r="L9">
        <f t="shared" si="1"/>
        <v>5</v>
      </c>
      <c r="M9">
        <f t="shared" si="2"/>
        <v>15</v>
      </c>
    </row>
    <row r="10" spans="1:13" ht="15" thickBot="1" x14ac:dyDescent="0.35">
      <c r="A10" s="44" t="s">
        <v>2522</v>
      </c>
      <c r="B10" s="40" t="s">
        <v>62</v>
      </c>
      <c r="C10" s="40" t="s">
        <v>1991</v>
      </c>
      <c r="D10" s="40" t="s">
        <v>60</v>
      </c>
      <c r="E10" s="40" t="s">
        <v>1847</v>
      </c>
      <c r="F10" s="27">
        <v>5</v>
      </c>
      <c r="G10" s="40" t="s">
        <v>2516</v>
      </c>
      <c r="H10" s="86">
        <v>45352</v>
      </c>
      <c r="I10" s="45">
        <v>5</v>
      </c>
      <c r="J10" s="42" t="s">
        <v>2366</v>
      </c>
      <c r="K10">
        <f t="shared" si="0"/>
        <v>-5</v>
      </c>
      <c r="L10">
        <f t="shared" si="1"/>
        <v>-5</v>
      </c>
      <c r="M10">
        <f t="shared" si="2"/>
        <v>-10</v>
      </c>
    </row>
    <row r="11" spans="1:13" ht="15" thickBot="1" x14ac:dyDescent="0.35">
      <c r="A11" s="46" t="s">
        <v>2523</v>
      </c>
      <c r="B11" s="42" t="s">
        <v>937</v>
      </c>
      <c r="C11" s="42" t="s">
        <v>1901</v>
      </c>
      <c r="D11" s="42" t="s">
        <v>935</v>
      </c>
      <c r="E11" s="42" t="s">
        <v>1847</v>
      </c>
      <c r="F11" s="21">
        <v>4</v>
      </c>
      <c r="G11" s="40" t="s">
        <v>2516</v>
      </c>
      <c r="H11" s="85">
        <v>45447</v>
      </c>
      <c r="I11" s="43">
        <v>2</v>
      </c>
      <c r="J11" s="42" t="s">
        <v>2366</v>
      </c>
      <c r="K11">
        <f t="shared" si="0"/>
        <v>-4</v>
      </c>
      <c r="L11">
        <f t="shared" si="1"/>
        <v>-2</v>
      </c>
      <c r="M11">
        <f t="shared" si="2"/>
        <v>-6</v>
      </c>
    </row>
    <row r="12" spans="1:13" ht="15" thickBot="1" x14ac:dyDescent="0.35">
      <c r="A12" s="44" t="s">
        <v>2524</v>
      </c>
      <c r="B12" s="40" t="s">
        <v>602</v>
      </c>
      <c r="C12" s="40" t="s">
        <v>1986</v>
      </c>
      <c r="D12" s="40" t="s">
        <v>600</v>
      </c>
      <c r="E12" s="40" t="s">
        <v>2516</v>
      </c>
      <c r="F12" s="27">
        <v>5</v>
      </c>
      <c r="G12" s="40" t="s">
        <v>2516</v>
      </c>
      <c r="H12" s="86">
        <v>45352</v>
      </c>
      <c r="I12" s="45">
        <v>5</v>
      </c>
      <c r="J12" s="42" t="s">
        <v>2366</v>
      </c>
      <c r="K12">
        <f t="shared" si="0"/>
        <v>10</v>
      </c>
      <c r="L12">
        <f t="shared" si="1"/>
        <v>-5</v>
      </c>
      <c r="M12">
        <f t="shared" si="2"/>
        <v>5</v>
      </c>
    </row>
    <row r="13" spans="1:13" ht="15" thickBot="1" x14ac:dyDescent="0.35">
      <c r="A13" s="46" t="s">
        <v>2525</v>
      </c>
      <c r="B13" s="42" t="s">
        <v>1040</v>
      </c>
      <c r="C13" s="42" t="s">
        <v>1957</v>
      </c>
      <c r="D13" s="42" t="s">
        <v>1038</v>
      </c>
      <c r="E13" s="42" t="s">
        <v>2513</v>
      </c>
      <c r="F13" s="21">
        <v>5</v>
      </c>
      <c r="G13" s="40" t="s">
        <v>2516</v>
      </c>
      <c r="H13" s="85">
        <v>45352</v>
      </c>
      <c r="I13" s="43">
        <v>3</v>
      </c>
      <c r="J13" s="42" t="s">
        <v>2366</v>
      </c>
      <c r="K13">
        <f t="shared" si="0"/>
        <v>-5</v>
      </c>
      <c r="L13">
        <f t="shared" si="1"/>
        <v>-3</v>
      </c>
      <c r="M13">
        <f t="shared" si="2"/>
        <v>-8</v>
      </c>
    </row>
    <row r="14" spans="1:13" ht="15" thickBot="1" x14ac:dyDescent="0.35">
      <c r="A14" s="44" t="s">
        <v>2526</v>
      </c>
      <c r="B14" s="40" t="s">
        <v>290</v>
      </c>
      <c r="C14" s="40" t="s">
        <v>2527</v>
      </c>
      <c r="D14" s="40" t="s">
        <v>288</v>
      </c>
      <c r="E14" s="40" t="s">
        <v>1847</v>
      </c>
      <c r="F14" s="27">
        <v>5</v>
      </c>
      <c r="G14" s="40" t="s">
        <v>2516</v>
      </c>
      <c r="H14" s="86">
        <v>45352</v>
      </c>
      <c r="I14" s="45">
        <v>5</v>
      </c>
      <c r="J14" s="42" t="s">
        <v>2366</v>
      </c>
      <c r="K14">
        <f t="shared" si="0"/>
        <v>-5</v>
      </c>
      <c r="L14">
        <f t="shared" si="1"/>
        <v>-5</v>
      </c>
      <c r="M14">
        <f t="shared" si="2"/>
        <v>-10</v>
      </c>
    </row>
    <row r="15" spans="1:13" ht="15" thickBot="1" x14ac:dyDescent="0.35">
      <c r="A15" s="46" t="s">
        <v>2528</v>
      </c>
      <c r="B15" s="42" t="s">
        <v>1544</v>
      </c>
      <c r="C15" s="42" t="s">
        <v>2340</v>
      </c>
      <c r="D15" s="42" t="s">
        <v>1542</v>
      </c>
      <c r="E15" s="42" t="s">
        <v>2516</v>
      </c>
      <c r="F15" s="21">
        <v>2</v>
      </c>
      <c r="G15" s="40" t="s">
        <v>2516</v>
      </c>
      <c r="H15" s="85">
        <v>45447</v>
      </c>
      <c r="I15" s="43">
        <v>1</v>
      </c>
      <c r="J15" s="42" t="s">
        <v>2366</v>
      </c>
      <c r="K15">
        <f t="shared" si="0"/>
        <v>4</v>
      </c>
      <c r="L15">
        <f t="shared" si="1"/>
        <v>-1</v>
      </c>
      <c r="M15">
        <f t="shared" si="2"/>
        <v>3</v>
      </c>
    </row>
    <row r="16" spans="1:13" ht="15" thickBot="1" x14ac:dyDescent="0.35">
      <c r="A16" s="44" t="s">
        <v>2529</v>
      </c>
      <c r="B16" s="40" t="s">
        <v>1011</v>
      </c>
      <c r="C16" s="40" t="s">
        <v>1830</v>
      </c>
      <c r="D16" s="40" t="s">
        <v>1009</v>
      </c>
      <c r="E16" s="40" t="s">
        <v>2516</v>
      </c>
      <c r="F16" s="27">
        <v>4</v>
      </c>
      <c r="G16" s="40" t="s">
        <v>2516</v>
      </c>
      <c r="H16" s="86">
        <v>45447</v>
      </c>
      <c r="I16" s="45">
        <v>5</v>
      </c>
      <c r="J16" s="42" t="s">
        <v>2366</v>
      </c>
      <c r="K16">
        <f t="shared" si="0"/>
        <v>8</v>
      </c>
      <c r="L16">
        <f t="shared" si="1"/>
        <v>-5</v>
      </c>
      <c r="M16">
        <f t="shared" si="2"/>
        <v>3</v>
      </c>
    </row>
    <row r="17" spans="1:13" ht="15" thickBot="1" x14ac:dyDescent="0.35">
      <c r="A17" s="46" t="s">
        <v>2530</v>
      </c>
      <c r="B17" s="42" t="s">
        <v>107</v>
      </c>
      <c r="C17" s="42" t="s">
        <v>1981</v>
      </c>
      <c r="D17" s="42" t="s">
        <v>105</v>
      </c>
      <c r="E17" s="42" t="s">
        <v>2513</v>
      </c>
      <c r="F17" s="21">
        <v>5</v>
      </c>
      <c r="G17" s="40" t="s">
        <v>2516</v>
      </c>
      <c r="H17" s="42" t="s">
        <v>2366</v>
      </c>
      <c r="I17" s="43">
        <v>5</v>
      </c>
      <c r="J17" s="42" t="s">
        <v>2366</v>
      </c>
      <c r="K17">
        <f t="shared" si="0"/>
        <v>-5</v>
      </c>
      <c r="L17">
        <f t="shared" si="1"/>
        <v>5</v>
      </c>
      <c r="M17">
        <f t="shared" si="2"/>
        <v>0</v>
      </c>
    </row>
    <row r="18" spans="1:13" ht="15" thickBot="1" x14ac:dyDescent="0.35">
      <c r="A18" s="44" t="s">
        <v>2531</v>
      </c>
      <c r="B18" s="40" t="s">
        <v>86</v>
      </c>
      <c r="C18" s="40" t="s">
        <v>1942</v>
      </c>
      <c r="D18" s="40" t="s">
        <v>84</v>
      </c>
      <c r="E18" s="40" t="s">
        <v>1847</v>
      </c>
      <c r="F18" s="27">
        <v>3</v>
      </c>
      <c r="G18" s="40" t="s">
        <v>2516</v>
      </c>
      <c r="H18" s="86">
        <v>45636</v>
      </c>
      <c r="I18" s="45">
        <v>3</v>
      </c>
      <c r="J18" s="42" t="s">
        <v>2366</v>
      </c>
      <c r="K18">
        <f t="shared" si="0"/>
        <v>-3</v>
      </c>
      <c r="L18">
        <f t="shared" si="1"/>
        <v>-3</v>
      </c>
      <c r="M18">
        <f t="shared" si="2"/>
        <v>-6</v>
      </c>
    </row>
    <row r="19" spans="1:13" ht="15" thickBot="1" x14ac:dyDescent="0.35">
      <c r="A19" s="46" t="s">
        <v>2532</v>
      </c>
      <c r="B19" s="42" t="s">
        <v>1317</v>
      </c>
      <c r="C19" s="42" t="s">
        <v>2379</v>
      </c>
      <c r="D19" s="42" t="s">
        <v>1315</v>
      </c>
      <c r="E19" s="42" t="s">
        <v>1847</v>
      </c>
      <c r="F19" s="21">
        <v>4</v>
      </c>
      <c r="G19" s="40" t="s">
        <v>2516</v>
      </c>
      <c r="H19" s="85">
        <v>45447</v>
      </c>
      <c r="I19" s="43">
        <v>2</v>
      </c>
      <c r="J19" s="42" t="s">
        <v>2366</v>
      </c>
      <c r="K19">
        <f t="shared" si="0"/>
        <v>-4</v>
      </c>
      <c r="L19">
        <f t="shared" si="1"/>
        <v>-2</v>
      </c>
      <c r="M19">
        <f t="shared" si="2"/>
        <v>-6</v>
      </c>
    </row>
    <row r="20" spans="1:13" ht="15" thickBot="1" x14ac:dyDescent="0.35">
      <c r="A20" s="44" t="s">
        <v>2533</v>
      </c>
      <c r="B20" s="40" t="s">
        <v>901</v>
      </c>
      <c r="C20" s="40" t="s">
        <v>2141</v>
      </c>
      <c r="D20" s="40" t="s">
        <v>899</v>
      </c>
      <c r="E20" s="40" t="s">
        <v>2516</v>
      </c>
      <c r="F20" s="27">
        <v>3</v>
      </c>
      <c r="G20" s="40" t="s">
        <v>2516</v>
      </c>
      <c r="H20" s="40" t="s">
        <v>2366</v>
      </c>
      <c r="I20" s="45">
        <v>1</v>
      </c>
      <c r="J20" s="42" t="s">
        <v>2366</v>
      </c>
      <c r="K20">
        <f t="shared" si="0"/>
        <v>6</v>
      </c>
      <c r="L20">
        <f t="shared" si="1"/>
        <v>1</v>
      </c>
      <c r="M20">
        <f t="shared" si="2"/>
        <v>7</v>
      </c>
    </row>
    <row r="21" spans="1:13" ht="15" thickBot="1" x14ac:dyDescent="0.35">
      <c r="A21" s="46" t="s">
        <v>2534</v>
      </c>
      <c r="B21" s="42" t="s">
        <v>263</v>
      </c>
      <c r="C21" s="42" t="s">
        <v>2344</v>
      </c>
      <c r="D21" s="42" t="s">
        <v>261</v>
      </c>
      <c r="E21" s="42" t="s">
        <v>1847</v>
      </c>
      <c r="F21" s="21">
        <v>4</v>
      </c>
      <c r="G21" s="40" t="s">
        <v>2516</v>
      </c>
      <c r="H21" s="85">
        <v>45447</v>
      </c>
      <c r="I21" s="43">
        <v>5</v>
      </c>
      <c r="J21" s="42" t="s">
        <v>2366</v>
      </c>
      <c r="K21">
        <f t="shared" si="0"/>
        <v>-4</v>
      </c>
      <c r="L21">
        <f t="shared" si="1"/>
        <v>-5</v>
      </c>
      <c r="M21">
        <f t="shared" si="2"/>
        <v>-9</v>
      </c>
    </row>
    <row r="22" spans="1:13" ht="15" thickBot="1" x14ac:dyDescent="0.35">
      <c r="A22" s="44" t="s">
        <v>2535</v>
      </c>
      <c r="B22" s="40" t="s">
        <v>1055</v>
      </c>
      <c r="C22" s="40" t="s">
        <v>2536</v>
      </c>
      <c r="D22" s="40" t="s">
        <v>1053</v>
      </c>
      <c r="E22" s="40" t="s">
        <v>1847</v>
      </c>
      <c r="F22" s="27">
        <v>4</v>
      </c>
      <c r="G22" s="40" t="s">
        <v>2516</v>
      </c>
      <c r="H22" s="86">
        <v>45352</v>
      </c>
      <c r="I22" s="45">
        <v>4</v>
      </c>
      <c r="J22" s="42" t="s">
        <v>2366</v>
      </c>
      <c r="K22">
        <f t="shared" si="0"/>
        <v>-4</v>
      </c>
      <c r="L22">
        <f t="shared" si="1"/>
        <v>-4</v>
      </c>
      <c r="M22">
        <f t="shared" si="2"/>
        <v>-8</v>
      </c>
    </row>
    <row r="23" spans="1:13" ht="15" thickBot="1" x14ac:dyDescent="0.35">
      <c r="A23" s="46" t="s">
        <v>2537</v>
      </c>
      <c r="B23" s="42" t="s">
        <v>1556</v>
      </c>
      <c r="C23" s="42" t="s">
        <v>2357</v>
      </c>
      <c r="D23" s="42" t="s">
        <v>1554</v>
      </c>
      <c r="E23" s="42" t="s">
        <v>2516</v>
      </c>
      <c r="F23" s="21">
        <v>5</v>
      </c>
      <c r="G23" s="40" t="s">
        <v>2516</v>
      </c>
      <c r="H23" s="85">
        <v>45352</v>
      </c>
      <c r="I23" s="43">
        <v>5</v>
      </c>
      <c r="J23" s="42" t="s">
        <v>2366</v>
      </c>
      <c r="K23">
        <f t="shared" si="0"/>
        <v>10</v>
      </c>
      <c r="L23">
        <f t="shared" si="1"/>
        <v>-5</v>
      </c>
      <c r="M23">
        <f t="shared" si="2"/>
        <v>5</v>
      </c>
    </row>
    <row r="24" spans="1:13" ht="27" thickBot="1" x14ac:dyDescent="0.35">
      <c r="A24" s="44" t="s">
        <v>2538</v>
      </c>
      <c r="B24" s="40" t="s">
        <v>1052</v>
      </c>
      <c r="C24" s="40" t="s">
        <v>2539</v>
      </c>
      <c r="D24" s="40" t="s">
        <v>1050</v>
      </c>
      <c r="E24" s="40" t="s">
        <v>1847</v>
      </c>
      <c r="F24" s="27">
        <v>1</v>
      </c>
      <c r="G24" s="40" t="s">
        <v>2516</v>
      </c>
      <c r="H24" s="86">
        <v>45447</v>
      </c>
      <c r="I24" s="88"/>
      <c r="J24" s="42" t="s">
        <v>2366</v>
      </c>
      <c r="K24">
        <f t="shared" si="0"/>
        <v>-1</v>
      </c>
      <c r="L24">
        <f t="shared" si="1"/>
        <v>0</v>
      </c>
      <c r="M24">
        <f t="shared" si="2"/>
        <v>-1</v>
      </c>
    </row>
    <row r="25" spans="1:13" ht="15" thickBot="1" x14ac:dyDescent="0.35">
      <c r="A25" s="46" t="s">
        <v>2540</v>
      </c>
      <c r="B25" s="42" t="s">
        <v>512</v>
      </c>
      <c r="C25" s="42" t="s">
        <v>1878</v>
      </c>
      <c r="D25" s="42" t="s">
        <v>510</v>
      </c>
      <c r="E25" s="42" t="s">
        <v>2513</v>
      </c>
      <c r="F25" s="21">
        <v>4</v>
      </c>
      <c r="G25" s="40" t="s">
        <v>2516</v>
      </c>
      <c r="H25" s="85">
        <v>45352</v>
      </c>
      <c r="I25" s="43">
        <v>1</v>
      </c>
      <c r="J25" s="42" t="s">
        <v>2366</v>
      </c>
      <c r="K25">
        <f t="shared" si="0"/>
        <v>-4</v>
      </c>
      <c r="L25">
        <f t="shared" si="1"/>
        <v>-1</v>
      </c>
      <c r="M25">
        <f t="shared" si="2"/>
        <v>-5</v>
      </c>
    </row>
    <row r="26" spans="1:13" ht="15" thickBot="1" x14ac:dyDescent="0.35">
      <c r="A26" s="44" t="s">
        <v>2541</v>
      </c>
      <c r="B26" s="40" t="s">
        <v>596</v>
      </c>
      <c r="C26" s="40" t="s">
        <v>1940</v>
      </c>
      <c r="D26" s="40" t="s">
        <v>594</v>
      </c>
      <c r="E26" s="40" t="s">
        <v>2516</v>
      </c>
      <c r="F26" s="27">
        <v>3</v>
      </c>
      <c r="G26" s="40" t="s">
        <v>2516</v>
      </c>
      <c r="H26" s="40" t="s">
        <v>2366</v>
      </c>
      <c r="I26" s="45">
        <v>3</v>
      </c>
      <c r="J26" s="42" t="s">
        <v>2366</v>
      </c>
      <c r="K26">
        <f t="shared" si="0"/>
        <v>6</v>
      </c>
      <c r="L26">
        <f t="shared" si="1"/>
        <v>3</v>
      </c>
      <c r="M26">
        <f t="shared" si="2"/>
        <v>9</v>
      </c>
    </row>
    <row r="27" spans="1:13" ht="15" thickBot="1" x14ac:dyDescent="0.35">
      <c r="A27" s="46" t="s">
        <v>2542</v>
      </c>
      <c r="B27" s="42" t="s">
        <v>98</v>
      </c>
      <c r="C27" s="42" t="s">
        <v>2464</v>
      </c>
      <c r="D27" s="42" t="s">
        <v>96</v>
      </c>
      <c r="E27" s="42" t="s">
        <v>1860</v>
      </c>
      <c r="F27" s="21">
        <v>5</v>
      </c>
      <c r="G27" s="40" t="s">
        <v>2516</v>
      </c>
      <c r="H27" s="85">
        <v>45352</v>
      </c>
      <c r="I27" s="43">
        <v>5</v>
      </c>
      <c r="J27" s="42" t="s">
        <v>2366</v>
      </c>
      <c r="K27">
        <f t="shared" si="0"/>
        <v>-5</v>
      </c>
      <c r="L27">
        <f t="shared" si="1"/>
        <v>-5</v>
      </c>
      <c r="M27">
        <f t="shared" si="2"/>
        <v>-10</v>
      </c>
    </row>
    <row r="28" spans="1:13" ht="15" thickBot="1" x14ac:dyDescent="0.35">
      <c r="A28" s="44" t="s">
        <v>2543</v>
      </c>
      <c r="B28" s="40" t="s">
        <v>734</v>
      </c>
      <c r="C28" s="40" t="s">
        <v>2368</v>
      </c>
      <c r="D28" s="40" t="s">
        <v>732</v>
      </c>
      <c r="E28" s="40" t="s">
        <v>1847</v>
      </c>
      <c r="F28" s="27">
        <v>4</v>
      </c>
      <c r="G28" s="40" t="s">
        <v>2516</v>
      </c>
      <c r="H28" s="86">
        <v>45352</v>
      </c>
      <c r="I28" s="45">
        <v>5</v>
      </c>
      <c r="J28" s="42" t="s">
        <v>2366</v>
      </c>
      <c r="K28">
        <f t="shared" si="0"/>
        <v>-4</v>
      </c>
      <c r="L28">
        <f t="shared" si="1"/>
        <v>-5</v>
      </c>
      <c r="M28">
        <f t="shared" si="2"/>
        <v>-9</v>
      </c>
    </row>
    <row r="29" spans="1:13" ht="15" thickBot="1" x14ac:dyDescent="0.35">
      <c r="A29" s="46" t="s">
        <v>2544</v>
      </c>
      <c r="B29" s="42" t="s">
        <v>254</v>
      </c>
      <c r="C29" s="42" t="s">
        <v>1859</v>
      </c>
      <c r="D29" s="42" t="s">
        <v>252</v>
      </c>
      <c r="E29" s="42" t="s">
        <v>2516</v>
      </c>
      <c r="F29" s="21">
        <v>5</v>
      </c>
      <c r="G29" s="40" t="s">
        <v>2516</v>
      </c>
      <c r="H29" s="85">
        <v>45352</v>
      </c>
      <c r="I29" s="87"/>
      <c r="J29" s="42" t="s">
        <v>2366</v>
      </c>
      <c r="K29">
        <f t="shared" si="0"/>
        <v>10</v>
      </c>
      <c r="L29">
        <f t="shared" si="1"/>
        <v>0</v>
      </c>
      <c r="M29">
        <f t="shared" si="2"/>
        <v>10</v>
      </c>
    </row>
    <row r="30" spans="1:13" ht="15" thickBot="1" x14ac:dyDescent="0.35">
      <c r="A30" s="44" t="s">
        <v>2545</v>
      </c>
      <c r="B30" s="40" t="s">
        <v>92</v>
      </c>
      <c r="C30" s="40" t="s">
        <v>1992</v>
      </c>
      <c r="D30" s="40" t="s">
        <v>90</v>
      </c>
      <c r="E30" s="40" t="s">
        <v>2516</v>
      </c>
      <c r="F30" s="27">
        <v>5</v>
      </c>
      <c r="G30" s="40" t="s">
        <v>2516</v>
      </c>
      <c r="H30" s="86">
        <v>45352</v>
      </c>
      <c r="I30" s="45">
        <v>5</v>
      </c>
      <c r="J30" s="42" t="s">
        <v>2366</v>
      </c>
      <c r="K30">
        <f t="shared" si="0"/>
        <v>10</v>
      </c>
      <c r="L30">
        <f t="shared" si="1"/>
        <v>-5</v>
      </c>
      <c r="M30">
        <f t="shared" si="2"/>
        <v>5</v>
      </c>
    </row>
    <row r="31" spans="1:13" ht="15" thickBot="1" x14ac:dyDescent="0.35">
      <c r="A31" s="46" t="s">
        <v>2546</v>
      </c>
      <c r="B31" s="42" t="s">
        <v>647</v>
      </c>
      <c r="C31" s="42" t="s">
        <v>2356</v>
      </c>
      <c r="D31" s="42" t="s">
        <v>645</v>
      </c>
      <c r="E31" s="42" t="s">
        <v>2516</v>
      </c>
      <c r="F31" s="21">
        <v>5</v>
      </c>
      <c r="G31" s="40" t="s">
        <v>2516</v>
      </c>
      <c r="H31" s="42" t="s">
        <v>2366</v>
      </c>
      <c r="I31" s="43">
        <v>5</v>
      </c>
      <c r="J31" s="42" t="s">
        <v>2366</v>
      </c>
      <c r="K31">
        <f t="shared" si="0"/>
        <v>10</v>
      </c>
      <c r="L31">
        <f t="shared" si="1"/>
        <v>5</v>
      </c>
      <c r="M31">
        <f t="shared" si="2"/>
        <v>15</v>
      </c>
    </row>
    <row r="32" spans="1:13" ht="15" thickBot="1" x14ac:dyDescent="0.35">
      <c r="A32" s="44" t="s">
        <v>2547</v>
      </c>
      <c r="B32" s="40" t="s">
        <v>1647</v>
      </c>
      <c r="C32" s="40" t="s">
        <v>2548</v>
      </c>
      <c r="D32" s="40" t="s">
        <v>1645</v>
      </c>
      <c r="E32" s="40" t="s">
        <v>2516</v>
      </c>
      <c r="F32" s="27">
        <v>5</v>
      </c>
      <c r="G32" s="40" t="s">
        <v>2516</v>
      </c>
      <c r="H32" s="86">
        <v>45352</v>
      </c>
      <c r="I32" s="45">
        <v>4</v>
      </c>
      <c r="J32" s="42" t="s">
        <v>2366</v>
      </c>
      <c r="K32">
        <f t="shared" si="0"/>
        <v>10</v>
      </c>
      <c r="L32">
        <f t="shared" si="1"/>
        <v>-4</v>
      </c>
      <c r="M32">
        <f t="shared" si="2"/>
        <v>6</v>
      </c>
    </row>
    <row r="33" spans="1:13" ht="15" thickBot="1" x14ac:dyDescent="0.35">
      <c r="A33" s="46" t="s">
        <v>2549</v>
      </c>
      <c r="B33" s="42" t="s">
        <v>251</v>
      </c>
      <c r="C33" s="42" t="s">
        <v>1838</v>
      </c>
      <c r="D33" s="42" t="s">
        <v>249</v>
      </c>
      <c r="E33" s="42" t="s">
        <v>2516</v>
      </c>
      <c r="F33" s="21">
        <v>5</v>
      </c>
      <c r="G33" s="40" t="s">
        <v>2516</v>
      </c>
      <c r="H33" s="85">
        <v>45352</v>
      </c>
      <c r="I33" s="87"/>
      <c r="J33" s="42" t="s">
        <v>2366</v>
      </c>
      <c r="K33">
        <f t="shared" si="0"/>
        <v>10</v>
      </c>
      <c r="L33">
        <f t="shared" si="1"/>
        <v>0</v>
      </c>
      <c r="M33">
        <f t="shared" si="2"/>
        <v>10</v>
      </c>
    </row>
    <row r="34" spans="1:13" ht="15" thickBot="1" x14ac:dyDescent="0.35">
      <c r="A34" s="44" t="s">
        <v>2550</v>
      </c>
      <c r="B34" s="40" t="s">
        <v>857</v>
      </c>
      <c r="C34" s="40" t="s">
        <v>1943</v>
      </c>
      <c r="D34" s="40" t="s">
        <v>855</v>
      </c>
      <c r="E34" s="40" t="s">
        <v>2516</v>
      </c>
      <c r="F34" s="27">
        <v>2</v>
      </c>
      <c r="G34" s="40" t="s">
        <v>2516</v>
      </c>
      <c r="H34" s="40" t="s">
        <v>2366</v>
      </c>
      <c r="I34" s="45">
        <v>2</v>
      </c>
      <c r="J34" s="42" t="s">
        <v>2366</v>
      </c>
      <c r="K34">
        <f t="shared" si="0"/>
        <v>4</v>
      </c>
      <c r="L34">
        <f t="shared" si="1"/>
        <v>2</v>
      </c>
      <c r="M34">
        <f t="shared" si="2"/>
        <v>6</v>
      </c>
    </row>
    <row r="35" spans="1:13" ht="15" thickBot="1" x14ac:dyDescent="0.35">
      <c r="A35" s="46" t="s">
        <v>2551</v>
      </c>
      <c r="B35" s="42" t="s">
        <v>551</v>
      </c>
      <c r="C35" s="42" t="s">
        <v>1995</v>
      </c>
      <c r="D35" s="42" t="s">
        <v>549</v>
      </c>
      <c r="E35" s="42" t="s">
        <v>1860</v>
      </c>
      <c r="F35" s="21">
        <v>5</v>
      </c>
      <c r="G35" s="40" t="s">
        <v>2516</v>
      </c>
      <c r="H35" s="85">
        <v>45542</v>
      </c>
      <c r="I35" s="87"/>
      <c r="J35" s="42" t="s">
        <v>2366</v>
      </c>
      <c r="K35">
        <f t="shared" si="0"/>
        <v>-5</v>
      </c>
      <c r="L35">
        <f t="shared" si="1"/>
        <v>0</v>
      </c>
      <c r="M35">
        <f t="shared" si="2"/>
        <v>-5</v>
      </c>
    </row>
    <row r="36" spans="1:13" ht="15" thickBot="1" x14ac:dyDescent="0.35">
      <c r="A36" s="44" t="s">
        <v>2552</v>
      </c>
      <c r="B36" s="40" t="s">
        <v>50</v>
      </c>
      <c r="C36" s="40" t="s">
        <v>2031</v>
      </c>
      <c r="D36" s="40" t="s">
        <v>48</v>
      </c>
      <c r="E36" s="40" t="s">
        <v>2516</v>
      </c>
      <c r="F36" s="27">
        <v>5</v>
      </c>
      <c r="G36" s="40" t="s">
        <v>2516</v>
      </c>
      <c r="H36" s="86">
        <v>45352</v>
      </c>
      <c r="I36" s="45">
        <v>5</v>
      </c>
      <c r="J36" s="42" t="s">
        <v>2366</v>
      </c>
      <c r="K36">
        <f t="shared" si="0"/>
        <v>10</v>
      </c>
      <c r="L36">
        <f t="shared" si="1"/>
        <v>-5</v>
      </c>
      <c r="M36">
        <f t="shared" si="2"/>
        <v>5</v>
      </c>
    </row>
    <row r="37" spans="1:13" ht="15" thickBot="1" x14ac:dyDescent="0.35">
      <c r="A37" s="46" t="s">
        <v>2553</v>
      </c>
      <c r="B37" s="42" t="s">
        <v>248</v>
      </c>
      <c r="C37" s="42" t="s">
        <v>1996</v>
      </c>
      <c r="D37" s="42" t="s">
        <v>246</v>
      </c>
      <c r="E37" s="42" t="s">
        <v>2516</v>
      </c>
      <c r="F37" s="21">
        <v>5</v>
      </c>
      <c r="G37" s="40" t="s">
        <v>2516</v>
      </c>
      <c r="H37" s="42" t="s">
        <v>2366</v>
      </c>
      <c r="I37" s="87"/>
      <c r="J37" s="42" t="s">
        <v>2366</v>
      </c>
      <c r="K37">
        <f t="shared" si="0"/>
        <v>10</v>
      </c>
      <c r="L37">
        <f t="shared" si="1"/>
        <v>0</v>
      </c>
      <c r="M37">
        <f t="shared" si="2"/>
        <v>10</v>
      </c>
    </row>
  </sheetData>
  <autoFilter ref="M1:M37" xr:uid="{3CE20D7D-48A7-470E-8356-0F2DAD791233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master</vt:lpstr>
      <vt:lpstr>throwball F</vt:lpstr>
      <vt:lpstr>Cricket SF&amp;F</vt:lpstr>
      <vt:lpstr>Chess F</vt:lpstr>
      <vt:lpstr>Volleyball F</vt:lpstr>
      <vt:lpstr>Football SF</vt:lpstr>
      <vt:lpstr>FIFA</vt:lpstr>
      <vt:lpstr>TT F</vt:lpstr>
      <vt:lpstr>Futsal F</vt:lpstr>
      <vt:lpstr>Football F</vt:lpstr>
      <vt:lpstr>Basketball F</vt:lpstr>
      <vt:lpstr>BGMI F</vt:lpstr>
      <vt:lpstr>Carrom F</vt:lpstr>
      <vt:lpstr>Badminton F</vt:lpstr>
      <vt:lpstr>Athletics</vt:lpstr>
      <vt:lpstr>Frisbee</vt:lpstr>
      <vt:lpstr>Pool</vt:lpstr>
      <vt:lpstr>Tug of War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Shubham Gupta</dc:creator>
  <cp:lastModifiedBy>Shubham Gupta</cp:lastModifiedBy>
  <dcterms:created xsi:type="dcterms:W3CDTF">2015-06-05T18:17:20Z</dcterms:created>
  <dcterms:modified xsi:type="dcterms:W3CDTF">2025-02-15T06:57:33Z</dcterms:modified>
</cp:coreProperties>
</file>