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mpa\Documents\PlantillaGraficas\"/>
    </mc:Choice>
  </mc:AlternateContent>
  <xr:revisionPtr revIDLastSave="0" documentId="13_ncr:1_{43CE2B8E-0F8D-4F90-AF34-E3CFC275A170}" xr6:coauthVersionLast="47" xr6:coauthVersionMax="47" xr10:uidLastSave="{00000000-0000-0000-0000-000000000000}"/>
  <bookViews>
    <workbookView xWindow="11424" yWindow="0" windowWidth="11712" windowHeight="13056" firstSheet="2" activeTab="2" xr2:uid="{925D97B0-73BC-41D0-9151-AE7CCCC68C3A}"/>
  </bookViews>
  <sheets>
    <sheet name="PlantillaVueltas" sheetId="2" r:id="rId1"/>
    <sheet name="Faltantes" sheetId="5" r:id="rId2"/>
    <sheet name="Diesel" sheetId="7" r:id="rId3"/>
    <sheet name="CostoMantenimiento" sheetId="4" r:id="rId4"/>
    <sheet name="PerdidasYGanancias" sheetId="6" r:id="rId5"/>
    <sheet name="PLANTILLA DÍAS DE MECÁNICA" sheetId="3" r:id="rId6"/>
    <sheet name="Producció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8" l="1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29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3" i="8"/>
  <c r="D28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3" i="8"/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3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29" i="8"/>
  <c r="B64" i="8"/>
  <c r="E37" i="8" l="1"/>
  <c r="E32" i="8"/>
  <c r="E60" i="8"/>
  <c r="E52" i="8"/>
  <c r="E44" i="8"/>
  <c r="E36" i="8"/>
  <c r="E59" i="8"/>
  <c r="E51" i="8"/>
  <c r="E43" i="8"/>
  <c r="E35" i="8"/>
  <c r="E58" i="8"/>
  <c r="E50" i="8"/>
  <c r="E42" i="8"/>
  <c r="E34" i="8"/>
  <c r="E57" i="8"/>
  <c r="E49" i="8"/>
  <c r="E41" i="8"/>
  <c r="E33" i="8"/>
  <c r="E29" i="8"/>
  <c r="E56" i="8"/>
  <c r="E48" i="8"/>
  <c r="E40" i="8"/>
  <c r="E63" i="8"/>
  <c r="E55" i="8"/>
  <c r="E47" i="8"/>
  <c r="E39" i="8"/>
  <c r="E31" i="8"/>
  <c r="E62" i="8"/>
  <c r="E54" i="8"/>
  <c r="E46" i="8"/>
  <c r="E38" i="8"/>
  <c r="E30" i="8"/>
  <c r="E61" i="8"/>
  <c r="E53" i="8"/>
  <c r="E45" i="8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00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74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31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5" i="5"/>
  <c r="B25" i="5"/>
  <c r="N7" i="2"/>
  <c r="M7" i="2"/>
  <c r="L7" i="2"/>
  <c r="L29" i="2"/>
  <c r="C66" i="7"/>
  <c r="C5" i="4"/>
  <c r="E5" i="2"/>
  <c r="F5" i="2"/>
  <c r="E6" i="2"/>
  <c r="E7" i="2"/>
  <c r="E8" i="2"/>
  <c r="E9" i="2"/>
  <c r="E10" i="2"/>
  <c r="E11" i="2"/>
  <c r="E12" i="2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31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5" i="7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00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74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31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6" i="5"/>
  <c r="B27" i="5"/>
  <c r="B28" i="5"/>
  <c r="B29" i="5"/>
  <c r="B5" i="5"/>
  <c r="G31" i="2" l="1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31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5" i="2"/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D66" i="4" l="1"/>
  <c r="B66" i="4"/>
  <c r="B66" i="6"/>
  <c r="C135" i="5"/>
  <c r="C32" i="4" l="1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31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66" i="5"/>
  <c r="C66" i="4" l="1"/>
</calcChain>
</file>

<file path=xl/sharedStrings.xml><?xml version="1.0" encoding="utf-8"?>
<sst xmlns="http://schemas.openxmlformats.org/spreadsheetml/2006/main" count="550" uniqueCount="170">
  <si>
    <t>UNIDADES</t>
  </si>
  <si>
    <t>VUELTAS PROMEDIO</t>
  </si>
  <si>
    <t>DIAS DE MECÁNICA</t>
  </si>
  <si>
    <t>DÍAS PLANIFICADOS</t>
  </si>
  <si>
    <t>DÍAS PROMEDIO</t>
  </si>
  <si>
    <t>COSTO DE MANTENIMIENTO</t>
  </si>
  <si>
    <t>DIESEL</t>
  </si>
  <si>
    <t>CONSUMO REAL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</si>
  <si>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</si>
  <si>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</si>
  <si>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</si>
  <si>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</si>
  <si>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</si>
  <si>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</si>
  <si>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</si>
  <si>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</si>
  <si>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</si>
  <si>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</si>
  <si>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</si>
  <si>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</si>
  <si>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</si>
  <si>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</si>
  <si>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</si>
  <si>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</si>
  <si>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</si>
  <si>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</si>
  <si>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</si>
  <si>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</si>
  <si>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</si>
  <si>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</si>
  <si>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</si>
  <si>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</si>
  <si>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</si>
  <si>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</si>
  <si>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</si>
  <si>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</si>
  <si>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</si>
  <si>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</si>
  <si>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</si>
  <si>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</si>
  <si>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</si>
  <si>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</si>
  <si>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</si>
  <si>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</si>
  <si>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</si>
  <si>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</si>
  <si>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</si>
  <si>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</si>
  <si>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</si>
  <si>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</si>
  <si>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</si>
  <si>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</si>
  <si>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</si>
  <si>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</si>
  <si>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</si>
  <si>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</si>
  <si>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</si>
  <si>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</si>
  <si>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</si>
  <si>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</si>
  <si>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</si>
  <si>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</si>
  <si>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</si>
  <si>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</si>
  <si>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</si>
  <si>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</si>
  <si>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</si>
  <si>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</si>
  <si>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</si>
  <si>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L-V</t>
  </si>
  <si>
    <t>S-D</t>
  </si>
  <si>
    <t>VUELTAS EJECUTADAS</t>
  </si>
  <si>
    <t>PROGRAMADAS L-V</t>
  </si>
  <si>
    <t>PROGRAMADAS S-D</t>
  </si>
  <si>
    <t>DÍAS EN MECÁNICA</t>
  </si>
  <si>
    <t>TOTAL VUELTAS PROGRAMADAS</t>
  </si>
  <si>
    <t>MESES</t>
  </si>
  <si>
    <t>ANUAL PROMEDIO FALTANTES  S-D</t>
  </si>
  <si>
    <t>ANUAL PROMEDIO FALTANTES L-V</t>
  </si>
  <si>
    <t>ANUAL REAL FALTANTES S-D</t>
  </si>
  <si>
    <t>ANUAL REAL FALTANTES L-V</t>
  </si>
  <si>
    <t>TOTALES</t>
  </si>
  <si>
    <t>PROVISIÓN FONDO MECÁNICA</t>
  </si>
  <si>
    <t>PROMEDIO FONDO MECÁNICA</t>
  </si>
  <si>
    <t>COSTO REAL FONDO MECÁNICA</t>
  </si>
  <si>
    <t>G01 PAB4538</t>
  </si>
  <si>
    <t>G02 PAC3308</t>
  </si>
  <si>
    <t>G03 PAC2125</t>
  </si>
  <si>
    <t>G04 PAC3375</t>
  </si>
  <si>
    <t>G05 PAC2514</t>
  </si>
  <si>
    <t>G06 PAC5971</t>
  </si>
  <si>
    <t>G07 PAC8292</t>
  </si>
  <si>
    <t>G08 PAC4738</t>
  </si>
  <si>
    <t>G09 PAC3176</t>
  </si>
  <si>
    <t>G10 PAC2358</t>
  </si>
  <si>
    <t>G11 PAB6857</t>
  </si>
  <si>
    <t>G12 PAC3169</t>
  </si>
  <si>
    <t>G13 PAC7053</t>
  </si>
  <si>
    <t>G14 PAB3890</t>
  </si>
  <si>
    <t>G15 PAC2304</t>
  </si>
  <si>
    <t>G16 PAC8501</t>
  </si>
  <si>
    <t>G17 PAB4979</t>
  </si>
  <si>
    <t>G18 PAC2193</t>
  </si>
  <si>
    <t>G19 PAB5298</t>
  </si>
  <si>
    <t>G20 PAB7017</t>
  </si>
  <si>
    <t>G21 PAC4656</t>
  </si>
  <si>
    <t>G22 PAE2261</t>
  </si>
  <si>
    <t>G23 PAE3267</t>
  </si>
  <si>
    <t>G24 PUA0558</t>
  </si>
  <si>
    <t>G25 PAB7641</t>
  </si>
  <si>
    <t>VUELTAS ENERO A DICIEMBRE 2023</t>
  </si>
  <si>
    <t>TOTAL VUELTAS EJECUTADAS</t>
  </si>
  <si>
    <t>TOTAL VUELTAS PROMEDIO</t>
  </si>
  <si>
    <t>PROMEDIO L-V</t>
  </si>
  <si>
    <t>PROMEDIO S-D</t>
  </si>
  <si>
    <t>TOTAL ANUAL PÉRDIDAS Y GANANCIAS</t>
  </si>
  <si>
    <t>M01 PAC8899</t>
  </si>
  <si>
    <t>M02 PAC8904</t>
  </si>
  <si>
    <t>M03 PAC8903</t>
  </si>
  <si>
    <t>M04 PAC8902</t>
  </si>
  <si>
    <t>M05 PAC8896</t>
  </si>
  <si>
    <t>M06 PAC8901</t>
  </si>
  <si>
    <t>M07 PAC8898</t>
  </si>
  <si>
    <t>M08 PAC8900</t>
  </si>
  <si>
    <t>M09 PAC8897</t>
  </si>
  <si>
    <t>M10 PAB4219</t>
  </si>
  <si>
    <t>M11 PAC9328</t>
  </si>
  <si>
    <t>M12 PAB4189</t>
  </si>
  <si>
    <t>M13 PAB4187</t>
  </si>
  <si>
    <t>M14 PAB4188</t>
  </si>
  <si>
    <t>M15 PAB4186</t>
  </si>
  <si>
    <t>M16 PAB4190</t>
  </si>
  <si>
    <t>M17 PAB4825</t>
  </si>
  <si>
    <t>M18 PAC9903</t>
  </si>
  <si>
    <t>M19 PAB4896</t>
  </si>
  <si>
    <t>M20 PAB4320</t>
  </si>
  <si>
    <t>M21 PAB4164</t>
  </si>
  <si>
    <t>M22 PAB4266</t>
  </si>
  <si>
    <t>M23 PAB4261</t>
  </si>
  <si>
    <t>M24 PAB4291</t>
  </si>
  <si>
    <t>M25 PAB4171</t>
  </si>
  <si>
    <t>M26 PAC9251</t>
  </si>
  <si>
    <t>M27 PAC9582</t>
  </si>
  <si>
    <t>M28 PAC9976</t>
  </si>
  <si>
    <t>M29 PAB4837</t>
  </si>
  <si>
    <t>M30 PAC9540</t>
  </si>
  <si>
    <t>M31 PAC9941</t>
  </si>
  <si>
    <t>M32 PAB4259</t>
  </si>
  <si>
    <t>M33 PAC9223</t>
  </si>
  <si>
    <t>M34 PAB4984</t>
  </si>
  <si>
    <t>M35 PAB4193</t>
  </si>
  <si>
    <t>G26 ELECTRICO ELECTRICO</t>
  </si>
  <si>
    <t>FALTANTES ENERO A DICIEMBRE 2023  L-V</t>
  </si>
  <si>
    <t>FALTANTES ENERO A DICIEMBRE 2023  S-D</t>
  </si>
  <si>
    <t>PROMEDIO CONSUMO</t>
  </si>
  <si>
    <t>NÙMERO DE VUELTAS</t>
  </si>
  <si>
    <t>KILÓMETROS RECORRIDOS</t>
  </si>
  <si>
    <t>ok</t>
  </si>
  <si>
    <t>NOTA MULTIPLICAR POR 44 LAS VUELTAS EJECUTADAS PARA TENER EL DATO EN KILOMETROS</t>
  </si>
  <si>
    <t>PROMEDIO/VUELTAS</t>
  </si>
  <si>
    <t>REAL / VUELTAS</t>
  </si>
  <si>
    <t>PRODUCCIÓN PROMEDIO</t>
  </si>
  <si>
    <t>PRODUCCIÓN/VUELTA</t>
  </si>
  <si>
    <t>PRODUCCIÓN ANUAL 2023</t>
  </si>
  <si>
    <t>PRODUCCIÓN PROMEDIO/ VUELTA</t>
  </si>
  <si>
    <t>G26 ELECTRICO</t>
  </si>
  <si>
    <t>PRODUCCIÓN GRANDES</t>
  </si>
  <si>
    <t>COMBUSTIBLE</t>
  </si>
  <si>
    <t>PROMEDIO KM/GALÓN</t>
  </si>
  <si>
    <t>KM/GALÓN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</si>
</sst>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_-[$$-300A]\ * #,##0.00_ ;_-[$$-300A]\ * \-#,##0.00\ ;_-[$$-300A]\ 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44" fontId="0" fillId="0" borderId="1" xfId="0" applyNumberFormat="1" applyBorder="1"/>
    <xf numFmtId="4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4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8" xfId="0" applyBorder="1"/>
    <xf numFmtId="2" fontId="0" fillId="0" borderId="9" xfId="0" applyNumberFormat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2" fontId="0" fillId="0" borderId="3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2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9" fontId="0" fillId="0" borderId="0" xfId="1" applyFont="1"/>
    <xf numFmtId="10" fontId="0" fillId="0" borderId="1" xfId="1" applyNumberFormat="1" applyFont="1" applyBorder="1"/>
    <xf numFmtId="10" fontId="1" fillId="0" borderId="2" xfId="0" applyNumberFormat="1" applyFont="1" applyBorder="1" applyAlignment="1">
      <alignment horizontal="center" vertical="center" wrapText="1"/>
    </xf>
    <xf numFmtId="10" fontId="0" fillId="0" borderId="0" xfId="0" applyNumberFormat="1"/>
    <xf numFmtId="0" fontId="0" fillId="2" borderId="0" xfId="0" applyFill="1"/>
    <xf numFmtId="0" fontId="1" fillId="0" borderId="10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44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44" fontId="1" fillId="0" borderId="2" xfId="0" applyNumberFormat="1" applyFont="1" applyBorder="1" applyAlignment="1">
      <alignment horizontal="center" wrapText="1"/>
    </xf>
    <xf numFmtId="44" fontId="1" fillId="0" borderId="4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5CB0-3C9A-45C5-8BB8-85196BF17138}">
  <dimension ref="A1:N66"/>
  <sheetViews>
    <sheetView topLeftCell="E35" workbookViewId="0">
      <selection activeCell="A5" sqref="A5:XFD5"/>
    </sheetView>
  </sheetViews>
  <sheetFormatPr baseColWidth="10" defaultRowHeight="14.4" x14ac:dyDescent="0.3"/>
  <cols>
    <col min="2" max="2" width="18.6640625" bestFit="1" customWidth="1"/>
    <col min="3" max="3" width="18.88671875" bestFit="1" customWidth="1"/>
    <col min="4" max="4" width="18.88671875" customWidth="1"/>
    <col min="5" max="5" width="15" customWidth="1"/>
    <col min="6" max="6" width="14" customWidth="1"/>
    <col min="7" max="7" width="17.44140625" customWidth="1"/>
    <col min="8" max="8" width="12.6640625" customWidth="1"/>
    <col min="9" max="9" width="11.6640625" customWidth="1"/>
    <col min="10" max="10" width="16.88671875" customWidth="1"/>
    <col min="11" max="11" width="11.5546875" style="11"/>
  </cols>
  <sheetData>
    <row r="1" spans="1:14" ht="15" thickBot="1" x14ac:dyDescent="0.35"/>
    <row r="2" spans="1:14" x14ac:dyDescent="0.3">
      <c r="A2" s="35" t="s">
        <v>0</v>
      </c>
      <c r="B2" s="40" t="s">
        <v>110</v>
      </c>
      <c r="C2" s="40"/>
      <c r="D2" s="40"/>
      <c r="E2" s="40"/>
      <c r="F2" s="40"/>
      <c r="G2" s="40"/>
      <c r="H2" s="40"/>
      <c r="I2" s="40"/>
      <c r="J2" s="41"/>
    </row>
    <row r="3" spans="1:14" x14ac:dyDescent="0.3">
      <c r="A3" s="36"/>
      <c r="B3" s="38" t="s">
        <v>75</v>
      </c>
      <c r="C3" s="38"/>
      <c r="D3" s="38"/>
      <c r="E3" s="38" t="s">
        <v>1</v>
      </c>
      <c r="F3" s="38"/>
      <c r="G3" s="38"/>
      <c r="H3" s="38" t="s">
        <v>71</v>
      </c>
      <c r="I3" s="38"/>
      <c r="J3" s="39"/>
    </row>
    <row r="4" spans="1:14" s="8" customFormat="1" ht="29.4" thickBot="1" x14ac:dyDescent="0.35">
      <c r="A4" s="37"/>
      <c r="B4" s="19" t="s">
        <v>72</v>
      </c>
      <c r="C4" s="19" t="s">
        <v>73</v>
      </c>
      <c r="D4" s="19" t="s">
        <v>75</v>
      </c>
      <c r="E4" s="19" t="s">
        <v>113</v>
      </c>
      <c r="F4" s="19" t="s">
        <v>114</v>
      </c>
      <c r="G4" s="19" t="s">
        <v>112</v>
      </c>
      <c r="H4" s="19" t="s">
        <v>69</v>
      </c>
      <c r="I4" s="19" t="s">
        <v>70</v>
      </c>
      <c r="J4" s="20" t="s">
        <v>111</v>
      </c>
      <c r="K4" s="12"/>
    </row>
    <row r="5" spans="1:14" x14ac:dyDescent="0.3">
      <c r="A5" s="13" t="s">
        <v>8</v>
      </c>
      <c r="B5" s="14">
        <v>1156.5</v>
      </c>
      <c r="C5" s="14">
        <v>405</v>
      </c>
      <c r="D5" s="14">
        <f>+B5+C5</f>
        <v>1561.5</v>
      </c>
      <c r="E5" s="14">
        <f>AVERAGE($H$5:$H$30)</f>
        <v>1078.8269230769231</v>
      </c>
      <c r="F5" s="14">
        <f>AVERAGE($I$5:$I$30)</f>
        <v>350</v>
      </c>
      <c r="G5" s="14">
        <f>+E5+F5</f>
        <v>1428.8269230769231</v>
      </c>
      <c r="H5" s="14">
        <v>909.5</v>
      </c>
      <c r="I5" s="14">
        <v>307.5</v>
      </c>
      <c r="J5" s="14">
        <f>+H5+I5</f>
        <v>1217</v>
      </c>
      <c r="K5" s="32" t="s">
        <v>155</v>
      </c>
    </row>
    <row r="6" spans="1:14" x14ac:dyDescent="0.3">
      <c r="A6" s="15" t="s">
        <v>9</v>
      </c>
      <c r="B6" s="7">
        <v>1165.5</v>
      </c>
      <c r="C6" s="7">
        <v>405</v>
      </c>
      <c r="D6" s="7">
        <f t="shared" ref="D6:D65" si="0">+B6+C6</f>
        <v>1570.5</v>
      </c>
      <c r="E6" s="7">
        <f t="shared" ref="E6:E30" si="1">AVERAGE($H$5:$H$30)</f>
        <v>1078.8269230769231</v>
      </c>
      <c r="F6" s="7">
        <f t="shared" ref="F6:F30" si="2">AVERAGE($I$5:$I$30)</f>
        <v>350</v>
      </c>
      <c r="G6" s="7">
        <f t="shared" ref="G6:G65" si="3">+E6+F6</f>
        <v>1428.8269230769231</v>
      </c>
      <c r="H6" s="7">
        <v>1174</v>
      </c>
      <c r="I6" s="7">
        <v>352</v>
      </c>
      <c r="J6" s="7">
        <f t="shared" ref="J6:J65" si="4">+H6+I6</f>
        <v>1526</v>
      </c>
      <c r="K6" s="33"/>
      <c r="L6" t="s">
        <v>158</v>
      </c>
    </row>
    <row r="7" spans="1:14" x14ac:dyDescent="0.3">
      <c r="A7" s="15" t="s">
        <v>10</v>
      </c>
      <c r="B7" s="7">
        <v>1161</v>
      </c>
      <c r="C7" s="7">
        <v>400.5</v>
      </c>
      <c r="D7" s="7">
        <f t="shared" si="0"/>
        <v>1561.5</v>
      </c>
      <c r="E7" s="7">
        <f t="shared" si="1"/>
        <v>1078.8269230769231</v>
      </c>
      <c r="F7" s="7">
        <f t="shared" si="2"/>
        <v>350</v>
      </c>
      <c r="G7" s="7">
        <f t="shared" si="3"/>
        <v>1428.8269230769231</v>
      </c>
      <c r="H7" s="7">
        <v>1104</v>
      </c>
      <c r="I7" s="7">
        <v>360</v>
      </c>
      <c r="J7" s="7">
        <f t="shared" si="4"/>
        <v>1464</v>
      </c>
      <c r="K7" s="33"/>
      <c r="L7">
        <f>+H7*44</f>
        <v>48576</v>
      </c>
      <c r="M7">
        <f>+I7*44</f>
        <v>15840</v>
      </c>
      <c r="N7">
        <f>+J7*44</f>
        <v>64416</v>
      </c>
    </row>
    <row r="8" spans="1:14" x14ac:dyDescent="0.3">
      <c r="A8" s="15" t="s">
        <v>11</v>
      </c>
      <c r="B8" s="7">
        <v>1152</v>
      </c>
      <c r="C8" s="7">
        <v>418.5</v>
      </c>
      <c r="D8" s="7">
        <f t="shared" si="0"/>
        <v>1570.5</v>
      </c>
      <c r="E8" s="7">
        <f t="shared" si="1"/>
        <v>1078.8269230769231</v>
      </c>
      <c r="F8" s="7">
        <f t="shared" si="2"/>
        <v>350</v>
      </c>
      <c r="G8" s="7">
        <f t="shared" si="3"/>
        <v>1428.8269230769231</v>
      </c>
      <c r="H8" s="7">
        <v>1117.5</v>
      </c>
      <c r="I8" s="7">
        <v>365</v>
      </c>
      <c r="J8" s="7">
        <f t="shared" si="4"/>
        <v>1482.5</v>
      </c>
      <c r="K8" s="33"/>
    </row>
    <row r="9" spans="1:14" x14ac:dyDescent="0.3">
      <c r="A9" s="15" t="s">
        <v>12</v>
      </c>
      <c r="B9" s="7">
        <v>1152</v>
      </c>
      <c r="C9" s="7">
        <v>409.5</v>
      </c>
      <c r="D9" s="7">
        <f t="shared" si="0"/>
        <v>1561.5</v>
      </c>
      <c r="E9" s="7">
        <f t="shared" si="1"/>
        <v>1078.8269230769231</v>
      </c>
      <c r="F9" s="7">
        <f t="shared" si="2"/>
        <v>350</v>
      </c>
      <c r="G9" s="7">
        <f t="shared" si="3"/>
        <v>1428.8269230769231</v>
      </c>
      <c r="H9" s="7">
        <v>1143</v>
      </c>
      <c r="I9" s="7">
        <v>409.5</v>
      </c>
      <c r="J9" s="7">
        <f t="shared" si="4"/>
        <v>1552.5</v>
      </c>
      <c r="K9" s="33"/>
    </row>
    <row r="10" spans="1:14" x14ac:dyDescent="0.3">
      <c r="A10" s="15" t="s">
        <v>13</v>
      </c>
      <c r="B10" s="7">
        <v>1156.5</v>
      </c>
      <c r="C10" s="7">
        <v>414</v>
      </c>
      <c r="D10" s="7">
        <f t="shared" si="0"/>
        <v>1570.5</v>
      </c>
      <c r="E10" s="7">
        <f t="shared" si="1"/>
        <v>1078.8269230769231</v>
      </c>
      <c r="F10" s="7">
        <f t="shared" si="2"/>
        <v>350</v>
      </c>
      <c r="G10" s="7">
        <f t="shared" si="3"/>
        <v>1428.8269230769231</v>
      </c>
      <c r="H10" s="7">
        <v>1120.5</v>
      </c>
      <c r="I10" s="7">
        <v>357.5</v>
      </c>
      <c r="J10" s="7">
        <f t="shared" si="4"/>
        <v>1478</v>
      </c>
      <c r="K10" s="33"/>
    </row>
    <row r="11" spans="1:14" x14ac:dyDescent="0.3">
      <c r="A11" s="15" t="s">
        <v>14</v>
      </c>
      <c r="B11" s="7">
        <v>1156.5</v>
      </c>
      <c r="C11" s="7">
        <v>405</v>
      </c>
      <c r="D11" s="7">
        <f t="shared" si="0"/>
        <v>1561.5</v>
      </c>
      <c r="E11" s="7">
        <f t="shared" si="1"/>
        <v>1078.8269230769231</v>
      </c>
      <c r="F11" s="7">
        <f t="shared" si="2"/>
        <v>350</v>
      </c>
      <c r="G11" s="7">
        <f t="shared" si="3"/>
        <v>1428.8269230769231</v>
      </c>
      <c r="H11" s="7">
        <v>1016</v>
      </c>
      <c r="I11" s="7">
        <v>342.5</v>
      </c>
      <c r="J11" s="7">
        <f t="shared" si="4"/>
        <v>1358.5</v>
      </c>
      <c r="K11" s="33"/>
    </row>
    <row r="12" spans="1:14" x14ac:dyDescent="0.3">
      <c r="A12" s="15" t="s">
        <v>15</v>
      </c>
      <c r="B12" s="7">
        <v>1170</v>
      </c>
      <c r="C12" s="7">
        <v>400.5</v>
      </c>
      <c r="D12" s="7">
        <f t="shared" si="0"/>
        <v>1570.5</v>
      </c>
      <c r="E12" s="7">
        <f t="shared" si="1"/>
        <v>1078.8269230769231</v>
      </c>
      <c r="F12" s="7">
        <f t="shared" si="2"/>
        <v>350</v>
      </c>
      <c r="G12" s="7">
        <f t="shared" si="3"/>
        <v>1428.8269230769231</v>
      </c>
      <c r="H12" s="7">
        <v>1178</v>
      </c>
      <c r="I12" s="7">
        <v>378.5</v>
      </c>
      <c r="J12" s="7">
        <f t="shared" si="4"/>
        <v>1556.5</v>
      </c>
      <c r="K12" s="33"/>
    </row>
    <row r="13" spans="1:14" x14ac:dyDescent="0.3">
      <c r="A13" s="15" t="s">
        <v>16</v>
      </c>
      <c r="B13" s="7">
        <v>1165.5</v>
      </c>
      <c r="C13" s="7">
        <v>396</v>
      </c>
      <c r="D13" s="7">
        <f t="shared" si="0"/>
        <v>1561.5</v>
      </c>
      <c r="E13" s="7">
        <f t="shared" si="1"/>
        <v>1078.8269230769231</v>
      </c>
      <c r="F13" s="7">
        <f t="shared" si="2"/>
        <v>350</v>
      </c>
      <c r="G13" s="7">
        <f t="shared" si="3"/>
        <v>1428.8269230769231</v>
      </c>
      <c r="H13" s="7">
        <v>1109.5</v>
      </c>
      <c r="I13" s="7">
        <v>370</v>
      </c>
      <c r="J13" s="7">
        <f t="shared" si="4"/>
        <v>1479.5</v>
      </c>
      <c r="K13" s="33"/>
    </row>
    <row r="14" spans="1:14" x14ac:dyDescent="0.3">
      <c r="A14" s="15" t="s">
        <v>17</v>
      </c>
      <c r="B14" s="7">
        <v>1165.5</v>
      </c>
      <c r="C14" s="7">
        <v>405</v>
      </c>
      <c r="D14" s="7">
        <f t="shared" si="0"/>
        <v>1570.5</v>
      </c>
      <c r="E14" s="7">
        <f t="shared" si="1"/>
        <v>1078.8269230769231</v>
      </c>
      <c r="F14" s="7">
        <f t="shared" si="2"/>
        <v>350</v>
      </c>
      <c r="G14" s="7">
        <f t="shared" si="3"/>
        <v>1428.8269230769231</v>
      </c>
      <c r="H14" s="7">
        <v>1055</v>
      </c>
      <c r="I14" s="7">
        <v>348</v>
      </c>
      <c r="J14" s="7">
        <f t="shared" si="4"/>
        <v>1403</v>
      </c>
      <c r="K14" s="33"/>
    </row>
    <row r="15" spans="1:14" x14ac:dyDescent="0.3">
      <c r="A15" s="15" t="s">
        <v>18</v>
      </c>
      <c r="B15" s="7">
        <v>1161</v>
      </c>
      <c r="C15" s="7">
        <v>400.5</v>
      </c>
      <c r="D15" s="7">
        <f t="shared" si="0"/>
        <v>1561.5</v>
      </c>
      <c r="E15" s="7">
        <f t="shared" si="1"/>
        <v>1078.8269230769231</v>
      </c>
      <c r="F15" s="7">
        <f t="shared" si="2"/>
        <v>350</v>
      </c>
      <c r="G15" s="7">
        <f t="shared" si="3"/>
        <v>1428.8269230769231</v>
      </c>
      <c r="H15" s="7">
        <v>1168</v>
      </c>
      <c r="I15" s="7">
        <v>381.5</v>
      </c>
      <c r="J15" s="7">
        <f t="shared" si="4"/>
        <v>1549.5</v>
      </c>
      <c r="K15" s="33"/>
    </row>
    <row r="16" spans="1:14" x14ac:dyDescent="0.3">
      <c r="A16" s="15" t="s">
        <v>19</v>
      </c>
      <c r="B16" s="7">
        <v>1161</v>
      </c>
      <c r="C16" s="7">
        <v>409.5</v>
      </c>
      <c r="D16" s="7">
        <f t="shared" si="0"/>
        <v>1570.5</v>
      </c>
      <c r="E16" s="7">
        <f t="shared" si="1"/>
        <v>1078.8269230769231</v>
      </c>
      <c r="F16" s="7">
        <f t="shared" si="2"/>
        <v>350</v>
      </c>
      <c r="G16" s="7">
        <f t="shared" si="3"/>
        <v>1428.8269230769231</v>
      </c>
      <c r="H16" s="7">
        <v>1133.5</v>
      </c>
      <c r="I16" s="7">
        <v>361.5</v>
      </c>
      <c r="J16" s="7">
        <f t="shared" si="4"/>
        <v>1495</v>
      </c>
      <c r="K16" s="33"/>
    </row>
    <row r="17" spans="1:12" x14ac:dyDescent="0.3">
      <c r="A17" s="15" t="s">
        <v>20</v>
      </c>
      <c r="B17" s="7">
        <v>1161</v>
      </c>
      <c r="C17" s="7">
        <v>400.5</v>
      </c>
      <c r="D17" s="7">
        <f t="shared" si="0"/>
        <v>1561.5</v>
      </c>
      <c r="E17" s="7">
        <f t="shared" si="1"/>
        <v>1078.8269230769231</v>
      </c>
      <c r="F17" s="7">
        <f t="shared" si="2"/>
        <v>350</v>
      </c>
      <c r="G17" s="7">
        <f t="shared" si="3"/>
        <v>1428.8269230769231</v>
      </c>
      <c r="H17" s="7">
        <v>1179.5</v>
      </c>
      <c r="I17" s="7">
        <v>408</v>
      </c>
      <c r="J17" s="7">
        <f t="shared" si="4"/>
        <v>1587.5</v>
      </c>
      <c r="K17" s="33"/>
    </row>
    <row r="18" spans="1:12" x14ac:dyDescent="0.3">
      <c r="A18" s="15" t="s">
        <v>21</v>
      </c>
      <c r="B18" s="7">
        <v>1165.5</v>
      </c>
      <c r="C18" s="7">
        <v>405</v>
      </c>
      <c r="D18" s="7">
        <f t="shared" si="0"/>
        <v>1570.5</v>
      </c>
      <c r="E18" s="7">
        <f t="shared" si="1"/>
        <v>1078.8269230769231</v>
      </c>
      <c r="F18" s="7">
        <f t="shared" si="2"/>
        <v>350</v>
      </c>
      <c r="G18" s="7">
        <f t="shared" si="3"/>
        <v>1428.8269230769231</v>
      </c>
      <c r="H18" s="7">
        <v>1148.5</v>
      </c>
      <c r="I18" s="7">
        <v>372.5</v>
      </c>
      <c r="J18" s="7">
        <f t="shared" si="4"/>
        <v>1521</v>
      </c>
      <c r="K18" s="33"/>
    </row>
    <row r="19" spans="1:12" x14ac:dyDescent="0.3">
      <c r="A19" s="15" t="s">
        <v>22</v>
      </c>
      <c r="B19" s="7">
        <v>1165.5</v>
      </c>
      <c r="C19" s="7">
        <v>396</v>
      </c>
      <c r="D19" s="7">
        <f t="shared" si="0"/>
        <v>1561.5</v>
      </c>
      <c r="E19" s="7">
        <f t="shared" si="1"/>
        <v>1078.8269230769231</v>
      </c>
      <c r="F19" s="7">
        <f t="shared" si="2"/>
        <v>350</v>
      </c>
      <c r="G19" s="7">
        <f t="shared" si="3"/>
        <v>1428.8269230769231</v>
      </c>
      <c r="H19" s="7">
        <v>1151.5</v>
      </c>
      <c r="I19" s="7">
        <v>386</v>
      </c>
      <c r="J19" s="7">
        <f t="shared" si="4"/>
        <v>1537.5</v>
      </c>
      <c r="K19" s="33"/>
    </row>
    <row r="20" spans="1:12" x14ac:dyDescent="0.3">
      <c r="A20" s="15" t="s">
        <v>23</v>
      </c>
      <c r="B20" s="7">
        <v>1170</v>
      </c>
      <c r="C20" s="7">
        <v>400.5</v>
      </c>
      <c r="D20" s="7">
        <f t="shared" si="0"/>
        <v>1570.5</v>
      </c>
      <c r="E20" s="7">
        <f t="shared" si="1"/>
        <v>1078.8269230769231</v>
      </c>
      <c r="F20" s="7">
        <f t="shared" si="2"/>
        <v>350</v>
      </c>
      <c r="G20" s="7">
        <f t="shared" si="3"/>
        <v>1428.8269230769231</v>
      </c>
      <c r="H20" s="7">
        <v>1109.5</v>
      </c>
      <c r="I20" s="7">
        <v>355</v>
      </c>
      <c r="J20" s="7">
        <f t="shared" si="4"/>
        <v>1464.5</v>
      </c>
      <c r="K20" s="33"/>
    </row>
    <row r="21" spans="1:12" x14ac:dyDescent="0.3">
      <c r="A21" s="15" t="s">
        <v>24</v>
      </c>
      <c r="B21" s="7">
        <v>1165.5</v>
      </c>
      <c r="C21" s="7">
        <v>396</v>
      </c>
      <c r="D21" s="7">
        <f t="shared" si="0"/>
        <v>1561.5</v>
      </c>
      <c r="E21" s="7">
        <f t="shared" si="1"/>
        <v>1078.8269230769231</v>
      </c>
      <c r="F21" s="7">
        <f t="shared" si="2"/>
        <v>350</v>
      </c>
      <c r="G21" s="7">
        <f t="shared" si="3"/>
        <v>1428.8269230769231</v>
      </c>
      <c r="H21" s="7">
        <v>1177</v>
      </c>
      <c r="I21" s="7">
        <v>394.5</v>
      </c>
      <c r="J21" s="7">
        <f t="shared" si="4"/>
        <v>1571.5</v>
      </c>
      <c r="K21" s="33"/>
    </row>
    <row r="22" spans="1:12" x14ac:dyDescent="0.3">
      <c r="A22" s="15" t="s">
        <v>25</v>
      </c>
      <c r="B22" s="7">
        <v>1170</v>
      </c>
      <c r="C22" s="7">
        <v>400.5</v>
      </c>
      <c r="D22" s="7">
        <f t="shared" si="0"/>
        <v>1570.5</v>
      </c>
      <c r="E22" s="7">
        <f t="shared" si="1"/>
        <v>1078.8269230769231</v>
      </c>
      <c r="F22" s="7">
        <f t="shared" si="2"/>
        <v>350</v>
      </c>
      <c r="G22" s="7">
        <f t="shared" si="3"/>
        <v>1428.8269230769231</v>
      </c>
      <c r="H22" s="7">
        <v>1057.5</v>
      </c>
      <c r="I22" s="7">
        <v>354</v>
      </c>
      <c r="J22" s="7">
        <f t="shared" si="4"/>
        <v>1411.5</v>
      </c>
      <c r="K22" s="33"/>
    </row>
    <row r="23" spans="1:12" x14ac:dyDescent="0.3">
      <c r="A23" s="15" t="s">
        <v>26</v>
      </c>
      <c r="B23" s="7">
        <v>1156.5</v>
      </c>
      <c r="C23" s="7">
        <v>405</v>
      </c>
      <c r="D23" s="7">
        <f t="shared" si="0"/>
        <v>1561.5</v>
      </c>
      <c r="E23" s="7">
        <f t="shared" si="1"/>
        <v>1078.8269230769231</v>
      </c>
      <c r="F23" s="7">
        <f t="shared" si="2"/>
        <v>350</v>
      </c>
      <c r="G23" s="7">
        <f t="shared" si="3"/>
        <v>1428.8269230769231</v>
      </c>
      <c r="H23" s="7">
        <v>1150</v>
      </c>
      <c r="I23" s="7">
        <v>382.5</v>
      </c>
      <c r="J23" s="7">
        <f t="shared" si="4"/>
        <v>1532.5</v>
      </c>
      <c r="K23" s="33"/>
    </row>
    <row r="24" spans="1:12" x14ac:dyDescent="0.3">
      <c r="A24" s="15" t="s">
        <v>27</v>
      </c>
      <c r="B24" s="7">
        <v>1161</v>
      </c>
      <c r="C24" s="7">
        <v>409.5</v>
      </c>
      <c r="D24" s="7">
        <f t="shared" si="0"/>
        <v>1570.5</v>
      </c>
      <c r="E24" s="7">
        <f t="shared" si="1"/>
        <v>1078.8269230769231</v>
      </c>
      <c r="F24" s="7">
        <f t="shared" si="2"/>
        <v>350</v>
      </c>
      <c r="G24" s="7">
        <f t="shared" si="3"/>
        <v>1428.8269230769231</v>
      </c>
      <c r="H24" s="7">
        <v>1213</v>
      </c>
      <c r="I24" s="7">
        <v>418</v>
      </c>
      <c r="J24" s="7">
        <f t="shared" si="4"/>
        <v>1631</v>
      </c>
      <c r="K24" s="33"/>
    </row>
    <row r="25" spans="1:12" x14ac:dyDescent="0.3">
      <c r="A25" s="15" t="s">
        <v>28</v>
      </c>
      <c r="B25" s="7">
        <v>1156.5</v>
      </c>
      <c r="C25" s="7">
        <v>405</v>
      </c>
      <c r="D25" s="7">
        <f t="shared" si="0"/>
        <v>1561.5</v>
      </c>
      <c r="E25" s="7">
        <f t="shared" si="1"/>
        <v>1078.8269230769231</v>
      </c>
      <c r="F25" s="7">
        <f t="shared" si="2"/>
        <v>350</v>
      </c>
      <c r="G25" s="7">
        <f t="shared" si="3"/>
        <v>1428.8269230769231</v>
      </c>
      <c r="H25" s="7">
        <v>1142</v>
      </c>
      <c r="I25" s="7">
        <v>400.5</v>
      </c>
      <c r="J25" s="7">
        <f t="shared" si="4"/>
        <v>1542.5</v>
      </c>
      <c r="K25" s="33"/>
    </row>
    <row r="26" spans="1:12" x14ac:dyDescent="0.3">
      <c r="A26" s="15" t="s">
        <v>29</v>
      </c>
      <c r="B26" s="7">
        <v>1152</v>
      </c>
      <c r="C26" s="7">
        <v>414</v>
      </c>
      <c r="D26" s="7">
        <f t="shared" si="0"/>
        <v>1566</v>
      </c>
      <c r="E26" s="7">
        <f t="shared" si="1"/>
        <v>1078.8269230769231</v>
      </c>
      <c r="F26" s="7">
        <f t="shared" si="2"/>
        <v>350</v>
      </c>
      <c r="G26" s="7">
        <f t="shared" si="3"/>
        <v>1428.8269230769231</v>
      </c>
      <c r="H26" s="7">
        <v>854.5</v>
      </c>
      <c r="I26" s="7">
        <v>273.5</v>
      </c>
      <c r="J26" s="7">
        <f t="shared" si="4"/>
        <v>1128</v>
      </c>
      <c r="K26" s="33"/>
    </row>
    <row r="27" spans="1:12" x14ac:dyDescent="0.3">
      <c r="A27" s="15" t="s">
        <v>30</v>
      </c>
      <c r="B27" s="7">
        <v>1147.5</v>
      </c>
      <c r="C27" s="7">
        <v>409.5</v>
      </c>
      <c r="D27" s="7">
        <f t="shared" si="0"/>
        <v>1557</v>
      </c>
      <c r="E27" s="7">
        <f t="shared" si="1"/>
        <v>1078.8269230769231</v>
      </c>
      <c r="F27" s="7">
        <f t="shared" si="2"/>
        <v>350</v>
      </c>
      <c r="G27" s="7">
        <f t="shared" si="3"/>
        <v>1428.8269230769231</v>
      </c>
      <c r="H27" s="7">
        <v>1027.5</v>
      </c>
      <c r="I27" s="7">
        <v>341.5</v>
      </c>
      <c r="J27" s="7">
        <f t="shared" si="4"/>
        <v>1369</v>
      </c>
      <c r="K27" s="33"/>
    </row>
    <row r="28" spans="1:12" x14ac:dyDescent="0.3">
      <c r="A28" s="15" t="s">
        <v>31</v>
      </c>
      <c r="B28" s="7">
        <v>1152</v>
      </c>
      <c r="C28" s="7">
        <v>414</v>
      </c>
      <c r="D28" s="7">
        <f t="shared" si="0"/>
        <v>1566</v>
      </c>
      <c r="E28" s="7">
        <f t="shared" si="1"/>
        <v>1078.8269230769231</v>
      </c>
      <c r="F28" s="7">
        <f t="shared" si="2"/>
        <v>350</v>
      </c>
      <c r="G28" s="7">
        <f t="shared" si="3"/>
        <v>1428.8269230769231</v>
      </c>
      <c r="H28" s="7">
        <v>672</v>
      </c>
      <c r="I28" s="7">
        <v>124</v>
      </c>
      <c r="J28" s="7">
        <f t="shared" si="4"/>
        <v>796</v>
      </c>
      <c r="K28" s="33"/>
    </row>
    <row r="29" spans="1:12" x14ac:dyDescent="0.3">
      <c r="A29" s="15" t="s">
        <v>32</v>
      </c>
      <c r="B29" s="7">
        <v>1152</v>
      </c>
      <c r="C29" s="7">
        <v>405</v>
      </c>
      <c r="D29" s="7">
        <f t="shared" si="0"/>
        <v>1557</v>
      </c>
      <c r="E29" s="7">
        <f t="shared" si="1"/>
        <v>1078.8269230769231</v>
      </c>
      <c r="F29" s="7">
        <f t="shared" si="2"/>
        <v>350</v>
      </c>
      <c r="G29" s="7">
        <f t="shared" si="3"/>
        <v>1428.8269230769231</v>
      </c>
      <c r="H29" s="7">
        <v>1253.5</v>
      </c>
      <c r="I29" s="7">
        <v>409.5</v>
      </c>
      <c r="J29" s="7">
        <f t="shared" si="4"/>
        <v>1663</v>
      </c>
      <c r="K29" s="33"/>
      <c r="L29" s="23">
        <f>SUM(J5:J29)</f>
        <v>36317.5</v>
      </c>
    </row>
    <row r="30" spans="1:12" ht="15" thickBot="1" x14ac:dyDescent="0.35">
      <c r="A30" s="16" t="s">
        <v>33</v>
      </c>
      <c r="B30" s="18">
        <v>0</v>
      </c>
      <c r="C30" s="18">
        <v>0</v>
      </c>
      <c r="D30" s="17">
        <f t="shared" si="0"/>
        <v>0</v>
      </c>
      <c r="E30" s="17">
        <f t="shared" si="1"/>
        <v>1078.8269230769231</v>
      </c>
      <c r="F30" s="17">
        <f t="shared" si="2"/>
        <v>350</v>
      </c>
      <c r="G30" s="17">
        <f t="shared" si="3"/>
        <v>1428.8269230769231</v>
      </c>
      <c r="H30" s="17">
        <v>685</v>
      </c>
      <c r="I30" s="17">
        <v>147</v>
      </c>
      <c r="J30" s="17">
        <f t="shared" si="4"/>
        <v>832</v>
      </c>
      <c r="K30" s="34"/>
      <c r="L30" t="s">
        <v>157</v>
      </c>
    </row>
    <row r="31" spans="1:12" x14ac:dyDescent="0.3">
      <c r="A31" s="13" t="s">
        <v>34</v>
      </c>
      <c r="B31" s="14">
        <v>50720</v>
      </c>
      <c r="C31" s="14">
        <v>18596</v>
      </c>
      <c r="D31" s="14">
        <f t="shared" si="0"/>
        <v>69316</v>
      </c>
      <c r="E31" s="14">
        <f>AVERAGE($H$31:$H$65)</f>
        <v>49659.942857142858</v>
      </c>
      <c r="F31" s="14">
        <f>AVERAGE($I$31:$I$65)</f>
        <v>16449.514285714286</v>
      </c>
      <c r="G31" s="14">
        <f t="shared" si="3"/>
        <v>66109.457142857136</v>
      </c>
      <c r="H31" s="14">
        <v>48901</v>
      </c>
      <c r="I31" s="14">
        <v>15501</v>
      </c>
      <c r="J31" s="14">
        <f t="shared" si="4"/>
        <v>64402</v>
      </c>
      <c r="K31" s="32" t="s">
        <v>156</v>
      </c>
    </row>
    <row r="32" spans="1:12" x14ac:dyDescent="0.3">
      <c r="A32" s="15" t="s">
        <v>35</v>
      </c>
      <c r="B32" s="7">
        <v>50692</v>
      </c>
      <c r="C32" s="7">
        <v>18900</v>
      </c>
      <c r="D32" s="7">
        <f t="shared" si="0"/>
        <v>69592</v>
      </c>
      <c r="E32" s="7">
        <f t="shared" ref="E32:E65" si="5">AVERAGE($H$31:$H$65)</f>
        <v>49659.942857142858</v>
      </c>
      <c r="F32" s="7">
        <f t="shared" ref="F32:F65" si="6">AVERAGE($I$31:$I$65)</f>
        <v>16449.514285714286</v>
      </c>
      <c r="G32" s="7">
        <f t="shared" si="3"/>
        <v>66109.457142857136</v>
      </c>
      <c r="H32" s="7">
        <v>48058</v>
      </c>
      <c r="I32" s="7">
        <v>17623</v>
      </c>
      <c r="J32" s="7">
        <f t="shared" si="4"/>
        <v>65681</v>
      </c>
      <c r="K32" s="33"/>
    </row>
    <row r="33" spans="1:11" x14ac:dyDescent="0.3">
      <c r="A33" s="15" t="s">
        <v>36</v>
      </c>
      <c r="B33" s="7">
        <v>50704</v>
      </c>
      <c r="C33" s="7">
        <v>18596</v>
      </c>
      <c r="D33" s="7">
        <f t="shared" si="0"/>
        <v>69300</v>
      </c>
      <c r="E33" s="7">
        <f t="shared" si="5"/>
        <v>49659.942857142858</v>
      </c>
      <c r="F33" s="7">
        <f t="shared" si="6"/>
        <v>16449.514285714286</v>
      </c>
      <c r="G33" s="7">
        <f t="shared" si="3"/>
        <v>66109.457142857136</v>
      </c>
      <c r="H33" s="7">
        <v>51558</v>
      </c>
      <c r="I33" s="7">
        <v>15986</v>
      </c>
      <c r="J33" s="7">
        <f t="shared" si="4"/>
        <v>67544</v>
      </c>
      <c r="K33" s="33"/>
    </row>
    <row r="34" spans="1:11" x14ac:dyDescent="0.3">
      <c r="A34" s="15" t="s">
        <v>37</v>
      </c>
      <c r="B34" s="7">
        <v>50724</v>
      </c>
      <c r="C34" s="7">
        <v>18948</v>
      </c>
      <c r="D34" s="7">
        <f t="shared" si="0"/>
        <v>69672</v>
      </c>
      <c r="E34" s="7">
        <f t="shared" si="5"/>
        <v>49659.942857142858</v>
      </c>
      <c r="F34" s="7">
        <f t="shared" si="6"/>
        <v>16449.514285714286</v>
      </c>
      <c r="G34" s="7">
        <f t="shared" si="3"/>
        <v>66109.457142857136</v>
      </c>
      <c r="H34" s="7">
        <v>50715</v>
      </c>
      <c r="I34" s="7">
        <v>16505</v>
      </c>
      <c r="J34" s="7">
        <f t="shared" si="4"/>
        <v>67220</v>
      </c>
      <c r="K34" s="33"/>
    </row>
    <row r="35" spans="1:11" x14ac:dyDescent="0.3">
      <c r="A35" s="15" t="s">
        <v>38</v>
      </c>
      <c r="B35" s="7">
        <v>50460</v>
      </c>
      <c r="C35" s="7">
        <v>18916</v>
      </c>
      <c r="D35" s="7">
        <f t="shared" si="0"/>
        <v>69376</v>
      </c>
      <c r="E35" s="7">
        <f t="shared" si="5"/>
        <v>49659.942857142858</v>
      </c>
      <c r="F35" s="7">
        <f t="shared" si="6"/>
        <v>16449.514285714286</v>
      </c>
      <c r="G35" s="7">
        <f t="shared" si="3"/>
        <v>66109.457142857136</v>
      </c>
      <c r="H35" s="7">
        <v>47042</v>
      </c>
      <c r="I35" s="7">
        <v>17186</v>
      </c>
      <c r="J35" s="7">
        <f t="shared" si="4"/>
        <v>64228</v>
      </c>
      <c r="K35" s="33"/>
    </row>
    <row r="36" spans="1:11" x14ac:dyDescent="0.3">
      <c r="A36" s="15" t="s">
        <v>39</v>
      </c>
      <c r="B36" s="7">
        <v>50196</v>
      </c>
      <c r="C36" s="7">
        <v>19460</v>
      </c>
      <c r="D36" s="7">
        <f t="shared" si="0"/>
        <v>69656</v>
      </c>
      <c r="E36" s="7">
        <f t="shared" si="5"/>
        <v>49659.942857142858</v>
      </c>
      <c r="F36" s="7">
        <f t="shared" si="6"/>
        <v>16449.514285714286</v>
      </c>
      <c r="G36" s="7">
        <f t="shared" si="3"/>
        <v>66109.457142857136</v>
      </c>
      <c r="H36" s="7">
        <v>47136</v>
      </c>
      <c r="I36" s="7">
        <v>17125</v>
      </c>
      <c r="J36" s="7">
        <f t="shared" si="4"/>
        <v>64261</v>
      </c>
      <c r="K36" s="33"/>
    </row>
    <row r="37" spans="1:11" x14ac:dyDescent="0.3">
      <c r="A37" s="15" t="s">
        <v>40</v>
      </c>
      <c r="B37" s="7">
        <v>49856</v>
      </c>
      <c r="C37" s="7">
        <v>19516</v>
      </c>
      <c r="D37" s="7">
        <f t="shared" si="0"/>
        <v>69372</v>
      </c>
      <c r="E37" s="7">
        <f t="shared" si="5"/>
        <v>49659.942857142858</v>
      </c>
      <c r="F37" s="7">
        <f t="shared" si="6"/>
        <v>16449.514285714286</v>
      </c>
      <c r="G37" s="7">
        <f t="shared" si="3"/>
        <v>66109.457142857136</v>
      </c>
      <c r="H37" s="7">
        <v>47930</v>
      </c>
      <c r="I37" s="7">
        <v>14868</v>
      </c>
      <c r="J37" s="7">
        <f t="shared" si="4"/>
        <v>62798</v>
      </c>
      <c r="K37" s="33"/>
    </row>
    <row r="38" spans="1:11" x14ac:dyDescent="0.3">
      <c r="A38" s="15" t="s">
        <v>41</v>
      </c>
      <c r="B38" s="7">
        <v>50012</v>
      </c>
      <c r="C38" s="7">
        <v>19520</v>
      </c>
      <c r="D38" s="7">
        <f t="shared" si="0"/>
        <v>69532</v>
      </c>
      <c r="E38" s="7">
        <f t="shared" si="5"/>
        <v>49659.942857142858</v>
      </c>
      <c r="F38" s="7">
        <f t="shared" si="6"/>
        <v>16449.514285714286</v>
      </c>
      <c r="G38" s="7">
        <f t="shared" si="3"/>
        <v>66109.457142857136</v>
      </c>
      <c r="H38" s="7">
        <v>51575</v>
      </c>
      <c r="I38" s="7">
        <v>17762</v>
      </c>
      <c r="J38" s="7">
        <f t="shared" si="4"/>
        <v>69337</v>
      </c>
      <c r="K38" s="33"/>
    </row>
    <row r="39" spans="1:11" x14ac:dyDescent="0.3">
      <c r="A39" s="15" t="s">
        <v>42</v>
      </c>
      <c r="B39" s="7">
        <v>50200</v>
      </c>
      <c r="C39" s="7">
        <v>19040</v>
      </c>
      <c r="D39" s="7">
        <f t="shared" si="0"/>
        <v>69240</v>
      </c>
      <c r="E39" s="7">
        <f t="shared" si="5"/>
        <v>49659.942857142858</v>
      </c>
      <c r="F39" s="7">
        <f t="shared" si="6"/>
        <v>16449.514285714286</v>
      </c>
      <c r="G39" s="7">
        <f t="shared" si="3"/>
        <v>66109.457142857136</v>
      </c>
      <c r="H39" s="7">
        <v>48015</v>
      </c>
      <c r="I39" s="7">
        <v>17315</v>
      </c>
      <c r="J39" s="7">
        <f t="shared" si="4"/>
        <v>65330</v>
      </c>
      <c r="K39" s="33"/>
    </row>
    <row r="40" spans="1:11" x14ac:dyDescent="0.3">
      <c r="A40" s="15" t="s">
        <v>43</v>
      </c>
      <c r="B40" s="7">
        <v>50308</v>
      </c>
      <c r="C40" s="7">
        <v>19300</v>
      </c>
      <c r="D40" s="7">
        <f t="shared" si="0"/>
        <v>69608</v>
      </c>
      <c r="E40" s="7">
        <f t="shared" si="5"/>
        <v>49659.942857142858</v>
      </c>
      <c r="F40" s="7">
        <f t="shared" si="6"/>
        <v>16449.514285714286</v>
      </c>
      <c r="G40" s="7">
        <f t="shared" si="3"/>
        <v>66109.457142857136</v>
      </c>
      <c r="H40" s="7">
        <v>50748</v>
      </c>
      <c r="I40" s="7">
        <v>17970</v>
      </c>
      <c r="J40" s="7">
        <f t="shared" si="4"/>
        <v>68718</v>
      </c>
      <c r="K40" s="33"/>
    </row>
    <row r="41" spans="1:11" x14ac:dyDescent="0.3">
      <c r="A41" s="15" t="s">
        <v>44</v>
      </c>
      <c r="B41" s="7">
        <v>50124</v>
      </c>
      <c r="C41" s="7">
        <v>18976</v>
      </c>
      <c r="D41" s="7">
        <f t="shared" si="0"/>
        <v>69100</v>
      </c>
      <c r="E41" s="7">
        <f t="shared" si="5"/>
        <v>49659.942857142858</v>
      </c>
      <c r="F41" s="7">
        <f t="shared" si="6"/>
        <v>16449.514285714286</v>
      </c>
      <c r="G41" s="7">
        <f t="shared" si="3"/>
        <v>66109.457142857136</v>
      </c>
      <c r="H41" s="7">
        <v>49174</v>
      </c>
      <c r="I41" s="7">
        <v>17300</v>
      </c>
      <c r="J41" s="7">
        <f t="shared" si="4"/>
        <v>66474</v>
      </c>
      <c r="K41" s="33"/>
    </row>
    <row r="42" spans="1:11" x14ac:dyDescent="0.3">
      <c r="A42" s="15" t="s">
        <v>45</v>
      </c>
      <c r="B42" s="7">
        <v>50292</v>
      </c>
      <c r="C42" s="7">
        <v>19100</v>
      </c>
      <c r="D42" s="7">
        <f t="shared" si="0"/>
        <v>69392</v>
      </c>
      <c r="E42" s="7">
        <f t="shared" si="5"/>
        <v>49659.942857142858</v>
      </c>
      <c r="F42" s="7">
        <f t="shared" si="6"/>
        <v>16449.514285714286</v>
      </c>
      <c r="G42" s="7">
        <f t="shared" si="3"/>
        <v>66109.457142857136</v>
      </c>
      <c r="H42" s="7">
        <v>49078</v>
      </c>
      <c r="I42" s="7">
        <v>16028</v>
      </c>
      <c r="J42" s="7">
        <f t="shared" si="4"/>
        <v>65106</v>
      </c>
      <c r="K42" s="33"/>
    </row>
    <row r="43" spans="1:11" x14ac:dyDescent="0.3">
      <c r="A43" s="15" t="s">
        <v>46</v>
      </c>
      <c r="B43" s="7">
        <v>50460</v>
      </c>
      <c r="C43" s="7">
        <v>18700</v>
      </c>
      <c r="D43" s="7">
        <f t="shared" si="0"/>
        <v>69160</v>
      </c>
      <c r="E43" s="7">
        <f t="shared" si="5"/>
        <v>49659.942857142858</v>
      </c>
      <c r="F43" s="7">
        <f t="shared" si="6"/>
        <v>16449.514285714286</v>
      </c>
      <c r="G43" s="7">
        <f t="shared" si="3"/>
        <v>66109.457142857136</v>
      </c>
      <c r="H43" s="7">
        <v>47827</v>
      </c>
      <c r="I43" s="7">
        <v>15361</v>
      </c>
      <c r="J43" s="7">
        <f t="shared" si="4"/>
        <v>63188</v>
      </c>
      <c r="K43" s="33"/>
    </row>
    <row r="44" spans="1:11" x14ac:dyDescent="0.3">
      <c r="A44" s="15" t="s">
        <v>47</v>
      </c>
      <c r="B44" s="7">
        <v>50800</v>
      </c>
      <c r="C44" s="7">
        <v>18700</v>
      </c>
      <c r="D44" s="7">
        <f t="shared" si="0"/>
        <v>69500</v>
      </c>
      <c r="E44" s="7">
        <f t="shared" si="5"/>
        <v>49659.942857142858</v>
      </c>
      <c r="F44" s="7">
        <f t="shared" si="6"/>
        <v>16449.514285714286</v>
      </c>
      <c r="G44" s="7">
        <f t="shared" si="3"/>
        <v>66109.457142857136</v>
      </c>
      <c r="H44" s="7">
        <v>51043</v>
      </c>
      <c r="I44" s="7">
        <v>15676</v>
      </c>
      <c r="J44" s="7">
        <f t="shared" si="4"/>
        <v>66719</v>
      </c>
      <c r="K44" s="33"/>
    </row>
    <row r="45" spans="1:11" x14ac:dyDescent="0.3">
      <c r="A45" s="15" t="s">
        <v>48</v>
      </c>
      <c r="B45" s="7">
        <v>50644</v>
      </c>
      <c r="C45" s="7">
        <v>18288</v>
      </c>
      <c r="D45" s="7">
        <f t="shared" si="0"/>
        <v>68932</v>
      </c>
      <c r="E45" s="7">
        <f t="shared" si="5"/>
        <v>49659.942857142858</v>
      </c>
      <c r="F45" s="7">
        <f t="shared" si="6"/>
        <v>16449.514285714286</v>
      </c>
      <c r="G45" s="7">
        <f t="shared" si="3"/>
        <v>66109.457142857136</v>
      </c>
      <c r="H45" s="7">
        <v>51615</v>
      </c>
      <c r="I45" s="7">
        <v>16550</v>
      </c>
      <c r="J45" s="7">
        <f t="shared" si="4"/>
        <v>68165</v>
      </c>
      <c r="K45" s="33"/>
    </row>
    <row r="46" spans="1:11" x14ac:dyDescent="0.3">
      <c r="A46" s="15" t="s">
        <v>49</v>
      </c>
      <c r="B46" s="7">
        <v>50752</v>
      </c>
      <c r="C46" s="7">
        <v>18704</v>
      </c>
      <c r="D46" s="7">
        <f t="shared" si="0"/>
        <v>69456</v>
      </c>
      <c r="E46" s="7">
        <f t="shared" si="5"/>
        <v>49659.942857142858</v>
      </c>
      <c r="F46" s="7">
        <f t="shared" si="6"/>
        <v>16449.514285714286</v>
      </c>
      <c r="G46" s="7">
        <f t="shared" si="3"/>
        <v>66109.457142857136</v>
      </c>
      <c r="H46" s="7">
        <v>45653</v>
      </c>
      <c r="I46" s="7">
        <v>16597</v>
      </c>
      <c r="J46" s="7">
        <f t="shared" si="4"/>
        <v>62250</v>
      </c>
      <c r="K46" s="33"/>
    </row>
    <row r="47" spans="1:11" x14ac:dyDescent="0.3">
      <c r="A47" s="15" t="s">
        <v>50</v>
      </c>
      <c r="B47" s="7">
        <v>50628</v>
      </c>
      <c r="C47" s="7">
        <v>18380</v>
      </c>
      <c r="D47" s="7">
        <f t="shared" si="0"/>
        <v>69008</v>
      </c>
      <c r="E47" s="7">
        <f t="shared" si="5"/>
        <v>49659.942857142858</v>
      </c>
      <c r="F47" s="7">
        <f t="shared" si="6"/>
        <v>16449.514285714286</v>
      </c>
      <c r="G47" s="7">
        <f t="shared" si="3"/>
        <v>66109.457142857136</v>
      </c>
      <c r="H47" s="7">
        <v>49528</v>
      </c>
      <c r="I47" s="7">
        <v>13454</v>
      </c>
      <c r="J47" s="7">
        <f t="shared" si="4"/>
        <v>62982</v>
      </c>
      <c r="K47" s="33"/>
    </row>
    <row r="48" spans="1:11" x14ac:dyDescent="0.3">
      <c r="A48" s="15" t="s">
        <v>51</v>
      </c>
      <c r="B48" s="7">
        <v>50800</v>
      </c>
      <c r="C48" s="7">
        <v>18456</v>
      </c>
      <c r="D48" s="7">
        <f t="shared" si="0"/>
        <v>69256</v>
      </c>
      <c r="E48" s="7">
        <f t="shared" si="5"/>
        <v>49659.942857142858</v>
      </c>
      <c r="F48" s="7">
        <f t="shared" si="6"/>
        <v>16449.514285714286</v>
      </c>
      <c r="G48" s="7">
        <f t="shared" si="3"/>
        <v>66109.457142857136</v>
      </c>
      <c r="H48" s="7">
        <v>48870</v>
      </c>
      <c r="I48" s="7">
        <v>16018</v>
      </c>
      <c r="J48" s="7">
        <f t="shared" si="4"/>
        <v>64888</v>
      </c>
      <c r="K48" s="33"/>
    </row>
    <row r="49" spans="1:11" x14ac:dyDescent="0.3">
      <c r="A49" s="15" t="s">
        <v>52</v>
      </c>
      <c r="B49" s="7">
        <v>50600</v>
      </c>
      <c r="C49" s="7">
        <v>18436</v>
      </c>
      <c r="D49" s="7">
        <f t="shared" si="0"/>
        <v>69036</v>
      </c>
      <c r="E49" s="7">
        <f t="shared" si="5"/>
        <v>49659.942857142858</v>
      </c>
      <c r="F49" s="7">
        <f t="shared" si="6"/>
        <v>16449.514285714286</v>
      </c>
      <c r="G49" s="7">
        <f t="shared" si="3"/>
        <v>66109.457142857136</v>
      </c>
      <c r="H49" s="7">
        <v>50568</v>
      </c>
      <c r="I49" s="7">
        <v>16783</v>
      </c>
      <c r="J49" s="7">
        <f t="shared" si="4"/>
        <v>67351</v>
      </c>
      <c r="K49" s="33"/>
    </row>
    <row r="50" spans="1:11" x14ac:dyDescent="0.3">
      <c r="A50" s="15" t="s">
        <v>53</v>
      </c>
      <c r="B50" s="7">
        <v>50720</v>
      </c>
      <c r="C50" s="7">
        <v>18644</v>
      </c>
      <c r="D50" s="7">
        <f t="shared" si="0"/>
        <v>69364</v>
      </c>
      <c r="E50" s="7">
        <f t="shared" si="5"/>
        <v>49659.942857142858</v>
      </c>
      <c r="F50" s="7">
        <f t="shared" si="6"/>
        <v>16449.514285714286</v>
      </c>
      <c r="G50" s="7">
        <f t="shared" si="3"/>
        <v>66109.457142857136</v>
      </c>
      <c r="H50" s="7">
        <v>49084</v>
      </c>
      <c r="I50" s="7">
        <v>16436</v>
      </c>
      <c r="J50" s="7">
        <f t="shared" si="4"/>
        <v>65520</v>
      </c>
      <c r="K50" s="33"/>
    </row>
    <row r="51" spans="1:11" x14ac:dyDescent="0.3">
      <c r="A51" s="15" t="s">
        <v>54</v>
      </c>
      <c r="B51" s="7">
        <v>50244</v>
      </c>
      <c r="C51" s="7">
        <v>18884</v>
      </c>
      <c r="D51" s="7">
        <f t="shared" si="0"/>
        <v>69128</v>
      </c>
      <c r="E51" s="7">
        <f t="shared" si="5"/>
        <v>49659.942857142858</v>
      </c>
      <c r="F51" s="7">
        <f t="shared" si="6"/>
        <v>16449.514285714286</v>
      </c>
      <c r="G51" s="7">
        <f t="shared" si="3"/>
        <v>66109.457142857136</v>
      </c>
      <c r="H51" s="7">
        <v>50588</v>
      </c>
      <c r="I51" s="7">
        <v>15911</v>
      </c>
      <c r="J51" s="7">
        <f t="shared" si="4"/>
        <v>66499</v>
      </c>
      <c r="K51" s="33"/>
    </row>
    <row r="52" spans="1:11" x14ac:dyDescent="0.3">
      <c r="A52" s="15" t="s">
        <v>55</v>
      </c>
      <c r="B52" s="7">
        <v>50340</v>
      </c>
      <c r="C52" s="7">
        <v>19084</v>
      </c>
      <c r="D52" s="7">
        <f t="shared" si="0"/>
        <v>69424</v>
      </c>
      <c r="E52" s="7">
        <f t="shared" si="5"/>
        <v>49659.942857142858</v>
      </c>
      <c r="F52" s="7">
        <f t="shared" si="6"/>
        <v>16449.514285714286</v>
      </c>
      <c r="G52" s="7">
        <f t="shared" si="3"/>
        <v>66109.457142857136</v>
      </c>
      <c r="H52" s="7">
        <v>48483</v>
      </c>
      <c r="I52" s="7">
        <v>15356</v>
      </c>
      <c r="J52" s="7">
        <f t="shared" si="4"/>
        <v>63839</v>
      </c>
      <c r="K52" s="33"/>
    </row>
    <row r="53" spans="1:11" x14ac:dyDescent="0.3">
      <c r="A53" s="15" t="s">
        <v>56</v>
      </c>
      <c r="B53" s="7">
        <v>50184</v>
      </c>
      <c r="C53" s="7">
        <v>18412</v>
      </c>
      <c r="D53" s="7">
        <f t="shared" si="0"/>
        <v>68596</v>
      </c>
      <c r="E53" s="7">
        <f t="shared" si="5"/>
        <v>49659.942857142858</v>
      </c>
      <c r="F53" s="7">
        <f t="shared" si="6"/>
        <v>16449.514285714286</v>
      </c>
      <c r="G53" s="7">
        <f t="shared" si="3"/>
        <v>66109.457142857136</v>
      </c>
      <c r="H53" s="7">
        <v>49314</v>
      </c>
      <c r="I53" s="7">
        <v>15667</v>
      </c>
      <c r="J53" s="7">
        <f t="shared" si="4"/>
        <v>64981</v>
      </c>
      <c r="K53" s="33"/>
    </row>
    <row r="54" spans="1:11" x14ac:dyDescent="0.3">
      <c r="A54" s="15" t="s">
        <v>57</v>
      </c>
      <c r="B54" s="7">
        <v>50532</v>
      </c>
      <c r="C54" s="7">
        <v>19040</v>
      </c>
      <c r="D54" s="7">
        <f t="shared" si="0"/>
        <v>69572</v>
      </c>
      <c r="E54" s="7">
        <f t="shared" si="5"/>
        <v>49659.942857142858</v>
      </c>
      <c r="F54" s="7">
        <f t="shared" si="6"/>
        <v>16449.514285714286</v>
      </c>
      <c r="G54" s="7">
        <f t="shared" si="3"/>
        <v>66109.457142857136</v>
      </c>
      <c r="H54" s="7">
        <v>52134</v>
      </c>
      <c r="I54" s="7">
        <v>18260</v>
      </c>
      <c r="J54" s="7">
        <f t="shared" si="4"/>
        <v>70394</v>
      </c>
      <c r="K54" s="33"/>
    </row>
    <row r="55" spans="1:11" x14ac:dyDescent="0.3">
      <c r="A55" s="15" t="s">
        <v>58</v>
      </c>
      <c r="B55" s="7">
        <v>50108</v>
      </c>
      <c r="C55" s="7">
        <v>18884</v>
      </c>
      <c r="D55" s="7">
        <f t="shared" si="0"/>
        <v>68992</v>
      </c>
      <c r="E55" s="7">
        <f t="shared" si="5"/>
        <v>49659.942857142858</v>
      </c>
      <c r="F55" s="7">
        <f t="shared" si="6"/>
        <v>16449.514285714286</v>
      </c>
      <c r="G55" s="7">
        <f t="shared" si="3"/>
        <v>66109.457142857136</v>
      </c>
      <c r="H55" s="7">
        <v>52449</v>
      </c>
      <c r="I55" s="7">
        <v>17752</v>
      </c>
      <c r="J55" s="7">
        <f t="shared" si="4"/>
        <v>70201</v>
      </c>
      <c r="K55" s="33"/>
    </row>
    <row r="56" spans="1:11" x14ac:dyDescent="0.3">
      <c r="A56" s="15" t="s">
        <v>59</v>
      </c>
      <c r="B56" s="7">
        <v>50548</v>
      </c>
      <c r="C56" s="7">
        <v>19176</v>
      </c>
      <c r="D56" s="7">
        <f t="shared" si="0"/>
        <v>69724</v>
      </c>
      <c r="E56" s="7">
        <f t="shared" si="5"/>
        <v>49659.942857142858</v>
      </c>
      <c r="F56" s="7">
        <f t="shared" si="6"/>
        <v>16449.514285714286</v>
      </c>
      <c r="G56" s="7">
        <f t="shared" si="3"/>
        <v>66109.457142857136</v>
      </c>
      <c r="H56" s="7">
        <v>48819</v>
      </c>
      <c r="I56" s="7">
        <v>16934</v>
      </c>
      <c r="J56" s="7">
        <f t="shared" si="4"/>
        <v>65753</v>
      </c>
      <c r="K56" s="33"/>
    </row>
    <row r="57" spans="1:11" x14ac:dyDescent="0.3">
      <c r="A57" s="15" t="s">
        <v>60</v>
      </c>
      <c r="B57" s="7">
        <v>50704</v>
      </c>
      <c r="C57" s="7">
        <v>18408</v>
      </c>
      <c r="D57" s="7">
        <f t="shared" si="0"/>
        <v>69112</v>
      </c>
      <c r="E57" s="7">
        <f t="shared" si="5"/>
        <v>49659.942857142858</v>
      </c>
      <c r="F57" s="7">
        <f t="shared" si="6"/>
        <v>16449.514285714286</v>
      </c>
      <c r="G57" s="7">
        <f t="shared" si="3"/>
        <v>66109.457142857136</v>
      </c>
      <c r="H57" s="7">
        <v>52661</v>
      </c>
      <c r="I57" s="7">
        <v>16067</v>
      </c>
      <c r="J57" s="7">
        <f t="shared" si="4"/>
        <v>68728</v>
      </c>
      <c r="K57" s="33"/>
    </row>
    <row r="58" spans="1:11" x14ac:dyDescent="0.3">
      <c r="A58" s="15" t="s">
        <v>61</v>
      </c>
      <c r="B58" s="7">
        <v>50600</v>
      </c>
      <c r="C58" s="7">
        <v>18780</v>
      </c>
      <c r="D58" s="7">
        <f t="shared" si="0"/>
        <v>69380</v>
      </c>
      <c r="E58" s="7">
        <f t="shared" si="5"/>
        <v>49659.942857142858</v>
      </c>
      <c r="F58" s="7">
        <f t="shared" si="6"/>
        <v>16449.514285714286</v>
      </c>
      <c r="G58" s="7">
        <f t="shared" si="3"/>
        <v>66109.457142857136</v>
      </c>
      <c r="H58" s="7">
        <v>48472</v>
      </c>
      <c r="I58" s="7">
        <v>15585</v>
      </c>
      <c r="J58" s="7">
        <f t="shared" si="4"/>
        <v>64057</v>
      </c>
      <c r="K58" s="33"/>
    </row>
    <row r="59" spans="1:11" x14ac:dyDescent="0.3">
      <c r="A59" s="15" t="s">
        <v>62</v>
      </c>
      <c r="B59" s="7">
        <v>50384</v>
      </c>
      <c r="C59" s="7">
        <v>18472</v>
      </c>
      <c r="D59" s="7">
        <f t="shared" si="0"/>
        <v>68856</v>
      </c>
      <c r="E59" s="7">
        <f t="shared" si="5"/>
        <v>49659.942857142858</v>
      </c>
      <c r="F59" s="7">
        <f t="shared" si="6"/>
        <v>16449.514285714286</v>
      </c>
      <c r="G59" s="7">
        <f t="shared" si="3"/>
        <v>66109.457142857136</v>
      </c>
      <c r="H59" s="7">
        <v>52034</v>
      </c>
      <c r="I59" s="7">
        <v>17584</v>
      </c>
      <c r="J59" s="7">
        <f t="shared" si="4"/>
        <v>69618</v>
      </c>
      <c r="K59" s="33"/>
    </row>
    <row r="60" spans="1:11" x14ac:dyDescent="0.3">
      <c r="A60" s="15" t="s">
        <v>63</v>
      </c>
      <c r="B60" s="7">
        <v>50732</v>
      </c>
      <c r="C60" s="7">
        <v>18856</v>
      </c>
      <c r="D60" s="7">
        <f t="shared" si="0"/>
        <v>69588</v>
      </c>
      <c r="E60" s="7">
        <f t="shared" si="5"/>
        <v>49659.942857142858</v>
      </c>
      <c r="F60" s="7">
        <f t="shared" si="6"/>
        <v>16449.514285714286</v>
      </c>
      <c r="G60" s="7">
        <f t="shared" si="3"/>
        <v>66109.457142857136</v>
      </c>
      <c r="H60" s="7">
        <v>51484</v>
      </c>
      <c r="I60" s="7">
        <v>16881</v>
      </c>
      <c r="J60" s="7">
        <f t="shared" si="4"/>
        <v>68365</v>
      </c>
      <c r="K60" s="33"/>
    </row>
    <row r="61" spans="1:11" x14ac:dyDescent="0.3">
      <c r="A61" s="15" t="s">
        <v>64</v>
      </c>
      <c r="B61" s="7">
        <v>50524</v>
      </c>
      <c r="C61" s="7">
        <v>18744</v>
      </c>
      <c r="D61" s="7">
        <f t="shared" si="0"/>
        <v>69268</v>
      </c>
      <c r="E61" s="7">
        <f t="shared" si="5"/>
        <v>49659.942857142858</v>
      </c>
      <c r="F61" s="7">
        <f t="shared" si="6"/>
        <v>16449.514285714286</v>
      </c>
      <c r="G61" s="7">
        <f t="shared" si="3"/>
        <v>66109.457142857136</v>
      </c>
      <c r="H61" s="7">
        <v>52493</v>
      </c>
      <c r="I61" s="7">
        <v>17193</v>
      </c>
      <c r="J61" s="7">
        <f t="shared" si="4"/>
        <v>69686</v>
      </c>
      <c r="K61" s="33"/>
    </row>
    <row r="62" spans="1:11" x14ac:dyDescent="0.3">
      <c r="A62" s="15" t="s">
        <v>65</v>
      </c>
      <c r="B62" s="7">
        <v>50692</v>
      </c>
      <c r="C62" s="7">
        <v>18520</v>
      </c>
      <c r="D62" s="7">
        <f t="shared" si="0"/>
        <v>69212</v>
      </c>
      <c r="E62" s="7">
        <f t="shared" si="5"/>
        <v>49659.942857142858</v>
      </c>
      <c r="F62" s="7">
        <f t="shared" si="6"/>
        <v>16449.514285714286</v>
      </c>
      <c r="G62" s="7">
        <f t="shared" si="3"/>
        <v>66109.457142857136</v>
      </c>
      <c r="H62" s="7">
        <v>47283</v>
      </c>
      <c r="I62" s="7">
        <v>14366</v>
      </c>
      <c r="J62" s="7">
        <f t="shared" si="4"/>
        <v>61649</v>
      </c>
      <c r="K62" s="33"/>
    </row>
    <row r="63" spans="1:11" x14ac:dyDescent="0.3">
      <c r="A63" s="15" t="s">
        <v>66</v>
      </c>
      <c r="B63" s="7">
        <v>50476</v>
      </c>
      <c r="C63" s="7">
        <v>18576</v>
      </c>
      <c r="D63" s="7">
        <f t="shared" si="0"/>
        <v>69052</v>
      </c>
      <c r="E63" s="7">
        <f t="shared" si="5"/>
        <v>49659.942857142858</v>
      </c>
      <c r="F63" s="7">
        <f t="shared" si="6"/>
        <v>16449.514285714286</v>
      </c>
      <c r="G63" s="7">
        <f t="shared" si="3"/>
        <v>66109.457142857136</v>
      </c>
      <c r="H63" s="7">
        <v>50074</v>
      </c>
      <c r="I63" s="7">
        <v>17193</v>
      </c>
      <c r="J63" s="7">
        <f t="shared" si="4"/>
        <v>67267</v>
      </c>
      <c r="K63" s="33"/>
    </row>
    <row r="64" spans="1:11" x14ac:dyDescent="0.3">
      <c r="A64" s="15" t="s">
        <v>67</v>
      </c>
      <c r="B64" s="7">
        <v>50828</v>
      </c>
      <c r="C64" s="7">
        <v>19068</v>
      </c>
      <c r="D64" s="7">
        <f t="shared" si="0"/>
        <v>69896</v>
      </c>
      <c r="E64" s="7">
        <f t="shared" si="5"/>
        <v>49659.942857142858</v>
      </c>
      <c r="F64" s="7">
        <f t="shared" si="6"/>
        <v>16449.514285714286</v>
      </c>
      <c r="G64" s="7">
        <f t="shared" si="3"/>
        <v>66109.457142857136</v>
      </c>
      <c r="H64" s="7">
        <v>50725</v>
      </c>
      <c r="I64" s="7">
        <v>17277</v>
      </c>
      <c r="J64" s="7">
        <f t="shared" si="4"/>
        <v>68002</v>
      </c>
      <c r="K64" s="33"/>
    </row>
    <row r="65" spans="1:12" ht="15" thickBot="1" x14ac:dyDescent="0.35">
      <c r="A65" s="16" t="s">
        <v>68</v>
      </c>
      <c r="B65" s="17">
        <v>50628</v>
      </c>
      <c r="C65" s="17">
        <v>18456</v>
      </c>
      <c r="D65" s="17">
        <f t="shared" si="0"/>
        <v>69084</v>
      </c>
      <c r="E65" s="17">
        <f t="shared" si="5"/>
        <v>49659.942857142858</v>
      </c>
      <c r="F65" s="17">
        <f t="shared" si="6"/>
        <v>16449.514285714286</v>
      </c>
      <c r="G65" s="17">
        <f t="shared" si="3"/>
        <v>66109.457142857136</v>
      </c>
      <c r="H65" s="17">
        <v>46967</v>
      </c>
      <c r="I65" s="17">
        <v>15663</v>
      </c>
      <c r="J65" s="17">
        <f t="shared" si="4"/>
        <v>62630</v>
      </c>
      <c r="K65" s="34"/>
      <c r="L65" t="s">
        <v>157</v>
      </c>
    </row>
    <row r="66" spans="1:12" x14ac:dyDescent="0.3">
      <c r="J66" s="21"/>
    </row>
  </sheetData>
  <mergeCells count="7">
    <mergeCell ref="K5:K30"/>
    <mergeCell ref="K31:K65"/>
    <mergeCell ref="A2:A4"/>
    <mergeCell ref="B3:D3"/>
    <mergeCell ref="E3:G3"/>
    <mergeCell ref="H3:J3"/>
    <mergeCell ref="B2:J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8E59-8CE9-4882-834E-221C11B67226}">
  <dimension ref="A2:J135"/>
  <sheetViews>
    <sheetView workbookViewId="0">
      <selection activeCell="F15" sqref="F15"/>
    </sheetView>
  </sheetViews>
  <sheetFormatPr baseColWidth="10" defaultColWidth="11.44140625" defaultRowHeight="14.4" x14ac:dyDescent="0.3"/>
  <cols>
    <col min="1" max="1" width="10.33203125" style="9" bestFit="1" customWidth="1"/>
    <col min="2" max="2" width="17" style="9" customWidth="1"/>
    <col min="3" max="3" width="19" style="9" customWidth="1"/>
    <col min="4" max="4" width="19.109375" style="22" bestFit="1" customWidth="1"/>
    <col min="5" max="5" width="15.5546875" style="22" bestFit="1" customWidth="1"/>
    <col min="6" max="6" width="11.44140625" style="9"/>
    <col min="7" max="7" width="12.109375" style="9" bestFit="1" customWidth="1"/>
    <col min="8" max="8" width="12.5546875" style="9" bestFit="1" customWidth="1"/>
    <col min="9" max="16384" width="11.44140625" style="9"/>
  </cols>
  <sheetData>
    <row r="2" spans="1:5" ht="15" customHeight="1" x14ac:dyDescent="0.3">
      <c r="A2" s="47" t="s">
        <v>0</v>
      </c>
      <c r="B2" s="45" t="s">
        <v>152</v>
      </c>
      <c r="C2" s="46"/>
      <c r="D2" s="46"/>
      <c r="E2" s="46"/>
    </row>
    <row r="3" spans="1:5" ht="30" customHeight="1" x14ac:dyDescent="0.3">
      <c r="A3" s="48"/>
      <c r="B3" s="50" t="s">
        <v>78</v>
      </c>
      <c r="C3" s="50" t="s">
        <v>80</v>
      </c>
      <c r="D3" s="42" t="s">
        <v>159</v>
      </c>
      <c r="E3" s="42" t="s">
        <v>160</v>
      </c>
    </row>
    <row r="4" spans="1:5" x14ac:dyDescent="0.3">
      <c r="A4" s="49"/>
      <c r="B4" s="50"/>
      <c r="C4" s="50"/>
      <c r="D4" s="42"/>
      <c r="E4" s="42"/>
    </row>
    <row r="5" spans="1:5" x14ac:dyDescent="0.3">
      <c r="A5" s="2" t="s">
        <v>8</v>
      </c>
      <c r="B5" s="10">
        <f>AVERAGE($C$5:$C$29)</f>
        <v>-3095.3270400000001</v>
      </c>
      <c r="C5" s="4">
        <v>-2967.6419999999998</v>
      </c>
      <c r="D5" s="10">
        <f>AVERAGE($E$5:$E$29)</f>
        <v>-2.8681249218175333</v>
      </c>
      <c r="E5" s="10">
        <f>+C5/PlantillaVueltas!H5</f>
        <v>-3.2629378779549203</v>
      </c>
    </row>
    <row r="6" spans="1:5" x14ac:dyDescent="0.3">
      <c r="A6" s="2" t="s">
        <v>9</v>
      </c>
      <c r="B6" s="10">
        <f t="shared" ref="B6:B29" si="0">AVERAGE($C$5:$C$29)</f>
        <v>-3095.3270400000001</v>
      </c>
      <c r="C6" s="4">
        <v>-7983.0479999999989</v>
      </c>
      <c r="D6" s="10">
        <f t="shared" ref="D6:D29" si="1">AVERAGE($E$5:$E$29)</f>
        <v>-2.8681249218175333</v>
      </c>
      <c r="E6" s="10">
        <f>+C6/PlantillaVueltas!H6</f>
        <v>-6.7998705281090279</v>
      </c>
    </row>
    <row r="7" spans="1:5" x14ac:dyDescent="0.3">
      <c r="A7" s="2" t="s">
        <v>10</v>
      </c>
      <c r="B7" s="10">
        <f t="shared" si="0"/>
        <v>-3095.3270400000001</v>
      </c>
      <c r="C7" s="4">
        <v>-5477.1580000000013</v>
      </c>
      <c r="D7" s="10">
        <f t="shared" si="1"/>
        <v>-2.8681249218175333</v>
      </c>
      <c r="E7" s="10">
        <f>+C7/PlantillaVueltas!H7</f>
        <v>-4.9611938405797114</v>
      </c>
    </row>
    <row r="8" spans="1:5" x14ac:dyDescent="0.3">
      <c r="A8" s="2" t="s">
        <v>11</v>
      </c>
      <c r="B8" s="10">
        <f t="shared" si="0"/>
        <v>-3095.3270400000001</v>
      </c>
      <c r="C8" s="4">
        <v>-2943.817</v>
      </c>
      <c r="D8" s="10">
        <f t="shared" si="1"/>
        <v>-2.8681249218175333</v>
      </c>
      <c r="E8" s="10">
        <f>+C8/PlantillaVueltas!H8</f>
        <v>-2.6342881431767338</v>
      </c>
    </row>
    <row r="9" spans="1:5" x14ac:dyDescent="0.3">
      <c r="A9" s="2" t="s">
        <v>12</v>
      </c>
      <c r="B9" s="10">
        <f t="shared" si="0"/>
        <v>-3095.3270400000001</v>
      </c>
      <c r="C9" s="4">
        <v>-2725.5840000000007</v>
      </c>
      <c r="D9" s="10">
        <f t="shared" si="1"/>
        <v>-2.8681249218175333</v>
      </c>
      <c r="E9" s="10">
        <f>+C9/PlantillaVueltas!H9</f>
        <v>-2.3845879265091869</v>
      </c>
    </row>
    <row r="10" spans="1:5" x14ac:dyDescent="0.3">
      <c r="A10" s="2" t="s">
        <v>13</v>
      </c>
      <c r="B10" s="10">
        <f t="shared" si="0"/>
        <v>-3095.3270400000001</v>
      </c>
      <c r="C10" s="4">
        <v>-2365.3599999999997</v>
      </c>
      <c r="D10" s="10">
        <f t="shared" si="1"/>
        <v>-2.8681249218175333</v>
      </c>
      <c r="E10" s="10">
        <f>+C10/PlantillaVueltas!H10</f>
        <v>-2.1109861668897811</v>
      </c>
    </row>
    <row r="11" spans="1:5" x14ac:dyDescent="0.3">
      <c r="A11" s="2" t="s">
        <v>14</v>
      </c>
      <c r="B11" s="10">
        <f t="shared" si="0"/>
        <v>-3095.3270400000001</v>
      </c>
      <c r="C11" s="4">
        <v>-1587.7150000000001</v>
      </c>
      <c r="D11" s="10">
        <f t="shared" si="1"/>
        <v>-2.8681249218175333</v>
      </c>
      <c r="E11" s="10">
        <f>+C11/PlantillaVueltas!H11</f>
        <v>-1.5627116141732285</v>
      </c>
    </row>
    <row r="12" spans="1:5" x14ac:dyDescent="0.3">
      <c r="A12" s="2" t="s">
        <v>15</v>
      </c>
      <c r="B12" s="10">
        <f t="shared" si="0"/>
        <v>-3095.3270400000001</v>
      </c>
      <c r="C12" s="4">
        <v>-1108.7330000000004</v>
      </c>
      <c r="D12" s="10">
        <f t="shared" si="1"/>
        <v>-2.8681249218175333</v>
      </c>
      <c r="E12" s="10">
        <f>+C12/PlantillaVueltas!H12</f>
        <v>-0.94119949066213959</v>
      </c>
    </row>
    <row r="13" spans="1:5" x14ac:dyDescent="0.3">
      <c r="A13" s="2" t="s">
        <v>16</v>
      </c>
      <c r="B13" s="10">
        <f t="shared" si="0"/>
        <v>-3095.3270400000001</v>
      </c>
      <c r="C13" s="4">
        <v>-2204.9760000000006</v>
      </c>
      <c r="D13" s="10">
        <f t="shared" si="1"/>
        <v>-2.8681249218175333</v>
      </c>
      <c r="E13" s="10">
        <f>+C13/PlantillaVueltas!H13</f>
        <v>-1.9873600721045521</v>
      </c>
    </row>
    <row r="14" spans="1:5" x14ac:dyDescent="0.3">
      <c r="A14" s="2" t="s">
        <v>17</v>
      </c>
      <c r="B14" s="10">
        <f t="shared" si="0"/>
        <v>-3095.3270400000001</v>
      </c>
      <c r="C14" s="4">
        <v>-1689.8170000000005</v>
      </c>
      <c r="D14" s="10">
        <f t="shared" si="1"/>
        <v>-2.8681249218175333</v>
      </c>
      <c r="E14" s="10">
        <f>+C14/PlantillaVueltas!H14</f>
        <v>-1.601722274881517</v>
      </c>
    </row>
    <row r="15" spans="1:5" x14ac:dyDescent="0.3">
      <c r="A15" s="2" t="s">
        <v>18</v>
      </c>
      <c r="B15" s="10">
        <f t="shared" si="0"/>
        <v>-3095.3270400000001</v>
      </c>
      <c r="C15" s="4">
        <v>-3318.4530000000013</v>
      </c>
      <c r="D15" s="10">
        <f t="shared" si="1"/>
        <v>-2.8681249218175333</v>
      </c>
      <c r="E15" s="10">
        <f>+C15/PlantillaVueltas!H15</f>
        <v>-2.8411412671232887</v>
      </c>
    </row>
    <row r="16" spans="1:5" x14ac:dyDescent="0.3">
      <c r="A16" s="2" t="s">
        <v>19</v>
      </c>
      <c r="B16" s="10">
        <f t="shared" si="0"/>
        <v>-3095.3270400000001</v>
      </c>
      <c r="C16" s="4">
        <v>-6381.1570000000011</v>
      </c>
      <c r="D16" s="10">
        <f t="shared" si="1"/>
        <v>-2.8681249218175333</v>
      </c>
      <c r="E16" s="10">
        <f>+C16/PlantillaVueltas!H16</f>
        <v>-5.6296047640052942</v>
      </c>
    </row>
    <row r="17" spans="1:8" x14ac:dyDescent="0.3">
      <c r="A17" s="2" t="s">
        <v>20</v>
      </c>
      <c r="B17" s="10">
        <f t="shared" si="0"/>
        <v>-3095.3270400000001</v>
      </c>
      <c r="C17" s="4">
        <v>-902.11800000000039</v>
      </c>
      <c r="D17" s="10">
        <f t="shared" si="1"/>
        <v>-2.8681249218175333</v>
      </c>
      <c r="E17" s="10">
        <f>+C17/PlantillaVueltas!H17</f>
        <v>-0.76483086053412497</v>
      </c>
    </row>
    <row r="18" spans="1:8" x14ac:dyDescent="0.3">
      <c r="A18" s="2" t="s">
        <v>21</v>
      </c>
      <c r="B18" s="10">
        <f t="shared" si="0"/>
        <v>-3095.3270400000001</v>
      </c>
      <c r="C18" s="4">
        <v>-4316.1570000000002</v>
      </c>
      <c r="D18" s="10">
        <f t="shared" si="1"/>
        <v>-2.8681249218175333</v>
      </c>
      <c r="E18" s="10">
        <f>+C18/PlantillaVueltas!H18</f>
        <v>-3.7580818458859384</v>
      </c>
    </row>
    <row r="19" spans="1:8" x14ac:dyDescent="0.3">
      <c r="A19" s="2" t="s">
        <v>22</v>
      </c>
      <c r="B19" s="10">
        <f t="shared" si="0"/>
        <v>-3095.3270400000001</v>
      </c>
      <c r="C19" s="4">
        <v>-4559.1610000000001</v>
      </c>
      <c r="D19" s="10">
        <f t="shared" si="1"/>
        <v>-2.8681249218175333</v>
      </c>
      <c r="E19" s="10">
        <f>+C19/PlantillaVueltas!H19</f>
        <v>-3.9593234910985671</v>
      </c>
    </row>
    <row r="20" spans="1:8" x14ac:dyDescent="0.3">
      <c r="A20" s="2" t="s">
        <v>23</v>
      </c>
      <c r="B20" s="10">
        <f t="shared" si="0"/>
        <v>-3095.3270400000001</v>
      </c>
      <c r="C20" s="4">
        <v>-3734.806</v>
      </c>
      <c r="D20" s="10">
        <f t="shared" si="1"/>
        <v>-2.8681249218175333</v>
      </c>
      <c r="E20" s="10">
        <f>+C20/PlantillaVueltas!H20</f>
        <v>-3.3662063992789544</v>
      </c>
    </row>
    <row r="21" spans="1:8" x14ac:dyDescent="0.3">
      <c r="A21" s="2" t="s">
        <v>24</v>
      </c>
      <c r="B21" s="10">
        <f t="shared" si="0"/>
        <v>-3095.3270400000001</v>
      </c>
      <c r="C21" s="4">
        <v>-5045.7409999999991</v>
      </c>
      <c r="D21" s="10">
        <f t="shared" si="1"/>
        <v>-2.8681249218175333</v>
      </c>
      <c r="E21" s="10">
        <f>+C21/PlantillaVueltas!H21</f>
        <v>-4.2869507221750203</v>
      </c>
    </row>
    <row r="22" spans="1:8" x14ac:dyDescent="0.3">
      <c r="A22" s="2" t="s">
        <v>25</v>
      </c>
      <c r="B22" s="10">
        <f t="shared" si="0"/>
        <v>-3095.3270400000001</v>
      </c>
      <c r="C22" s="4">
        <v>-3080.4120000000003</v>
      </c>
      <c r="D22" s="10">
        <f t="shared" si="1"/>
        <v>-2.8681249218175333</v>
      </c>
      <c r="E22" s="10">
        <f>+C22/PlantillaVueltas!H22</f>
        <v>-2.9129191489361705</v>
      </c>
    </row>
    <row r="23" spans="1:8" x14ac:dyDescent="0.3">
      <c r="A23" s="2" t="s">
        <v>26</v>
      </c>
      <c r="B23" s="10">
        <f t="shared" si="0"/>
        <v>-3095.3270400000001</v>
      </c>
      <c r="C23" s="4">
        <v>-2086.6419999999998</v>
      </c>
      <c r="D23" s="10">
        <f t="shared" si="1"/>
        <v>-2.8681249218175333</v>
      </c>
      <c r="E23" s="10">
        <f>+C23/PlantillaVueltas!H23</f>
        <v>-1.814471304347826</v>
      </c>
    </row>
    <row r="24" spans="1:8" x14ac:dyDescent="0.3">
      <c r="A24" s="2" t="s">
        <v>27</v>
      </c>
      <c r="B24" s="10">
        <f t="shared" si="0"/>
        <v>-3095.3270400000001</v>
      </c>
      <c r="C24" s="4">
        <v>-1214.9080000000006</v>
      </c>
      <c r="D24" s="10">
        <f t="shared" si="1"/>
        <v>-2.8681249218175333</v>
      </c>
      <c r="E24" s="10">
        <f>+C24/PlantillaVueltas!H24</f>
        <v>-1.0015729596042873</v>
      </c>
    </row>
    <row r="25" spans="1:8" x14ac:dyDescent="0.3">
      <c r="A25" s="2" t="s">
        <v>28</v>
      </c>
      <c r="B25" s="10">
        <f>AVERAGE($C$5:$C$29)</f>
        <v>-3095.3270400000001</v>
      </c>
      <c r="C25" s="4">
        <v>-2683.9819999999991</v>
      </c>
      <c r="D25" s="10">
        <f t="shared" si="1"/>
        <v>-2.8681249218175333</v>
      </c>
      <c r="E25" s="10">
        <f>+C25/PlantillaVueltas!H25</f>
        <v>-2.3502469352014002</v>
      </c>
    </row>
    <row r="26" spans="1:8" x14ac:dyDescent="0.3">
      <c r="A26" s="2" t="s">
        <v>29</v>
      </c>
      <c r="B26" s="10">
        <f t="shared" si="0"/>
        <v>-3095.3270400000001</v>
      </c>
      <c r="C26" s="4">
        <v>-684.71799999999996</v>
      </c>
      <c r="D26" s="10">
        <f t="shared" si="1"/>
        <v>-2.8681249218175333</v>
      </c>
      <c r="E26" s="10">
        <f>+C26/PlantillaVueltas!H26</f>
        <v>-0.80130836746635459</v>
      </c>
    </row>
    <row r="27" spans="1:8" x14ac:dyDescent="0.3">
      <c r="A27" s="2" t="s">
        <v>30</v>
      </c>
      <c r="B27" s="10">
        <f t="shared" si="0"/>
        <v>-3095.3270400000001</v>
      </c>
      <c r="C27" s="4">
        <v>-2140.2210000000009</v>
      </c>
      <c r="D27" s="10">
        <f t="shared" si="1"/>
        <v>-2.8681249218175333</v>
      </c>
      <c r="E27" s="10">
        <f>+C27/PlantillaVueltas!H27</f>
        <v>-2.0829401459854022</v>
      </c>
    </row>
    <row r="28" spans="1:8" x14ac:dyDescent="0.3">
      <c r="A28" s="2" t="s">
        <v>31</v>
      </c>
      <c r="B28" s="10">
        <f t="shared" si="0"/>
        <v>-3095.3270400000001</v>
      </c>
      <c r="C28" s="4">
        <v>-4281.7169999999996</v>
      </c>
      <c r="D28" s="10">
        <f t="shared" si="1"/>
        <v>-2.8681249218175333</v>
      </c>
      <c r="E28" s="10">
        <f>+C28/PlantillaVueltas!H28</f>
        <v>-6.3716026785714277</v>
      </c>
    </row>
    <row r="29" spans="1:8" x14ac:dyDescent="0.3">
      <c r="A29" s="2" t="s">
        <v>32</v>
      </c>
      <c r="B29" s="10">
        <f t="shared" si="0"/>
        <v>-3095.3270400000001</v>
      </c>
      <c r="C29" s="4">
        <v>-1899.1330000000003</v>
      </c>
      <c r="D29" s="10">
        <f t="shared" si="1"/>
        <v>-2.8681249218175333</v>
      </c>
      <c r="E29" s="10">
        <f>+C29/PlantillaVueltas!H29</f>
        <v>-1.5150642201834865</v>
      </c>
    </row>
    <row r="30" spans="1:8" x14ac:dyDescent="0.3">
      <c r="A30" s="2" t="s">
        <v>33</v>
      </c>
      <c r="B30" s="10">
        <v>0</v>
      </c>
      <c r="C30" s="4">
        <v>0</v>
      </c>
      <c r="D30" s="10"/>
      <c r="E30" s="10">
        <f>+C30/PlantillaVueltas!H30</f>
        <v>0</v>
      </c>
    </row>
    <row r="31" spans="1:8" x14ac:dyDescent="0.3">
      <c r="A31" s="2" t="s">
        <v>34</v>
      </c>
      <c r="B31" s="10">
        <f>AVERAGE($C$31:$C$65)</f>
        <v>-3215.4962</v>
      </c>
      <c r="C31" s="10">
        <v>-2608.5609999999992</v>
      </c>
      <c r="D31" s="10">
        <f>AVERAGE($E$31:$E$65)</f>
        <v>-6.4815088277562966E-2</v>
      </c>
      <c r="E31" s="10">
        <f>+C31/PlantillaVueltas!H31</f>
        <v>-5.3343714852456987E-2</v>
      </c>
      <c r="H31" s="22"/>
    </row>
    <row r="32" spans="1:8" x14ac:dyDescent="0.3">
      <c r="A32" s="2" t="s">
        <v>35</v>
      </c>
      <c r="B32" s="10">
        <f t="shared" ref="B32:B65" si="2">AVERAGE($C$31:$C$65)</f>
        <v>-3215.4962</v>
      </c>
      <c r="C32" s="10">
        <v>-843.43899999999974</v>
      </c>
      <c r="D32" s="10">
        <f t="shared" ref="D32:D65" si="3">AVERAGE($E$31:$E$65)</f>
        <v>-6.4815088277562966E-2</v>
      </c>
      <c r="E32" s="10">
        <f>+C32/PlantillaVueltas!H32</f>
        <v>-1.755043905281118E-2</v>
      </c>
      <c r="H32" s="22"/>
    </row>
    <row r="33" spans="1:5" x14ac:dyDescent="0.3">
      <c r="A33" s="2" t="s">
        <v>36</v>
      </c>
      <c r="B33" s="10">
        <f t="shared" si="2"/>
        <v>-3215.4962</v>
      </c>
      <c r="C33" s="10">
        <v>-2091.2409999999995</v>
      </c>
      <c r="D33" s="10">
        <f t="shared" si="3"/>
        <v>-6.4815088277562966E-2</v>
      </c>
      <c r="E33" s="10">
        <f>+C33/PlantillaVueltas!H33</f>
        <v>-4.0560941076069661E-2</v>
      </c>
    </row>
    <row r="34" spans="1:5" x14ac:dyDescent="0.3">
      <c r="A34" s="2" t="s">
        <v>37</v>
      </c>
      <c r="B34" s="10">
        <f t="shared" si="2"/>
        <v>-3215.4962</v>
      </c>
      <c r="C34" s="10">
        <v>-2486.7979999999989</v>
      </c>
      <c r="D34" s="10">
        <f t="shared" si="3"/>
        <v>-6.4815088277562966E-2</v>
      </c>
      <c r="E34" s="10">
        <f>+C34/PlantillaVueltas!H34</f>
        <v>-4.903476289066349E-2</v>
      </c>
    </row>
    <row r="35" spans="1:5" x14ac:dyDescent="0.3">
      <c r="A35" s="2" t="s">
        <v>38</v>
      </c>
      <c r="B35" s="10">
        <f t="shared" si="2"/>
        <v>-3215.4962</v>
      </c>
      <c r="C35" s="10">
        <v>-3392.89</v>
      </c>
      <c r="D35" s="10">
        <f t="shared" si="3"/>
        <v>-6.4815088277562966E-2</v>
      </c>
      <c r="E35" s="10">
        <f>+C35/PlantillaVueltas!H35</f>
        <v>-7.212469707920581E-2</v>
      </c>
    </row>
    <row r="36" spans="1:5" x14ac:dyDescent="0.3">
      <c r="A36" s="2" t="s">
        <v>39</v>
      </c>
      <c r="B36" s="10">
        <f t="shared" si="2"/>
        <v>-3215.4962</v>
      </c>
      <c r="C36" s="10">
        <v>-2162.8299999999995</v>
      </c>
      <c r="D36" s="10">
        <f t="shared" si="3"/>
        <v>-6.4815088277562966E-2</v>
      </c>
      <c r="E36" s="10">
        <f>+C36/PlantillaVueltas!H36</f>
        <v>-4.5884886286490144E-2</v>
      </c>
    </row>
    <row r="37" spans="1:5" x14ac:dyDescent="0.3">
      <c r="A37" s="2" t="s">
        <v>40</v>
      </c>
      <c r="B37" s="10">
        <f t="shared" si="2"/>
        <v>-3215.4962</v>
      </c>
      <c r="C37" s="10">
        <v>-2250.7159999999994</v>
      </c>
      <c r="D37" s="10">
        <f t="shared" si="3"/>
        <v>-6.4815088277562966E-2</v>
      </c>
      <c r="E37" s="10">
        <f>+C37/PlantillaVueltas!H37</f>
        <v>-4.6958397663258905E-2</v>
      </c>
    </row>
    <row r="38" spans="1:5" x14ac:dyDescent="0.3">
      <c r="A38" s="2" t="s">
        <v>41</v>
      </c>
      <c r="B38" s="10">
        <f t="shared" si="2"/>
        <v>-3215.4962</v>
      </c>
      <c r="C38" s="10">
        <v>-1623.9519999999986</v>
      </c>
      <c r="D38" s="10">
        <f t="shared" si="3"/>
        <v>-6.4815088277562966E-2</v>
      </c>
      <c r="E38" s="10">
        <f>+C38/PlantillaVueltas!H38</f>
        <v>-3.1487193407658723E-2</v>
      </c>
    </row>
    <row r="39" spans="1:5" x14ac:dyDescent="0.3">
      <c r="A39" s="2" t="s">
        <v>42</v>
      </c>
      <c r="B39" s="10">
        <f t="shared" si="2"/>
        <v>-3215.4962</v>
      </c>
      <c r="C39" s="10">
        <v>-4135.5689999999995</v>
      </c>
      <c r="D39" s="10">
        <f t="shared" si="3"/>
        <v>-6.4815088277562966E-2</v>
      </c>
      <c r="E39" s="10">
        <f>+C39/PlantillaVueltas!H39</f>
        <v>-8.61307716338644E-2</v>
      </c>
    </row>
    <row r="40" spans="1:5" x14ac:dyDescent="0.3">
      <c r="A40" s="2" t="s">
        <v>43</v>
      </c>
      <c r="B40" s="10">
        <f t="shared" si="2"/>
        <v>-3215.4962</v>
      </c>
      <c r="C40" s="10">
        <v>-4566.8620000000001</v>
      </c>
      <c r="D40" s="10">
        <f t="shared" si="3"/>
        <v>-6.4815088277562966E-2</v>
      </c>
      <c r="E40" s="10">
        <f>+C40/PlantillaVueltas!H40</f>
        <v>-8.9990975013793648E-2</v>
      </c>
    </row>
    <row r="41" spans="1:5" x14ac:dyDescent="0.3">
      <c r="A41" s="2" t="s">
        <v>44</v>
      </c>
      <c r="B41" s="10">
        <f t="shared" si="2"/>
        <v>-3215.4962</v>
      </c>
      <c r="C41" s="10">
        <v>-2791.3719999999989</v>
      </c>
      <c r="D41" s="10">
        <f t="shared" si="3"/>
        <v>-6.4815088277562966E-2</v>
      </c>
      <c r="E41" s="10">
        <f>+C41/PlantillaVueltas!H41</f>
        <v>-5.6765201122544413E-2</v>
      </c>
    </row>
    <row r="42" spans="1:5" x14ac:dyDescent="0.3">
      <c r="A42" s="2" t="s">
        <v>45</v>
      </c>
      <c r="B42" s="10">
        <f t="shared" si="2"/>
        <v>-3215.4962</v>
      </c>
      <c r="C42" s="10">
        <v>-5408.3589999999986</v>
      </c>
      <c r="D42" s="10">
        <f t="shared" si="3"/>
        <v>-6.4815088277562966E-2</v>
      </c>
      <c r="E42" s="10">
        <f>+C42/PlantillaVueltas!H42</f>
        <v>-0.11019925424833935</v>
      </c>
    </row>
    <row r="43" spans="1:5" x14ac:dyDescent="0.3">
      <c r="A43" s="2" t="s">
        <v>46</v>
      </c>
      <c r="B43" s="10">
        <f t="shared" si="2"/>
        <v>-3215.4962</v>
      </c>
      <c r="C43" s="10">
        <v>-3453.5279999999989</v>
      </c>
      <c r="D43" s="10">
        <f t="shared" si="3"/>
        <v>-6.4815088277562966E-2</v>
      </c>
      <c r="E43" s="10">
        <f>+C43/PlantillaVueltas!H43</f>
        <v>-7.2208752378363661E-2</v>
      </c>
    </row>
    <row r="44" spans="1:5" x14ac:dyDescent="0.3">
      <c r="A44" s="2" t="s">
        <v>47</v>
      </c>
      <c r="B44" s="10">
        <f t="shared" si="2"/>
        <v>-3215.4962</v>
      </c>
      <c r="C44" s="10">
        <v>-2589.7079999999987</v>
      </c>
      <c r="D44" s="10">
        <f t="shared" si="3"/>
        <v>-6.4815088277562966E-2</v>
      </c>
      <c r="E44" s="10">
        <f>+C44/PlantillaVueltas!H44</f>
        <v>-5.0735810982896749E-2</v>
      </c>
    </row>
    <row r="45" spans="1:5" x14ac:dyDescent="0.3">
      <c r="A45" s="2" t="s">
        <v>48</v>
      </c>
      <c r="B45" s="10">
        <f t="shared" si="2"/>
        <v>-3215.4962</v>
      </c>
      <c r="C45" s="10">
        <v>-2931.0719999999992</v>
      </c>
      <c r="D45" s="10">
        <f t="shared" si="3"/>
        <v>-6.4815088277562966E-2</v>
      </c>
      <c r="E45" s="10">
        <f>+C45/PlantillaVueltas!H45</f>
        <v>-5.6787213019471067E-2</v>
      </c>
    </row>
    <row r="46" spans="1:5" x14ac:dyDescent="0.3">
      <c r="A46" s="2" t="s">
        <v>49</v>
      </c>
      <c r="B46" s="10">
        <f t="shared" si="2"/>
        <v>-3215.4962</v>
      </c>
      <c r="C46" s="10">
        <v>-3639.2219999999998</v>
      </c>
      <c r="D46" s="10">
        <f t="shared" si="3"/>
        <v>-6.4815088277562966E-2</v>
      </c>
      <c r="E46" s="10">
        <f>+C46/PlantillaVueltas!H46</f>
        <v>-7.9714848969399593E-2</v>
      </c>
    </row>
    <row r="47" spans="1:5" x14ac:dyDescent="0.3">
      <c r="A47" s="2" t="s">
        <v>50</v>
      </c>
      <c r="B47" s="10">
        <f t="shared" si="2"/>
        <v>-3215.4962</v>
      </c>
      <c r="C47" s="10">
        <v>-854.43699999999978</v>
      </c>
      <c r="D47" s="10">
        <f t="shared" si="3"/>
        <v>-6.4815088277562966E-2</v>
      </c>
      <c r="E47" s="10">
        <f>+C47/PlantillaVueltas!H47</f>
        <v>-1.7251595057341296E-2</v>
      </c>
    </row>
    <row r="48" spans="1:5" x14ac:dyDescent="0.3">
      <c r="A48" s="2" t="s">
        <v>51</v>
      </c>
      <c r="B48" s="10">
        <f t="shared" si="2"/>
        <v>-3215.4962</v>
      </c>
      <c r="C48" s="10">
        <v>-4651.3039999999992</v>
      </c>
      <c r="D48" s="10">
        <f t="shared" si="3"/>
        <v>-6.4815088277562966E-2</v>
      </c>
      <c r="E48" s="10">
        <f>+C48/PlantillaVueltas!H48</f>
        <v>-9.5177082054430109E-2</v>
      </c>
    </row>
    <row r="49" spans="1:5" x14ac:dyDescent="0.3">
      <c r="A49" s="2" t="s">
        <v>52</v>
      </c>
      <c r="B49" s="10">
        <f t="shared" si="2"/>
        <v>-3215.4962</v>
      </c>
      <c r="C49" s="10">
        <v>-3081.9699999999989</v>
      </c>
      <c r="D49" s="10">
        <f t="shared" si="3"/>
        <v>-6.4815088277562966E-2</v>
      </c>
      <c r="E49" s="10">
        <f>+C49/PlantillaVueltas!H49</f>
        <v>-6.0947041607340588E-2</v>
      </c>
    </row>
    <row r="50" spans="1:5" x14ac:dyDescent="0.3">
      <c r="A50" s="2" t="s">
        <v>53</v>
      </c>
      <c r="B50" s="10">
        <f t="shared" si="2"/>
        <v>-3215.4962</v>
      </c>
      <c r="C50" s="10">
        <v>-2797.753999999999</v>
      </c>
      <c r="D50" s="10">
        <f t="shared" si="3"/>
        <v>-6.4815088277562966E-2</v>
      </c>
      <c r="E50" s="10">
        <f>+C50/PlantillaVueltas!H50</f>
        <v>-5.6999307309917674E-2</v>
      </c>
    </row>
    <row r="51" spans="1:5" x14ac:dyDescent="0.3">
      <c r="A51" s="2" t="s">
        <v>54</v>
      </c>
      <c r="B51" s="10">
        <f t="shared" si="2"/>
        <v>-3215.4962</v>
      </c>
      <c r="C51" s="10">
        <v>-6191.7279999999992</v>
      </c>
      <c r="D51" s="10">
        <f t="shared" si="3"/>
        <v>-6.4815088277562966E-2</v>
      </c>
      <c r="E51" s="10">
        <f>+C51/PlantillaVueltas!H51</f>
        <v>-0.12239519253577923</v>
      </c>
    </row>
    <row r="52" spans="1:5" x14ac:dyDescent="0.3">
      <c r="A52" s="2" t="s">
        <v>55</v>
      </c>
      <c r="B52" s="10">
        <f t="shared" si="2"/>
        <v>-3215.4962</v>
      </c>
      <c r="C52" s="10">
        <v>-1953.6009999999994</v>
      </c>
      <c r="D52" s="10">
        <f t="shared" si="3"/>
        <v>-6.4815088277562966E-2</v>
      </c>
      <c r="E52" s="10">
        <f>+C52/PlantillaVueltas!H52</f>
        <v>-4.0294556854980082E-2</v>
      </c>
    </row>
    <row r="53" spans="1:5" x14ac:dyDescent="0.3">
      <c r="A53" s="2" t="s">
        <v>56</v>
      </c>
      <c r="B53" s="10">
        <f t="shared" si="2"/>
        <v>-3215.4962</v>
      </c>
      <c r="C53" s="10">
        <v>-1422.9789999999989</v>
      </c>
      <c r="D53" s="10">
        <f t="shared" si="3"/>
        <v>-6.4815088277562966E-2</v>
      </c>
      <c r="E53" s="10">
        <f>+C53/PlantillaVueltas!H53</f>
        <v>-2.8855477146449263E-2</v>
      </c>
    </row>
    <row r="54" spans="1:5" x14ac:dyDescent="0.3">
      <c r="A54" s="2" t="s">
        <v>57</v>
      </c>
      <c r="B54" s="10">
        <f t="shared" si="2"/>
        <v>-3215.4962</v>
      </c>
      <c r="C54" s="10">
        <v>-3751.4239999999995</v>
      </c>
      <c r="D54" s="10">
        <f t="shared" si="3"/>
        <v>-6.4815088277562966E-2</v>
      </c>
      <c r="E54" s="10">
        <f>+C54/PlantillaVueltas!H54</f>
        <v>-7.1957340698968031E-2</v>
      </c>
    </row>
    <row r="55" spans="1:5" x14ac:dyDescent="0.3">
      <c r="A55" s="2" t="s">
        <v>58</v>
      </c>
      <c r="B55" s="10">
        <f t="shared" si="2"/>
        <v>-3215.4962</v>
      </c>
      <c r="C55" s="10">
        <v>-4482.2019999999993</v>
      </c>
      <c r="D55" s="10">
        <f t="shared" si="3"/>
        <v>-6.4815088277562966E-2</v>
      </c>
      <c r="E55" s="10">
        <f>+C55/PlantillaVueltas!H55</f>
        <v>-8.5458292817784887E-2</v>
      </c>
    </row>
    <row r="56" spans="1:5" x14ac:dyDescent="0.3">
      <c r="A56" s="2" t="s">
        <v>59</v>
      </c>
      <c r="B56" s="10">
        <f t="shared" si="2"/>
        <v>-3215.4962</v>
      </c>
      <c r="C56" s="10">
        <v>-3177.3619999999983</v>
      </c>
      <c r="D56" s="10">
        <f t="shared" si="3"/>
        <v>-6.4815088277562966E-2</v>
      </c>
      <c r="E56" s="10">
        <f>+C56/PlantillaVueltas!H56</f>
        <v>-6.5084536758229339E-2</v>
      </c>
    </row>
    <row r="57" spans="1:5" x14ac:dyDescent="0.3">
      <c r="A57" s="2" t="s">
        <v>60</v>
      </c>
      <c r="B57" s="10">
        <f t="shared" si="2"/>
        <v>-3215.4962</v>
      </c>
      <c r="C57" s="10">
        <v>-7554.976999999999</v>
      </c>
      <c r="D57" s="10">
        <f t="shared" si="3"/>
        <v>-6.4815088277562966E-2</v>
      </c>
      <c r="E57" s="10">
        <f>+C57/PlantillaVueltas!H57</f>
        <v>-0.14346436641917165</v>
      </c>
    </row>
    <row r="58" spans="1:5" x14ac:dyDescent="0.3">
      <c r="A58" s="2" t="s">
        <v>61</v>
      </c>
      <c r="B58" s="10">
        <f t="shared" si="2"/>
        <v>-3215.4962</v>
      </c>
      <c r="C58" s="10">
        <v>-3349.2889999999993</v>
      </c>
      <c r="D58" s="10">
        <f t="shared" si="3"/>
        <v>-6.4815088277562966E-2</v>
      </c>
      <c r="E58" s="10">
        <f>+C58/PlantillaVueltas!H58</f>
        <v>-6.9097396435055275E-2</v>
      </c>
    </row>
    <row r="59" spans="1:5" x14ac:dyDescent="0.3">
      <c r="A59" s="2" t="s">
        <v>62</v>
      </c>
      <c r="B59" s="10">
        <f t="shared" si="2"/>
        <v>-3215.4962</v>
      </c>
      <c r="C59" s="10">
        <v>-1454.3379999999986</v>
      </c>
      <c r="D59" s="10">
        <f t="shared" si="3"/>
        <v>-6.4815088277562966E-2</v>
      </c>
      <c r="E59" s="10">
        <f>+C59/PlantillaVueltas!H59</f>
        <v>-2.7949763616097141E-2</v>
      </c>
    </row>
    <row r="60" spans="1:5" x14ac:dyDescent="0.3">
      <c r="A60" s="2" t="s">
        <v>63</v>
      </c>
      <c r="B60" s="10">
        <f t="shared" si="2"/>
        <v>-3215.4962</v>
      </c>
      <c r="C60" s="10">
        <v>-818.21699999999942</v>
      </c>
      <c r="D60" s="10">
        <f t="shared" si="3"/>
        <v>-6.4815088277562966E-2</v>
      </c>
      <c r="E60" s="10">
        <f>+C60/PlantillaVueltas!H60</f>
        <v>-1.5892646259031921E-2</v>
      </c>
    </row>
    <row r="61" spans="1:5" x14ac:dyDescent="0.3">
      <c r="A61" s="2" t="s">
        <v>64</v>
      </c>
      <c r="B61" s="10">
        <f t="shared" si="2"/>
        <v>-3215.4962</v>
      </c>
      <c r="C61" s="10">
        <v>-6270.9629999999988</v>
      </c>
      <c r="D61" s="10">
        <f t="shared" si="3"/>
        <v>-6.4815088277562966E-2</v>
      </c>
      <c r="E61" s="10">
        <f>+C61/PlantillaVueltas!H61</f>
        <v>-0.11946284266473622</v>
      </c>
    </row>
    <row r="62" spans="1:5" x14ac:dyDescent="0.3">
      <c r="A62" s="2" t="s">
        <v>65</v>
      </c>
      <c r="B62" s="10">
        <f t="shared" si="2"/>
        <v>-3215.4962</v>
      </c>
      <c r="C62" s="10">
        <v>-4263.8029999999999</v>
      </c>
      <c r="D62" s="10">
        <f t="shared" si="3"/>
        <v>-6.4815088277562966E-2</v>
      </c>
      <c r="E62" s="10">
        <f>+C62/PlantillaVueltas!H62</f>
        <v>-9.0176236702408902E-2</v>
      </c>
    </row>
    <row r="63" spans="1:5" x14ac:dyDescent="0.3">
      <c r="A63" s="2" t="s">
        <v>66</v>
      </c>
      <c r="B63" s="10">
        <f t="shared" si="2"/>
        <v>-3215.4962</v>
      </c>
      <c r="C63" s="10">
        <v>-1766.810999999999</v>
      </c>
      <c r="D63" s="10">
        <f t="shared" si="3"/>
        <v>-6.4815088277562966E-2</v>
      </c>
      <c r="E63" s="10">
        <f>+C63/PlantillaVueltas!H63</f>
        <v>-3.5283999680472883E-2</v>
      </c>
    </row>
    <row r="64" spans="1:5" x14ac:dyDescent="0.3">
      <c r="A64" s="2" t="s">
        <v>67</v>
      </c>
      <c r="B64" s="10">
        <f t="shared" si="2"/>
        <v>-3215.4962</v>
      </c>
      <c r="C64" s="10">
        <v>-718.86799999999914</v>
      </c>
      <c r="D64" s="10">
        <f t="shared" si="3"/>
        <v>-6.4815088277562966E-2</v>
      </c>
      <c r="E64" s="10">
        <f>+C64/PlantillaVueltas!H64</f>
        <v>-1.4171867915229159E-2</v>
      </c>
    </row>
    <row r="65" spans="1:10" x14ac:dyDescent="0.3">
      <c r="A65" s="2" t="s">
        <v>68</v>
      </c>
      <c r="B65" s="10">
        <f t="shared" si="2"/>
        <v>-3215.4962</v>
      </c>
      <c r="C65" s="10">
        <v>-7004.2209999999995</v>
      </c>
      <c r="D65" s="10">
        <f t="shared" si="3"/>
        <v>-6.4815088277562966E-2</v>
      </c>
      <c r="E65" s="10">
        <f>+C65/PlantillaVueltas!H65</f>
        <v>-0.14913068750399217</v>
      </c>
      <c r="G65" s="26"/>
    </row>
    <row r="66" spans="1:10" x14ac:dyDescent="0.3">
      <c r="A66" s="6" t="s">
        <v>81</v>
      </c>
      <c r="B66" s="6"/>
      <c r="C66" s="6">
        <f t="shared" ref="C66" si="4">SUM(C5:C65)</f>
        <v>-189925.54299999989</v>
      </c>
    </row>
    <row r="70" spans="1:10" ht="15" customHeight="1" x14ac:dyDescent="0.3">
      <c r="A70" s="47" t="s">
        <v>0</v>
      </c>
      <c r="B70" s="43" t="s">
        <v>153</v>
      </c>
      <c r="C70" s="44"/>
      <c r="D70" s="44"/>
      <c r="E70" s="44"/>
    </row>
    <row r="71" spans="1:10" ht="15" customHeight="1" x14ac:dyDescent="0.3">
      <c r="A71" s="48"/>
      <c r="B71" s="50" t="s">
        <v>77</v>
      </c>
      <c r="C71" s="50" t="s">
        <v>79</v>
      </c>
      <c r="D71" s="42" t="s">
        <v>159</v>
      </c>
      <c r="E71" s="42" t="s">
        <v>160</v>
      </c>
    </row>
    <row r="72" spans="1:10" x14ac:dyDescent="0.3">
      <c r="A72" s="49"/>
      <c r="B72" s="50"/>
      <c r="C72" s="50"/>
      <c r="D72" s="42"/>
      <c r="E72" s="42"/>
    </row>
    <row r="73" spans="1:10" x14ac:dyDescent="0.3">
      <c r="A73" s="3" t="s">
        <v>76</v>
      </c>
      <c r="B73" s="50"/>
      <c r="C73" s="50"/>
      <c r="D73" s="42"/>
      <c r="E73" s="42"/>
    </row>
    <row r="74" spans="1:10" x14ac:dyDescent="0.3">
      <c r="A74" s="2" t="s">
        <v>8</v>
      </c>
      <c r="B74" s="10">
        <f>AVERAGE($C$74:$C$98)</f>
        <v>-1195.0385999999996</v>
      </c>
      <c r="C74" s="10">
        <v>-1126.9569999999999</v>
      </c>
      <c r="D74" s="10">
        <f>AVERAGE($E$74:$E$98)</f>
        <v>-3.4371741350946632</v>
      </c>
      <c r="E74" s="10">
        <f>+C74/PlantillaVueltas!I5</f>
        <v>-3.6649008130081295</v>
      </c>
      <c r="F74" s="22"/>
      <c r="G74" s="22"/>
      <c r="H74" s="26"/>
      <c r="I74" s="22"/>
      <c r="J74" s="22"/>
    </row>
    <row r="75" spans="1:10" x14ac:dyDescent="0.3">
      <c r="A75" s="2" t="s">
        <v>9</v>
      </c>
      <c r="B75" s="10">
        <f t="shared" ref="B75:B98" si="5">AVERAGE($C$74:$C$98)</f>
        <v>-1195.0385999999996</v>
      </c>
      <c r="C75" s="10">
        <v>-1691.6909999999996</v>
      </c>
      <c r="D75" s="10">
        <f t="shared" ref="D75:D98" si="6">AVERAGE($E$74:$E$98)</f>
        <v>-3.4371741350946632</v>
      </c>
      <c r="E75" s="10">
        <f>+C75/PlantillaVueltas!I6</f>
        <v>-4.8059403409090899</v>
      </c>
      <c r="F75" s="22"/>
      <c r="G75" s="22"/>
      <c r="H75" s="26"/>
      <c r="I75" s="22"/>
      <c r="J75" s="22"/>
    </row>
    <row r="76" spans="1:10" x14ac:dyDescent="0.3">
      <c r="A76" s="2" t="s">
        <v>10</v>
      </c>
      <c r="B76" s="10">
        <f t="shared" si="5"/>
        <v>-1195.0385999999996</v>
      </c>
      <c r="C76" s="10">
        <v>-2187.9119999999998</v>
      </c>
      <c r="D76" s="10">
        <f t="shared" si="6"/>
        <v>-3.4371741350946632</v>
      </c>
      <c r="E76" s="10">
        <f>+C76/PlantillaVueltas!I7</f>
        <v>-6.0775333333333332</v>
      </c>
      <c r="F76" s="22"/>
      <c r="G76" s="22"/>
      <c r="H76" s="26"/>
      <c r="I76" s="22"/>
      <c r="J76" s="22"/>
    </row>
    <row r="77" spans="1:10" x14ac:dyDescent="0.3">
      <c r="A77" s="2" t="s">
        <v>11</v>
      </c>
      <c r="B77" s="10">
        <f t="shared" si="5"/>
        <v>-1195.0385999999996</v>
      </c>
      <c r="C77" s="10">
        <v>-941.6189999999998</v>
      </c>
      <c r="D77" s="10">
        <f t="shared" si="6"/>
        <v>-3.4371741350946632</v>
      </c>
      <c r="E77" s="10">
        <f>+C77/PlantillaVueltas!I8</f>
        <v>-2.5797780821917802</v>
      </c>
      <c r="F77" s="22"/>
      <c r="G77" s="22"/>
      <c r="H77" s="26"/>
      <c r="I77" s="22"/>
      <c r="J77" s="22"/>
    </row>
    <row r="78" spans="1:10" x14ac:dyDescent="0.3">
      <c r="A78" s="2" t="s">
        <v>12</v>
      </c>
      <c r="B78" s="10">
        <f t="shared" si="5"/>
        <v>-1195.0385999999996</v>
      </c>
      <c r="C78" s="10">
        <v>-1278.0249999999992</v>
      </c>
      <c r="D78" s="10">
        <f t="shared" si="6"/>
        <v>-3.4371741350946632</v>
      </c>
      <c r="E78" s="10">
        <f>+C78/PlantillaVueltas!I9</f>
        <v>-3.1209401709401687</v>
      </c>
      <c r="F78" s="22"/>
      <c r="G78" s="22"/>
      <c r="H78" s="26"/>
      <c r="I78" s="22"/>
      <c r="J78" s="22"/>
    </row>
    <row r="79" spans="1:10" x14ac:dyDescent="0.3">
      <c r="A79" s="2" t="s">
        <v>13</v>
      </c>
      <c r="B79" s="10">
        <f t="shared" si="5"/>
        <v>-1195.0385999999996</v>
      </c>
      <c r="C79" s="10">
        <v>-1623.9899999999996</v>
      </c>
      <c r="D79" s="10">
        <f t="shared" si="6"/>
        <v>-3.4371741350946632</v>
      </c>
      <c r="E79" s="10">
        <f>+C79/PlantillaVueltas!I10</f>
        <v>-4.5426293706293697</v>
      </c>
      <c r="F79" s="22"/>
      <c r="G79" s="22"/>
      <c r="H79" s="26"/>
      <c r="I79" s="22"/>
      <c r="J79" s="22"/>
    </row>
    <row r="80" spans="1:10" x14ac:dyDescent="0.3">
      <c r="A80" s="2" t="s">
        <v>14</v>
      </c>
      <c r="B80" s="10">
        <f t="shared" si="5"/>
        <v>-1195.0385999999996</v>
      </c>
      <c r="C80" s="10">
        <v>-858.92899999999975</v>
      </c>
      <c r="D80" s="10">
        <f t="shared" si="6"/>
        <v>-3.4371741350946632</v>
      </c>
      <c r="E80" s="10">
        <f>+C80/PlantillaVueltas!I11</f>
        <v>-2.507821897810218</v>
      </c>
      <c r="F80" s="22"/>
      <c r="G80" s="22"/>
      <c r="H80" s="26"/>
      <c r="I80" s="22"/>
      <c r="J80" s="22"/>
    </row>
    <row r="81" spans="1:10" x14ac:dyDescent="0.3">
      <c r="A81" s="2" t="s">
        <v>15</v>
      </c>
      <c r="B81" s="10">
        <f t="shared" si="5"/>
        <v>-1195.0385999999996</v>
      </c>
      <c r="C81" s="10">
        <v>-1069.3899999999996</v>
      </c>
      <c r="D81" s="10">
        <f t="shared" si="6"/>
        <v>-3.4371741350946632</v>
      </c>
      <c r="E81" s="10">
        <f>+C81/PlantillaVueltas!I12</f>
        <v>-2.8253368560105669</v>
      </c>
      <c r="F81" s="22"/>
      <c r="G81" s="22"/>
      <c r="H81" s="26"/>
      <c r="I81" s="22"/>
      <c r="J81" s="22"/>
    </row>
    <row r="82" spans="1:10" x14ac:dyDescent="0.3">
      <c r="A82" s="2" t="s">
        <v>16</v>
      </c>
      <c r="B82" s="10">
        <f t="shared" si="5"/>
        <v>-1195.0385999999996</v>
      </c>
      <c r="C82" s="10">
        <v>-702.04799999999977</v>
      </c>
      <c r="D82" s="10">
        <f t="shared" si="6"/>
        <v>-3.4371741350946632</v>
      </c>
      <c r="E82" s="10">
        <f>+C82/PlantillaVueltas!I13</f>
        <v>-1.8974270270270264</v>
      </c>
      <c r="F82" s="22"/>
      <c r="G82" s="22"/>
      <c r="H82" s="26"/>
      <c r="I82" s="22"/>
      <c r="J82" s="22"/>
    </row>
    <row r="83" spans="1:10" x14ac:dyDescent="0.3">
      <c r="A83" s="2" t="s">
        <v>17</v>
      </c>
      <c r="B83" s="10">
        <f t="shared" si="5"/>
        <v>-1195.0385999999996</v>
      </c>
      <c r="C83" s="10">
        <v>-1143.6199999999994</v>
      </c>
      <c r="D83" s="10">
        <f t="shared" si="6"/>
        <v>-3.4371741350946632</v>
      </c>
      <c r="E83" s="10">
        <f>+C83/PlantillaVueltas!I14</f>
        <v>-3.2862643678160905</v>
      </c>
      <c r="F83" s="22"/>
      <c r="G83" s="22"/>
      <c r="H83" s="26"/>
      <c r="I83" s="22"/>
      <c r="J83" s="22"/>
    </row>
    <row r="84" spans="1:10" x14ac:dyDescent="0.3">
      <c r="A84" s="2" t="s">
        <v>18</v>
      </c>
      <c r="B84" s="10">
        <f t="shared" si="5"/>
        <v>-1195.0385999999996</v>
      </c>
      <c r="C84" s="10">
        <v>-1479.1519999999996</v>
      </c>
      <c r="D84" s="10">
        <f t="shared" si="6"/>
        <v>-3.4371741350946632</v>
      </c>
      <c r="E84" s="10">
        <f>+C84/PlantillaVueltas!I15</f>
        <v>-3.8772005242463949</v>
      </c>
      <c r="F84" s="22"/>
      <c r="G84" s="22"/>
      <c r="H84" s="26"/>
      <c r="I84" s="22"/>
      <c r="J84" s="22"/>
    </row>
    <row r="85" spans="1:10" x14ac:dyDescent="0.3">
      <c r="A85" s="2" t="s">
        <v>19</v>
      </c>
      <c r="B85" s="10">
        <f t="shared" si="5"/>
        <v>-1195.0385999999996</v>
      </c>
      <c r="C85" s="10">
        <v>-2702.2909999999993</v>
      </c>
      <c r="D85" s="10">
        <f t="shared" si="6"/>
        <v>-3.4371741350946632</v>
      </c>
      <c r="E85" s="10">
        <f>+C85/PlantillaVueltas!I16</f>
        <v>-7.4752171507607175</v>
      </c>
      <c r="F85" s="22"/>
      <c r="G85" s="22"/>
      <c r="H85" s="26"/>
      <c r="I85" s="22"/>
      <c r="J85" s="22"/>
    </row>
    <row r="86" spans="1:10" x14ac:dyDescent="0.3">
      <c r="A86" s="2" t="s">
        <v>20</v>
      </c>
      <c r="B86" s="10">
        <f t="shared" si="5"/>
        <v>-1195.0385999999996</v>
      </c>
      <c r="C86" s="10">
        <v>-509.54899999999992</v>
      </c>
      <c r="D86" s="10">
        <f t="shared" si="6"/>
        <v>-3.4371741350946632</v>
      </c>
      <c r="E86" s="10">
        <f>+C86/PlantillaVueltas!I17</f>
        <v>-1.2488946078431371</v>
      </c>
      <c r="F86" s="22"/>
      <c r="G86" s="22"/>
      <c r="H86" s="26"/>
      <c r="I86" s="22"/>
      <c r="J86" s="22"/>
    </row>
    <row r="87" spans="1:10" x14ac:dyDescent="0.3">
      <c r="A87" s="2" t="s">
        <v>21</v>
      </c>
      <c r="B87" s="10">
        <f t="shared" si="5"/>
        <v>-1195.0385999999996</v>
      </c>
      <c r="C87" s="10">
        <v>-1326.8559999999995</v>
      </c>
      <c r="D87" s="10">
        <f t="shared" si="6"/>
        <v>-3.4371741350946632</v>
      </c>
      <c r="E87" s="10">
        <f>+C87/PlantillaVueltas!I18</f>
        <v>-3.5620295302013409</v>
      </c>
      <c r="F87" s="22"/>
      <c r="G87" s="22"/>
      <c r="H87" s="26"/>
      <c r="I87" s="22"/>
      <c r="J87" s="22"/>
    </row>
    <row r="88" spans="1:10" x14ac:dyDescent="0.3">
      <c r="A88" s="2" t="s">
        <v>22</v>
      </c>
      <c r="B88" s="10">
        <f t="shared" si="5"/>
        <v>-1195.0385999999996</v>
      </c>
      <c r="C88" s="10">
        <v>-1679.2769999999994</v>
      </c>
      <c r="D88" s="10">
        <f t="shared" si="6"/>
        <v>-3.4371741350946632</v>
      </c>
      <c r="E88" s="10">
        <f>+C88/PlantillaVueltas!I19</f>
        <v>-4.3504585492227958</v>
      </c>
      <c r="F88" s="22"/>
      <c r="G88" s="22"/>
      <c r="H88" s="26"/>
      <c r="I88" s="22"/>
      <c r="J88" s="22"/>
    </row>
    <row r="89" spans="1:10" x14ac:dyDescent="0.3">
      <c r="A89" s="2" t="s">
        <v>23</v>
      </c>
      <c r="B89" s="10">
        <f t="shared" si="5"/>
        <v>-1195.0385999999996</v>
      </c>
      <c r="C89" s="10">
        <v>-1610.2169999999996</v>
      </c>
      <c r="D89" s="10">
        <f t="shared" si="6"/>
        <v>-3.4371741350946632</v>
      </c>
      <c r="E89" s="10">
        <f>+C89/PlantillaVueltas!I20</f>
        <v>-4.5358225352112669</v>
      </c>
      <c r="F89" s="22"/>
      <c r="G89" s="22"/>
      <c r="H89" s="26"/>
      <c r="I89" s="22"/>
      <c r="J89" s="22"/>
    </row>
    <row r="90" spans="1:10" x14ac:dyDescent="0.3">
      <c r="A90" s="2" t="s">
        <v>24</v>
      </c>
      <c r="B90" s="10">
        <f t="shared" si="5"/>
        <v>-1195.0385999999996</v>
      </c>
      <c r="C90" s="10">
        <v>-1265.2909999999995</v>
      </c>
      <c r="D90" s="10">
        <f t="shared" si="6"/>
        <v>-3.4371741350946632</v>
      </c>
      <c r="E90" s="10">
        <f>+C90/PlantillaVueltas!I21</f>
        <v>-3.2073282636248401</v>
      </c>
      <c r="F90" s="22"/>
      <c r="G90" s="22"/>
      <c r="H90" s="26"/>
      <c r="I90" s="22"/>
      <c r="J90" s="22"/>
    </row>
    <row r="91" spans="1:10" x14ac:dyDescent="0.3">
      <c r="A91" s="2" t="s">
        <v>25</v>
      </c>
      <c r="B91" s="10">
        <f t="shared" si="5"/>
        <v>-1195.0385999999996</v>
      </c>
      <c r="C91" s="10">
        <v>-1060.1629999999996</v>
      </c>
      <c r="D91" s="10">
        <f t="shared" si="6"/>
        <v>-3.4371741350946632</v>
      </c>
      <c r="E91" s="10">
        <f>+C91/PlantillaVueltas!I22</f>
        <v>-2.9948107344632757</v>
      </c>
      <c r="F91" s="22"/>
      <c r="G91" s="22"/>
      <c r="H91" s="26"/>
      <c r="I91" s="22"/>
      <c r="J91" s="22"/>
    </row>
    <row r="92" spans="1:10" x14ac:dyDescent="0.3">
      <c r="A92" s="2" t="s">
        <v>26</v>
      </c>
      <c r="B92" s="10">
        <f t="shared" si="5"/>
        <v>-1195.0385999999996</v>
      </c>
      <c r="C92" s="10">
        <v>-474.83299999999997</v>
      </c>
      <c r="D92" s="10">
        <f t="shared" si="6"/>
        <v>-3.4371741350946632</v>
      </c>
      <c r="E92" s="10">
        <f>+C92/PlantillaVueltas!I23</f>
        <v>-1.2413934640522875</v>
      </c>
      <c r="F92" s="22"/>
      <c r="G92" s="22"/>
      <c r="H92" s="26"/>
      <c r="I92" s="22"/>
      <c r="J92" s="22"/>
    </row>
    <row r="93" spans="1:10" x14ac:dyDescent="0.3">
      <c r="A93" s="2" t="s">
        <v>27</v>
      </c>
      <c r="B93" s="10">
        <f t="shared" si="5"/>
        <v>-1195.0385999999996</v>
      </c>
      <c r="C93" s="10">
        <v>-156.46299999999997</v>
      </c>
      <c r="D93" s="10">
        <f t="shared" si="6"/>
        <v>-3.4371741350946632</v>
      </c>
      <c r="E93" s="10">
        <f>+C93/PlantillaVueltas!I24</f>
        <v>-0.37431339712918654</v>
      </c>
      <c r="F93" s="22"/>
      <c r="G93" s="22"/>
      <c r="H93" s="26"/>
      <c r="I93" s="22"/>
      <c r="J93" s="22"/>
    </row>
    <row r="94" spans="1:10" x14ac:dyDescent="0.3">
      <c r="A94" s="2" t="s">
        <v>28</v>
      </c>
      <c r="B94" s="10">
        <f t="shared" si="5"/>
        <v>-1195.0385999999996</v>
      </c>
      <c r="C94" s="10">
        <v>-948.29199999999969</v>
      </c>
      <c r="D94" s="10">
        <f t="shared" si="6"/>
        <v>-3.4371741350946632</v>
      </c>
      <c r="E94" s="10">
        <f>+C94/PlantillaVueltas!I25</f>
        <v>-2.3677702871410728</v>
      </c>
      <c r="F94" s="22"/>
      <c r="G94" s="22"/>
      <c r="H94" s="26"/>
      <c r="I94" s="22"/>
      <c r="J94" s="22"/>
    </row>
    <row r="95" spans="1:10" x14ac:dyDescent="0.3">
      <c r="A95" s="2" t="s">
        <v>29</v>
      </c>
      <c r="B95" s="10">
        <f t="shared" si="5"/>
        <v>-1195.0385999999996</v>
      </c>
      <c r="C95" s="10">
        <v>-395.58099999999979</v>
      </c>
      <c r="D95" s="10">
        <f t="shared" si="6"/>
        <v>-3.4371741350946632</v>
      </c>
      <c r="E95" s="10">
        <f>+C95/PlantillaVueltas!I26</f>
        <v>-1.4463656307129791</v>
      </c>
      <c r="F95" s="22"/>
      <c r="G95" s="22"/>
      <c r="H95" s="26"/>
      <c r="I95" s="22"/>
      <c r="J95" s="22"/>
    </row>
    <row r="96" spans="1:10" x14ac:dyDescent="0.3">
      <c r="A96" s="2" t="s">
        <v>30</v>
      </c>
      <c r="B96" s="10">
        <f t="shared" si="5"/>
        <v>-1195.0385999999996</v>
      </c>
      <c r="C96" s="10">
        <v>-1654.9059999999993</v>
      </c>
      <c r="D96" s="10">
        <f t="shared" si="6"/>
        <v>-3.4371741350946632</v>
      </c>
      <c r="E96" s="10">
        <f>+C96/PlantillaVueltas!I27</f>
        <v>-4.8459912152269382</v>
      </c>
      <c r="F96" s="22"/>
      <c r="G96" s="22"/>
      <c r="H96" s="26"/>
      <c r="I96" s="22"/>
      <c r="J96" s="22"/>
    </row>
    <row r="97" spans="1:10" x14ac:dyDescent="0.3">
      <c r="A97" s="2" t="s">
        <v>31</v>
      </c>
      <c r="B97" s="10">
        <f t="shared" si="5"/>
        <v>-1195.0385999999996</v>
      </c>
      <c r="C97" s="10">
        <v>-753.44499999999982</v>
      </c>
      <c r="D97" s="10">
        <f t="shared" si="6"/>
        <v>-3.4371741350946632</v>
      </c>
      <c r="E97" s="10">
        <f>+C97/PlantillaVueltas!I28</f>
        <v>-6.0761693548387079</v>
      </c>
      <c r="F97" s="22"/>
      <c r="G97" s="22"/>
      <c r="H97" s="26"/>
      <c r="I97" s="22"/>
      <c r="J97" s="22"/>
    </row>
    <row r="98" spans="1:10" x14ac:dyDescent="0.3">
      <c r="A98" s="2" t="s">
        <v>32</v>
      </c>
      <c r="B98" s="10">
        <f t="shared" si="5"/>
        <v>-1195.0385999999996</v>
      </c>
      <c r="C98" s="10">
        <v>-1235.4679999999998</v>
      </c>
      <c r="D98" s="10">
        <f t="shared" si="6"/>
        <v>-3.4371741350946632</v>
      </c>
      <c r="E98" s="10">
        <f>+C98/PlantillaVueltas!I29</f>
        <v>-3.0170158730158727</v>
      </c>
      <c r="F98" s="22"/>
      <c r="G98" s="22"/>
      <c r="H98" s="26"/>
      <c r="I98" s="22"/>
      <c r="J98" s="22"/>
    </row>
    <row r="99" spans="1:10" x14ac:dyDescent="0.3">
      <c r="A99" s="2" t="s">
        <v>33</v>
      </c>
      <c r="B99" s="2">
        <v>0</v>
      </c>
      <c r="C99" s="10">
        <v>0</v>
      </c>
      <c r="D99" s="10"/>
      <c r="E99" s="10">
        <f>+C99/PlantillaVueltas!I30</f>
        <v>0</v>
      </c>
      <c r="F99" s="22"/>
      <c r="G99" s="22"/>
      <c r="H99" s="26"/>
      <c r="I99" s="22"/>
      <c r="J99" s="22"/>
    </row>
    <row r="100" spans="1:10" x14ac:dyDescent="0.3">
      <c r="A100" s="2" t="s">
        <v>34</v>
      </c>
      <c r="B100" s="10">
        <f>AVERAGE($C$100:$C$134)</f>
        <v>-1202.107686582857</v>
      </c>
      <c r="C100" s="10">
        <v>-599.25699999999995</v>
      </c>
      <c r="D100" s="10">
        <f>AVERAGE($E$100:$E$134)</f>
        <v>-7.2527657716834865E-2</v>
      </c>
      <c r="E100" s="10">
        <f>+C100/PlantillaVueltas!I31</f>
        <v>-3.8659247790465125E-2</v>
      </c>
      <c r="F100" s="22"/>
      <c r="G100" s="22"/>
      <c r="H100" s="26"/>
      <c r="I100" s="22"/>
      <c r="J100" s="22"/>
    </row>
    <row r="101" spans="1:10" x14ac:dyDescent="0.3">
      <c r="A101" s="2" t="s">
        <v>35</v>
      </c>
      <c r="B101" s="10">
        <f t="shared" ref="B101:B134" si="7">AVERAGE($C$100:$C$134)</f>
        <v>-1202.107686582857</v>
      </c>
      <c r="C101" s="10">
        <v>-179.58599999999981</v>
      </c>
      <c r="D101" s="10">
        <f t="shared" ref="D101:D134" si="8">AVERAGE($E$100:$E$134)</f>
        <v>-7.2527657716834865E-2</v>
      </c>
      <c r="E101" s="10">
        <f>+C101/PlantillaVueltas!I32</f>
        <v>-1.0190432956931273E-2</v>
      </c>
      <c r="F101" s="22"/>
      <c r="G101" s="22"/>
      <c r="H101" s="26"/>
      <c r="I101" s="22"/>
      <c r="J101" s="22"/>
    </row>
    <row r="102" spans="1:10" x14ac:dyDescent="0.3">
      <c r="A102" s="2" t="s">
        <v>36</v>
      </c>
      <c r="B102" s="10">
        <f t="shared" si="7"/>
        <v>-1202.107686582857</v>
      </c>
      <c r="C102" s="10">
        <v>-694.2800000000002</v>
      </c>
      <c r="D102" s="10">
        <f t="shared" si="8"/>
        <v>-7.2527657716834865E-2</v>
      </c>
      <c r="E102" s="10">
        <f>+C102/PlantillaVueltas!I33</f>
        <v>-4.3430501688977871E-2</v>
      </c>
      <c r="F102" s="22"/>
      <c r="G102" s="22"/>
      <c r="H102" s="26"/>
      <c r="I102" s="22"/>
      <c r="J102" s="22"/>
    </row>
    <row r="103" spans="1:10" x14ac:dyDescent="0.3">
      <c r="A103" s="2" t="s">
        <v>37</v>
      </c>
      <c r="B103" s="10">
        <f t="shared" si="7"/>
        <v>-1202.107686582857</v>
      </c>
      <c r="C103" s="10">
        <v>-2227.7340000000004</v>
      </c>
      <c r="D103" s="10">
        <f t="shared" si="8"/>
        <v>-7.2527657716834865E-2</v>
      </c>
      <c r="E103" s="10">
        <f>+C103/PlantillaVueltas!I34</f>
        <v>-0.13497328082399276</v>
      </c>
      <c r="F103" s="22"/>
      <c r="G103" s="22"/>
      <c r="H103" s="26"/>
      <c r="I103" s="22"/>
      <c r="J103" s="22"/>
    </row>
    <row r="104" spans="1:10" x14ac:dyDescent="0.3">
      <c r="A104" s="2" t="s">
        <v>38</v>
      </c>
      <c r="B104" s="10">
        <f t="shared" si="7"/>
        <v>-1202.107686582857</v>
      </c>
      <c r="C104" s="10">
        <v>-3289.576</v>
      </c>
      <c r="D104" s="10">
        <f t="shared" si="8"/>
        <v>-7.2527657716834865E-2</v>
      </c>
      <c r="E104" s="10">
        <f>+C104/PlantillaVueltas!I35</f>
        <v>-0.19141021761899221</v>
      </c>
      <c r="F104" s="22"/>
      <c r="G104" s="22"/>
      <c r="H104" s="26"/>
      <c r="I104" s="22"/>
      <c r="J104" s="22"/>
    </row>
    <row r="105" spans="1:10" x14ac:dyDescent="0.3">
      <c r="A105" s="2" t="s">
        <v>39</v>
      </c>
      <c r="B105" s="10">
        <f t="shared" si="7"/>
        <v>-1202.107686582857</v>
      </c>
      <c r="C105" s="10">
        <v>-1226.8070000000002</v>
      </c>
      <c r="D105" s="10">
        <f t="shared" si="8"/>
        <v>-7.2527657716834865E-2</v>
      </c>
      <c r="E105" s="10">
        <f>+C105/PlantillaVueltas!I36</f>
        <v>-7.1638364963503662E-2</v>
      </c>
      <c r="F105" s="22"/>
      <c r="G105" s="22"/>
      <c r="H105" s="26"/>
      <c r="I105" s="22"/>
      <c r="J105" s="22"/>
    </row>
    <row r="106" spans="1:10" x14ac:dyDescent="0.3">
      <c r="A106" s="2" t="s">
        <v>40</v>
      </c>
      <c r="B106" s="10">
        <f t="shared" si="7"/>
        <v>-1202.107686582857</v>
      </c>
      <c r="C106" s="10">
        <v>-836.36503039999991</v>
      </c>
      <c r="D106" s="10">
        <f t="shared" si="8"/>
        <v>-7.2527657716834865E-2</v>
      </c>
      <c r="E106" s="10">
        <f>+C106/PlantillaVueltas!I37</f>
        <v>-5.6252692386333056E-2</v>
      </c>
      <c r="F106" s="22"/>
      <c r="G106" s="22"/>
      <c r="H106" s="26"/>
      <c r="I106" s="22"/>
      <c r="J106" s="22"/>
    </row>
    <row r="107" spans="1:10" x14ac:dyDescent="0.3">
      <c r="A107" s="2" t="s">
        <v>41</v>
      </c>
      <c r="B107" s="10">
        <f t="shared" si="7"/>
        <v>-1202.107686582857</v>
      </c>
      <c r="C107" s="10">
        <v>-533.04299999999978</v>
      </c>
      <c r="D107" s="10">
        <f t="shared" si="8"/>
        <v>-7.2527657716834865E-2</v>
      </c>
      <c r="E107" s="10">
        <f>+C107/PlantillaVueltas!I38</f>
        <v>-3.0010302893818251E-2</v>
      </c>
      <c r="F107" s="22"/>
      <c r="G107" s="22"/>
      <c r="H107" s="26"/>
      <c r="I107" s="22"/>
      <c r="J107" s="22"/>
    </row>
    <row r="108" spans="1:10" x14ac:dyDescent="0.3">
      <c r="A108" s="2" t="s">
        <v>42</v>
      </c>
      <c r="B108" s="10">
        <f t="shared" si="7"/>
        <v>-1202.107686582857</v>
      </c>
      <c r="C108" s="10">
        <v>-1680.1</v>
      </c>
      <c r="D108" s="10">
        <f t="shared" si="8"/>
        <v>-7.2527657716834865E-2</v>
      </c>
      <c r="E108" s="10">
        <f>+C108/PlantillaVueltas!I39</f>
        <v>-9.7031475599191452E-2</v>
      </c>
      <c r="F108" s="22"/>
      <c r="G108" s="22"/>
      <c r="H108" s="26"/>
      <c r="I108" s="22"/>
      <c r="J108" s="22"/>
    </row>
    <row r="109" spans="1:10" x14ac:dyDescent="0.3">
      <c r="A109" s="2" t="s">
        <v>43</v>
      </c>
      <c r="B109" s="10">
        <f t="shared" si="7"/>
        <v>-1202.107686582857</v>
      </c>
      <c r="C109" s="10">
        <v>-1860.1190000000001</v>
      </c>
      <c r="D109" s="10">
        <f t="shared" si="8"/>
        <v>-7.2527657716834865E-2</v>
      </c>
      <c r="E109" s="10">
        <f>+C109/PlantillaVueltas!I40</f>
        <v>-0.10351246521981081</v>
      </c>
      <c r="F109" s="22"/>
      <c r="G109" s="22"/>
      <c r="H109" s="26"/>
      <c r="I109" s="22"/>
      <c r="J109" s="22"/>
    </row>
    <row r="110" spans="1:10" x14ac:dyDescent="0.3">
      <c r="A110" s="2" t="s">
        <v>44</v>
      </c>
      <c r="B110" s="10">
        <f t="shared" si="7"/>
        <v>-1202.107686582857</v>
      </c>
      <c r="C110" s="10">
        <v>-3161.915</v>
      </c>
      <c r="D110" s="10">
        <f t="shared" si="8"/>
        <v>-7.2527657716834865E-2</v>
      </c>
      <c r="E110" s="10">
        <f>+C110/PlantillaVueltas!I41</f>
        <v>-0.18276965317919075</v>
      </c>
      <c r="F110" s="22"/>
      <c r="G110" s="22"/>
      <c r="H110" s="26"/>
      <c r="I110" s="22"/>
      <c r="J110" s="22"/>
    </row>
    <row r="111" spans="1:10" x14ac:dyDescent="0.3">
      <c r="A111" s="2" t="s">
        <v>45</v>
      </c>
      <c r="B111" s="10">
        <f t="shared" si="7"/>
        <v>-1202.107686582857</v>
      </c>
      <c r="C111" s="10">
        <v>-1538.8440000000003</v>
      </c>
      <c r="D111" s="10">
        <f t="shared" si="8"/>
        <v>-7.2527657716834865E-2</v>
      </c>
      <c r="E111" s="10">
        <f>+C111/PlantillaVueltas!I42</f>
        <v>-9.6009732967307235E-2</v>
      </c>
      <c r="F111" s="22"/>
      <c r="G111" s="22"/>
      <c r="H111" s="26"/>
      <c r="I111" s="22"/>
      <c r="J111" s="22"/>
    </row>
    <row r="112" spans="1:10" x14ac:dyDescent="0.3">
      <c r="A112" s="2" t="s">
        <v>46</v>
      </c>
      <c r="B112" s="10">
        <f t="shared" si="7"/>
        <v>-1202.107686582857</v>
      </c>
      <c r="C112" s="10">
        <v>-1086.8530000000001</v>
      </c>
      <c r="D112" s="10">
        <f t="shared" si="8"/>
        <v>-7.2527657716834865E-2</v>
      </c>
      <c r="E112" s="10">
        <f>+C112/PlantillaVueltas!I43</f>
        <v>-7.0754052470542284E-2</v>
      </c>
      <c r="F112" s="22"/>
      <c r="G112" s="22"/>
      <c r="H112" s="26"/>
      <c r="I112" s="22"/>
      <c r="J112" s="22"/>
    </row>
    <row r="113" spans="1:10" x14ac:dyDescent="0.3">
      <c r="A113" s="2" t="s">
        <v>47</v>
      </c>
      <c r="B113" s="10">
        <f t="shared" si="7"/>
        <v>-1202.107686582857</v>
      </c>
      <c r="C113" s="10">
        <v>-610.89700000000005</v>
      </c>
      <c r="D113" s="10">
        <f t="shared" si="8"/>
        <v>-7.2527657716834865E-2</v>
      </c>
      <c r="E113" s="10">
        <f>+C113/PlantillaVueltas!I44</f>
        <v>-3.8970209237050274E-2</v>
      </c>
      <c r="F113" s="22"/>
      <c r="G113" s="22"/>
      <c r="H113" s="26"/>
      <c r="I113" s="22"/>
      <c r="J113" s="22"/>
    </row>
    <row r="114" spans="1:10" x14ac:dyDescent="0.3">
      <c r="A114" s="2" t="s">
        <v>48</v>
      </c>
      <c r="B114" s="10">
        <f t="shared" si="7"/>
        <v>-1202.107686582857</v>
      </c>
      <c r="C114" s="10">
        <v>-907.62800000000004</v>
      </c>
      <c r="D114" s="10">
        <f t="shared" si="8"/>
        <v>-7.2527657716834865E-2</v>
      </c>
      <c r="E114" s="10">
        <f>+C114/PlantillaVueltas!I45</f>
        <v>-5.4841570996978853E-2</v>
      </c>
      <c r="F114" s="22"/>
      <c r="G114" s="22"/>
      <c r="H114" s="26"/>
      <c r="I114" s="22"/>
      <c r="J114" s="22"/>
    </row>
    <row r="115" spans="1:10" x14ac:dyDescent="0.3">
      <c r="A115" s="2" t="s">
        <v>49</v>
      </c>
      <c r="B115" s="10">
        <f t="shared" si="7"/>
        <v>-1202.107686582857</v>
      </c>
      <c r="C115" s="10">
        <v>-2079.1350000000002</v>
      </c>
      <c r="D115" s="10">
        <f t="shared" si="8"/>
        <v>-7.2527657716834865E-2</v>
      </c>
      <c r="E115" s="10">
        <f>+C115/PlantillaVueltas!I46</f>
        <v>-0.12527173585587759</v>
      </c>
      <c r="F115" s="22"/>
      <c r="G115" s="22"/>
      <c r="H115" s="26"/>
      <c r="I115" s="22"/>
      <c r="J115" s="22"/>
    </row>
    <row r="116" spans="1:10" x14ac:dyDescent="0.3">
      <c r="A116" s="2" t="s">
        <v>50</v>
      </c>
      <c r="B116" s="10">
        <f t="shared" si="7"/>
        <v>-1202.107686582857</v>
      </c>
      <c r="C116" s="10">
        <v>-72.695999999999998</v>
      </c>
      <c r="D116" s="10">
        <f t="shared" si="8"/>
        <v>-7.2527657716834865E-2</v>
      </c>
      <c r="E116" s="10">
        <f>+C116/PlantillaVueltas!I47</f>
        <v>-5.4033001337892078E-3</v>
      </c>
      <c r="F116" s="22"/>
      <c r="G116" s="22"/>
      <c r="H116" s="26"/>
      <c r="I116" s="22"/>
      <c r="J116" s="22"/>
    </row>
    <row r="117" spans="1:10" x14ac:dyDescent="0.3">
      <c r="A117" s="2" t="s">
        <v>51</v>
      </c>
      <c r="B117" s="10">
        <f t="shared" si="7"/>
        <v>-1202.107686582857</v>
      </c>
      <c r="C117" s="10">
        <v>-1028.6490000000001</v>
      </c>
      <c r="D117" s="10">
        <f t="shared" si="8"/>
        <v>-7.2527657716834865E-2</v>
      </c>
      <c r="E117" s="10">
        <f>+C117/PlantillaVueltas!I48</f>
        <v>-6.4218316893494831E-2</v>
      </c>
      <c r="F117" s="22"/>
      <c r="G117" s="22"/>
      <c r="H117" s="26"/>
      <c r="I117" s="22"/>
      <c r="J117" s="22"/>
    </row>
    <row r="118" spans="1:10" x14ac:dyDescent="0.3">
      <c r="A118" s="2" t="s">
        <v>52</v>
      </c>
      <c r="B118" s="10">
        <f t="shared" si="7"/>
        <v>-1202.107686582857</v>
      </c>
      <c r="C118" s="10">
        <v>-835.29600000000005</v>
      </c>
      <c r="D118" s="10">
        <f t="shared" si="8"/>
        <v>-7.2527657716834865E-2</v>
      </c>
      <c r="E118" s="10">
        <f>+C118/PlantillaVueltas!I49</f>
        <v>-4.9770362867187036E-2</v>
      </c>
      <c r="F118" s="22"/>
      <c r="G118" s="22"/>
      <c r="H118" s="26"/>
      <c r="I118" s="22"/>
      <c r="J118" s="22"/>
    </row>
    <row r="119" spans="1:10" x14ac:dyDescent="0.3">
      <c r="A119" s="2" t="s">
        <v>53</v>
      </c>
      <c r="B119" s="10">
        <f t="shared" si="7"/>
        <v>-1202.107686582857</v>
      </c>
      <c r="C119" s="10">
        <v>-735.81500000000005</v>
      </c>
      <c r="D119" s="10">
        <f t="shared" si="8"/>
        <v>-7.2527657716834865E-2</v>
      </c>
      <c r="E119" s="10">
        <f>+C119/PlantillaVueltas!I50</f>
        <v>-4.4768495984424436E-2</v>
      </c>
      <c r="F119" s="22"/>
      <c r="G119" s="22"/>
      <c r="H119" s="26"/>
      <c r="I119" s="22"/>
      <c r="J119" s="22"/>
    </row>
    <row r="120" spans="1:10" x14ac:dyDescent="0.3">
      <c r="A120" s="2" t="s">
        <v>54</v>
      </c>
      <c r="B120" s="10">
        <f t="shared" si="7"/>
        <v>-1202.107686582857</v>
      </c>
      <c r="C120" s="10">
        <v>-1895.1340000000002</v>
      </c>
      <c r="D120" s="10">
        <f t="shared" si="8"/>
        <v>-7.2527657716834865E-2</v>
      </c>
      <c r="E120" s="10">
        <f>+C120/PlantillaVueltas!I51</f>
        <v>-0.1191084155615612</v>
      </c>
      <c r="F120" s="22"/>
      <c r="G120" s="22"/>
      <c r="H120" s="26"/>
      <c r="I120" s="22"/>
      <c r="J120" s="22"/>
    </row>
    <row r="121" spans="1:10" x14ac:dyDescent="0.3">
      <c r="A121" s="2" t="s">
        <v>55</v>
      </c>
      <c r="B121" s="10">
        <f t="shared" si="7"/>
        <v>-1202.107686582857</v>
      </c>
      <c r="C121" s="10">
        <v>-308.25300000000016</v>
      </c>
      <c r="D121" s="10">
        <f t="shared" si="8"/>
        <v>-7.2527657716834865E-2</v>
      </c>
      <c r="E121" s="10">
        <f>+C121/PlantillaVueltas!I52</f>
        <v>-2.0073782234957031E-2</v>
      </c>
      <c r="F121" s="22"/>
      <c r="G121" s="22"/>
      <c r="H121" s="26"/>
      <c r="I121" s="22"/>
      <c r="J121" s="22"/>
    </row>
    <row r="122" spans="1:10" x14ac:dyDescent="0.3">
      <c r="A122" s="2" t="s">
        <v>56</v>
      </c>
      <c r="B122" s="10">
        <f t="shared" si="7"/>
        <v>-1202.107686582857</v>
      </c>
      <c r="C122" s="10">
        <v>-260.18799999999999</v>
      </c>
      <c r="D122" s="10">
        <f t="shared" si="8"/>
        <v>-7.2527657716834865E-2</v>
      </c>
      <c r="E122" s="10">
        <f>+C122/PlantillaVueltas!I53</f>
        <v>-1.6607391332099316E-2</v>
      </c>
      <c r="F122" s="22"/>
      <c r="G122" s="22"/>
      <c r="H122" s="26"/>
      <c r="I122" s="22"/>
      <c r="J122" s="22"/>
    </row>
    <row r="123" spans="1:10" x14ac:dyDescent="0.3">
      <c r="A123" s="2" t="s">
        <v>57</v>
      </c>
      <c r="B123" s="10">
        <f t="shared" si="7"/>
        <v>-1202.107686582857</v>
      </c>
      <c r="C123" s="10">
        <v>-1771.403</v>
      </c>
      <c r="D123" s="10">
        <f t="shared" si="8"/>
        <v>-7.2527657716834865E-2</v>
      </c>
      <c r="E123" s="10">
        <f>+C123/PlantillaVueltas!I54</f>
        <v>-9.7010021905805044E-2</v>
      </c>
      <c r="F123" s="22"/>
      <c r="G123" s="22"/>
      <c r="H123" s="26"/>
      <c r="I123" s="22"/>
      <c r="J123" s="22"/>
    </row>
    <row r="124" spans="1:10" x14ac:dyDescent="0.3">
      <c r="A124" s="2" t="s">
        <v>58</v>
      </c>
      <c r="B124" s="10">
        <f t="shared" si="7"/>
        <v>-1202.107686582857</v>
      </c>
      <c r="C124" s="10">
        <v>-1476.0860000000002</v>
      </c>
      <c r="D124" s="10">
        <f t="shared" si="8"/>
        <v>-7.2527657716834865E-2</v>
      </c>
      <c r="E124" s="10">
        <f>+C124/PlantillaVueltas!I55</f>
        <v>-8.3150405588102758E-2</v>
      </c>
      <c r="F124" s="22"/>
      <c r="G124" s="22"/>
      <c r="H124" s="26"/>
      <c r="I124" s="22"/>
      <c r="J124" s="22"/>
    </row>
    <row r="125" spans="1:10" x14ac:dyDescent="0.3">
      <c r="A125" s="2" t="s">
        <v>59</v>
      </c>
      <c r="B125" s="10">
        <f t="shared" si="7"/>
        <v>-1202.107686582857</v>
      </c>
      <c r="C125" s="10">
        <v>-1401.9590000000003</v>
      </c>
      <c r="D125" s="10">
        <f t="shared" si="8"/>
        <v>-7.2527657716834865E-2</v>
      </c>
      <c r="E125" s="10">
        <f>+C125/PlantillaVueltas!I56</f>
        <v>-8.2789594897838686E-2</v>
      </c>
      <c r="F125" s="22"/>
      <c r="G125" s="22"/>
      <c r="H125" s="26"/>
      <c r="I125" s="22"/>
      <c r="J125" s="22"/>
    </row>
    <row r="126" spans="1:10" x14ac:dyDescent="0.3">
      <c r="A126" s="2" t="s">
        <v>60</v>
      </c>
      <c r="B126" s="10">
        <f t="shared" si="7"/>
        <v>-1202.107686582857</v>
      </c>
      <c r="C126" s="10">
        <v>-2092.4730000000004</v>
      </c>
      <c r="D126" s="10">
        <f t="shared" si="8"/>
        <v>-7.2527657716834865E-2</v>
      </c>
      <c r="E126" s="10">
        <f>+C126/PlantillaVueltas!I57</f>
        <v>-0.13023420675919589</v>
      </c>
      <c r="F126" s="22"/>
      <c r="G126" s="22"/>
      <c r="H126" s="26"/>
      <c r="I126" s="22"/>
      <c r="J126" s="22"/>
    </row>
    <row r="127" spans="1:10" x14ac:dyDescent="0.3">
      <c r="A127" s="2" t="s">
        <v>61</v>
      </c>
      <c r="B127" s="10">
        <f t="shared" si="7"/>
        <v>-1202.107686582857</v>
      </c>
      <c r="C127" s="10">
        <v>-1051.0620000000001</v>
      </c>
      <c r="D127" s="10">
        <f t="shared" si="8"/>
        <v>-7.2527657716834865E-2</v>
      </c>
      <c r="E127" s="10">
        <f>+C127/PlantillaVueltas!I58</f>
        <v>-6.7440615976900875E-2</v>
      </c>
      <c r="F127" s="22"/>
      <c r="G127" s="22"/>
      <c r="H127" s="26"/>
      <c r="I127" s="22"/>
      <c r="J127" s="22"/>
    </row>
    <row r="128" spans="1:10" x14ac:dyDescent="0.3">
      <c r="A128" s="2" t="s">
        <v>62</v>
      </c>
      <c r="B128" s="10">
        <f t="shared" si="7"/>
        <v>-1202.107686582857</v>
      </c>
      <c r="C128" s="10">
        <v>-222.98400000000009</v>
      </c>
      <c r="D128" s="10">
        <f t="shared" si="8"/>
        <v>-7.2527657716834865E-2</v>
      </c>
      <c r="E128" s="10">
        <f>+C128/PlantillaVueltas!I59</f>
        <v>-1.2681073703366703E-2</v>
      </c>
      <c r="F128" s="22"/>
      <c r="G128" s="22"/>
      <c r="H128" s="26"/>
      <c r="I128" s="22"/>
      <c r="J128" s="22"/>
    </row>
    <row r="129" spans="1:10" x14ac:dyDescent="0.3">
      <c r="A129" s="2" t="s">
        <v>63</v>
      </c>
      <c r="B129" s="10">
        <f t="shared" si="7"/>
        <v>-1202.107686582857</v>
      </c>
      <c r="C129" s="10">
        <v>-388.61400000000015</v>
      </c>
      <c r="D129" s="10">
        <f t="shared" si="8"/>
        <v>-7.2527657716834865E-2</v>
      </c>
      <c r="E129" s="10">
        <f>+C129/PlantillaVueltas!I60</f>
        <v>-2.302079260707305E-2</v>
      </c>
      <c r="F129" s="22"/>
      <c r="G129" s="22"/>
      <c r="H129" s="26"/>
      <c r="I129" s="22"/>
      <c r="J129" s="22"/>
    </row>
    <row r="130" spans="1:10" x14ac:dyDescent="0.3">
      <c r="A130" s="2" t="s">
        <v>64</v>
      </c>
      <c r="B130" s="10">
        <f t="shared" si="7"/>
        <v>-1202.107686582857</v>
      </c>
      <c r="C130" s="10">
        <v>-1933.3520000000001</v>
      </c>
      <c r="D130" s="10">
        <f t="shared" si="8"/>
        <v>-7.2527657716834865E-2</v>
      </c>
      <c r="E130" s="10">
        <f>+C130/PlantillaVueltas!I61</f>
        <v>-0.11244995056127494</v>
      </c>
      <c r="F130" s="22"/>
      <c r="G130" s="22"/>
      <c r="H130" s="26"/>
      <c r="I130" s="22"/>
      <c r="J130" s="22"/>
    </row>
    <row r="131" spans="1:10" x14ac:dyDescent="0.3">
      <c r="A131" s="2" t="s">
        <v>65</v>
      </c>
      <c r="B131" s="10">
        <f t="shared" si="7"/>
        <v>-1202.107686582857</v>
      </c>
      <c r="C131" s="10">
        <v>-1195.3529999999998</v>
      </c>
      <c r="D131" s="10">
        <f t="shared" si="8"/>
        <v>-7.2527657716834865E-2</v>
      </c>
      <c r="E131" s="10">
        <f>+C131/PlantillaVueltas!I62</f>
        <v>-8.3207086175692599E-2</v>
      </c>
      <c r="F131" s="22"/>
      <c r="G131" s="22"/>
      <c r="H131" s="26"/>
      <c r="I131" s="22"/>
      <c r="J131" s="22"/>
    </row>
    <row r="132" spans="1:10" x14ac:dyDescent="0.3">
      <c r="A132" s="2" t="s">
        <v>66</v>
      </c>
      <c r="B132" s="10">
        <f t="shared" si="7"/>
        <v>-1202.107686582857</v>
      </c>
      <c r="C132" s="10">
        <v>-447.43199999999996</v>
      </c>
      <c r="D132" s="10">
        <f t="shared" si="8"/>
        <v>-7.2527657716834865E-2</v>
      </c>
      <c r="E132" s="10">
        <f>+C132/PlantillaVueltas!I63</f>
        <v>-2.6024079567265747E-2</v>
      </c>
      <c r="F132" s="22"/>
      <c r="G132" s="22"/>
      <c r="H132" s="26"/>
      <c r="I132" s="22"/>
      <c r="J132" s="22"/>
    </row>
    <row r="133" spans="1:10" x14ac:dyDescent="0.3">
      <c r="A133" s="2" t="s">
        <v>67</v>
      </c>
      <c r="B133" s="10">
        <f t="shared" si="7"/>
        <v>-1202.107686582857</v>
      </c>
      <c r="C133" s="10">
        <v>-219.40100000000018</v>
      </c>
      <c r="D133" s="10">
        <f t="shared" si="8"/>
        <v>-7.2527657716834865E-2</v>
      </c>
      <c r="E133" s="10">
        <f>+C133/PlantillaVueltas!I64</f>
        <v>-1.2699021820917995E-2</v>
      </c>
      <c r="F133" s="22"/>
      <c r="G133" s="22"/>
      <c r="H133" s="26"/>
      <c r="I133" s="22"/>
      <c r="J133" s="22"/>
    </row>
    <row r="134" spans="1:10" x14ac:dyDescent="0.3">
      <c r="A134" s="2" t="s">
        <v>68</v>
      </c>
      <c r="B134" s="10">
        <f t="shared" si="7"/>
        <v>-1202.107686582857</v>
      </c>
      <c r="C134" s="10">
        <v>-2225.48</v>
      </c>
      <c r="D134" s="10">
        <f t="shared" si="8"/>
        <v>-7.2527657716834865E-2</v>
      </c>
      <c r="E134" s="10">
        <f>+C134/PlantillaVueltas!I65</f>
        <v>-0.14208516886930983</v>
      </c>
      <c r="F134" s="22"/>
      <c r="G134" s="22"/>
      <c r="H134" s="26"/>
      <c r="I134" s="22"/>
      <c r="J134" s="22"/>
    </row>
    <row r="135" spans="1:10" x14ac:dyDescent="0.3">
      <c r="A135" s="6" t="s">
        <v>81</v>
      </c>
      <c r="B135" s="6"/>
      <c r="C135" s="6">
        <f>SUM(C74:C134)</f>
        <v>-71949.734030399981</v>
      </c>
    </row>
  </sheetData>
  <mergeCells count="12">
    <mergeCell ref="D3:D4"/>
    <mergeCell ref="E3:E4"/>
    <mergeCell ref="B70:E70"/>
    <mergeCell ref="B2:E2"/>
    <mergeCell ref="A2:A4"/>
    <mergeCell ref="B3:B4"/>
    <mergeCell ref="C3:C4"/>
    <mergeCell ref="A70:A72"/>
    <mergeCell ref="B71:B73"/>
    <mergeCell ref="C71:C73"/>
    <mergeCell ref="D71:D73"/>
    <mergeCell ref="E71:E73"/>
  </mergeCells>
  <phoneticPr fontId="2" type="noConversion"/>
  <conditionalFormatting sqref="A66:C66">
    <cfRule type="dataBar" priority="7">
      <dataBar>
        <cfvo type="min"/>
        <cfvo type="max"/>
        <color rgb="FF638EC6"/>
      </dataBar>
    </cfRule>
  </conditionalFormatting>
  <conditionalFormatting sqref="A135:C135">
    <cfRule type="dataBar" priority="9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C5DE-2E08-463B-B8C6-4CF1D2BC9150}">
  <dimension ref="A2:E66"/>
  <sheetViews>
    <sheetView tabSelected="1" workbookViewId="0">
      <selection activeCell="F9" sqref="F9"/>
    </sheetView>
  </sheetViews>
  <sheetFormatPr baseColWidth="10" defaultRowHeight="14.4" x14ac:dyDescent="0.3"/>
  <cols>
    <col min="2" max="2" width="19.44140625" style="9" bestFit="1" customWidth="1"/>
    <col min="3" max="3" width="14.88671875" style="9" bestFit="1" customWidth="1"/>
    <col min="4" max="4" width="20.21875" style="31" bestFit="1" customWidth="1"/>
    <col min="5" max="5" width="14.88671875" style="31" bestFit="1" customWidth="1"/>
  </cols>
  <sheetData>
    <row r="2" spans="1:5" x14ac:dyDescent="0.3">
      <c r="A2" s="47" t="s">
        <v>0</v>
      </c>
      <c r="B2" s="38" t="s">
        <v>6</v>
      </c>
      <c r="C2" s="38"/>
      <c r="D2" s="38" t="s">
        <v>167</v>
      </c>
      <c r="E2" s="38"/>
    </row>
    <row r="3" spans="1:5" x14ac:dyDescent="0.3">
      <c r="A3" s="54"/>
      <c r="B3" s="47" t="s">
        <v>154</v>
      </c>
      <c r="C3" s="47" t="s">
        <v>7</v>
      </c>
      <c r="D3" s="51" t="s">
        <v>168</v>
      </c>
      <c r="E3" s="47" t="s">
        <v>169</v>
      </c>
    </row>
    <row r="4" spans="1:5" x14ac:dyDescent="0.3">
      <c r="A4" s="53"/>
      <c r="B4" s="53"/>
      <c r="C4" s="53"/>
      <c r="D4" s="52"/>
      <c r="E4" s="53"/>
    </row>
    <row r="5" spans="1:5" x14ac:dyDescent="0.3">
      <c r="A5" s="1" t="s">
        <v>8</v>
      </c>
      <c r="B5" s="7">
        <f>AVERAGE($C$5:$C$29)</f>
        <v>14822.381200000002</v>
      </c>
      <c r="C5" s="10">
        <v>12754.55</v>
      </c>
      <c r="D5" s="7">
        <v>7.5577300863542405</v>
      </c>
      <c r="E5" s="10">
        <v>7.7435551114433929</v>
      </c>
    </row>
    <row r="6" spans="1:5" x14ac:dyDescent="0.3">
      <c r="A6" s="1" t="s">
        <v>9</v>
      </c>
      <c r="B6" s="7">
        <f t="shared" ref="B6:B29" si="0">AVERAGE($C$5:$C$29)</f>
        <v>14822.381200000002</v>
      </c>
      <c r="C6" s="10">
        <v>15019.990000000002</v>
      </c>
      <c r="D6" s="7">
        <v>7.5577300863542405</v>
      </c>
      <c r="E6" s="10">
        <v>7.8230971513924947</v>
      </c>
    </row>
    <row r="7" spans="1:5" x14ac:dyDescent="0.3">
      <c r="A7" s="1" t="s">
        <v>10</v>
      </c>
      <c r="B7" s="7">
        <f t="shared" si="0"/>
        <v>14822.381200000002</v>
      </c>
      <c r="C7" s="10">
        <v>14051.76</v>
      </c>
      <c r="D7" s="7">
        <v>7.5577300863542405</v>
      </c>
      <c r="E7" s="10">
        <v>8.0223274164683378</v>
      </c>
    </row>
    <row r="8" spans="1:5" x14ac:dyDescent="0.3">
      <c r="A8" s="1" t="s">
        <v>11</v>
      </c>
      <c r="B8" s="7">
        <f t="shared" si="0"/>
        <v>14822.381200000002</v>
      </c>
      <c r="C8" s="10">
        <v>15835.890000000001</v>
      </c>
      <c r="D8" s="7">
        <v>7.5577300863542405</v>
      </c>
      <c r="E8" s="10">
        <v>7.2083879423328963</v>
      </c>
    </row>
    <row r="9" spans="1:5" x14ac:dyDescent="0.3">
      <c r="A9" s="1" t="s">
        <v>12</v>
      </c>
      <c r="B9" s="7">
        <f t="shared" si="0"/>
        <v>14822.381200000002</v>
      </c>
      <c r="C9" s="10">
        <v>14103.01</v>
      </c>
      <c r="D9" s="7">
        <v>7.5577300863542405</v>
      </c>
      <c r="E9" s="10">
        <v>8.4764270699680608</v>
      </c>
    </row>
    <row r="10" spans="1:5" x14ac:dyDescent="0.3">
      <c r="A10" s="1" t="s">
        <v>13</v>
      </c>
      <c r="B10" s="7">
        <f t="shared" si="0"/>
        <v>14822.381200000002</v>
      </c>
      <c r="C10" s="10">
        <v>14897.43</v>
      </c>
      <c r="D10" s="7">
        <v>7.5577300863542405</v>
      </c>
      <c r="E10" s="10">
        <v>7.6393016650181726</v>
      </c>
    </row>
    <row r="11" spans="1:5" x14ac:dyDescent="0.3">
      <c r="A11" s="1" t="s">
        <v>14</v>
      </c>
      <c r="B11" s="7">
        <f t="shared" si="0"/>
        <v>14822.381200000002</v>
      </c>
      <c r="C11" s="10">
        <v>15763.88</v>
      </c>
      <c r="D11" s="7">
        <v>7.5577300863542405</v>
      </c>
      <c r="E11" s="10">
        <v>6.6356719264474391</v>
      </c>
    </row>
    <row r="12" spans="1:5" x14ac:dyDescent="0.3">
      <c r="A12" s="1" t="s">
        <v>15</v>
      </c>
      <c r="B12" s="7">
        <f t="shared" si="0"/>
        <v>14822.381200000002</v>
      </c>
      <c r="C12" s="10">
        <v>15808.2</v>
      </c>
      <c r="D12" s="7">
        <v>7.5577300863542405</v>
      </c>
      <c r="E12" s="10">
        <v>7.5816214923681198</v>
      </c>
    </row>
    <row r="13" spans="1:5" x14ac:dyDescent="0.3">
      <c r="A13" s="1" t="s">
        <v>16</v>
      </c>
      <c r="B13" s="7">
        <f t="shared" si="0"/>
        <v>14822.381200000002</v>
      </c>
      <c r="C13" s="10">
        <v>14193.210000000003</v>
      </c>
      <c r="D13" s="7">
        <v>7.5577300863542405</v>
      </c>
      <c r="E13" s="10">
        <v>8.0265043068265598</v>
      </c>
    </row>
    <row r="14" spans="1:5" x14ac:dyDescent="0.3">
      <c r="A14" s="1" t="s">
        <v>17</v>
      </c>
      <c r="B14" s="7">
        <f t="shared" si="0"/>
        <v>14822.381200000002</v>
      </c>
      <c r="C14" s="10">
        <v>14617.589999999998</v>
      </c>
      <c r="D14" s="7">
        <v>7.5577300863542405</v>
      </c>
      <c r="E14" s="10">
        <v>7.3905490713925701</v>
      </c>
    </row>
    <row r="15" spans="1:5" x14ac:dyDescent="0.3">
      <c r="A15" s="1" t="s">
        <v>18</v>
      </c>
      <c r="B15" s="7">
        <f t="shared" si="0"/>
        <v>14822.381200000002</v>
      </c>
      <c r="C15" s="10">
        <v>15387.490000000002</v>
      </c>
      <c r="D15" s="7">
        <v>7.5577300863542405</v>
      </c>
      <c r="E15" s="10">
        <v>7.7776206034278204</v>
      </c>
    </row>
    <row r="16" spans="1:5" x14ac:dyDescent="0.3">
      <c r="A16" s="1" t="s">
        <v>19</v>
      </c>
      <c r="B16" s="7">
        <f t="shared" si="0"/>
        <v>14822.381200000002</v>
      </c>
      <c r="C16" s="10">
        <v>15905.72</v>
      </c>
      <c r="D16" s="7">
        <v>7.5577300863542405</v>
      </c>
      <c r="E16" s="10">
        <v>7.2373039117528615</v>
      </c>
    </row>
    <row r="17" spans="1:5" x14ac:dyDescent="0.3">
      <c r="A17" s="1" t="s">
        <v>20</v>
      </c>
      <c r="B17" s="7">
        <f t="shared" si="0"/>
        <v>14822.381200000002</v>
      </c>
      <c r="C17" s="10">
        <v>14054.990000000002</v>
      </c>
      <c r="D17" s="7">
        <v>7.5577300863542405</v>
      </c>
      <c r="E17" s="10">
        <v>8.6971679730057847</v>
      </c>
    </row>
    <row r="18" spans="1:5" x14ac:dyDescent="0.3">
      <c r="A18" s="1" t="s">
        <v>21</v>
      </c>
      <c r="B18" s="7">
        <f t="shared" si="0"/>
        <v>14822.381200000002</v>
      </c>
      <c r="C18" s="10">
        <v>16581.489999999998</v>
      </c>
      <c r="D18" s="7">
        <v>7.5577300863542405</v>
      </c>
      <c r="E18" s="10">
        <v>7.0630550003060621</v>
      </c>
    </row>
    <row r="19" spans="1:5" x14ac:dyDescent="0.3">
      <c r="A19" s="1" t="s">
        <v>22</v>
      </c>
      <c r="B19" s="7">
        <f t="shared" si="0"/>
        <v>14822.381200000002</v>
      </c>
      <c r="C19" s="10">
        <v>15956.890000000001</v>
      </c>
      <c r="D19" s="7">
        <v>7.5577300863542405</v>
      </c>
      <c r="E19" s="10">
        <v>7.4192600261456256</v>
      </c>
    </row>
    <row r="20" spans="1:5" x14ac:dyDescent="0.3">
      <c r="A20" s="1" t="s">
        <v>23</v>
      </c>
      <c r="B20" s="7">
        <f t="shared" si="0"/>
        <v>14822.381200000002</v>
      </c>
      <c r="C20" s="10">
        <v>15026.240000000002</v>
      </c>
      <c r="D20" s="7">
        <v>7.5577300863542405</v>
      </c>
      <c r="E20" s="10">
        <v>7.5046410494711413</v>
      </c>
    </row>
    <row r="21" spans="1:5" x14ac:dyDescent="0.3">
      <c r="A21" s="1" t="s">
        <v>24</v>
      </c>
      <c r="B21" s="7">
        <f t="shared" si="0"/>
        <v>14822.381200000002</v>
      </c>
      <c r="C21" s="10">
        <v>16420.36</v>
      </c>
      <c r="D21" s="7">
        <v>7.5577300863542405</v>
      </c>
      <c r="E21" s="10">
        <v>7.3692377539949661</v>
      </c>
    </row>
    <row r="22" spans="1:5" x14ac:dyDescent="0.3">
      <c r="A22" s="1" t="s">
        <v>25</v>
      </c>
      <c r="B22" s="7">
        <f t="shared" si="0"/>
        <v>14822.381200000002</v>
      </c>
      <c r="C22" s="10">
        <v>14336.45</v>
      </c>
      <c r="D22" s="7">
        <v>7.5577300863542405</v>
      </c>
      <c r="E22" s="10">
        <v>7.58099344142631</v>
      </c>
    </row>
    <row r="23" spans="1:5" x14ac:dyDescent="0.3">
      <c r="A23" s="1" t="s">
        <v>26</v>
      </c>
      <c r="B23" s="7">
        <f t="shared" si="0"/>
        <v>14822.381200000002</v>
      </c>
      <c r="C23" s="10">
        <v>15166.829999999998</v>
      </c>
      <c r="D23" s="7">
        <v>7.5577300863542405</v>
      </c>
      <c r="E23" s="10">
        <v>7.8280817194614256</v>
      </c>
    </row>
    <row r="24" spans="1:5" x14ac:dyDescent="0.3">
      <c r="A24" s="1" t="s">
        <v>27</v>
      </c>
      <c r="B24" s="7">
        <f t="shared" si="0"/>
        <v>14822.381200000002</v>
      </c>
      <c r="C24" s="10">
        <v>15115.669999999996</v>
      </c>
      <c r="D24" s="7">
        <v>7.5577300863542405</v>
      </c>
      <c r="E24" s="10">
        <v>8.308393719037733</v>
      </c>
    </row>
    <row r="25" spans="1:5" x14ac:dyDescent="0.3">
      <c r="A25" s="1" t="s">
        <v>28</v>
      </c>
      <c r="B25" s="7">
        <f t="shared" si="0"/>
        <v>14822.381200000002</v>
      </c>
      <c r="C25" s="10">
        <v>14916.63</v>
      </c>
      <c r="D25" s="7">
        <v>7.5577300863542405</v>
      </c>
      <c r="E25" s="10">
        <v>7.9624391554441285</v>
      </c>
    </row>
    <row r="26" spans="1:5" x14ac:dyDescent="0.3">
      <c r="A26" s="1" t="s">
        <v>29</v>
      </c>
      <c r="B26" s="7">
        <f t="shared" si="0"/>
        <v>14822.381200000002</v>
      </c>
      <c r="C26" s="10">
        <v>11785.169999999998</v>
      </c>
      <c r="D26" s="7">
        <v>7.5577300863542405</v>
      </c>
      <c r="E26" s="10">
        <v>7.3699215965787603</v>
      </c>
    </row>
    <row r="27" spans="1:5" x14ac:dyDescent="0.3">
      <c r="A27" s="1" t="s">
        <v>30</v>
      </c>
      <c r="B27" s="7">
        <f t="shared" si="0"/>
        <v>14822.381200000002</v>
      </c>
      <c r="C27" s="10">
        <v>13703.739999999998</v>
      </c>
      <c r="D27" s="7">
        <v>7.5577300863542405</v>
      </c>
      <c r="E27" s="10">
        <v>7.6923076923076916</v>
      </c>
    </row>
    <row r="28" spans="1:5" x14ac:dyDescent="0.3">
      <c r="A28" s="1" t="s">
        <v>31</v>
      </c>
      <c r="B28" s="7">
        <f t="shared" si="0"/>
        <v>14822.381200000002</v>
      </c>
      <c r="C28" s="10">
        <v>11442.27</v>
      </c>
      <c r="D28" s="7">
        <v>7.5577300863542405</v>
      </c>
      <c r="E28" s="10">
        <v>5.3565720630541209</v>
      </c>
    </row>
    <row r="29" spans="1:5" x14ac:dyDescent="0.3">
      <c r="A29" s="1" t="s">
        <v>32</v>
      </c>
      <c r="B29" s="7">
        <f t="shared" si="0"/>
        <v>14822.381200000002</v>
      </c>
      <c r="C29" s="10">
        <v>17714.080000000002</v>
      </c>
      <c r="D29" s="7">
        <v>7.5577300863542405</v>
      </c>
      <c r="E29" s="10">
        <v>7.2288132997835479</v>
      </c>
    </row>
    <row r="30" spans="1:5" x14ac:dyDescent="0.3">
      <c r="A30" s="1" t="s">
        <v>33</v>
      </c>
      <c r="B30" s="7">
        <v>0</v>
      </c>
      <c r="C30" s="10">
        <v>0</v>
      </c>
      <c r="D30" s="7"/>
      <c r="E30" s="10"/>
    </row>
    <row r="31" spans="1:5" x14ac:dyDescent="0.3">
      <c r="A31" s="1" t="s">
        <v>34</v>
      </c>
      <c r="B31" s="7">
        <f>AVERAGE($C$31:$C$65)</f>
        <v>11367.040285714287</v>
      </c>
      <c r="C31" s="10">
        <v>11409.72</v>
      </c>
      <c r="D31" s="7">
        <v>10.194930462930859</v>
      </c>
      <c r="E31" s="10">
        <v>9.8778800641735511</v>
      </c>
    </row>
    <row r="32" spans="1:5" x14ac:dyDescent="0.3">
      <c r="A32" s="1" t="s">
        <v>35</v>
      </c>
      <c r="B32" s="7">
        <f t="shared" ref="B32:B65" si="1">AVERAGE($C$31:$C$65)</f>
        <v>11367.040285714287</v>
      </c>
      <c r="C32" s="10">
        <v>11700.990000000002</v>
      </c>
      <c r="D32" s="7">
        <v>10.194930462930859</v>
      </c>
      <c r="E32" s="10">
        <v>9.8231177754147616</v>
      </c>
    </row>
    <row r="33" spans="1:5" x14ac:dyDescent="0.3">
      <c r="A33" s="1" t="s">
        <v>36</v>
      </c>
      <c r="B33" s="7">
        <f t="shared" si="1"/>
        <v>11367.040285714287</v>
      </c>
      <c r="C33" s="10">
        <v>12621.690000000002</v>
      </c>
      <c r="D33" s="7">
        <v>10.194930462930859</v>
      </c>
      <c r="E33" s="10">
        <v>9.3650993925663215</v>
      </c>
    </row>
    <row r="34" spans="1:5" x14ac:dyDescent="0.3">
      <c r="A34" s="1" t="s">
        <v>37</v>
      </c>
      <c r="B34" s="7">
        <f t="shared" si="1"/>
        <v>11367.040285714287</v>
      </c>
      <c r="C34" s="10">
        <v>11241.27</v>
      </c>
      <c r="D34" s="7">
        <v>10.194930462930859</v>
      </c>
      <c r="E34" s="10">
        <v>10.464569601374935</v>
      </c>
    </row>
    <row r="35" spans="1:5" x14ac:dyDescent="0.3">
      <c r="A35" s="1" t="s">
        <v>38</v>
      </c>
      <c r="B35" s="7">
        <f t="shared" si="1"/>
        <v>11367.040285714287</v>
      </c>
      <c r="C35" s="10">
        <v>11439.249999999998</v>
      </c>
      <c r="D35" s="7">
        <v>10.194930462930859</v>
      </c>
      <c r="E35" s="10">
        <v>9.825858278654291</v>
      </c>
    </row>
    <row r="36" spans="1:5" x14ac:dyDescent="0.3">
      <c r="A36" s="1" t="s">
        <v>39</v>
      </c>
      <c r="B36" s="7">
        <f t="shared" si="1"/>
        <v>11367.040285714287</v>
      </c>
      <c r="C36" s="10">
        <v>11407.52</v>
      </c>
      <c r="D36" s="7">
        <v>10.194930462930859</v>
      </c>
      <c r="E36" s="10">
        <v>9.8581134877327763</v>
      </c>
    </row>
    <row r="37" spans="1:5" x14ac:dyDescent="0.3">
      <c r="A37" s="1" t="s">
        <v>40</v>
      </c>
      <c r="B37" s="7">
        <f t="shared" si="1"/>
        <v>11367.040285714287</v>
      </c>
      <c r="C37" s="10">
        <v>9947</v>
      </c>
      <c r="D37" s="7">
        <v>10.194930462930859</v>
      </c>
      <c r="E37" s="10">
        <v>11.0481277401285</v>
      </c>
    </row>
    <row r="38" spans="1:5" x14ac:dyDescent="0.3">
      <c r="A38" s="1" t="s">
        <v>41</v>
      </c>
      <c r="B38" s="7">
        <f t="shared" si="1"/>
        <v>11367.040285714287</v>
      </c>
      <c r="C38" s="10">
        <v>11046.46</v>
      </c>
      <c r="D38" s="7">
        <v>10.194930462930859</v>
      </c>
      <c r="E38" s="10">
        <v>10.984409827780956</v>
      </c>
    </row>
    <row r="39" spans="1:5" x14ac:dyDescent="0.3">
      <c r="A39" s="1" t="s">
        <v>42</v>
      </c>
      <c r="B39" s="7">
        <f t="shared" si="1"/>
        <v>11367.040285714287</v>
      </c>
      <c r="C39" s="10">
        <v>11618.44</v>
      </c>
      <c r="D39" s="7">
        <v>10.194930462930859</v>
      </c>
      <c r="E39" s="10">
        <v>9.8401447177566936</v>
      </c>
    </row>
    <row r="40" spans="1:5" x14ac:dyDescent="0.3">
      <c r="A40" s="1" t="s">
        <v>43</v>
      </c>
      <c r="B40" s="7">
        <f t="shared" si="1"/>
        <v>11367.040285714287</v>
      </c>
      <c r="C40" s="10">
        <v>11878.9</v>
      </c>
      <c r="D40" s="7">
        <v>10.194930462930859</v>
      </c>
      <c r="E40" s="10">
        <v>10.12352772191899</v>
      </c>
    </row>
    <row r="41" spans="1:5" x14ac:dyDescent="0.3">
      <c r="A41" s="1" t="s">
        <v>44</v>
      </c>
      <c r="B41" s="7">
        <f t="shared" si="1"/>
        <v>11367.040285714287</v>
      </c>
      <c r="C41" s="10">
        <v>11987.18</v>
      </c>
      <c r="D41" s="7">
        <v>10.194930462930859</v>
      </c>
      <c r="E41" s="10">
        <v>9.7046019264964798</v>
      </c>
    </row>
    <row r="42" spans="1:5" x14ac:dyDescent="0.3">
      <c r="A42" s="1" t="s">
        <v>45</v>
      </c>
      <c r="B42" s="7">
        <f t="shared" si="1"/>
        <v>11367.040285714287</v>
      </c>
      <c r="C42" s="10">
        <v>11829.049999999997</v>
      </c>
      <c r="D42" s="7">
        <v>10.194930462930859</v>
      </c>
      <c r="E42" s="10">
        <v>9.6320054916604274</v>
      </c>
    </row>
    <row r="43" spans="1:5" x14ac:dyDescent="0.3">
      <c r="A43" s="1" t="s">
        <v>46</v>
      </c>
      <c r="B43" s="7">
        <f t="shared" si="1"/>
        <v>11367.040285714287</v>
      </c>
      <c r="C43" s="10">
        <v>11501.730000000001</v>
      </c>
      <c r="D43" s="7">
        <v>10.194930462930859</v>
      </c>
      <c r="E43" s="10">
        <v>9.614085484234165</v>
      </c>
    </row>
    <row r="44" spans="1:5" x14ac:dyDescent="0.3">
      <c r="A44" s="1" t="s">
        <v>47</v>
      </c>
      <c r="B44" s="7">
        <f t="shared" si="1"/>
        <v>11367.040285714287</v>
      </c>
      <c r="C44" s="10">
        <v>11615.509999999998</v>
      </c>
      <c r="D44" s="7">
        <v>10.194930462930859</v>
      </c>
      <c r="E44" s="10">
        <v>10.05193275107986</v>
      </c>
    </row>
    <row r="45" spans="1:5" x14ac:dyDescent="0.3">
      <c r="A45" s="1" t="s">
        <v>48</v>
      </c>
      <c r="B45" s="7">
        <f t="shared" si="1"/>
        <v>11367.040285714287</v>
      </c>
      <c r="C45" s="10">
        <v>11605.64</v>
      </c>
      <c r="D45" s="7">
        <v>10.194930462930859</v>
      </c>
      <c r="E45" s="10">
        <v>10.278522088304969</v>
      </c>
    </row>
    <row r="46" spans="1:5" x14ac:dyDescent="0.3">
      <c r="A46" s="1" t="s">
        <v>49</v>
      </c>
      <c r="B46" s="7">
        <f t="shared" si="1"/>
        <v>11367.040285714287</v>
      </c>
      <c r="C46" s="10">
        <v>11090.37</v>
      </c>
      <c r="D46" s="7">
        <v>10.194930462930859</v>
      </c>
      <c r="E46" s="10">
        <v>9.8226866981097842</v>
      </c>
    </row>
    <row r="47" spans="1:5" x14ac:dyDescent="0.3">
      <c r="A47" s="1" t="s">
        <v>50</v>
      </c>
      <c r="B47" s="7">
        <f t="shared" si="1"/>
        <v>11367.040285714287</v>
      </c>
      <c r="C47" s="10">
        <v>10838.64</v>
      </c>
      <c r="D47" s="7">
        <v>10.194930462930859</v>
      </c>
      <c r="E47" s="10">
        <v>10.16904819568903</v>
      </c>
    </row>
    <row r="48" spans="1:5" x14ac:dyDescent="0.3">
      <c r="A48" s="1" t="s">
        <v>51</v>
      </c>
      <c r="B48" s="7">
        <f t="shared" si="1"/>
        <v>11367.040285714287</v>
      </c>
      <c r="C48" s="10">
        <v>11243.21</v>
      </c>
      <c r="D48" s="7">
        <v>10.194930462930859</v>
      </c>
      <c r="E48" s="10">
        <v>10.099849797265222</v>
      </c>
    </row>
    <row r="49" spans="1:5" x14ac:dyDescent="0.3">
      <c r="A49" s="1" t="s">
        <v>52</v>
      </c>
      <c r="B49" s="7">
        <f t="shared" si="1"/>
        <v>11367.040285714287</v>
      </c>
      <c r="C49" s="10">
        <v>11492.470000000001</v>
      </c>
      <c r="D49" s="7">
        <v>10.194930462930859</v>
      </c>
      <c r="E49" s="10">
        <v>10.25591438456291</v>
      </c>
    </row>
    <row r="50" spans="1:5" x14ac:dyDescent="0.3">
      <c r="A50" s="1" t="s">
        <v>53</v>
      </c>
      <c r="B50" s="7">
        <f t="shared" si="1"/>
        <v>11367.040285714287</v>
      </c>
      <c r="C50" s="10">
        <v>11145.1</v>
      </c>
      <c r="D50" s="7">
        <v>10.194930462930859</v>
      </c>
      <c r="E50" s="10">
        <v>10.288007687742008</v>
      </c>
    </row>
    <row r="51" spans="1:5" x14ac:dyDescent="0.3">
      <c r="A51" s="1" t="s">
        <v>54</v>
      </c>
      <c r="B51" s="7">
        <f t="shared" si="1"/>
        <v>11367.040285714287</v>
      </c>
      <c r="C51" s="10">
        <v>11343.710000000003</v>
      </c>
      <c r="D51" s="7">
        <v>10.194930462930859</v>
      </c>
      <c r="E51" s="10">
        <v>10.258866725289645</v>
      </c>
    </row>
    <row r="52" spans="1:5" x14ac:dyDescent="0.3">
      <c r="A52" s="1" t="s">
        <v>55</v>
      </c>
      <c r="B52" s="7">
        <f t="shared" si="1"/>
        <v>11367.040285714287</v>
      </c>
      <c r="C52" s="10">
        <v>10770.320000000002</v>
      </c>
      <c r="D52" s="7">
        <v>10.194930462930859</v>
      </c>
      <c r="E52" s="10">
        <v>10.372785958823425</v>
      </c>
    </row>
    <row r="53" spans="1:5" x14ac:dyDescent="0.3">
      <c r="A53" s="1" t="s">
        <v>56</v>
      </c>
      <c r="B53" s="7">
        <f t="shared" si="1"/>
        <v>11367.040285714287</v>
      </c>
      <c r="C53" s="10">
        <v>10407.500000000002</v>
      </c>
      <c r="D53" s="7">
        <v>10.194930462930859</v>
      </c>
      <c r="E53" s="10">
        <v>10.926373384315566</v>
      </c>
    </row>
    <row r="54" spans="1:5" x14ac:dyDescent="0.3">
      <c r="A54" s="1" t="s">
        <v>57</v>
      </c>
      <c r="B54" s="7">
        <f t="shared" si="1"/>
        <v>11367.040285714287</v>
      </c>
      <c r="C54" s="10">
        <v>11941.89</v>
      </c>
      <c r="D54" s="7">
        <v>10.194930462930859</v>
      </c>
      <c r="E54" s="10">
        <v>10.31571111202293</v>
      </c>
    </row>
    <row r="55" spans="1:5" x14ac:dyDescent="0.3">
      <c r="A55" s="1" t="s">
        <v>58</v>
      </c>
      <c r="B55" s="7">
        <f t="shared" si="1"/>
        <v>11367.040285714287</v>
      </c>
      <c r="C55" s="10">
        <v>11708.19</v>
      </c>
      <c r="D55" s="7">
        <v>10.194930462930859</v>
      </c>
      <c r="E55" s="10">
        <v>10.492779964157652</v>
      </c>
    </row>
    <row r="56" spans="1:5" x14ac:dyDescent="0.3">
      <c r="A56" s="1" t="s">
        <v>59</v>
      </c>
      <c r="B56" s="7">
        <f t="shared" si="1"/>
        <v>11367.040285714287</v>
      </c>
      <c r="C56" s="10">
        <v>10171.59</v>
      </c>
      <c r="D56" s="7">
        <v>10.194930462930859</v>
      </c>
      <c r="E56" s="10">
        <v>11.312772268369727</v>
      </c>
    </row>
    <row r="57" spans="1:5" x14ac:dyDescent="0.3">
      <c r="A57" s="1" t="s">
        <v>60</v>
      </c>
      <c r="B57" s="7">
        <f t="shared" si="1"/>
        <v>11367.040285714287</v>
      </c>
      <c r="C57" s="10">
        <v>11057.970000000001</v>
      </c>
      <c r="D57" s="7">
        <v>10.194930462930859</v>
      </c>
      <c r="E57" s="10">
        <v>10.876524981286389</v>
      </c>
    </row>
    <row r="58" spans="1:5" x14ac:dyDescent="0.3">
      <c r="A58" s="1" t="s">
        <v>61</v>
      </c>
      <c r="B58" s="7">
        <f t="shared" si="1"/>
        <v>11367.040285714287</v>
      </c>
      <c r="C58" s="10">
        <v>10833.17</v>
      </c>
      <c r="D58" s="7">
        <v>10.194930462930859</v>
      </c>
      <c r="E58" s="10">
        <v>10.347830020128006</v>
      </c>
    </row>
    <row r="59" spans="1:5" x14ac:dyDescent="0.3">
      <c r="A59" s="1" t="s">
        <v>62</v>
      </c>
      <c r="B59" s="7">
        <f t="shared" si="1"/>
        <v>11367.040285714287</v>
      </c>
      <c r="C59" s="10">
        <v>11395.640000000001</v>
      </c>
      <c r="D59" s="7">
        <v>10.194930462930859</v>
      </c>
      <c r="E59" s="10">
        <v>10.69098749355021</v>
      </c>
    </row>
    <row r="60" spans="1:5" x14ac:dyDescent="0.3">
      <c r="A60" s="1" t="s">
        <v>63</v>
      </c>
      <c r="B60" s="7">
        <f t="shared" si="1"/>
        <v>11367.040285714287</v>
      </c>
      <c r="C60" s="10">
        <v>12168.82</v>
      </c>
      <c r="D60" s="7">
        <v>10.194930462930859</v>
      </c>
      <c r="E60" s="10">
        <v>9.8316262989711767</v>
      </c>
    </row>
    <row r="61" spans="1:5" x14ac:dyDescent="0.3">
      <c r="A61" s="1" t="s">
        <v>64</v>
      </c>
      <c r="B61" s="7">
        <f t="shared" si="1"/>
        <v>11367.040285714287</v>
      </c>
      <c r="C61" s="10">
        <v>12382.800000000001</v>
      </c>
      <c r="D61" s="7">
        <v>10.194930462930859</v>
      </c>
      <c r="E61" s="10">
        <v>9.8484002673876141</v>
      </c>
    </row>
    <row r="62" spans="1:5" x14ac:dyDescent="0.3">
      <c r="A62" s="1" t="s">
        <v>65</v>
      </c>
      <c r="B62" s="7">
        <f t="shared" si="1"/>
        <v>11367.040285714287</v>
      </c>
      <c r="C62" s="10">
        <v>10658.380000000001</v>
      </c>
      <c r="D62" s="7">
        <v>10.194930462930859</v>
      </c>
      <c r="E62" s="10">
        <v>10.122273796759835</v>
      </c>
    </row>
    <row r="63" spans="1:5" x14ac:dyDescent="0.3">
      <c r="A63" s="1" t="s">
        <v>66</v>
      </c>
      <c r="B63" s="7">
        <f t="shared" si="1"/>
        <v>11367.040285714287</v>
      </c>
      <c r="C63" s="10">
        <v>11006.990000000002</v>
      </c>
      <c r="D63" s="7">
        <v>10.194930462930859</v>
      </c>
      <c r="E63" s="10">
        <v>10.694650687305439</v>
      </c>
    </row>
    <row r="64" spans="1:5" x14ac:dyDescent="0.3">
      <c r="A64" s="1" t="s">
        <v>67</v>
      </c>
      <c r="B64" s="7">
        <f t="shared" si="1"/>
        <v>11367.040285714287</v>
      </c>
      <c r="C64" s="10">
        <v>11521.119999999999</v>
      </c>
      <c r="D64" s="7">
        <v>10.194930462930859</v>
      </c>
      <c r="E64" s="10">
        <v>10.329344500849109</v>
      </c>
    </row>
    <row r="65" spans="1:5" x14ac:dyDescent="0.3">
      <c r="A65" s="1" t="s">
        <v>68</v>
      </c>
      <c r="B65" s="7">
        <f t="shared" si="1"/>
        <v>11367.040285714287</v>
      </c>
      <c r="C65" s="10">
        <v>11818.18</v>
      </c>
      <c r="D65" s="7">
        <v>10.194930462930859</v>
      </c>
      <c r="E65" s="10">
        <v>9.274135630716744</v>
      </c>
    </row>
    <row r="66" spans="1:5" x14ac:dyDescent="0.3">
      <c r="C66" s="22">
        <f>SUM(C5:C65)</f>
        <v>768405.93999999983</v>
      </c>
    </row>
  </sheetData>
  <mergeCells count="7">
    <mergeCell ref="D2:E2"/>
    <mergeCell ref="D3:D4"/>
    <mergeCell ref="E3:E4"/>
    <mergeCell ref="A2:A4"/>
    <mergeCell ref="B2:C2"/>
    <mergeCell ref="B3:B4"/>
    <mergeCell ref="C3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93FC-9CDF-4958-B7B0-9AE4B89BCB54}">
  <dimension ref="A2:D68"/>
  <sheetViews>
    <sheetView workbookViewId="0">
      <selection activeCell="C5" sqref="C5"/>
    </sheetView>
  </sheetViews>
  <sheetFormatPr baseColWidth="10" defaultRowHeight="14.4" x14ac:dyDescent="0.3"/>
  <cols>
    <col min="2" max="2" width="13.6640625" customWidth="1"/>
    <col min="3" max="3" width="13.33203125" customWidth="1"/>
    <col min="4" max="4" width="12" style="5" bestFit="1" customWidth="1"/>
  </cols>
  <sheetData>
    <row r="2" spans="1:4" x14ac:dyDescent="0.3">
      <c r="A2" s="47" t="s">
        <v>0</v>
      </c>
      <c r="B2" s="38" t="s">
        <v>5</v>
      </c>
      <c r="C2" s="38"/>
      <c r="D2" s="38"/>
    </row>
    <row r="3" spans="1:4" x14ac:dyDescent="0.3">
      <c r="A3" s="54"/>
      <c r="B3" s="55" t="s">
        <v>82</v>
      </c>
      <c r="C3" s="55" t="s">
        <v>83</v>
      </c>
      <c r="D3" s="57" t="s">
        <v>84</v>
      </c>
    </row>
    <row r="4" spans="1:4" ht="28.5" customHeight="1" x14ac:dyDescent="0.3">
      <c r="A4" s="53"/>
      <c r="B4" s="56"/>
      <c r="C4" s="56"/>
      <c r="D4" s="58"/>
    </row>
    <row r="5" spans="1:4" x14ac:dyDescent="0.3">
      <c r="A5" s="1" t="s">
        <v>8</v>
      </c>
      <c r="B5" s="4">
        <v>5748</v>
      </c>
      <c r="C5" s="4">
        <f>AVERAGE($D$5:$D$29)</f>
        <v>10419.689599999998</v>
      </c>
      <c r="D5" s="4">
        <v>10616.68</v>
      </c>
    </row>
    <row r="6" spans="1:4" x14ac:dyDescent="0.3">
      <c r="A6" s="1" t="s">
        <v>9</v>
      </c>
      <c r="B6" s="4">
        <v>5748</v>
      </c>
      <c r="C6" s="4">
        <f t="shared" ref="C6:C29" si="0">AVERAGE($D$5:$D$29)</f>
        <v>10419.689599999998</v>
      </c>
      <c r="D6" s="4">
        <v>9129.8700000000008</v>
      </c>
    </row>
    <row r="7" spans="1:4" x14ac:dyDescent="0.3">
      <c r="A7" s="1" t="s">
        <v>10</v>
      </c>
      <c r="B7" s="4">
        <v>5748</v>
      </c>
      <c r="C7" s="4">
        <f t="shared" si="0"/>
        <v>10419.689599999998</v>
      </c>
      <c r="D7" s="4">
        <v>14012.77</v>
      </c>
    </row>
    <row r="8" spans="1:4" x14ac:dyDescent="0.3">
      <c r="A8" s="1" t="s">
        <v>11</v>
      </c>
      <c r="B8" s="4">
        <v>5748</v>
      </c>
      <c r="C8" s="4">
        <f t="shared" si="0"/>
        <v>10419.689599999998</v>
      </c>
      <c r="D8" s="4">
        <v>9438.11</v>
      </c>
    </row>
    <row r="9" spans="1:4" x14ac:dyDescent="0.3">
      <c r="A9" s="1" t="s">
        <v>12</v>
      </c>
      <c r="B9" s="4">
        <v>5748</v>
      </c>
      <c r="C9" s="4">
        <f t="shared" si="0"/>
        <v>10419.689599999998</v>
      </c>
      <c r="D9" s="4">
        <v>12684.579999999998</v>
      </c>
    </row>
    <row r="10" spans="1:4" x14ac:dyDescent="0.3">
      <c r="A10" s="1" t="s">
        <v>13</v>
      </c>
      <c r="B10" s="4">
        <v>5748</v>
      </c>
      <c r="C10" s="4">
        <f t="shared" si="0"/>
        <v>10419.689599999998</v>
      </c>
      <c r="D10" s="4">
        <v>9514.98</v>
      </c>
    </row>
    <row r="11" spans="1:4" x14ac:dyDescent="0.3">
      <c r="A11" s="1" t="s">
        <v>14</v>
      </c>
      <c r="B11" s="4">
        <v>5748</v>
      </c>
      <c r="C11" s="4">
        <f t="shared" si="0"/>
        <v>10419.689599999998</v>
      </c>
      <c r="D11" s="4">
        <v>23214.239999999998</v>
      </c>
    </row>
    <row r="12" spans="1:4" x14ac:dyDescent="0.3">
      <c r="A12" s="1" t="s">
        <v>15</v>
      </c>
      <c r="B12" s="4">
        <v>5748</v>
      </c>
      <c r="C12" s="4">
        <f t="shared" si="0"/>
        <v>10419.689599999998</v>
      </c>
      <c r="D12" s="4">
        <v>12596.55</v>
      </c>
    </row>
    <row r="13" spans="1:4" x14ac:dyDescent="0.3">
      <c r="A13" s="1" t="s">
        <v>16</v>
      </c>
      <c r="B13" s="4">
        <v>5748</v>
      </c>
      <c r="C13" s="4">
        <f t="shared" si="0"/>
        <v>10419.689599999998</v>
      </c>
      <c r="D13" s="4">
        <v>11657.65</v>
      </c>
    </row>
    <row r="14" spans="1:4" x14ac:dyDescent="0.3">
      <c r="A14" s="1" t="s">
        <v>17</v>
      </c>
      <c r="B14" s="4">
        <v>5748</v>
      </c>
      <c r="C14" s="4">
        <f t="shared" si="0"/>
        <v>10419.689599999998</v>
      </c>
      <c r="D14" s="4">
        <v>23110.409999999996</v>
      </c>
    </row>
    <row r="15" spans="1:4" x14ac:dyDescent="0.3">
      <c r="A15" s="1" t="s">
        <v>18</v>
      </c>
      <c r="B15" s="4">
        <v>5748</v>
      </c>
      <c r="C15" s="4">
        <f t="shared" si="0"/>
        <v>10419.689599999998</v>
      </c>
      <c r="D15" s="4">
        <v>4276.1099999999997</v>
      </c>
    </row>
    <row r="16" spans="1:4" x14ac:dyDescent="0.3">
      <c r="A16" s="1" t="s">
        <v>19</v>
      </c>
      <c r="B16" s="4">
        <v>5748</v>
      </c>
      <c r="C16" s="4">
        <f t="shared" si="0"/>
        <v>10419.689599999998</v>
      </c>
      <c r="D16" s="4">
        <v>14382.02</v>
      </c>
    </row>
    <row r="17" spans="1:4" x14ac:dyDescent="0.3">
      <c r="A17" s="1" t="s">
        <v>20</v>
      </c>
      <c r="B17" s="4">
        <v>5748</v>
      </c>
      <c r="C17" s="4">
        <f t="shared" si="0"/>
        <v>10419.689599999998</v>
      </c>
      <c r="D17" s="4">
        <v>6149</v>
      </c>
    </row>
    <row r="18" spans="1:4" x14ac:dyDescent="0.3">
      <c r="A18" s="1" t="s">
        <v>21</v>
      </c>
      <c r="B18" s="4">
        <v>5748</v>
      </c>
      <c r="C18" s="4">
        <f t="shared" si="0"/>
        <v>10419.689599999998</v>
      </c>
      <c r="D18" s="4">
        <v>3734.8500000000004</v>
      </c>
    </row>
    <row r="19" spans="1:4" x14ac:dyDescent="0.3">
      <c r="A19" s="1" t="s">
        <v>22</v>
      </c>
      <c r="B19" s="4">
        <v>5748</v>
      </c>
      <c r="C19" s="4">
        <f t="shared" si="0"/>
        <v>10419.689599999998</v>
      </c>
      <c r="D19" s="4">
        <v>13605.66</v>
      </c>
    </row>
    <row r="20" spans="1:4" x14ac:dyDescent="0.3">
      <c r="A20" s="1" t="s">
        <v>23</v>
      </c>
      <c r="B20" s="4">
        <v>5748</v>
      </c>
      <c r="C20" s="4">
        <f t="shared" si="0"/>
        <v>10419.689599999998</v>
      </c>
      <c r="D20" s="4">
        <v>10897.36</v>
      </c>
    </row>
    <row r="21" spans="1:4" x14ac:dyDescent="0.3">
      <c r="A21" s="1" t="s">
        <v>24</v>
      </c>
      <c r="B21" s="4">
        <v>5748</v>
      </c>
      <c r="C21" s="4">
        <f t="shared" si="0"/>
        <v>10419.689599999998</v>
      </c>
      <c r="D21" s="4">
        <v>14935.65</v>
      </c>
    </row>
    <row r="22" spans="1:4" x14ac:dyDescent="0.3">
      <c r="A22" s="1" t="s">
        <v>25</v>
      </c>
      <c r="B22" s="4">
        <v>5748</v>
      </c>
      <c r="C22" s="4">
        <f t="shared" si="0"/>
        <v>10419.689599999998</v>
      </c>
      <c r="D22" s="4">
        <v>15768.509999999998</v>
      </c>
    </row>
    <row r="23" spans="1:4" x14ac:dyDescent="0.3">
      <c r="A23" s="1" t="s">
        <v>26</v>
      </c>
      <c r="B23" s="4">
        <v>5748</v>
      </c>
      <c r="C23" s="4">
        <f t="shared" si="0"/>
        <v>10419.689599999998</v>
      </c>
      <c r="D23" s="4">
        <v>4814.42</v>
      </c>
    </row>
    <row r="24" spans="1:4" x14ac:dyDescent="0.3">
      <c r="A24" s="1" t="s">
        <v>27</v>
      </c>
      <c r="B24" s="4">
        <v>5748</v>
      </c>
      <c r="C24" s="4">
        <f t="shared" si="0"/>
        <v>10419.689599999998</v>
      </c>
      <c r="D24" s="4">
        <v>7740.25</v>
      </c>
    </row>
    <row r="25" spans="1:4" x14ac:dyDescent="0.3">
      <c r="A25" s="1" t="s">
        <v>28</v>
      </c>
      <c r="B25" s="4">
        <v>5748</v>
      </c>
      <c r="C25" s="4">
        <f t="shared" si="0"/>
        <v>10419.689599999998</v>
      </c>
      <c r="D25" s="4">
        <v>7197.0600000000013</v>
      </c>
    </row>
    <row r="26" spans="1:4" x14ac:dyDescent="0.3">
      <c r="A26" s="1" t="s">
        <v>29</v>
      </c>
      <c r="B26" s="4">
        <v>5748</v>
      </c>
      <c r="C26" s="4">
        <f t="shared" si="0"/>
        <v>10419.689599999998</v>
      </c>
      <c r="D26" s="4">
        <v>520.49</v>
      </c>
    </row>
    <row r="27" spans="1:4" x14ac:dyDescent="0.3">
      <c r="A27" s="1" t="s">
        <v>30</v>
      </c>
      <c r="B27" s="4">
        <v>5748</v>
      </c>
      <c r="C27" s="4">
        <f t="shared" si="0"/>
        <v>10419.689599999998</v>
      </c>
      <c r="D27" s="4">
        <v>7827.11</v>
      </c>
    </row>
    <row r="28" spans="1:4" x14ac:dyDescent="0.3">
      <c r="A28" s="1" t="s">
        <v>31</v>
      </c>
      <c r="B28" s="4">
        <v>5748</v>
      </c>
      <c r="C28" s="4">
        <f t="shared" si="0"/>
        <v>10419.689599999998</v>
      </c>
      <c r="D28" s="4">
        <v>8716.58</v>
      </c>
    </row>
    <row r="29" spans="1:4" x14ac:dyDescent="0.3">
      <c r="A29" s="1" t="s">
        <v>32</v>
      </c>
      <c r="B29" s="4">
        <v>5748</v>
      </c>
      <c r="C29" s="4">
        <f t="shared" si="0"/>
        <v>10419.689599999998</v>
      </c>
      <c r="D29" s="4">
        <v>3951.3299999999995</v>
      </c>
    </row>
    <row r="30" spans="1:4" x14ac:dyDescent="0.3">
      <c r="A30" s="1" t="s">
        <v>33</v>
      </c>
      <c r="B30" s="1"/>
      <c r="C30" s="1"/>
      <c r="D30" s="4">
        <v>0</v>
      </c>
    </row>
    <row r="31" spans="1:4" x14ac:dyDescent="0.3">
      <c r="A31" s="1" t="s">
        <v>34</v>
      </c>
      <c r="B31" s="4">
        <v>5018</v>
      </c>
      <c r="C31" s="4">
        <f>AVERAGE($D$31:$D$65)</f>
        <v>7234.0456228571411</v>
      </c>
      <c r="D31" s="4">
        <v>896.7</v>
      </c>
    </row>
    <row r="32" spans="1:4" x14ac:dyDescent="0.3">
      <c r="A32" s="1" t="s">
        <v>35</v>
      </c>
      <c r="B32" s="4">
        <v>5018</v>
      </c>
      <c r="C32" s="4">
        <f t="shared" ref="C32:C65" si="1">AVERAGE($D$31:$D$65)</f>
        <v>7234.0456228571411</v>
      </c>
      <c r="D32" s="4">
        <v>4758.83</v>
      </c>
    </row>
    <row r="33" spans="1:4" x14ac:dyDescent="0.3">
      <c r="A33" s="1" t="s">
        <v>36</v>
      </c>
      <c r="B33" s="4">
        <v>5018</v>
      </c>
      <c r="C33" s="4">
        <f t="shared" si="1"/>
        <v>7234.0456228571411</v>
      </c>
      <c r="D33" s="4">
        <v>6782.69</v>
      </c>
    </row>
    <row r="34" spans="1:4" x14ac:dyDescent="0.3">
      <c r="A34" s="1" t="s">
        <v>37</v>
      </c>
      <c r="B34" s="4">
        <v>5018</v>
      </c>
      <c r="C34" s="4">
        <f t="shared" si="1"/>
        <v>7234.0456228571411</v>
      </c>
      <c r="D34" s="4">
        <v>10663.2228</v>
      </c>
    </row>
    <row r="35" spans="1:4" x14ac:dyDescent="0.3">
      <c r="A35" s="1" t="s">
        <v>38</v>
      </c>
      <c r="B35" s="4">
        <v>5018</v>
      </c>
      <c r="C35" s="4">
        <f t="shared" si="1"/>
        <v>7234.0456228571411</v>
      </c>
      <c r="D35" s="4">
        <v>8642.7900000000009</v>
      </c>
    </row>
    <row r="36" spans="1:4" x14ac:dyDescent="0.3">
      <c r="A36" s="1" t="s">
        <v>39</v>
      </c>
      <c r="B36" s="4">
        <v>5018</v>
      </c>
      <c r="C36" s="4">
        <f t="shared" si="1"/>
        <v>7234.0456228571411</v>
      </c>
      <c r="D36" s="4">
        <v>9750.14</v>
      </c>
    </row>
    <row r="37" spans="1:4" x14ac:dyDescent="0.3">
      <c r="A37" s="1" t="s">
        <v>40</v>
      </c>
      <c r="B37" s="4">
        <v>5018</v>
      </c>
      <c r="C37" s="4">
        <f t="shared" si="1"/>
        <v>7234.0456228571411</v>
      </c>
      <c r="D37" s="4">
        <v>6173.5400000000009</v>
      </c>
    </row>
    <row r="38" spans="1:4" x14ac:dyDescent="0.3">
      <c r="A38" s="1" t="s">
        <v>41</v>
      </c>
      <c r="B38" s="4">
        <v>5018</v>
      </c>
      <c r="C38" s="4">
        <f t="shared" si="1"/>
        <v>7234.0456228571411</v>
      </c>
      <c r="D38" s="4">
        <v>9263.094000000001</v>
      </c>
    </row>
    <row r="39" spans="1:4" x14ac:dyDescent="0.3">
      <c r="A39" s="1" t="s">
        <v>42</v>
      </c>
      <c r="B39" s="4">
        <v>5018</v>
      </c>
      <c r="C39" s="4">
        <f t="shared" si="1"/>
        <v>7234.0456228571411</v>
      </c>
      <c r="D39" s="4">
        <v>3005.74</v>
      </c>
    </row>
    <row r="40" spans="1:4" x14ac:dyDescent="0.3">
      <c r="A40" s="1" t="s">
        <v>43</v>
      </c>
      <c r="B40" s="4">
        <v>5018</v>
      </c>
      <c r="C40" s="4">
        <f t="shared" si="1"/>
        <v>7234.0456228571411</v>
      </c>
      <c r="D40" s="4">
        <v>7631.8499999999985</v>
      </c>
    </row>
    <row r="41" spans="1:4" x14ac:dyDescent="0.3">
      <c r="A41" s="1" t="s">
        <v>44</v>
      </c>
      <c r="B41" s="4">
        <v>5018</v>
      </c>
      <c r="C41" s="4">
        <f t="shared" si="1"/>
        <v>7234.0456228571411</v>
      </c>
      <c r="D41" s="4">
        <v>8876</v>
      </c>
    </row>
    <row r="42" spans="1:4" x14ac:dyDescent="0.3">
      <c r="A42" s="1" t="s">
        <v>45</v>
      </c>
      <c r="B42" s="4">
        <v>5018</v>
      </c>
      <c r="C42" s="4">
        <f t="shared" si="1"/>
        <v>7234.0456228571411</v>
      </c>
      <c r="D42" s="4">
        <v>11401.199999999997</v>
      </c>
    </row>
    <row r="43" spans="1:4" x14ac:dyDescent="0.3">
      <c r="A43" s="1" t="s">
        <v>46</v>
      </c>
      <c r="B43" s="4">
        <v>5018</v>
      </c>
      <c r="C43" s="4">
        <f t="shared" si="1"/>
        <v>7234.0456228571411</v>
      </c>
      <c r="D43" s="4">
        <v>8024.2599999999984</v>
      </c>
    </row>
    <row r="44" spans="1:4" x14ac:dyDescent="0.3">
      <c r="A44" s="1" t="s">
        <v>47</v>
      </c>
      <c r="B44" s="4">
        <v>5018</v>
      </c>
      <c r="C44" s="4">
        <f t="shared" si="1"/>
        <v>7234.0456228571411</v>
      </c>
      <c r="D44" s="4">
        <v>7940.0299999999988</v>
      </c>
    </row>
    <row r="45" spans="1:4" x14ac:dyDescent="0.3">
      <c r="A45" s="1" t="s">
        <v>48</v>
      </c>
      <c r="B45" s="4">
        <v>5018</v>
      </c>
      <c r="C45" s="4">
        <f t="shared" si="1"/>
        <v>7234.0456228571411</v>
      </c>
      <c r="D45" s="4">
        <v>9026.2699999999986</v>
      </c>
    </row>
    <row r="46" spans="1:4" x14ac:dyDescent="0.3">
      <c r="A46" s="1" t="s">
        <v>49</v>
      </c>
      <c r="B46" s="4">
        <v>5018</v>
      </c>
      <c r="C46" s="4">
        <f t="shared" si="1"/>
        <v>7234.0456228571411</v>
      </c>
      <c r="D46" s="4">
        <v>6825.8</v>
      </c>
    </row>
    <row r="47" spans="1:4" x14ac:dyDescent="0.3">
      <c r="A47" s="1" t="s">
        <v>50</v>
      </c>
      <c r="B47" s="4">
        <v>5018</v>
      </c>
      <c r="C47" s="4">
        <f t="shared" si="1"/>
        <v>7234.0456228571411</v>
      </c>
      <c r="D47" s="4">
        <v>6246.74</v>
      </c>
    </row>
    <row r="48" spans="1:4" x14ac:dyDescent="0.3">
      <c r="A48" s="1" t="s">
        <v>51</v>
      </c>
      <c r="B48" s="4">
        <v>5018</v>
      </c>
      <c r="C48" s="4">
        <f t="shared" si="1"/>
        <v>7234.0456228571411</v>
      </c>
      <c r="D48" s="4">
        <v>6591.62</v>
      </c>
    </row>
    <row r="49" spans="1:4" x14ac:dyDescent="0.3">
      <c r="A49" s="1" t="s">
        <v>52</v>
      </c>
      <c r="B49" s="4">
        <v>5018</v>
      </c>
      <c r="C49" s="4">
        <f t="shared" si="1"/>
        <v>7234.0456228571411</v>
      </c>
      <c r="D49" s="4">
        <v>5011.58</v>
      </c>
    </row>
    <row r="50" spans="1:4" x14ac:dyDescent="0.3">
      <c r="A50" s="1" t="s">
        <v>53</v>
      </c>
      <c r="B50" s="4">
        <v>5018</v>
      </c>
      <c r="C50" s="4">
        <f t="shared" si="1"/>
        <v>7234.0456228571411</v>
      </c>
      <c r="D50" s="4">
        <v>7248.67</v>
      </c>
    </row>
    <row r="51" spans="1:4" x14ac:dyDescent="0.3">
      <c r="A51" s="1" t="s">
        <v>54</v>
      </c>
      <c r="B51" s="4">
        <v>5018</v>
      </c>
      <c r="C51" s="4">
        <f t="shared" si="1"/>
        <v>7234.0456228571411</v>
      </c>
      <c r="D51" s="4">
        <v>5695.06</v>
      </c>
    </row>
    <row r="52" spans="1:4" x14ac:dyDescent="0.3">
      <c r="A52" s="1" t="s">
        <v>55</v>
      </c>
      <c r="B52" s="4">
        <v>5018</v>
      </c>
      <c r="C52" s="4">
        <f t="shared" si="1"/>
        <v>7234.0456228571411</v>
      </c>
      <c r="D52" s="4">
        <v>2947.55</v>
      </c>
    </row>
    <row r="53" spans="1:4" x14ac:dyDescent="0.3">
      <c r="A53" s="1" t="s">
        <v>56</v>
      </c>
      <c r="B53" s="4">
        <v>5018</v>
      </c>
      <c r="C53" s="4">
        <f t="shared" si="1"/>
        <v>7234.0456228571411</v>
      </c>
      <c r="D53" s="4">
        <v>9391.3699999999972</v>
      </c>
    </row>
    <row r="54" spans="1:4" x14ac:dyDescent="0.3">
      <c r="A54" s="1" t="s">
        <v>57</v>
      </c>
      <c r="B54" s="4">
        <v>5018</v>
      </c>
      <c r="C54" s="4">
        <f t="shared" si="1"/>
        <v>7234.0456228571411</v>
      </c>
      <c r="D54" s="4">
        <v>4190.3099999999995</v>
      </c>
    </row>
    <row r="55" spans="1:4" x14ac:dyDescent="0.3">
      <c r="A55" s="1" t="s">
        <v>58</v>
      </c>
      <c r="B55" s="4">
        <v>5018</v>
      </c>
      <c r="C55" s="4">
        <f t="shared" si="1"/>
        <v>7234.0456228571411</v>
      </c>
      <c r="D55" s="4">
        <v>5739.34</v>
      </c>
    </row>
    <row r="56" spans="1:4" x14ac:dyDescent="0.3">
      <c r="A56" s="1" t="s">
        <v>59</v>
      </c>
      <c r="B56" s="4">
        <v>5018</v>
      </c>
      <c r="C56" s="4">
        <f t="shared" si="1"/>
        <v>7234.0456228571411</v>
      </c>
      <c r="D56" s="4">
        <v>6682.1899999999987</v>
      </c>
    </row>
    <row r="57" spans="1:4" x14ac:dyDescent="0.3">
      <c r="A57" s="1" t="s">
        <v>60</v>
      </c>
      <c r="B57" s="4">
        <v>5018</v>
      </c>
      <c r="C57" s="4">
        <f t="shared" si="1"/>
        <v>7234.0456228571411</v>
      </c>
      <c r="D57" s="4">
        <v>7365.6099999999988</v>
      </c>
    </row>
    <row r="58" spans="1:4" x14ac:dyDescent="0.3">
      <c r="A58" s="1" t="s">
        <v>61</v>
      </c>
      <c r="B58" s="4">
        <v>5018</v>
      </c>
      <c r="C58" s="4">
        <f t="shared" si="1"/>
        <v>7234.0456228571411</v>
      </c>
      <c r="D58" s="4">
        <v>6979.4299999999985</v>
      </c>
    </row>
    <row r="59" spans="1:4" x14ac:dyDescent="0.3">
      <c r="A59" s="1" t="s">
        <v>62</v>
      </c>
      <c r="B59" s="4">
        <v>5018</v>
      </c>
      <c r="C59" s="4">
        <f t="shared" si="1"/>
        <v>7234.0456228571411</v>
      </c>
      <c r="D59" s="4">
        <v>6706.8</v>
      </c>
    </row>
    <row r="60" spans="1:4" x14ac:dyDescent="0.3">
      <c r="A60" s="1" t="s">
        <v>63</v>
      </c>
      <c r="B60" s="4">
        <v>5018</v>
      </c>
      <c r="C60" s="4">
        <f t="shared" si="1"/>
        <v>7234.0456228571411</v>
      </c>
      <c r="D60" s="4">
        <v>6609.3600000000006</v>
      </c>
    </row>
    <row r="61" spans="1:4" x14ac:dyDescent="0.3">
      <c r="A61" s="1" t="s">
        <v>64</v>
      </c>
      <c r="B61" s="4">
        <v>5018</v>
      </c>
      <c r="C61" s="4">
        <f t="shared" si="1"/>
        <v>7234.0456228571411</v>
      </c>
      <c r="D61" s="4">
        <v>7609.5700000000015</v>
      </c>
    </row>
    <row r="62" spans="1:4" x14ac:dyDescent="0.3">
      <c r="A62" s="1" t="s">
        <v>65</v>
      </c>
      <c r="B62" s="4">
        <v>5018</v>
      </c>
      <c r="C62" s="4">
        <f t="shared" si="1"/>
        <v>7234.0456228571411</v>
      </c>
      <c r="D62" s="4">
        <v>11816.21</v>
      </c>
    </row>
    <row r="63" spans="1:4" x14ac:dyDescent="0.3">
      <c r="A63" s="1" t="s">
        <v>66</v>
      </c>
      <c r="B63" s="4">
        <v>5018</v>
      </c>
      <c r="C63" s="4">
        <f t="shared" si="1"/>
        <v>7234.0456228571411</v>
      </c>
      <c r="D63" s="4">
        <v>6408.6999999999989</v>
      </c>
    </row>
    <row r="64" spans="1:4" x14ac:dyDescent="0.3">
      <c r="A64" s="1" t="s">
        <v>67</v>
      </c>
      <c r="B64" s="4">
        <v>5018</v>
      </c>
      <c r="C64" s="4">
        <f t="shared" si="1"/>
        <v>7234.0456228571411</v>
      </c>
      <c r="D64" s="4">
        <v>8559.43</v>
      </c>
    </row>
    <row r="65" spans="1:4" x14ac:dyDescent="0.3">
      <c r="A65" s="1" t="s">
        <v>68</v>
      </c>
      <c r="B65" s="4">
        <v>5018</v>
      </c>
      <c r="C65" s="4">
        <f t="shared" si="1"/>
        <v>7234.0456228571411</v>
      </c>
      <c r="D65" s="4">
        <v>11729.900000000001</v>
      </c>
    </row>
    <row r="66" spans="1:4" x14ac:dyDescent="0.3">
      <c r="A66" s="1" t="s">
        <v>81</v>
      </c>
      <c r="B66" s="4">
        <f>SUM(B5:B65)</f>
        <v>319330</v>
      </c>
      <c r="C66" s="4">
        <f t="shared" ref="C66:D66" si="2">SUM(C5:C65)</f>
        <v>513683.83679999871</v>
      </c>
      <c r="D66" s="4">
        <f t="shared" si="2"/>
        <v>513683.83679999993</v>
      </c>
    </row>
    <row r="68" spans="1:4" x14ac:dyDescent="0.3">
      <c r="B68" s="5"/>
      <c r="C68" s="5"/>
    </row>
  </sheetData>
  <mergeCells count="5">
    <mergeCell ref="B3:B4"/>
    <mergeCell ref="C3:C4"/>
    <mergeCell ref="D3:D4"/>
    <mergeCell ref="A2:A4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6638-3FE3-4414-812A-B90A2D7F6771}">
  <dimension ref="A2:B66"/>
  <sheetViews>
    <sheetView workbookViewId="0">
      <selection activeCell="F10" sqref="F10"/>
    </sheetView>
  </sheetViews>
  <sheetFormatPr baseColWidth="10" defaultRowHeight="14.4" x14ac:dyDescent="0.3"/>
  <cols>
    <col min="1" max="1" width="24" bestFit="1" customWidth="1"/>
    <col min="2" max="2" width="14.88671875" customWidth="1"/>
  </cols>
  <sheetData>
    <row r="2" spans="1:2" ht="45" customHeight="1" x14ac:dyDescent="0.3">
      <c r="A2" s="59" t="s">
        <v>0</v>
      </c>
      <c r="B2" s="51" t="s">
        <v>115</v>
      </c>
    </row>
    <row r="3" spans="1:2" x14ac:dyDescent="0.3">
      <c r="A3" s="59"/>
      <c r="B3" s="60"/>
    </row>
    <row r="4" spans="1:2" x14ac:dyDescent="0.3">
      <c r="A4" s="59"/>
      <c r="B4" s="52"/>
    </row>
    <row r="5" spans="1:2" x14ac:dyDescent="0.3">
      <c r="A5" s="1" t="s">
        <v>85</v>
      </c>
      <c r="B5" s="1">
        <v>2938.7000000000003</v>
      </c>
    </row>
    <row r="6" spans="1:2" x14ac:dyDescent="0.3">
      <c r="A6" s="1" t="s">
        <v>86</v>
      </c>
      <c r="B6" s="1">
        <v>1014.3300000000002</v>
      </c>
    </row>
    <row r="7" spans="1:2" x14ac:dyDescent="0.3">
      <c r="A7" s="1" t="s">
        <v>87</v>
      </c>
      <c r="B7" s="1">
        <v>905.36999999999989</v>
      </c>
    </row>
    <row r="8" spans="1:2" x14ac:dyDescent="0.3">
      <c r="A8" s="1" t="s">
        <v>88</v>
      </c>
      <c r="B8" s="1">
        <v>1347.5100000000002</v>
      </c>
    </row>
    <row r="9" spans="1:2" x14ac:dyDescent="0.3">
      <c r="A9" s="1" t="s">
        <v>89</v>
      </c>
      <c r="B9" s="1">
        <v>589.73</v>
      </c>
    </row>
    <row r="10" spans="1:2" x14ac:dyDescent="0.3">
      <c r="A10" s="1" t="s">
        <v>90</v>
      </c>
      <c r="B10" s="1">
        <v>-3232.9100000000003</v>
      </c>
    </row>
    <row r="11" spans="1:2" x14ac:dyDescent="0.3">
      <c r="A11" s="1" t="s">
        <v>91</v>
      </c>
      <c r="B11" s="1">
        <v>1416.8000000000002</v>
      </c>
    </row>
    <row r="12" spans="1:2" x14ac:dyDescent="0.3">
      <c r="A12" s="1" t="s">
        <v>92</v>
      </c>
      <c r="B12" s="1">
        <v>-676.36</v>
      </c>
    </row>
    <row r="13" spans="1:2" x14ac:dyDescent="0.3">
      <c r="A13" s="1" t="s">
        <v>93</v>
      </c>
      <c r="B13" s="1">
        <v>-794.75000000000011</v>
      </c>
    </row>
    <row r="14" spans="1:2" x14ac:dyDescent="0.3">
      <c r="A14" s="1" t="s">
        <v>94</v>
      </c>
      <c r="B14" s="1">
        <v>-540.29</v>
      </c>
    </row>
    <row r="15" spans="1:2" x14ac:dyDescent="0.3">
      <c r="A15" s="1" t="s">
        <v>95</v>
      </c>
      <c r="B15" s="1">
        <v>-3770.18</v>
      </c>
    </row>
    <row r="16" spans="1:2" x14ac:dyDescent="0.3">
      <c r="A16" s="1" t="s">
        <v>96</v>
      </c>
      <c r="B16" s="1">
        <v>-4453.3599999999997</v>
      </c>
    </row>
    <row r="17" spans="1:2" x14ac:dyDescent="0.3">
      <c r="A17" s="1" t="s">
        <v>97</v>
      </c>
      <c r="B17" s="1">
        <v>768.37</v>
      </c>
    </row>
    <row r="18" spans="1:2" x14ac:dyDescent="0.3">
      <c r="A18" s="1" t="s">
        <v>98</v>
      </c>
      <c r="B18" s="1">
        <v>-4578.7199999999993</v>
      </c>
    </row>
    <row r="19" spans="1:2" x14ac:dyDescent="0.3">
      <c r="A19" s="1" t="s">
        <v>99</v>
      </c>
      <c r="B19" s="1">
        <v>75.56999999999978</v>
      </c>
    </row>
    <row r="20" spans="1:2" x14ac:dyDescent="0.3">
      <c r="A20" s="1" t="s">
        <v>100</v>
      </c>
      <c r="B20" s="1">
        <v>-172.2699999999999</v>
      </c>
    </row>
    <row r="21" spans="1:2" x14ac:dyDescent="0.3">
      <c r="A21" s="1" t="s">
        <v>101</v>
      </c>
      <c r="B21" s="1">
        <v>42.660000000000025</v>
      </c>
    </row>
    <row r="22" spans="1:2" x14ac:dyDescent="0.3">
      <c r="A22" s="1" t="s">
        <v>102</v>
      </c>
      <c r="B22" s="1">
        <v>-782.36000000000013</v>
      </c>
    </row>
    <row r="23" spans="1:2" x14ac:dyDescent="0.3">
      <c r="A23" s="1" t="s">
        <v>103</v>
      </c>
      <c r="B23" s="1">
        <v>1196.08</v>
      </c>
    </row>
    <row r="24" spans="1:2" x14ac:dyDescent="0.3">
      <c r="A24" s="1" t="s">
        <v>104</v>
      </c>
      <c r="B24" s="1">
        <v>5418.37</v>
      </c>
    </row>
    <row r="25" spans="1:2" x14ac:dyDescent="0.3">
      <c r="A25" s="1" t="s">
        <v>105</v>
      </c>
      <c r="B25" s="1">
        <v>1440.6500000000003</v>
      </c>
    </row>
    <row r="26" spans="1:2" x14ac:dyDescent="0.3">
      <c r="A26" s="1" t="s">
        <v>106</v>
      </c>
      <c r="B26" s="1">
        <v>465.48000000000013</v>
      </c>
    </row>
    <row r="27" spans="1:2" x14ac:dyDescent="0.3">
      <c r="A27" s="1" t="s">
        <v>107</v>
      </c>
      <c r="B27" s="1">
        <v>-1034.9199999999998</v>
      </c>
    </row>
    <row r="28" spans="1:2" x14ac:dyDescent="0.3">
      <c r="A28" s="1" t="s">
        <v>108</v>
      </c>
      <c r="B28" s="1">
        <v>1294.94</v>
      </c>
    </row>
    <row r="29" spans="1:2" x14ac:dyDescent="0.3">
      <c r="A29" s="1" t="s">
        <v>109</v>
      </c>
      <c r="B29" s="1">
        <v>263.82000000000028</v>
      </c>
    </row>
    <row r="30" spans="1:2" x14ac:dyDescent="0.3">
      <c r="A30" s="1" t="s">
        <v>151</v>
      </c>
      <c r="B30" s="1">
        <v>857.80000000000018</v>
      </c>
    </row>
    <row r="31" spans="1:2" x14ac:dyDescent="0.3">
      <c r="A31" s="1" t="s">
        <v>116</v>
      </c>
      <c r="B31" s="1">
        <v>-4565.67</v>
      </c>
    </row>
    <row r="32" spans="1:2" x14ac:dyDescent="0.3">
      <c r="A32" s="1" t="s">
        <v>117</v>
      </c>
      <c r="B32" s="1">
        <v>1005.3799999999999</v>
      </c>
    </row>
    <row r="33" spans="1:2" x14ac:dyDescent="0.3">
      <c r="A33" s="1" t="s">
        <v>118</v>
      </c>
      <c r="B33" s="1">
        <v>-508.35</v>
      </c>
    </row>
    <row r="34" spans="1:2" x14ac:dyDescent="0.3">
      <c r="A34" s="1" t="s">
        <v>119</v>
      </c>
      <c r="B34" s="1">
        <v>3654.01</v>
      </c>
    </row>
    <row r="35" spans="1:2" x14ac:dyDescent="0.3">
      <c r="A35" s="1" t="s">
        <v>120</v>
      </c>
      <c r="B35" s="1">
        <v>-2222.79</v>
      </c>
    </row>
    <row r="36" spans="1:2" x14ac:dyDescent="0.3">
      <c r="A36" s="1" t="s">
        <v>121</v>
      </c>
      <c r="B36" s="1">
        <v>-3593.26</v>
      </c>
    </row>
    <row r="37" spans="1:2" x14ac:dyDescent="0.3">
      <c r="A37" s="1" t="s">
        <v>122</v>
      </c>
      <c r="B37" s="1">
        <v>1325.3200000000002</v>
      </c>
    </row>
    <row r="38" spans="1:2" x14ac:dyDescent="0.3">
      <c r="A38" s="1" t="s">
        <v>123</v>
      </c>
      <c r="B38" s="1">
        <v>-882.10999999999979</v>
      </c>
    </row>
    <row r="39" spans="1:2" x14ac:dyDescent="0.3">
      <c r="A39" s="1" t="s">
        <v>124</v>
      </c>
      <c r="B39" s="1">
        <v>-614.9899999999999</v>
      </c>
    </row>
    <row r="40" spans="1:2" x14ac:dyDescent="0.3">
      <c r="A40" s="1" t="s">
        <v>125</v>
      </c>
      <c r="B40" s="1">
        <v>1005.3499999999999</v>
      </c>
    </row>
    <row r="41" spans="1:2" x14ac:dyDescent="0.3">
      <c r="A41" s="1" t="s">
        <v>126</v>
      </c>
      <c r="B41" s="1">
        <v>-5275.47</v>
      </c>
    </row>
    <row r="42" spans="1:2" x14ac:dyDescent="0.3">
      <c r="A42" s="1" t="s">
        <v>127</v>
      </c>
      <c r="B42" s="1">
        <v>-5532.39</v>
      </c>
    </row>
    <row r="43" spans="1:2" x14ac:dyDescent="0.3">
      <c r="A43" s="1" t="s">
        <v>128</v>
      </c>
      <c r="B43" s="1">
        <v>-1024.7499999999998</v>
      </c>
    </row>
    <row r="44" spans="1:2" x14ac:dyDescent="0.3">
      <c r="A44" s="1" t="s">
        <v>129</v>
      </c>
      <c r="B44" s="1">
        <v>-4932.6699999999992</v>
      </c>
    </row>
    <row r="45" spans="1:2" x14ac:dyDescent="0.3">
      <c r="A45" s="1" t="s">
        <v>130</v>
      </c>
      <c r="B45" s="1">
        <v>-2874.6799999999994</v>
      </c>
    </row>
    <row r="46" spans="1:2" x14ac:dyDescent="0.3">
      <c r="A46" s="1" t="s">
        <v>131</v>
      </c>
      <c r="B46" s="1">
        <v>3086.5699999999993</v>
      </c>
    </row>
    <row r="47" spans="1:2" x14ac:dyDescent="0.3">
      <c r="A47" s="1" t="s">
        <v>132</v>
      </c>
      <c r="B47" s="1">
        <v>239.82999999999998</v>
      </c>
    </row>
    <row r="48" spans="1:2" x14ac:dyDescent="0.3">
      <c r="A48" s="1" t="s">
        <v>133</v>
      </c>
      <c r="B48" s="1">
        <v>2686.5</v>
      </c>
    </row>
    <row r="49" spans="1:2" x14ac:dyDescent="0.3">
      <c r="A49" s="1" t="s">
        <v>134</v>
      </c>
      <c r="B49" s="1">
        <v>2312.67</v>
      </c>
    </row>
    <row r="50" spans="1:2" x14ac:dyDescent="0.3">
      <c r="A50" s="1" t="s">
        <v>135</v>
      </c>
      <c r="B50" s="1">
        <v>3342.8000000000006</v>
      </c>
    </row>
    <row r="51" spans="1:2" x14ac:dyDescent="0.3">
      <c r="A51" s="1" t="s">
        <v>136</v>
      </c>
      <c r="B51" s="1">
        <v>-178.70000000000005</v>
      </c>
    </row>
    <row r="52" spans="1:2" x14ac:dyDescent="0.3">
      <c r="A52" s="1" t="s">
        <v>137</v>
      </c>
      <c r="B52" s="1">
        <v>1850.59</v>
      </c>
    </row>
    <row r="53" spans="1:2" x14ac:dyDescent="0.3">
      <c r="A53" s="1" t="s">
        <v>138</v>
      </c>
      <c r="B53" s="1">
        <v>-1892.1000000000001</v>
      </c>
    </row>
    <row r="54" spans="1:2" x14ac:dyDescent="0.3">
      <c r="A54" s="1" t="s">
        <v>139</v>
      </c>
      <c r="B54" s="1">
        <v>-971.50000000000011</v>
      </c>
    </row>
    <row r="55" spans="1:2" x14ac:dyDescent="0.3">
      <c r="A55" s="1" t="s">
        <v>140</v>
      </c>
      <c r="B55" s="1">
        <v>3344.8100000000004</v>
      </c>
    </row>
    <row r="56" spans="1:2" x14ac:dyDescent="0.3">
      <c r="A56" s="1" t="s">
        <v>141</v>
      </c>
      <c r="B56" s="1">
        <v>2838.71</v>
      </c>
    </row>
    <row r="57" spans="1:2" x14ac:dyDescent="0.3">
      <c r="A57" s="1" t="s">
        <v>142</v>
      </c>
      <c r="B57" s="1">
        <v>595.83999999999992</v>
      </c>
    </row>
    <row r="58" spans="1:2" x14ac:dyDescent="0.3">
      <c r="A58" s="1" t="s">
        <v>143</v>
      </c>
      <c r="B58" s="1">
        <v>1224.6999999999998</v>
      </c>
    </row>
    <row r="59" spans="1:2" x14ac:dyDescent="0.3">
      <c r="A59" s="1" t="s">
        <v>144</v>
      </c>
      <c r="B59" s="1">
        <v>2615.0899999999997</v>
      </c>
    </row>
    <row r="60" spans="1:2" x14ac:dyDescent="0.3">
      <c r="A60" s="1" t="s">
        <v>145</v>
      </c>
      <c r="B60" s="1">
        <v>2076.7799999999997</v>
      </c>
    </row>
    <row r="61" spans="1:2" x14ac:dyDescent="0.3">
      <c r="A61" s="1" t="s">
        <v>146</v>
      </c>
      <c r="B61" s="1">
        <v>-1496.43</v>
      </c>
    </row>
    <row r="62" spans="1:2" x14ac:dyDescent="0.3">
      <c r="A62" s="1" t="s">
        <v>147</v>
      </c>
      <c r="B62" s="1">
        <v>-73.830000000000069</v>
      </c>
    </row>
    <row r="63" spans="1:2" x14ac:dyDescent="0.3">
      <c r="A63" s="1" t="s">
        <v>148</v>
      </c>
      <c r="B63" s="1">
        <v>4722.84</v>
      </c>
    </row>
    <row r="64" spans="1:2" x14ac:dyDescent="0.3">
      <c r="A64" s="1" t="s">
        <v>149</v>
      </c>
      <c r="B64" s="1">
        <v>1783.7199999999998</v>
      </c>
    </row>
    <row r="65" spans="1:2" x14ac:dyDescent="0.3">
      <c r="A65" s="1" t="s">
        <v>150</v>
      </c>
      <c r="B65" s="1">
        <v>-3071.84</v>
      </c>
    </row>
    <row r="66" spans="1:2" x14ac:dyDescent="0.3">
      <c r="A66" s="1" t="s">
        <v>81</v>
      </c>
      <c r="B66" s="4">
        <f t="shared" ref="B66" si="0">SUM(B5:B65)</f>
        <v>4.0000000004965841E-2</v>
      </c>
    </row>
  </sheetData>
  <mergeCells count="2">
    <mergeCell ref="A2:A4"/>
    <mergeCell ref="B2:B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A422-0B42-4DE9-9F6A-FA0887C8401B}">
  <dimension ref="A2:D65"/>
  <sheetViews>
    <sheetView workbookViewId="0">
      <selection activeCell="F16" sqref="F16"/>
    </sheetView>
  </sheetViews>
  <sheetFormatPr baseColWidth="10" defaultRowHeight="14.4" x14ac:dyDescent="0.3"/>
  <cols>
    <col min="2" max="2" width="18.6640625" bestFit="1" customWidth="1"/>
    <col min="3" max="3" width="15.33203125" bestFit="1" customWidth="1"/>
    <col min="4" max="4" width="18.33203125" bestFit="1" customWidth="1"/>
  </cols>
  <sheetData>
    <row r="2" spans="1:4" x14ac:dyDescent="0.3">
      <c r="A2" s="47" t="s">
        <v>0</v>
      </c>
      <c r="B2" s="45" t="s">
        <v>2</v>
      </c>
      <c r="C2" s="46"/>
      <c r="D2" s="46"/>
    </row>
    <row r="3" spans="1:4" x14ac:dyDescent="0.3">
      <c r="A3" s="54"/>
      <c r="B3" s="47" t="s">
        <v>3</v>
      </c>
      <c r="C3" s="47" t="s">
        <v>4</v>
      </c>
      <c r="D3" s="47" t="s">
        <v>74</v>
      </c>
    </row>
    <row r="4" spans="1:4" x14ac:dyDescent="0.3">
      <c r="A4" s="53"/>
      <c r="B4" s="53"/>
      <c r="C4" s="53"/>
      <c r="D4" s="53"/>
    </row>
    <row r="5" spans="1:4" x14ac:dyDescent="0.3">
      <c r="A5" s="1" t="s">
        <v>8</v>
      </c>
      <c r="B5" s="1"/>
      <c r="C5" s="1"/>
      <c r="D5" s="1"/>
    </row>
    <row r="6" spans="1:4" x14ac:dyDescent="0.3">
      <c r="A6" s="1" t="s">
        <v>9</v>
      </c>
      <c r="B6" s="1"/>
      <c r="C6" s="1"/>
      <c r="D6" s="1"/>
    </row>
    <row r="7" spans="1:4" x14ac:dyDescent="0.3">
      <c r="A7" s="1" t="s">
        <v>10</v>
      </c>
      <c r="B7" s="1"/>
      <c r="C7" s="1"/>
      <c r="D7" s="1"/>
    </row>
    <row r="8" spans="1:4" x14ac:dyDescent="0.3">
      <c r="A8" s="1" t="s">
        <v>11</v>
      </c>
      <c r="B8" s="1"/>
      <c r="C8" s="1"/>
      <c r="D8" s="1"/>
    </row>
    <row r="9" spans="1:4" x14ac:dyDescent="0.3">
      <c r="A9" s="1" t="s">
        <v>12</v>
      </c>
      <c r="B9" s="1"/>
      <c r="C9" s="1"/>
      <c r="D9" s="1"/>
    </row>
    <row r="10" spans="1:4" x14ac:dyDescent="0.3">
      <c r="A10" s="1" t="s">
        <v>13</v>
      </c>
      <c r="B10" s="1"/>
      <c r="C10" s="1"/>
      <c r="D10" s="1"/>
    </row>
    <row r="11" spans="1:4" x14ac:dyDescent="0.3">
      <c r="A11" s="1" t="s">
        <v>14</v>
      </c>
      <c r="B11" s="1"/>
      <c r="C11" s="1"/>
      <c r="D11" s="1"/>
    </row>
    <row r="12" spans="1:4" x14ac:dyDescent="0.3">
      <c r="A12" s="1" t="s">
        <v>15</v>
      </c>
      <c r="B12" s="1"/>
      <c r="C12" s="1"/>
      <c r="D12" s="1"/>
    </row>
    <row r="13" spans="1:4" x14ac:dyDescent="0.3">
      <c r="A13" s="1" t="s">
        <v>16</v>
      </c>
      <c r="B13" s="1"/>
      <c r="C13" s="1"/>
      <c r="D13" s="1"/>
    </row>
    <row r="14" spans="1:4" x14ac:dyDescent="0.3">
      <c r="A14" s="1" t="s">
        <v>17</v>
      </c>
      <c r="B14" s="1"/>
      <c r="C14" s="1"/>
      <c r="D14" s="1"/>
    </row>
    <row r="15" spans="1:4" x14ac:dyDescent="0.3">
      <c r="A15" s="1" t="s">
        <v>18</v>
      </c>
      <c r="B15" s="1"/>
      <c r="C15" s="1"/>
      <c r="D15" s="1"/>
    </row>
    <row r="16" spans="1:4" x14ac:dyDescent="0.3">
      <c r="A16" s="1" t="s">
        <v>19</v>
      </c>
      <c r="B16" s="1"/>
      <c r="C16" s="1"/>
      <c r="D16" s="1"/>
    </row>
    <row r="17" spans="1:4" x14ac:dyDescent="0.3">
      <c r="A17" s="1" t="s">
        <v>20</v>
      </c>
      <c r="B17" s="1"/>
      <c r="C17" s="1"/>
      <c r="D17" s="1"/>
    </row>
    <row r="18" spans="1:4" x14ac:dyDescent="0.3">
      <c r="A18" s="1" t="s">
        <v>21</v>
      </c>
      <c r="B18" s="1"/>
      <c r="C18" s="1"/>
      <c r="D18" s="1"/>
    </row>
    <row r="19" spans="1:4" x14ac:dyDescent="0.3">
      <c r="A19" s="1" t="s">
        <v>22</v>
      </c>
      <c r="B19" s="1"/>
      <c r="C19" s="1"/>
      <c r="D19" s="1"/>
    </row>
    <row r="20" spans="1:4" x14ac:dyDescent="0.3">
      <c r="A20" s="1" t="s">
        <v>23</v>
      </c>
      <c r="B20" s="1"/>
      <c r="C20" s="1"/>
      <c r="D20" s="1"/>
    </row>
    <row r="21" spans="1:4" x14ac:dyDescent="0.3">
      <c r="A21" s="1" t="s">
        <v>24</v>
      </c>
      <c r="B21" s="1"/>
      <c r="C21" s="1"/>
      <c r="D21" s="1"/>
    </row>
    <row r="22" spans="1:4" x14ac:dyDescent="0.3">
      <c r="A22" s="1" t="s">
        <v>25</v>
      </c>
      <c r="B22" s="1"/>
      <c r="C22" s="1"/>
      <c r="D22" s="1"/>
    </row>
    <row r="23" spans="1:4" x14ac:dyDescent="0.3">
      <c r="A23" s="1" t="s">
        <v>26</v>
      </c>
      <c r="B23" s="1"/>
      <c r="C23" s="1"/>
      <c r="D23" s="1"/>
    </row>
    <row r="24" spans="1:4" x14ac:dyDescent="0.3">
      <c r="A24" s="1" t="s">
        <v>27</v>
      </c>
      <c r="B24" s="1"/>
      <c r="C24" s="1"/>
      <c r="D24" s="1"/>
    </row>
    <row r="25" spans="1:4" x14ac:dyDescent="0.3">
      <c r="A25" s="1" t="s">
        <v>28</v>
      </c>
      <c r="B25" s="1"/>
      <c r="C25" s="1"/>
      <c r="D25" s="1"/>
    </row>
    <row r="26" spans="1:4" x14ac:dyDescent="0.3">
      <c r="A26" s="1" t="s">
        <v>29</v>
      </c>
      <c r="B26" s="1"/>
      <c r="C26" s="1"/>
      <c r="D26" s="1"/>
    </row>
    <row r="27" spans="1:4" x14ac:dyDescent="0.3">
      <c r="A27" s="1" t="s">
        <v>30</v>
      </c>
      <c r="B27" s="1"/>
      <c r="C27" s="1"/>
      <c r="D27" s="1"/>
    </row>
    <row r="28" spans="1:4" x14ac:dyDescent="0.3">
      <c r="A28" s="1" t="s">
        <v>31</v>
      </c>
      <c r="B28" s="1"/>
      <c r="C28" s="1"/>
      <c r="D28" s="1"/>
    </row>
    <row r="29" spans="1:4" x14ac:dyDescent="0.3">
      <c r="A29" s="1" t="s">
        <v>32</v>
      </c>
      <c r="B29" s="1"/>
      <c r="C29" s="1"/>
      <c r="D29" s="1"/>
    </row>
    <row r="30" spans="1:4" x14ac:dyDescent="0.3">
      <c r="A30" s="1" t="s">
        <v>33</v>
      </c>
      <c r="B30" s="1"/>
      <c r="C30" s="1"/>
      <c r="D30" s="1"/>
    </row>
    <row r="31" spans="1:4" x14ac:dyDescent="0.3">
      <c r="A31" s="1" t="s">
        <v>34</v>
      </c>
      <c r="B31" s="1"/>
      <c r="C31" s="1"/>
      <c r="D31" s="1"/>
    </row>
    <row r="32" spans="1:4" x14ac:dyDescent="0.3">
      <c r="A32" s="1" t="s">
        <v>35</v>
      </c>
      <c r="B32" s="1"/>
      <c r="C32" s="1"/>
      <c r="D32" s="1"/>
    </row>
    <row r="33" spans="1:4" x14ac:dyDescent="0.3">
      <c r="A33" s="1" t="s">
        <v>36</v>
      </c>
      <c r="B33" s="1"/>
      <c r="C33" s="1"/>
      <c r="D33" s="1"/>
    </row>
    <row r="34" spans="1:4" x14ac:dyDescent="0.3">
      <c r="A34" s="1" t="s">
        <v>37</v>
      </c>
      <c r="B34" s="1"/>
      <c r="C34" s="1"/>
      <c r="D34" s="1"/>
    </row>
    <row r="35" spans="1:4" x14ac:dyDescent="0.3">
      <c r="A35" s="1" t="s">
        <v>38</v>
      </c>
      <c r="B35" s="1"/>
      <c r="C35" s="1"/>
      <c r="D35" s="1"/>
    </row>
    <row r="36" spans="1:4" x14ac:dyDescent="0.3">
      <c r="A36" s="1" t="s">
        <v>39</v>
      </c>
      <c r="B36" s="1"/>
      <c r="C36" s="1"/>
      <c r="D36" s="1"/>
    </row>
    <row r="37" spans="1:4" x14ac:dyDescent="0.3">
      <c r="A37" s="1" t="s">
        <v>40</v>
      </c>
      <c r="B37" s="1"/>
      <c r="C37" s="1"/>
      <c r="D37" s="1"/>
    </row>
    <row r="38" spans="1:4" x14ac:dyDescent="0.3">
      <c r="A38" s="1" t="s">
        <v>41</v>
      </c>
      <c r="B38" s="1"/>
      <c r="C38" s="1"/>
      <c r="D38" s="1"/>
    </row>
    <row r="39" spans="1:4" x14ac:dyDescent="0.3">
      <c r="A39" s="1" t="s">
        <v>42</v>
      </c>
      <c r="B39" s="1"/>
      <c r="C39" s="1"/>
      <c r="D39" s="1"/>
    </row>
    <row r="40" spans="1:4" x14ac:dyDescent="0.3">
      <c r="A40" s="1" t="s">
        <v>43</v>
      </c>
      <c r="B40" s="1"/>
      <c r="C40" s="1"/>
      <c r="D40" s="1"/>
    </row>
    <row r="41" spans="1:4" x14ac:dyDescent="0.3">
      <c r="A41" s="1" t="s">
        <v>44</v>
      </c>
      <c r="B41" s="1"/>
      <c r="C41" s="1"/>
      <c r="D41" s="1"/>
    </row>
    <row r="42" spans="1:4" x14ac:dyDescent="0.3">
      <c r="A42" s="1" t="s">
        <v>45</v>
      </c>
      <c r="B42" s="1"/>
      <c r="C42" s="1"/>
      <c r="D42" s="1"/>
    </row>
    <row r="43" spans="1:4" x14ac:dyDescent="0.3">
      <c r="A43" s="1" t="s">
        <v>46</v>
      </c>
      <c r="B43" s="1"/>
      <c r="C43" s="1"/>
      <c r="D43" s="1"/>
    </row>
    <row r="44" spans="1:4" x14ac:dyDescent="0.3">
      <c r="A44" s="1" t="s">
        <v>47</v>
      </c>
      <c r="B44" s="1"/>
      <c r="C44" s="1"/>
      <c r="D44" s="1"/>
    </row>
    <row r="45" spans="1:4" x14ac:dyDescent="0.3">
      <c r="A45" s="1" t="s">
        <v>48</v>
      </c>
      <c r="B45" s="1"/>
      <c r="C45" s="1"/>
      <c r="D45" s="1"/>
    </row>
    <row r="46" spans="1:4" x14ac:dyDescent="0.3">
      <c r="A46" s="1" t="s">
        <v>49</v>
      </c>
      <c r="B46" s="1"/>
      <c r="C46" s="1"/>
      <c r="D46" s="1"/>
    </row>
    <row r="47" spans="1:4" x14ac:dyDescent="0.3">
      <c r="A47" s="1" t="s">
        <v>50</v>
      </c>
      <c r="B47" s="1"/>
      <c r="C47" s="1"/>
      <c r="D47" s="1"/>
    </row>
    <row r="48" spans="1:4" x14ac:dyDescent="0.3">
      <c r="A48" s="1" t="s">
        <v>51</v>
      </c>
      <c r="B48" s="1"/>
      <c r="C48" s="1"/>
      <c r="D48" s="1"/>
    </row>
    <row r="49" spans="1:4" x14ac:dyDescent="0.3">
      <c r="A49" s="1" t="s">
        <v>52</v>
      </c>
      <c r="B49" s="1"/>
      <c r="C49" s="1"/>
      <c r="D49" s="1"/>
    </row>
    <row r="50" spans="1:4" x14ac:dyDescent="0.3">
      <c r="A50" s="1" t="s">
        <v>53</v>
      </c>
      <c r="B50" s="1"/>
      <c r="C50" s="1"/>
      <c r="D50" s="1"/>
    </row>
    <row r="51" spans="1:4" x14ac:dyDescent="0.3">
      <c r="A51" s="1" t="s">
        <v>54</v>
      </c>
      <c r="B51" s="1"/>
      <c r="C51" s="1"/>
      <c r="D51" s="1"/>
    </row>
    <row r="52" spans="1:4" x14ac:dyDescent="0.3">
      <c r="A52" s="1" t="s">
        <v>55</v>
      </c>
      <c r="B52" s="1"/>
      <c r="C52" s="1"/>
      <c r="D52" s="1"/>
    </row>
    <row r="53" spans="1:4" x14ac:dyDescent="0.3">
      <c r="A53" s="1" t="s">
        <v>56</v>
      </c>
      <c r="B53" s="1"/>
      <c r="C53" s="1"/>
      <c r="D53" s="1"/>
    </row>
    <row r="54" spans="1:4" x14ac:dyDescent="0.3">
      <c r="A54" s="1" t="s">
        <v>57</v>
      </c>
      <c r="B54" s="1"/>
      <c r="C54" s="1"/>
      <c r="D54" s="1"/>
    </row>
    <row r="55" spans="1:4" x14ac:dyDescent="0.3">
      <c r="A55" s="1" t="s">
        <v>58</v>
      </c>
      <c r="B55" s="1"/>
      <c r="C55" s="1"/>
      <c r="D55" s="1"/>
    </row>
    <row r="56" spans="1:4" x14ac:dyDescent="0.3">
      <c r="A56" s="1" t="s">
        <v>59</v>
      </c>
      <c r="B56" s="1"/>
      <c r="C56" s="1"/>
      <c r="D56" s="1"/>
    </row>
    <row r="57" spans="1:4" x14ac:dyDescent="0.3">
      <c r="A57" s="1" t="s">
        <v>60</v>
      </c>
      <c r="B57" s="1"/>
      <c r="C57" s="1"/>
      <c r="D57" s="1"/>
    </row>
    <row r="58" spans="1:4" x14ac:dyDescent="0.3">
      <c r="A58" s="1" t="s">
        <v>61</v>
      </c>
      <c r="B58" s="1"/>
      <c r="C58" s="1"/>
      <c r="D58" s="1"/>
    </row>
    <row r="59" spans="1:4" x14ac:dyDescent="0.3">
      <c r="A59" s="1" t="s">
        <v>62</v>
      </c>
      <c r="B59" s="1"/>
      <c r="C59" s="1"/>
      <c r="D59" s="1"/>
    </row>
    <row r="60" spans="1:4" x14ac:dyDescent="0.3">
      <c r="A60" s="1" t="s">
        <v>63</v>
      </c>
      <c r="B60" s="1"/>
      <c r="C60" s="1"/>
      <c r="D60" s="1"/>
    </row>
    <row r="61" spans="1:4" x14ac:dyDescent="0.3">
      <c r="A61" s="1" t="s">
        <v>64</v>
      </c>
      <c r="B61" s="1"/>
      <c r="C61" s="1"/>
      <c r="D61" s="1"/>
    </row>
    <row r="62" spans="1:4" x14ac:dyDescent="0.3">
      <c r="A62" s="1" t="s">
        <v>65</v>
      </c>
      <c r="B62" s="1"/>
      <c r="C62" s="1"/>
      <c r="D62" s="1"/>
    </row>
    <row r="63" spans="1:4" x14ac:dyDescent="0.3">
      <c r="A63" s="1" t="s">
        <v>66</v>
      </c>
      <c r="B63" s="1"/>
      <c r="C63" s="1"/>
      <c r="D63" s="1"/>
    </row>
    <row r="64" spans="1:4" x14ac:dyDescent="0.3">
      <c r="A64" s="1" t="s">
        <v>67</v>
      </c>
      <c r="B64" s="1"/>
      <c r="C64" s="1"/>
      <c r="D64" s="1"/>
    </row>
    <row r="65" spans="1:4" x14ac:dyDescent="0.3">
      <c r="A65" s="1" t="s">
        <v>68</v>
      </c>
      <c r="B65" s="1"/>
      <c r="C65" s="1"/>
      <c r="D65" s="1"/>
    </row>
  </sheetData>
  <mergeCells count="5">
    <mergeCell ref="D3:D4"/>
    <mergeCell ref="B2:D2"/>
    <mergeCell ref="A2:A4"/>
    <mergeCell ref="B3:B4"/>
    <mergeCell ref="C3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0630-5B0F-44A5-87A5-193242E55770}">
  <dimension ref="A2:H64"/>
  <sheetViews>
    <sheetView workbookViewId="0">
      <selection activeCell="E7" sqref="E7"/>
    </sheetView>
  </sheetViews>
  <sheetFormatPr baseColWidth="10" defaultRowHeight="14.4" x14ac:dyDescent="0.3"/>
  <cols>
    <col min="1" max="1" width="24" bestFit="1" customWidth="1"/>
    <col min="2" max="2" width="24" customWidth="1"/>
    <col min="3" max="3" width="14.88671875" customWidth="1"/>
    <col min="4" max="4" width="14" customWidth="1"/>
    <col min="5" max="5" width="12.88671875" customWidth="1"/>
    <col min="6" max="6" width="12.6640625" style="30" customWidth="1"/>
    <col min="8" max="8" width="13.44140625" bestFit="1" customWidth="1"/>
  </cols>
  <sheetData>
    <row r="2" spans="1:8" ht="45" customHeight="1" x14ac:dyDescent="0.3">
      <c r="A2" s="24" t="s">
        <v>0</v>
      </c>
      <c r="B2" s="25" t="s">
        <v>163</v>
      </c>
      <c r="C2" s="25" t="s">
        <v>161</v>
      </c>
      <c r="D2" s="25" t="s">
        <v>162</v>
      </c>
      <c r="E2" s="25" t="s">
        <v>164</v>
      </c>
      <c r="F2" s="29" t="s">
        <v>166</v>
      </c>
      <c r="H2" s="5"/>
    </row>
    <row r="3" spans="1:8" x14ac:dyDescent="0.3">
      <c r="A3" s="1" t="s">
        <v>85</v>
      </c>
      <c r="B3" s="4">
        <v>61341.36</v>
      </c>
      <c r="C3" s="4">
        <f>AVERAGE($B$3:$B$28)</f>
        <v>75596.466923076921</v>
      </c>
      <c r="D3" s="4">
        <f>+B3/PlantillaVueltas!J5</f>
        <v>50.403746918652423</v>
      </c>
      <c r="E3" s="4">
        <f>AVERAGE($D$3:$D$28)</f>
        <v>52.894516816813322</v>
      </c>
      <c r="F3" s="28">
        <f>(((B3/(SUM($B$3:$B$28)))))</f>
        <v>3.1208906618926547E-2</v>
      </c>
      <c r="H3" s="27"/>
    </row>
    <row r="4" spans="1:8" x14ac:dyDescent="0.3">
      <c r="A4" s="1" t="s">
        <v>86</v>
      </c>
      <c r="B4" s="4">
        <v>80072.08</v>
      </c>
      <c r="C4" s="4">
        <f t="shared" ref="C4:C28" si="0">AVERAGE($B$3:$B$28)</f>
        <v>75596.466923076921</v>
      </c>
      <c r="D4" s="4">
        <f>+B4/PlantillaVueltas!J6</f>
        <v>52.471874180865008</v>
      </c>
      <c r="E4" s="4">
        <f t="shared" ref="E4:E28" si="1">AVERAGE($D$3:$D$28)</f>
        <v>52.894516816813322</v>
      </c>
      <c r="F4" s="28">
        <f t="shared" ref="F4:F28" si="2">(((B4/(SUM($B$3:$B$28)))))</f>
        <v>4.0738615307896922E-2</v>
      </c>
      <c r="H4" s="27"/>
    </row>
    <row r="5" spans="1:8" x14ac:dyDescent="0.3">
      <c r="A5" s="1" t="s">
        <v>87</v>
      </c>
      <c r="B5" s="4">
        <v>76672.95</v>
      </c>
      <c r="C5" s="4">
        <f t="shared" si="0"/>
        <v>75596.466923076921</v>
      </c>
      <c r="D5" s="4">
        <f>+B5/PlantillaVueltas!J7</f>
        <v>52.372233606557373</v>
      </c>
      <c r="E5" s="4">
        <f t="shared" si="1"/>
        <v>52.894516816813322</v>
      </c>
      <c r="F5" s="28">
        <f t="shared" si="2"/>
        <v>3.9009225370086741E-2</v>
      </c>
      <c r="H5" s="27"/>
    </row>
    <row r="6" spans="1:8" x14ac:dyDescent="0.3">
      <c r="A6" s="1" t="s">
        <v>88</v>
      </c>
      <c r="B6" s="4">
        <v>77380.81</v>
      </c>
      <c r="C6" s="4">
        <f t="shared" si="0"/>
        <v>75596.466923076921</v>
      </c>
      <c r="D6" s="4">
        <f>+B6/PlantillaVueltas!J8</f>
        <v>52.196161888701518</v>
      </c>
      <c r="E6" s="4">
        <f t="shared" si="1"/>
        <v>52.894516816813322</v>
      </c>
      <c r="F6" s="28">
        <f t="shared" si="2"/>
        <v>3.9369366335974577E-2</v>
      </c>
      <c r="H6" s="27"/>
    </row>
    <row r="7" spans="1:8" x14ac:dyDescent="0.3">
      <c r="A7" s="1" t="s">
        <v>89</v>
      </c>
      <c r="B7" s="4">
        <v>81184.260000000009</v>
      </c>
      <c r="C7" s="4">
        <f t="shared" si="0"/>
        <v>75596.466923076921</v>
      </c>
      <c r="D7" s="4">
        <f>+B7/PlantillaVueltas!J9</f>
        <v>52.29259903381643</v>
      </c>
      <c r="E7" s="4">
        <f t="shared" si="1"/>
        <v>52.894516816813322</v>
      </c>
      <c r="F7" s="28">
        <f t="shared" si="2"/>
        <v>4.1304463892985969E-2</v>
      </c>
      <c r="H7" s="27"/>
    </row>
    <row r="8" spans="1:8" x14ac:dyDescent="0.3">
      <c r="A8" s="1" t="s">
        <v>90</v>
      </c>
      <c r="B8" s="4">
        <v>81710.099999999991</v>
      </c>
      <c r="C8" s="4">
        <f t="shared" si="0"/>
        <v>75596.466923076921</v>
      </c>
      <c r="D8" s="4">
        <f>+B8/PlantillaVueltas!J10</f>
        <v>55.284235453315283</v>
      </c>
      <c r="E8" s="4">
        <f t="shared" si="1"/>
        <v>52.894516816813322</v>
      </c>
      <c r="F8" s="28">
        <f t="shared" si="2"/>
        <v>4.1571997763387533E-2</v>
      </c>
      <c r="H8" s="27"/>
    </row>
    <row r="9" spans="1:8" x14ac:dyDescent="0.3">
      <c r="A9" s="1" t="s">
        <v>91</v>
      </c>
      <c r="B9" s="4">
        <v>70207.16</v>
      </c>
      <c r="C9" s="4">
        <f t="shared" si="0"/>
        <v>75596.466923076921</v>
      </c>
      <c r="D9" s="4">
        <f>+B9/PlantillaVueltas!J11</f>
        <v>51.679911667280088</v>
      </c>
      <c r="E9" s="4">
        <f t="shared" si="1"/>
        <v>52.894516816813322</v>
      </c>
      <c r="F9" s="28">
        <f t="shared" si="2"/>
        <v>3.5719597681238807E-2</v>
      </c>
      <c r="H9" s="27"/>
    </row>
    <row r="10" spans="1:8" x14ac:dyDescent="0.3">
      <c r="A10" s="1" t="s">
        <v>92</v>
      </c>
      <c r="B10" s="4">
        <v>82871.569999999992</v>
      </c>
      <c r="C10" s="4">
        <f t="shared" si="0"/>
        <v>75596.466923076921</v>
      </c>
      <c r="D10" s="4">
        <f>+B10/PlantillaVueltas!J12</f>
        <v>53.242255059428203</v>
      </c>
      <c r="E10" s="4">
        <f t="shared" si="1"/>
        <v>52.894516816813322</v>
      </c>
      <c r="F10" s="28">
        <f t="shared" si="2"/>
        <v>4.2162923833019589E-2</v>
      </c>
      <c r="H10" s="27"/>
    </row>
    <row r="11" spans="1:8" x14ac:dyDescent="0.3">
      <c r="A11" s="1" t="s">
        <v>93</v>
      </c>
      <c r="B11" s="4">
        <v>78895.75</v>
      </c>
      <c r="C11" s="4">
        <f t="shared" si="0"/>
        <v>75596.466923076921</v>
      </c>
      <c r="D11" s="4">
        <f>+B11/PlantillaVueltas!J13</f>
        <v>53.325954714430551</v>
      </c>
      <c r="E11" s="4">
        <f t="shared" si="1"/>
        <v>52.894516816813322</v>
      </c>
      <c r="F11" s="28">
        <f t="shared" si="2"/>
        <v>4.0140128852379116E-2</v>
      </c>
      <c r="H11" s="27"/>
    </row>
    <row r="12" spans="1:8" x14ac:dyDescent="0.3">
      <c r="A12" s="1" t="s">
        <v>94</v>
      </c>
      <c r="B12" s="4">
        <v>74493.26999999999</v>
      </c>
      <c r="C12" s="4">
        <f t="shared" si="0"/>
        <v>75596.466923076921</v>
      </c>
      <c r="D12" s="4">
        <f>+B12/PlantillaVueltas!J14</f>
        <v>53.09570206699928</v>
      </c>
      <c r="E12" s="4">
        <f t="shared" si="1"/>
        <v>52.894516816813322</v>
      </c>
      <c r="F12" s="28">
        <f t="shared" si="2"/>
        <v>3.7900260234994494E-2</v>
      </c>
      <c r="H12" s="27"/>
    </row>
    <row r="13" spans="1:8" x14ac:dyDescent="0.3">
      <c r="A13" s="1" t="s">
        <v>95</v>
      </c>
      <c r="B13" s="4">
        <v>85677.310000000012</v>
      </c>
      <c r="C13" s="4">
        <f t="shared" si="0"/>
        <v>75596.466923076921</v>
      </c>
      <c r="D13" s="4">
        <f>+B13/PlantillaVueltas!J15</f>
        <v>55.293520490480809</v>
      </c>
      <c r="E13" s="4">
        <f t="shared" si="1"/>
        <v>52.894516816813322</v>
      </c>
      <c r="F13" s="28">
        <f t="shared" si="2"/>
        <v>4.3590412197428E-2</v>
      </c>
      <c r="H13" s="27"/>
    </row>
    <row r="14" spans="1:8" x14ac:dyDescent="0.3">
      <c r="A14" s="1" t="s">
        <v>96</v>
      </c>
      <c r="B14" s="4">
        <v>83490.149999999994</v>
      </c>
      <c r="C14" s="4">
        <f t="shared" si="0"/>
        <v>75596.466923076921</v>
      </c>
      <c r="D14" s="4">
        <f>+B14/PlantillaVueltas!J16</f>
        <v>55.846254180602003</v>
      </c>
      <c r="E14" s="4">
        <f t="shared" si="1"/>
        <v>52.894516816813322</v>
      </c>
      <c r="F14" s="28">
        <f t="shared" si="2"/>
        <v>4.247764143067858E-2</v>
      </c>
      <c r="H14" s="27"/>
    </row>
    <row r="15" spans="1:8" x14ac:dyDescent="0.3">
      <c r="A15" s="1" t="s">
        <v>97</v>
      </c>
      <c r="B15" s="4">
        <v>82954.429999999993</v>
      </c>
      <c r="C15" s="4">
        <f t="shared" si="0"/>
        <v>75596.466923076921</v>
      </c>
      <c r="D15" s="4">
        <f>+B15/PlantillaVueltas!J17</f>
        <v>52.254759055118107</v>
      </c>
      <c r="E15" s="4">
        <f t="shared" si="1"/>
        <v>52.894516816813322</v>
      </c>
      <c r="F15" s="28">
        <f t="shared" si="2"/>
        <v>4.2205080870334123E-2</v>
      </c>
      <c r="H15" s="27"/>
    </row>
    <row r="16" spans="1:8" x14ac:dyDescent="0.3">
      <c r="A16" s="1" t="s">
        <v>98</v>
      </c>
      <c r="B16" s="4">
        <v>84785.65</v>
      </c>
      <c r="C16" s="4">
        <f t="shared" si="0"/>
        <v>75596.466923076921</v>
      </c>
      <c r="D16" s="4">
        <f>+B16/PlantillaVueltas!J18</f>
        <v>55.743359631821164</v>
      </c>
      <c r="E16" s="4">
        <f t="shared" si="1"/>
        <v>52.894516816813322</v>
      </c>
      <c r="F16" s="28">
        <f t="shared" si="2"/>
        <v>4.3136758517825322E-2</v>
      </c>
      <c r="H16" s="27"/>
    </row>
    <row r="17" spans="1:8" x14ac:dyDescent="0.3">
      <c r="A17" s="1" t="s">
        <v>99</v>
      </c>
      <c r="B17" s="4">
        <v>81013.330000000016</v>
      </c>
      <c r="C17" s="4">
        <f t="shared" si="0"/>
        <v>75596.466923076921</v>
      </c>
      <c r="D17" s="4">
        <f>+B17/PlantillaVueltas!J19</f>
        <v>52.691596747967488</v>
      </c>
      <c r="E17" s="4">
        <f t="shared" si="1"/>
        <v>52.894516816813322</v>
      </c>
      <c r="F17" s="28">
        <f t="shared" si="2"/>
        <v>4.1217499104328321E-2</v>
      </c>
      <c r="H17" s="27"/>
    </row>
    <row r="18" spans="1:8" x14ac:dyDescent="0.3">
      <c r="A18" s="1" t="s">
        <v>100</v>
      </c>
      <c r="B18" s="4">
        <v>77834.319999999992</v>
      </c>
      <c r="C18" s="4">
        <f t="shared" si="0"/>
        <v>75596.466923076921</v>
      </c>
      <c r="D18" s="4">
        <f>+B18/PlantillaVueltas!J20</f>
        <v>53.147367702287468</v>
      </c>
      <c r="E18" s="4">
        <f t="shared" si="1"/>
        <v>52.894516816813322</v>
      </c>
      <c r="F18" s="28">
        <f t="shared" si="2"/>
        <v>3.9600100562290214E-2</v>
      </c>
      <c r="H18" s="27"/>
    </row>
    <row r="19" spans="1:8" x14ac:dyDescent="0.3">
      <c r="A19" s="1" t="s">
        <v>101</v>
      </c>
      <c r="B19" s="4">
        <v>83234.36</v>
      </c>
      <c r="C19" s="4">
        <f t="shared" si="0"/>
        <v>75596.466923076921</v>
      </c>
      <c r="D19" s="4">
        <f>+B19/PlantillaVueltas!J21</f>
        <v>52.964912503977089</v>
      </c>
      <c r="E19" s="4">
        <f t="shared" si="1"/>
        <v>52.894516816813322</v>
      </c>
      <c r="F19" s="28">
        <f t="shared" si="2"/>
        <v>4.234750205613496E-2</v>
      </c>
      <c r="H19" s="27"/>
    </row>
    <row r="20" spans="1:8" x14ac:dyDescent="0.3">
      <c r="A20" s="1" t="s">
        <v>102</v>
      </c>
      <c r="B20" s="4">
        <v>75057.27</v>
      </c>
      <c r="C20" s="4">
        <f t="shared" si="0"/>
        <v>75596.466923076921</v>
      </c>
      <c r="D20" s="4">
        <f>+B20/PlantillaVueltas!J22</f>
        <v>53.17553666312434</v>
      </c>
      <c r="E20" s="4">
        <f t="shared" si="1"/>
        <v>52.894516816813322</v>
      </c>
      <c r="F20" s="28">
        <f t="shared" si="2"/>
        <v>3.8187208932139047E-2</v>
      </c>
      <c r="H20" s="27"/>
    </row>
    <row r="21" spans="1:8" x14ac:dyDescent="0.3">
      <c r="A21" s="1" t="s">
        <v>103</v>
      </c>
      <c r="B21" s="4">
        <v>79701.250000000015</v>
      </c>
      <c r="C21" s="4">
        <f t="shared" si="0"/>
        <v>75596.466923076921</v>
      </c>
      <c r="D21" s="4">
        <f>+B21/PlantillaVueltas!J23</f>
        <v>52.007340946166401</v>
      </c>
      <c r="E21" s="4">
        <f t="shared" si="1"/>
        <v>52.894516816813322</v>
      </c>
      <c r="F21" s="28">
        <f t="shared" si="2"/>
        <v>4.0549946539524387E-2</v>
      </c>
      <c r="H21" s="27"/>
    </row>
    <row r="22" spans="1:8" x14ac:dyDescent="0.3">
      <c r="A22" s="1" t="s">
        <v>104</v>
      </c>
      <c r="B22" s="4">
        <v>80678.570000000007</v>
      </c>
      <c r="C22" s="4">
        <f t="shared" si="0"/>
        <v>75596.466923076921</v>
      </c>
      <c r="D22" s="4">
        <f>+B22/PlantillaVueltas!J24</f>
        <v>49.465708154506444</v>
      </c>
      <c r="E22" s="4">
        <f t="shared" si="1"/>
        <v>52.894516816813322</v>
      </c>
      <c r="F22" s="28">
        <f t="shared" si="2"/>
        <v>4.10471818244416E-2</v>
      </c>
      <c r="H22" s="27"/>
    </row>
    <row r="23" spans="1:8" x14ac:dyDescent="0.3">
      <c r="A23" s="1" t="s">
        <v>105</v>
      </c>
      <c r="B23" s="4">
        <v>79753.94</v>
      </c>
      <c r="C23" s="4">
        <f t="shared" si="0"/>
        <v>75596.466923076921</v>
      </c>
      <c r="D23" s="4">
        <f>+B23/PlantillaVueltas!J25</f>
        <v>51.704337115072939</v>
      </c>
      <c r="E23" s="4">
        <f t="shared" si="1"/>
        <v>52.894516816813322</v>
      </c>
      <c r="F23" s="28">
        <f t="shared" si="2"/>
        <v>4.0576753856638829E-2</v>
      </c>
      <c r="H23" s="27"/>
    </row>
    <row r="24" spans="1:8" x14ac:dyDescent="0.3">
      <c r="A24" s="1" t="s">
        <v>106</v>
      </c>
      <c r="B24" s="4">
        <v>58970.649999999994</v>
      </c>
      <c r="C24" s="4">
        <f t="shared" si="0"/>
        <v>75596.466923076921</v>
      </c>
      <c r="D24" s="4">
        <f>+B24/PlantillaVueltas!J26</f>
        <v>52.278945035460985</v>
      </c>
      <c r="E24" s="4">
        <f t="shared" si="1"/>
        <v>52.894516816813322</v>
      </c>
      <c r="F24" s="28">
        <f t="shared" si="2"/>
        <v>3.0002750332033729E-2</v>
      </c>
      <c r="H24" s="27"/>
    </row>
    <row r="25" spans="1:8" x14ac:dyDescent="0.3">
      <c r="A25" s="1" t="s">
        <v>107</v>
      </c>
      <c r="B25" s="4">
        <v>73542.430000000008</v>
      </c>
      <c r="C25" s="4">
        <f t="shared" si="0"/>
        <v>75596.466923076921</v>
      </c>
      <c r="D25" s="4">
        <f>+B25/PlantillaVueltas!J27</f>
        <v>53.719817384952528</v>
      </c>
      <c r="E25" s="4">
        <f t="shared" si="1"/>
        <v>52.894516816813322</v>
      </c>
      <c r="F25" s="28">
        <f t="shared" si="2"/>
        <v>3.7416497293163084E-2</v>
      </c>
      <c r="H25" s="27"/>
    </row>
    <row r="26" spans="1:8" x14ac:dyDescent="0.3">
      <c r="A26" s="1" t="s">
        <v>108</v>
      </c>
      <c r="B26" s="4">
        <v>41553.490000000005</v>
      </c>
      <c r="C26" s="4">
        <f t="shared" si="0"/>
        <v>75596.466923076921</v>
      </c>
      <c r="D26" s="4">
        <f>+B26/PlantillaVueltas!J28</f>
        <v>52.202876884422118</v>
      </c>
      <c r="E26" s="4">
        <f t="shared" si="1"/>
        <v>52.894516816813322</v>
      </c>
      <c r="F26" s="28">
        <f t="shared" si="2"/>
        <v>2.114134719381015E-2</v>
      </c>
      <c r="H26" s="27"/>
    </row>
    <row r="27" spans="1:8" x14ac:dyDescent="0.3">
      <c r="A27" s="1" t="s">
        <v>109</v>
      </c>
      <c r="B27" s="4">
        <v>87872.54</v>
      </c>
      <c r="C27" s="4">
        <f t="shared" si="0"/>
        <v>75596.466923076921</v>
      </c>
      <c r="D27" s="4">
        <f>+B27/PlantillaVueltas!J29</f>
        <v>52.839771497294045</v>
      </c>
      <c r="E27" s="4">
        <f t="shared" si="1"/>
        <v>52.894516816813322</v>
      </c>
      <c r="F27" s="28">
        <f t="shared" si="2"/>
        <v>4.4707288772663133E-2</v>
      </c>
      <c r="H27" s="27"/>
    </row>
    <row r="28" spans="1:8" x14ac:dyDescent="0.3">
      <c r="A28" s="1" t="s">
        <v>165</v>
      </c>
      <c r="B28" s="4">
        <v>44559.14</v>
      </c>
      <c r="C28" s="4">
        <f t="shared" si="0"/>
        <v>75596.466923076921</v>
      </c>
      <c r="D28" s="4">
        <f>+B28/PlantillaVueltas!J30</f>
        <v>53.556658653846156</v>
      </c>
      <c r="E28" s="4">
        <f t="shared" si="1"/>
        <v>52.894516816813322</v>
      </c>
      <c r="F28" s="28">
        <f t="shared" si="2"/>
        <v>2.2670544625676289E-2</v>
      </c>
    </row>
    <row r="29" spans="1:8" x14ac:dyDescent="0.3">
      <c r="A29" s="1" t="s">
        <v>116</v>
      </c>
      <c r="B29" s="4">
        <v>67183.100000000006</v>
      </c>
      <c r="C29" s="4">
        <f>AVERAGE($B$29:$B$63)</f>
        <v>64362.637999999999</v>
      </c>
      <c r="D29" s="4">
        <f>+B29/PlantillaVueltas!J31</f>
        <v>1.0431834415080279</v>
      </c>
      <c r="E29" s="4">
        <f>AVERAGE($D$29:$D$63)</f>
        <v>0.97380221844676307</v>
      </c>
      <c r="F29" s="28">
        <f>(((B29/(SUM($B$29:$B$63)))))</f>
        <v>2.9823469057578759E-2</v>
      </c>
    </row>
    <row r="30" spans="1:8" x14ac:dyDescent="0.3">
      <c r="A30" s="1" t="s">
        <v>117</v>
      </c>
      <c r="B30" s="4">
        <v>62746.429999999993</v>
      </c>
      <c r="C30" s="4">
        <f t="shared" ref="C30:C63" si="3">AVERAGE($B$29:$B$63)</f>
        <v>64362.637999999999</v>
      </c>
      <c r="D30" s="4">
        <f>+B30/PlantillaVueltas!J32</f>
        <v>0.95532086904888769</v>
      </c>
      <c r="E30" s="4">
        <f t="shared" ref="E30:E63" si="4">AVERAGE($D$29:$D$63)</f>
        <v>0.97380221844676307</v>
      </c>
      <c r="F30" s="28">
        <f t="shared" ref="F30:F63" si="5">(((B30/(SUM($B$29:$B$63)))))</f>
        <v>2.7853972406431549E-2</v>
      </c>
    </row>
    <row r="31" spans="1:8" x14ac:dyDescent="0.3">
      <c r="A31" s="1" t="s">
        <v>118</v>
      </c>
      <c r="B31" s="4">
        <v>66276.699999999983</v>
      </c>
      <c r="C31" s="4">
        <f t="shared" si="3"/>
        <v>64362.637999999999</v>
      </c>
      <c r="D31" s="4">
        <f>+B31/PlantillaVueltas!J33</f>
        <v>0.98123741561056466</v>
      </c>
      <c r="E31" s="4">
        <f t="shared" si="4"/>
        <v>0.97380221844676307</v>
      </c>
      <c r="F31" s="28">
        <f t="shared" si="5"/>
        <v>2.9421106077100186E-2</v>
      </c>
    </row>
    <row r="32" spans="1:8" x14ac:dyDescent="0.3">
      <c r="A32" s="1" t="s">
        <v>119</v>
      </c>
      <c r="B32" s="4">
        <v>61659.479999999996</v>
      </c>
      <c r="C32" s="4">
        <f t="shared" si="3"/>
        <v>64362.637999999999</v>
      </c>
      <c r="D32" s="4">
        <f>+B32/PlantillaVueltas!J34</f>
        <v>0.91727878607557267</v>
      </c>
      <c r="E32" s="4">
        <f t="shared" si="4"/>
        <v>0.97380221844676307</v>
      </c>
      <c r="F32" s="28">
        <f t="shared" si="5"/>
        <v>2.7371460886538374E-2</v>
      </c>
    </row>
    <row r="33" spans="1:6" x14ac:dyDescent="0.3">
      <c r="A33" s="1" t="s">
        <v>120</v>
      </c>
      <c r="B33" s="4">
        <v>64621.280000000006</v>
      </c>
      <c r="C33" s="4">
        <f t="shared" si="3"/>
        <v>64362.637999999999</v>
      </c>
      <c r="D33" s="4">
        <f>+B33/PlantillaVueltas!J35</f>
        <v>1.0061231861493432</v>
      </c>
      <c r="E33" s="4">
        <f t="shared" si="4"/>
        <v>0.97380221844676307</v>
      </c>
      <c r="F33" s="28">
        <f t="shared" si="5"/>
        <v>2.868624318528221E-2</v>
      </c>
    </row>
    <row r="34" spans="1:6" x14ac:dyDescent="0.3">
      <c r="A34" s="1" t="s">
        <v>121</v>
      </c>
      <c r="B34" s="4">
        <v>65971.23000000001</v>
      </c>
      <c r="C34" s="4">
        <f t="shared" si="3"/>
        <v>64362.637999999999</v>
      </c>
      <c r="D34" s="4">
        <f>+B34/PlantillaVueltas!J36</f>
        <v>1.0266138093089123</v>
      </c>
      <c r="E34" s="4">
        <f t="shared" si="4"/>
        <v>0.97380221844676307</v>
      </c>
      <c r="F34" s="28">
        <f t="shared" si="5"/>
        <v>2.9285503893023868E-2</v>
      </c>
    </row>
    <row r="35" spans="1:6" x14ac:dyDescent="0.3">
      <c r="A35" s="1" t="s">
        <v>122</v>
      </c>
      <c r="B35" s="4">
        <v>60024.189999999988</v>
      </c>
      <c r="C35" s="4">
        <f t="shared" si="3"/>
        <v>64362.637999999999</v>
      </c>
      <c r="D35" s="4">
        <f>+B35/PlantillaVueltas!J37</f>
        <v>0.95582964425618633</v>
      </c>
      <c r="E35" s="4">
        <f t="shared" si="4"/>
        <v>0.97380221844676307</v>
      </c>
      <c r="F35" s="28">
        <f t="shared" si="5"/>
        <v>2.6645533968680041E-2</v>
      </c>
    </row>
    <row r="36" spans="1:6" x14ac:dyDescent="0.3">
      <c r="A36" s="1" t="s">
        <v>123</v>
      </c>
      <c r="B36" s="4">
        <v>68478.47</v>
      </c>
      <c r="C36" s="4">
        <f t="shared" si="3"/>
        <v>64362.637999999999</v>
      </c>
      <c r="D36" s="4">
        <f>+B36/PlantillaVueltas!J38</f>
        <v>0.98761801058597865</v>
      </c>
      <c r="E36" s="4">
        <f t="shared" si="4"/>
        <v>0.97380221844676307</v>
      </c>
      <c r="F36" s="28">
        <f t="shared" si="5"/>
        <v>3.0398500979492392E-2</v>
      </c>
    </row>
    <row r="37" spans="1:6" x14ac:dyDescent="0.3">
      <c r="A37" s="1" t="s">
        <v>124</v>
      </c>
      <c r="B37" s="4">
        <v>64135.38</v>
      </c>
      <c r="C37" s="4">
        <f t="shared" si="3"/>
        <v>64362.637999999999</v>
      </c>
      <c r="D37" s="4">
        <f>+B37/PlantillaVueltas!J39</f>
        <v>0.98171406704423692</v>
      </c>
      <c r="E37" s="4">
        <f t="shared" si="4"/>
        <v>0.97380221844676307</v>
      </c>
      <c r="F37" s="28">
        <f t="shared" si="5"/>
        <v>2.8470545731382677E-2</v>
      </c>
    </row>
    <row r="38" spans="1:6" x14ac:dyDescent="0.3">
      <c r="A38" s="1" t="s">
        <v>125</v>
      </c>
      <c r="B38" s="4">
        <v>65793.499999999985</v>
      </c>
      <c r="C38" s="4">
        <f t="shared" si="3"/>
        <v>64362.637999999999</v>
      </c>
      <c r="D38" s="4">
        <f>+B38/PlantillaVueltas!J40</f>
        <v>0.95744200937163459</v>
      </c>
      <c r="E38" s="4">
        <f t="shared" si="4"/>
        <v>0.97380221844676307</v>
      </c>
      <c r="F38" s="28">
        <f t="shared" si="5"/>
        <v>2.9206607189007468E-2</v>
      </c>
    </row>
    <row r="39" spans="1:6" x14ac:dyDescent="0.3">
      <c r="A39" s="1" t="s">
        <v>126</v>
      </c>
      <c r="B39" s="4">
        <v>69968.12000000001</v>
      </c>
      <c r="C39" s="4">
        <f t="shared" si="3"/>
        <v>64362.637999999999</v>
      </c>
      <c r="D39" s="4">
        <f>+B39/PlantillaVueltas!J41</f>
        <v>1.0525637091193552</v>
      </c>
      <c r="E39" s="4">
        <f t="shared" si="4"/>
        <v>0.97380221844676307</v>
      </c>
      <c r="F39" s="28">
        <f t="shared" si="5"/>
        <v>3.1059776369904899E-2</v>
      </c>
    </row>
    <row r="40" spans="1:6" x14ac:dyDescent="0.3">
      <c r="A40" s="1" t="s">
        <v>127</v>
      </c>
      <c r="B40" s="4">
        <v>68973.039999999994</v>
      </c>
      <c r="C40" s="4">
        <f t="shared" si="3"/>
        <v>64362.637999999999</v>
      </c>
      <c r="D40" s="4">
        <f>+B40/PlantillaVueltas!J42</f>
        <v>1.0593960618068994</v>
      </c>
      <c r="E40" s="4">
        <f t="shared" si="4"/>
        <v>0.97380221844676307</v>
      </c>
      <c r="F40" s="28">
        <f t="shared" si="5"/>
        <v>3.0618047161371561E-2</v>
      </c>
    </row>
    <row r="41" spans="1:6" x14ac:dyDescent="0.3">
      <c r="A41" s="1" t="s">
        <v>128</v>
      </c>
      <c r="B41" s="4">
        <v>62612.640000000007</v>
      </c>
      <c r="C41" s="4">
        <f t="shared" si="3"/>
        <v>64362.637999999999</v>
      </c>
      <c r="D41" s="4">
        <f>+B41/PlantillaVueltas!J43</f>
        <v>0.99089447363423444</v>
      </c>
      <c r="E41" s="4">
        <f t="shared" si="4"/>
        <v>0.97380221844676307</v>
      </c>
      <c r="F41" s="28">
        <f t="shared" si="5"/>
        <v>2.7794581251137835E-2</v>
      </c>
    </row>
    <row r="42" spans="1:6" x14ac:dyDescent="0.3">
      <c r="A42" s="1" t="s">
        <v>129</v>
      </c>
      <c r="B42" s="4">
        <v>69956.409999999989</v>
      </c>
      <c r="C42" s="4">
        <f t="shared" si="3"/>
        <v>64362.637999999999</v>
      </c>
      <c r="D42" s="4">
        <f>+B42/PlantillaVueltas!J44</f>
        <v>1.0485230593983721</v>
      </c>
      <c r="E42" s="4">
        <f t="shared" si="4"/>
        <v>0.97380221844676307</v>
      </c>
      <c r="F42" s="28">
        <f t="shared" si="5"/>
        <v>3.105457814560943E-2</v>
      </c>
    </row>
    <row r="43" spans="1:6" x14ac:dyDescent="0.3">
      <c r="A43" s="1" t="s">
        <v>130</v>
      </c>
      <c r="B43" s="4">
        <v>69322.64</v>
      </c>
      <c r="C43" s="4">
        <f t="shared" si="3"/>
        <v>64362.637999999999</v>
      </c>
      <c r="D43" s="4">
        <f>+B43/PlantillaVueltas!J45</f>
        <v>1.0169829091175824</v>
      </c>
      <c r="E43" s="4">
        <f t="shared" si="4"/>
        <v>0.97380221844676307</v>
      </c>
      <c r="F43" s="28">
        <f t="shared" si="5"/>
        <v>3.0773239237690306E-2</v>
      </c>
    </row>
    <row r="44" spans="1:6" x14ac:dyDescent="0.3">
      <c r="A44" s="1" t="s">
        <v>131</v>
      </c>
      <c r="B44" s="4">
        <v>57258.61</v>
      </c>
      <c r="C44" s="4">
        <f t="shared" si="3"/>
        <v>64362.637999999999</v>
      </c>
      <c r="D44" s="4">
        <f>+B44/PlantillaVueltas!J46</f>
        <v>0.91981702811244981</v>
      </c>
      <c r="E44" s="4">
        <f t="shared" si="4"/>
        <v>0.97380221844676307</v>
      </c>
      <c r="F44" s="28">
        <f t="shared" si="5"/>
        <v>2.5417856330162938E-2</v>
      </c>
    </row>
    <row r="45" spans="1:6" x14ac:dyDescent="0.3">
      <c r="A45" s="1" t="s">
        <v>132</v>
      </c>
      <c r="B45" s="4">
        <v>61355.98</v>
      </c>
      <c r="C45" s="4">
        <f t="shared" si="3"/>
        <v>64362.637999999999</v>
      </c>
      <c r="D45" s="4">
        <f>+B45/PlantillaVueltas!J47</f>
        <v>0.97418278238226796</v>
      </c>
      <c r="E45" s="4">
        <f t="shared" si="4"/>
        <v>0.97380221844676307</v>
      </c>
      <c r="F45" s="28">
        <f t="shared" si="5"/>
        <v>2.7236733211587753E-2</v>
      </c>
    </row>
    <row r="46" spans="1:6" x14ac:dyDescent="0.3">
      <c r="A46" s="1" t="s">
        <v>133</v>
      </c>
      <c r="B46" s="4">
        <v>60491.509999999995</v>
      </c>
      <c r="C46" s="4">
        <f t="shared" si="3"/>
        <v>64362.637999999999</v>
      </c>
      <c r="D46" s="4">
        <f>+B46/PlantillaVueltas!J48</f>
        <v>0.93224494513623468</v>
      </c>
      <c r="E46" s="4">
        <f t="shared" si="4"/>
        <v>0.97380221844676307</v>
      </c>
      <c r="F46" s="28">
        <f t="shared" si="5"/>
        <v>2.6852983514175678E-2</v>
      </c>
    </row>
    <row r="47" spans="1:6" x14ac:dyDescent="0.3">
      <c r="A47" s="1" t="s">
        <v>134</v>
      </c>
      <c r="B47" s="4">
        <v>63330.479999999989</v>
      </c>
      <c r="C47" s="4">
        <f t="shared" si="3"/>
        <v>64362.637999999999</v>
      </c>
      <c r="D47" s="4">
        <f>+B47/PlantillaVueltas!J49</f>
        <v>0.94030496948820341</v>
      </c>
      <c r="E47" s="4">
        <f t="shared" si="4"/>
        <v>0.97380221844676307</v>
      </c>
      <c r="F47" s="28">
        <f t="shared" si="5"/>
        <v>2.811323994697491E-2</v>
      </c>
    </row>
    <row r="48" spans="1:6" x14ac:dyDescent="0.3">
      <c r="A48" s="1" t="s">
        <v>135</v>
      </c>
      <c r="B48" s="4">
        <v>60455.34</v>
      </c>
      <c r="C48" s="4">
        <f t="shared" si="3"/>
        <v>64362.637999999999</v>
      </c>
      <c r="D48" s="4">
        <f>+B48/PlantillaVueltas!J50</f>
        <v>0.92270054945054936</v>
      </c>
      <c r="E48" s="4">
        <f t="shared" si="4"/>
        <v>0.97380221844676307</v>
      </c>
      <c r="F48" s="28">
        <f t="shared" si="5"/>
        <v>2.6836927171497049E-2</v>
      </c>
    </row>
    <row r="49" spans="1:6" x14ac:dyDescent="0.3">
      <c r="A49" s="1" t="s">
        <v>136</v>
      </c>
      <c r="B49" s="4">
        <v>65148.170000000006</v>
      </c>
      <c r="C49" s="4">
        <f t="shared" si="3"/>
        <v>64362.637999999999</v>
      </c>
      <c r="D49" s="4">
        <f>+B49/PlantillaVueltas!J51</f>
        <v>0.97968646145054816</v>
      </c>
      <c r="E49" s="4">
        <f t="shared" si="4"/>
        <v>0.97380221844676307</v>
      </c>
      <c r="F49" s="28">
        <f t="shared" si="5"/>
        <v>2.8920136643782155E-2</v>
      </c>
    </row>
    <row r="50" spans="1:6" x14ac:dyDescent="0.3">
      <c r="A50" s="1" t="s">
        <v>137</v>
      </c>
      <c r="B50" s="4">
        <v>60401.56</v>
      </c>
      <c r="C50" s="4">
        <f t="shared" si="3"/>
        <v>64362.637999999999</v>
      </c>
      <c r="D50" s="4">
        <f>+B50/PlantillaVueltas!J52</f>
        <v>0.94615454502733431</v>
      </c>
      <c r="E50" s="4">
        <f t="shared" si="4"/>
        <v>0.97380221844676307</v>
      </c>
      <c r="F50" s="28">
        <f t="shared" si="5"/>
        <v>2.681305351627845E-2</v>
      </c>
    </row>
    <row r="51" spans="1:6" x14ac:dyDescent="0.3">
      <c r="A51" s="1" t="s">
        <v>138</v>
      </c>
      <c r="B51" s="4">
        <v>65341.069999999992</v>
      </c>
      <c r="C51" s="4">
        <f t="shared" si="3"/>
        <v>64362.637999999999</v>
      </c>
      <c r="D51" s="4">
        <f>+B51/PlantillaVueltas!J53</f>
        <v>1.0055411581847</v>
      </c>
      <c r="E51" s="4">
        <f t="shared" si="4"/>
        <v>0.97380221844676307</v>
      </c>
      <c r="F51" s="28">
        <f t="shared" si="5"/>
        <v>2.9005767511979762E-2</v>
      </c>
    </row>
    <row r="52" spans="1:6" x14ac:dyDescent="0.3">
      <c r="A52" s="1" t="s">
        <v>139</v>
      </c>
      <c r="B52" s="4">
        <v>69423.389999999985</v>
      </c>
      <c r="C52" s="4">
        <f t="shared" si="3"/>
        <v>64362.637999999999</v>
      </c>
      <c r="D52" s="4">
        <f>+B52/PlantillaVueltas!J54</f>
        <v>0.9862117510015056</v>
      </c>
      <c r="E52" s="4">
        <f t="shared" si="4"/>
        <v>0.97380221844676307</v>
      </c>
      <c r="F52" s="28">
        <f t="shared" si="5"/>
        <v>3.0817963498814764E-2</v>
      </c>
    </row>
    <row r="53" spans="1:6" x14ac:dyDescent="0.3">
      <c r="A53" s="1" t="s">
        <v>140</v>
      </c>
      <c r="B53" s="4">
        <v>65030.280000000006</v>
      </c>
      <c r="C53" s="4">
        <f t="shared" si="3"/>
        <v>64362.637999999999</v>
      </c>
      <c r="D53" s="4">
        <f>+B53/PlantillaVueltas!J55</f>
        <v>0.92634406917280387</v>
      </c>
      <c r="E53" s="4">
        <f t="shared" si="4"/>
        <v>0.97380221844676307</v>
      </c>
      <c r="F53" s="28">
        <f t="shared" si="5"/>
        <v>2.886780370935076E-2</v>
      </c>
    </row>
    <row r="54" spans="1:6" x14ac:dyDescent="0.3">
      <c r="A54" s="1" t="s">
        <v>141</v>
      </c>
      <c r="B54" s="4">
        <v>61167.689999999988</v>
      </c>
      <c r="C54" s="4">
        <f t="shared" si="3"/>
        <v>64362.637999999999</v>
      </c>
      <c r="D54" s="4">
        <f>+B54/PlantillaVueltas!J56</f>
        <v>0.9302646267090473</v>
      </c>
      <c r="E54" s="4">
        <f t="shared" si="4"/>
        <v>0.97380221844676307</v>
      </c>
      <c r="F54" s="28">
        <f t="shared" si="5"/>
        <v>2.7153148783526947E-2</v>
      </c>
    </row>
    <row r="55" spans="1:6" x14ac:dyDescent="0.3">
      <c r="A55" s="1" t="s">
        <v>142</v>
      </c>
      <c r="B55" s="4">
        <v>66144.639999999999</v>
      </c>
      <c r="C55" s="4">
        <f t="shared" si="3"/>
        <v>64362.637999999999</v>
      </c>
      <c r="D55" s="4">
        <f>+B55/PlantillaVueltas!J57</f>
        <v>0.96241182632988009</v>
      </c>
      <c r="E55" s="4">
        <f t="shared" si="4"/>
        <v>0.97380221844676307</v>
      </c>
      <c r="F55" s="28">
        <f t="shared" si="5"/>
        <v>2.9362482891749357E-2</v>
      </c>
    </row>
    <row r="56" spans="1:6" x14ac:dyDescent="0.3">
      <c r="A56" s="1" t="s">
        <v>143</v>
      </c>
      <c r="B56" s="4">
        <v>61197.399999999994</v>
      </c>
      <c r="C56" s="4">
        <f t="shared" si="3"/>
        <v>64362.637999999999</v>
      </c>
      <c r="D56" s="4">
        <f>+B56/PlantillaVueltas!J58</f>
        <v>0.95535850882807494</v>
      </c>
      <c r="E56" s="4">
        <f t="shared" si="4"/>
        <v>0.97380221844676307</v>
      </c>
      <c r="F56" s="28">
        <f t="shared" si="5"/>
        <v>2.7166337446534471E-2</v>
      </c>
    </row>
    <row r="57" spans="1:6" x14ac:dyDescent="0.3">
      <c r="A57" s="1" t="s">
        <v>144</v>
      </c>
      <c r="B57" s="4">
        <v>65131.869999999995</v>
      </c>
      <c r="C57" s="4">
        <f t="shared" si="3"/>
        <v>64362.637999999999</v>
      </c>
      <c r="D57" s="4">
        <f>+B57/PlantillaVueltas!J59</f>
        <v>0.93556077451233866</v>
      </c>
      <c r="E57" s="4">
        <f t="shared" si="4"/>
        <v>0.97380221844676307</v>
      </c>
      <c r="F57" s="28">
        <f t="shared" si="5"/>
        <v>2.8912900857615116E-2</v>
      </c>
    </row>
    <row r="58" spans="1:6" x14ac:dyDescent="0.3">
      <c r="A58" s="1" t="s">
        <v>145</v>
      </c>
      <c r="B58" s="4">
        <v>64622.2</v>
      </c>
      <c r="C58" s="4">
        <f t="shared" si="3"/>
        <v>64362.637999999999</v>
      </c>
      <c r="D58" s="4">
        <f>+B58/PlantillaVueltas!J60</f>
        <v>0.9452526877788342</v>
      </c>
      <c r="E58" s="4">
        <f t="shared" si="4"/>
        <v>0.97380221844676307</v>
      </c>
      <c r="F58" s="28">
        <f t="shared" si="5"/>
        <v>2.8686651585483045E-2</v>
      </c>
    </row>
    <row r="59" spans="1:6" x14ac:dyDescent="0.3">
      <c r="A59" s="1" t="s">
        <v>146</v>
      </c>
      <c r="B59" s="4">
        <v>69349.06</v>
      </c>
      <c r="C59" s="4">
        <f t="shared" si="3"/>
        <v>64362.637999999999</v>
      </c>
      <c r="D59" s="4">
        <f>+B59/PlantillaVueltas!J61</f>
        <v>0.99516488247280654</v>
      </c>
      <c r="E59" s="4">
        <f t="shared" si="4"/>
        <v>0.97380221844676307</v>
      </c>
      <c r="F59" s="28">
        <f t="shared" si="5"/>
        <v>3.0784967426066567E-2</v>
      </c>
    </row>
    <row r="60" spans="1:6" x14ac:dyDescent="0.3">
      <c r="A60" s="1" t="s">
        <v>147</v>
      </c>
      <c r="B60" s="4">
        <v>60208.209999999992</v>
      </c>
      <c r="C60" s="4">
        <f t="shared" si="3"/>
        <v>64362.637999999999</v>
      </c>
      <c r="D60" s="4">
        <f>+B60/PlantillaVueltas!J62</f>
        <v>0.97662914240295851</v>
      </c>
      <c r="E60" s="4">
        <f t="shared" si="4"/>
        <v>0.97380221844676307</v>
      </c>
      <c r="F60" s="28">
        <f t="shared" si="5"/>
        <v>2.6727222887113034E-2</v>
      </c>
    </row>
    <row r="61" spans="1:6" x14ac:dyDescent="0.3">
      <c r="A61" s="1" t="s">
        <v>148</v>
      </c>
      <c r="B61" s="4">
        <v>60659.710000000006</v>
      </c>
      <c r="C61" s="4">
        <f t="shared" si="3"/>
        <v>64362.637999999999</v>
      </c>
      <c r="D61" s="4">
        <f>+B61/PlantillaVueltas!J63</f>
        <v>0.90177516464239538</v>
      </c>
      <c r="E61" s="4">
        <f t="shared" si="4"/>
        <v>0.97380221844676307</v>
      </c>
      <c r="F61" s="28">
        <f t="shared" si="5"/>
        <v>2.6927649724807295E-2</v>
      </c>
    </row>
    <row r="62" spans="1:6" x14ac:dyDescent="0.3">
      <c r="A62" s="1" t="s">
        <v>149</v>
      </c>
      <c r="B62" s="4">
        <v>64242.11</v>
      </c>
      <c r="C62" s="4">
        <f t="shared" si="3"/>
        <v>64362.637999999999</v>
      </c>
      <c r="D62" s="4">
        <f>+B62/PlantillaVueltas!J64</f>
        <v>0.94470912620217051</v>
      </c>
      <c r="E62" s="4">
        <f t="shared" si="4"/>
        <v>0.97380221844676307</v>
      </c>
      <c r="F62" s="28">
        <f t="shared" si="5"/>
        <v>2.8517924593812596E-2</v>
      </c>
    </row>
    <row r="63" spans="1:6" x14ac:dyDescent="0.3">
      <c r="A63" s="1" t="s">
        <v>150</v>
      </c>
      <c r="B63" s="4">
        <v>64010.44</v>
      </c>
      <c r="C63" s="4">
        <f t="shared" si="3"/>
        <v>64362.637999999999</v>
      </c>
      <c r="D63" s="4">
        <f>+B63/PlantillaVueltas!J65</f>
        <v>1.0220411943158232</v>
      </c>
      <c r="E63" s="4">
        <f t="shared" si="4"/>
        <v>0.97380221844676307</v>
      </c>
      <c r="F63" s="28">
        <f t="shared" si="5"/>
        <v>2.8415083208455722E-2</v>
      </c>
    </row>
    <row r="64" spans="1:6" x14ac:dyDescent="0.3">
      <c r="A64" s="1" t="s">
        <v>81</v>
      </c>
      <c r="B64" s="4">
        <f>SUM(B3:B63)</f>
        <v>4218200.47</v>
      </c>
      <c r="C6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PlantillaVueltas</vt:lpstr>
      <vt:lpstr>Faltantes</vt:lpstr>
      <vt:lpstr>Diesel</vt:lpstr>
      <vt:lpstr>CostoMantenimiento</vt:lpstr>
      <vt:lpstr>PerdidasYGanancias</vt:lpstr>
      <vt:lpstr>PLANTILLA DÍAS DE MECÁNICA</vt:lpstr>
      <vt:lpstr>Producción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Compañia Guadalajara</dc:creator>
  <cp:lastModifiedBy>GREGORY JHAIR ZAMBRANO PAUCAR</cp:lastModifiedBy>
  <dcterms:created xsi:type="dcterms:W3CDTF">2024-03-02T13:05:15Z</dcterms:created>
  <dcterms:modified xsi:type="dcterms:W3CDTF">2024-03-25T17:25:09Z</dcterms:modified>
</cp:coreProperties>
</file>