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AYMENT SCHEDULE" sheetId="1" r:id="rId4"/>
    <sheet name="INVOICE" sheetId="2" r:id="rId5"/>
    <sheet name="QUOTATION" sheetId="3" r:id="rId6"/>
  </sheets>
  <definedNames>
    <definedName name="_xlnm.Print_Area" localSheetId="0">'PAYMENT SCHEDULE'!$A$1:$X$81</definedName>
    <definedName name="_xlnm.Print_Area" localSheetId="2">'QUOTATION'!$B$1:$AK$213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<sst xmlns="http://schemas.openxmlformats.org/spreadsheetml/2006/main" uniqueCount="213">
  <si>
    <t>SCHEDULE OF PAYMENT</t>
  </si>
  <si>
    <t>DATE</t>
  </si>
  <si>
    <t>:</t>
  </si>
  <si>
    <t>2024/06/17</t>
  </si>
  <si>
    <t>QUOTATION REF. #</t>
  </si>
  <si>
    <t>HBI18555</t>
  </si>
  <si>
    <t>SUBJECT</t>
  </si>
  <si>
    <t>12 meter Hammerhead RIB</t>
  </si>
  <si>
    <r>
      <t xml:space="preserve">ADVANCED </t>
    </r>
    <r>
      <rPr>
        <rFont val="Arial"/>
        <b val="false"/>
        <i val="false"/>
        <strike val="false"/>
        <color rgb="FF993300"/>
        <sz val="8"/>
        <u val="none"/>
      </rPr>
      <t xml:space="preserve">COMPOSITE</t>
    </r>
    <r>
      <rPr>
        <rFont val="Arial"/>
        <b val="false"/>
        <i val="false"/>
        <strike val="false"/>
        <color rgb="FF000000"/>
        <sz val="8"/>
        <u val="none"/>
      </rPr>
      <t xml:space="preserve"> SYSTEMS, INC</t>
    </r>
  </si>
  <si>
    <t>Bldg. 202, Global Industrial Park</t>
  </si>
  <si>
    <t>Subic Bay Freeport Zone, Phils.</t>
  </si>
  <si>
    <t>www.hammerheadribs.com</t>
  </si>
  <si>
    <t>Email : info@acs.com.ph</t>
  </si>
  <si>
    <t>Tel. No. (047) 252-1695</t>
  </si>
  <si>
    <t>TO:</t>
  </si>
  <si>
    <t>Chris</t>
  </si>
  <si>
    <t>DESCRIPTION / REMARKS</t>
  </si>
  <si>
    <t>TOTAL AMOUNT</t>
  </si>
  <si>
    <t>A.</t>
  </si>
  <si>
    <t xml:space="preserve">12 meter Hammerhead RHIB </t>
  </si>
  <si>
    <t>(Net of</t>
  </si>
  <si>
    <t>% Discount NON-VAT)</t>
  </si>
  <si>
    <t>B.</t>
  </si>
  <si>
    <t>Additional Accessories</t>
  </si>
  <si>
    <t>&gt; Navigational System</t>
  </si>
  <si>
    <t>&gt; Windlass &amp; Anchor System</t>
  </si>
  <si>
    <t>&gt; Stainless Keel Guard</t>
  </si>
  <si>
    <t>&gt; Stainless Ski Pole</t>
  </si>
  <si>
    <t>&gt; Additional Light</t>
  </si>
  <si>
    <t>&gt; Underwater Light System</t>
  </si>
  <si>
    <t>&gt; Boat Cover Fabrication</t>
  </si>
  <si>
    <t>&gt; Sound System</t>
  </si>
  <si>
    <t>&gt; Head (Toilet)</t>
  </si>
  <si>
    <t>&gt; Bow Thruster System</t>
  </si>
  <si>
    <t>&gt; Bow Thruster Charging System</t>
  </si>
  <si>
    <t>&gt; Break-In</t>
  </si>
  <si>
    <t>C.</t>
  </si>
  <si>
    <t>&gt; Galvanized Trailer</t>
  </si>
  <si>
    <t>Mercury Verado TWIN 350HP Outboard Motor, 4stroke</t>
  </si>
  <si>
    <t>D.</t>
  </si>
  <si>
    <t>Galvanized Trailer</t>
  </si>
  <si>
    <t>TOTAL DISCOUNTED PRICE - EX FACTORY SUBIC BAY</t>
  </si>
  <si>
    <t>PAYMENT SCHEDULE :</t>
  </si>
  <si>
    <t>1.)</t>
  </si>
  <si>
    <t>Down Payment upon Confirmation (A)</t>
  </si>
  <si>
    <t>% Boat, Accessories &amp; Trailer</t>
  </si>
  <si>
    <t>% Engine</t>
  </si>
  <si>
    <t xml:space="preserve">Total Downpayment </t>
  </si>
  <si>
    <t>2.)</t>
  </si>
  <si>
    <t>Stage Payment (A)</t>
  </si>
  <si>
    <t>3.)</t>
  </si>
  <si>
    <t>Balance of the Engine (A)</t>
  </si>
  <si>
    <t>4.)</t>
  </si>
  <si>
    <t>Final Payment - Upon Completion (A)</t>
  </si>
  <si>
    <t>GRAND TOTAL</t>
  </si>
  <si>
    <t>DELIVERY SCHEDULE : A</t>
  </si>
  <si>
    <t xml:space="preserve"> </t>
  </si>
  <si>
    <t>BANK DETAILS:</t>
  </si>
  <si>
    <t xml:space="preserve">ACCOUNT NAME </t>
  </si>
  <si>
    <t>ADVANCED COMPOSITE SYSTEMS INC.</t>
  </si>
  <si>
    <t xml:space="preserve">BANK </t>
  </si>
  <si>
    <t>BDO, Subic Bay</t>
  </si>
  <si>
    <t>ACCOUNT NO</t>
  </si>
  <si>
    <t>005 868 002 553 / PESO-Savings</t>
  </si>
  <si>
    <t>SWIFT CODE</t>
  </si>
  <si>
    <t>BNORPHMM</t>
  </si>
  <si>
    <t>Bank of the Philippine Islands, Subic Bay</t>
  </si>
  <si>
    <t>000693 0343 96 / PESO-Savings</t>
  </si>
  <si>
    <t>BOPIPHMM</t>
  </si>
  <si>
    <t>CONFORME BY :</t>
  </si>
  <si>
    <t>Union Bank of the Philippines, Subic Bay</t>
  </si>
  <si>
    <t>001 42000 3851 / PESO-Savings</t>
  </si>
  <si>
    <t>UBPHPHMM</t>
  </si>
  <si>
    <t>CLIENT NAME &amp; SIGNATURE / DATE</t>
  </si>
  <si>
    <t>INVOICE</t>
  </si>
  <si>
    <t>INV. REFERENCE #</t>
  </si>
  <si>
    <t xml:space="preserve">10 meter RIB </t>
  </si>
  <si>
    <t>TO</t>
  </si>
  <si>
    <t xml:space="preserve">TIN NO. </t>
  </si>
  <si>
    <t>PART DESCRIPTION / COMMENTS</t>
  </si>
  <si>
    <t xml:space="preserve"> UNIT AMOUNT</t>
  </si>
  <si>
    <t xml:space="preserve">A. </t>
  </si>
  <si>
    <t xml:space="preserve">1 UNIT 10m Hammerhead RIB </t>
  </si>
  <si>
    <t>Engine : Suzuki Dual DF300APX OBM, 4-stroke</t>
  </si>
  <si>
    <t xml:space="preserve">GRAND TOTAL </t>
  </si>
  <si>
    <t xml:space="preserve">Payment Terms : </t>
  </si>
  <si>
    <t>50% Boat, Accessories &amp; Trailer</t>
  </si>
  <si>
    <t>boat,accessories and trailer</t>
  </si>
  <si>
    <t>20% Engine</t>
  </si>
  <si>
    <t>TOTAL DOWN PAYMENT</t>
  </si>
  <si>
    <t>TOTAL DUE</t>
  </si>
  <si>
    <t>Php</t>
  </si>
  <si>
    <t>Prepared by:</t>
  </si>
  <si>
    <t>Jenncy Len Fabrique</t>
  </si>
  <si>
    <t>ACCOUNTING DEPARTMENT</t>
  </si>
  <si>
    <t>Quotation No.</t>
  </si>
  <si>
    <t>Model</t>
  </si>
  <si>
    <t>12 meter Explorer</t>
  </si>
  <si>
    <t>Contact</t>
  </si>
  <si>
    <t>Mr. Angelo Olondriz</t>
  </si>
  <si>
    <t>Client</t>
  </si>
  <si>
    <t>Mr. Ariel Dela Cruz</t>
  </si>
  <si>
    <t>Email Add</t>
  </si>
  <si>
    <t>octuc</t>
  </si>
  <si>
    <t>Contact No.</t>
  </si>
  <si>
    <t>yeeyee</t>
  </si>
  <si>
    <t>A. STANDARD SPECIFICATIONS</t>
  </si>
  <si>
    <t>•</t>
  </si>
  <si>
    <t>Hull and Deck</t>
  </si>
  <si>
    <t xml:space="preserve">Divinycell foam core in Hull and Deck for strenght and weight saving laminated with multi-stitched cloth and epoxy resin; Molded </t>
  </si>
  <si>
    <t>fiberglass sitffening grid</t>
  </si>
  <si>
    <t>Helm Area</t>
  </si>
  <si>
    <t xml:space="preserve">Composed of Control Switch Panel; Steering wheel Fantasy Luisi 355mm' 1x Flush-mount voyager compass (combidamp dial - black); </t>
  </si>
  <si>
    <t>2x stainless cup holder; 1x Glovebox; Windshield</t>
  </si>
  <si>
    <t>Seat Cushion</t>
  </si>
  <si>
    <t>Forward U-shape w/ 3x compartment; 1x removable sunbed; 1x forward helm seat; 3x pilot seat area; Cockpit U-shape area w/ 3x compartment</t>
  </si>
  <si>
    <t>Made of US canvass foam and marine grade leatherette</t>
  </si>
  <si>
    <t>Wet Bar</t>
  </si>
  <si>
    <t>1x Stainless steel sink w/ faucet; 1x Yeti Tundra Cooler; Removable carbon</t>
  </si>
  <si>
    <t>Large Faux Teak Sheets for Flooring (6mm Thickness)</t>
  </si>
  <si>
    <t>Modern brushed texture and exceptional non-skid qualities</t>
  </si>
  <si>
    <t>Fuel System</t>
  </si>
  <si>
    <t xml:space="preserve">2x 750 liters Aluminum fuel tank; 2x Reed Switch Sending Unit, 18-1/2" Tank Depth; 2x Fuel filter element; </t>
  </si>
  <si>
    <t>YPE 2 Vent/Fill Hose, 1-1/2" I.D,90 psi Pressure, 50 max legth; Type 1 Feed/Vent Hose, 5/8" I.D., '175 psi Pressure</t>
  </si>
  <si>
    <t>Bilge System</t>
  </si>
  <si>
    <t>1100gph Automatic Bilge Pump, 3.4A @ 12V DC Draw, 1-1/8" Port</t>
  </si>
  <si>
    <t>Battery System</t>
  </si>
  <si>
    <t>4x Amaron Battery with battery hold down trays; 3x 350A Compact Battery Switches; 2x DVSR; 2x Maxi fuse block for 30A to 80A loads</t>
  </si>
  <si>
    <t>2x PowerBar 600A, 4 Stud Circuits, 3/8" 16-16 Stud Size, 7"L x 2-1/4"H</t>
  </si>
  <si>
    <t>Battery Charging System</t>
  </si>
  <si>
    <t>1x ProNautic 1230P Marine Charger, 12V30A; 2x Maxi Fuse Block for 30-80A Loads; 3x Maxi fuses 30amp</t>
  </si>
  <si>
    <t>Navigational Lights</t>
  </si>
  <si>
    <t>1x Series 30 Fold-Down LED All-Round Navigation Pole Light; 1x NaviLED PRO Side Mount Port and Starboard Navigation Light</t>
  </si>
  <si>
    <t>1x Aurora LED Dome Lights 4" Diameter x 3/4" Height; 6x LED step lamp, blue; 12x Stainless Steel LED Accent Light, blue</t>
  </si>
  <si>
    <t>1x NaviLED PRO Side Mount Starboard Navigation Light</t>
  </si>
  <si>
    <t>Boat Accessories &amp; Fittings</t>
  </si>
  <si>
    <t xml:space="preserve">2x Gas strut, 12" compressed x 20" extended length, 90lb. Rating; Slam-latch hatch; Stainless twist lock handles; 4x catch cam action c/p </t>
  </si>
  <si>
    <t>brass flat 95mm 3x S/s garboard drain plug; 1x transom ladder with 2x mounting (starboard and port area)</t>
  </si>
  <si>
    <t>Trim Tab (Lenco Marine)</t>
  </si>
  <si>
    <t xml:space="preserve">1 set LENCO Marine Standard Mount Trim Tab Kit 12x12; LED indicator integrated Tactile All-In-One Switch Kit; 2x Trimtab actuator extension </t>
  </si>
  <si>
    <t>harness 2x Zinc rudder and trimtab anodes</t>
  </si>
  <si>
    <t>Shower Deck</t>
  </si>
  <si>
    <t>Small Recessed Transom Shower; Fresh water tank with 400 liters capacity; 2.9gpm PAR Max Freshwater Pump, 12V, 4.4A Draw, 50psi</t>
  </si>
  <si>
    <t>Navigational Equipment</t>
  </si>
  <si>
    <t>ICOM M324 Fixed VHF Radio—Black; Mariner 4200 3' 3dB VHF Sailboat Antenna</t>
  </si>
  <si>
    <t>Rubber Tube</t>
  </si>
  <si>
    <t xml:space="preserve">Orca 866 Hypalon 1670dtex; Orca Rubrail Shark with 25mm thickness; Leafield marine D7 Inflation/deflation valve, A9 Pressure relief valve; </t>
  </si>
  <si>
    <t>heavy duty D-Rings</t>
  </si>
  <si>
    <t>Steel Works</t>
  </si>
  <si>
    <t>Powder Coated Aluminum Full canopy with sunbrella cover' Alum grab handles at wet bar area, pilot seta and forward</t>
  </si>
  <si>
    <t>1x Aluminum Tow post; 7x fishing rod holders (3 canopy aft area, 2 A-frame starboard)</t>
  </si>
  <si>
    <t>2x Platform grab handles (Starboard &amp; Port side)</t>
  </si>
  <si>
    <t>SALES RETAIL PRICE (EX VAT)</t>
  </si>
  <si>
    <t>LESS :</t>
  </si>
  <si>
    <t>% DISCOUNT</t>
  </si>
  <si>
    <t>TOTAL BASE BOAT PRICE</t>
  </si>
  <si>
    <t>B. OPTIONAL EQUIPMENT</t>
  </si>
  <si>
    <t>☒</t>
  </si>
  <si>
    <t>NAVIGATIONAL SYSTEM</t>
  </si>
  <si>
    <t xml:space="preserve">GPSMAP 8612xsv Multifunction Display with Sonar </t>
  </si>
  <si>
    <t>Garmin GA 38 GPS/Glonass Antenna</t>
  </si>
  <si>
    <t>Airmar B75 Thru-Hull CHIP Transducers</t>
  </si>
  <si>
    <t>GMR 18 XHD Radome</t>
  </si>
  <si>
    <t>Garmin VAE0054R</t>
  </si>
  <si>
    <t>WINDLASS &amp; ANCHOR SYSTEM</t>
  </si>
  <si>
    <t>MAXWELL MARINE HRC 8 Windlass</t>
  </si>
  <si>
    <t>Rope/Chain Anchor Rode Packages for Windlasses</t>
  </si>
  <si>
    <t>Anchor plough cast S/s 15kg</t>
  </si>
  <si>
    <t>Bow roller C/P brass with pin 250mmx39mm</t>
  </si>
  <si>
    <t>STAINLESS KEEL GUARD</t>
  </si>
  <si>
    <t>STAINLESS SKI POLE</t>
  </si>
  <si>
    <t>ADDITIONAL LIGHT</t>
  </si>
  <si>
    <t>5 units Lumited Lighting CAPRERA LT bracket mounted LED Flood Light</t>
  </si>
  <si>
    <t>1 unit GOLIGHT Stryker LED Spotlight with handhel remote control</t>
  </si>
  <si>
    <t>UNDERWATER LIGHT SYSTEM</t>
  </si>
  <si>
    <t xml:space="preserve">3 units SeaBlaze3 Underwater LED Light, Blue </t>
  </si>
  <si>
    <t>BOAT COVER FABRICATION</t>
  </si>
  <si>
    <t>Sunbrella Solcyrl material</t>
  </si>
  <si>
    <t>SOUND SYSTEM</t>
  </si>
  <si>
    <t>6 units JBL Speaker 6.5"</t>
  </si>
  <si>
    <t>1600W D Class 5 channel marine amplifier</t>
  </si>
  <si>
    <t>Signature series 10"450W subwoofer</t>
  </si>
  <si>
    <t>True marine DVD/Receiver with fusion link</t>
  </si>
  <si>
    <t>HEAD (TOILET)</t>
  </si>
  <si>
    <t>Compact Marine Head</t>
  </si>
  <si>
    <t>90 liter Holding tank</t>
  </si>
  <si>
    <t>BOW THRUSTER SYSTEM</t>
  </si>
  <si>
    <t>BTQ 185-75 DC Bow Thruster -12V, 75kgf, 4kw</t>
  </si>
  <si>
    <t>Bow Thruster Tunnel Length 1500mm</t>
  </si>
  <si>
    <t>Joystick control panel</t>
  </si>
  <si>
    <t>Harness 12 meter</t>
  </si>
  <si>
    <t>1x Amaron / Optima Battery D31M 12V Blue Top</t>
  </si>
  <si>
    <t>BOW THRUSTER CHARGING SYSTEM</t>
  </si>
  <si>
    <t>1x Starting Isolation Dual Sensing Automatic Charging Relay</t>
  </si>
  <si>
    <t>2x ANL Fuse Block</t>
  </si>
  <si>
    <t>4x 100 Amp ANL Fuse</t>
  </si>
  <si>
    <t>BREAK-IN</t>
  </si>
  <si>
    <t>Break in Fuel and 20 hours PMS</t>
  </si>
  <si>
    <t>C. ENGINE OPTION</t>
  </si>
  <si>
    <t>5800-6400 RPM, In-line 6, 24-valve, DOHC, Super charged with charging air cooling</t>
  </si>
  <si>
    <t>DTS Remote Control complete rigging kit ; Electro-hydraulic power steering completer; Upgraded Vessel view kit</t>
  </si>
  <si>
    <t>Mercury Verado TWIN 400HP Outboard Motor, 4stroke</t>
  </si>
  <si>
    <t>6200-6800 RPM, In-line 6, 24-valve, DOHC, Super charged with charging air cooling</t>
  </si>
  <si>
    <t>Suzuki Twin DF350ATX Outboard Motor, 4stroke</t>
  </si>
  <si>
    <t>complete with DBW binnacle mount control, DBW multi-function gauge</t>
  </si>
  <si>
    <t>stainless propeller, main wiring harness, rigging tube and GPS receiver module</t>
  </si>
  <si>
    <t>GRAND TOTAL PRICE</t>
  </si>
  <si>
    <t>TERMS OF PAYMENT :</t>
  </si>
  <si>
    <t>50% Down payment upon Confirmation</t>
  </si>
  <si>
    <t>25% Stage payment after 4-5 weeks</t>
  </si>
  <si>
    <t>25% Full payment upon Completion</t>
  </si>
  <si>
    <t>CLIENT'S NAME &amp; SIGNATURE</t>
  </si>
  <si>
    <t>*** Quotation is valid for 30 days***</t>
  </si>
</sst>
</file>

<file path=xl/styles.xml><?xml version="1.0" encoding="utf-8"?>
<styleSheet xmlns="http://schemas.openxmlformats.org/spreadsheetml/2006/main" xml:space="preserve">
  <numFmts count="8">
    <numFmt numFmtId="164" formatCode="_(* #,##0.00_);_(* \(#,##0.00\);_(* &quot;-&quot;??_);_(@_)"/>
    <numFmt numFmtId="165" formatCode="&quot;$&quot;#,##0.00_);\(&quot;$&quot;#,##0.00\)"/>
    <numFmt numFmtId="166" formatCode="[$-409]d\-mmm\-yyyy;@"/>
    <numFmt numFmtId="167" formatCode="_-[$$-409]* #,##0.00_ ;_-[$$-409]* \-#,##0.00\ ;_-[$$-409]* &quot;-&quot;??_ ;_-@_ "/>
    <numFmt numFmtId="168" formatCode="_-[$₱-3409]* #,##0.00_-;\-[$₱-3409]* #,##0.00_-;_-[$₱-3409]* &quot;-&quot;??_-;_-@_-"/>
    <numFmt numFmtId="169" formatCode="_-* #,##0.00_-;\-* #,##0.00_-;_-* &quot;-&quot;??_-;_-@_-"/>
    <numFmt numFmtId="170" formatCode="_-&quot;₱&quot;* #,##0.00_-;\-&quot;₱&quot;* #,##0.00_-;_-&quot;₱&quot;* &quot;-&quot;??_-;_-@_-"/>
    <numFmt numFmtId="171" formatCode="_-[$₱-464]* #,##0.00_-;\-[$₱-464]* #,##0.00_-;_-[$₱-464]* &quot;-&quot;??_-;_-@_-"/>
  </numFmts>
  <fonts count="9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2"/>
      <color rgb="FF800000"/>
      <name val="Tahoma"/>
    </font>
    <font>
      <b val="0"/>
      <i val="1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808080"/>
      <name val="Calibri"/>
    </font>
    <font>
      <b val="1"/>
      <i val="0"/>
      <strike val="0"/>
      <u val="none"/>
      <sz val="12"/>
      <color rgb="FF000000"/>
      <name val="Tahoma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single"/>
      <sz val="8"/>
      <color rgb="FF0000FF"/>
      <name val="Calibri"/>
      <scheme val="minor"/>
    </font>
    <font>
      <b val="1"/>
      <i val="0"/>
      <strike val="0"/>
      <u val="none"/>
      <sz val="9"/>
      <color rgb="FF333333"/>
      <name val="Arial"/>
    </font>
    <font>
      <b val="0"/>
      <i val="0"/>
      <strike val="0"/>
      <u val="none"/>
      <sz val="10"/>
      <color rgb="FF333333"/>
      <name val="Tahoma"/>
    </font>
    <font>
      <b val="0"/>
      <i val="0"/>
      <strike val="0"/>
      <u val="none"/>
      <sz val="10"/>
      <color rgb="FF333333"/>
      <name val="Calibri"/>
    </font>
    <font>
      <b val="1"/>
      <i val="0"/>
      <strike val="0"/>
      <u val="none"/>
      <sz val="11"/>
      <color rgb="FF333333"/>
      <name val="Calibri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333333"/>
      <name val="Arial"/>
    </font>
    <font>
      <b val="1"/>
      <i val="0"/>
      <strike val="0"/>
      <u val="none"/>
      <sz val="10"/>
      <color rgb="FF333333"/>
      <name val="Calibri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4"/>
      <color rgb="FF333333"/>
      <name val="Calibri"/>
      <scheme val="minor"/>
    </font>
    <font>
      <b val="1"/>
      <i val="0"/>
      <strike val="0"/>
      <u val="none"/>
      <sz val="9"/>
      <color rgb="FF333333"/>
      <name val="Calibri"/>
      <scheme val="minor"/>
    </font>
    <font>
      <b val="0"/>
      <i val="0"/>
      <strike val="0"/>
      <u val="none"/>
      <sz val="10"/>
      <color rgb="FF333333"/>
      <name val="Calibri"/>
      <scheme val="minor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333333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singleAccounting"/>
      <sz val="10"/>
      <color rgb="FF000000"/>
      <name val="Arial"/>
    </font>
    <font>
      <b val="1"/>
      <i val="0"/>
      <strike val="0"/>
      <u val="doubleAccounting"/>
      <sz val="10"/>
      <color rgb="FF000000"/>
      <name val="Arial"/>
    </font>
    <font>
      <b val="1"/>
      <i val="0"/>
      <strike val="0"/>
      <u val="none"/>
      <sz val="9"/>
      <color rgb="FFFF0000"/>
      <name val="Arial"/>
    </font>
    <font>
      <b val="1"/>
      <i val="0"/>
      <strike val="0"/>
      <u val="singleAccounting"/>
      <sz val="9"/>
      <color rgb="FF000000"/>
      <name val="Arial"/>
    </font>
    <font>
      <b val="1"/>
      <i val="0"/>
      <strike val="0"/>
      <u val="doubleAccounting"/>
      <sz val="9"/>
      <color rgb="FF000000"/>
      <name val="Arial"/>
    </font>
    <font>
      <b val="0"/>
      <i val="0"/>
      <strike val="0"/>
      <u val="none"/>
      <sz val="9"/>
      <color rgb="FF000000"/>
      <name val="Arial Unicode MS"/>
    </font>
    <font>
      <b val="0"/>
      <i val="0"/>
      <strike val="0"/>
      <u val="none"/>
      <sz val="9"/>
      <color rgb="FF333333"/>
      <name val="Calibri"/>
      <scheme val="minor"/>
    </font>
    <font>
      <b val="0"/>
      <i val="0"/>
      <strike val="0"/>
      <u val="none"/>
      <sz val="9"/>
      <color rgb="FFFFFFFF"/>
      <name val="Arial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7"/>
      <color rgb="FF000000"/>
      <name val="Trebuchet MS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10"/>
      <color rgb="FF808080"/>
      <name val="Arial"/>
    </font>
    <font>
      <b val="0"/>
      <i val="0"/>
      <strike val="0"/>
      <u val="none"/>
      <sz val="10"/>
      <color rgb="FF808080"/>
      <name val="Calibri"/>
      <scheme val="minor"/>
    </font>
    <font>
      <b val="0"/>
      <i val="0"/>
      <strike val="0"/>
      <u val="none"/>
      <sz val="7"/>
      <color rgb="FF808080"/>
      <name val="Arial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808080"/>
      <name val="Calibri"/>
      <scheme val="minor"/>
    </font>
    <font>
      <b val="0"/>
      <i val="1"/>
      <strike val="0"/>
      <u val="none"/>
      <sz val="8"/>
      <color rgb="FF000000"/>
      <name val="Arial Narrow"/>
    </font>
    <font>
      <b val="0"/>
      <i val="0"/>
      <strike val="0"/>
      <u val="single"/>
      <sz val="10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0"/>
      <i val="1"/>
      <strike val="0"/>
      <u val="single"/>
      <sz val="8"/>
      <color rgb="FF000000"/>
      <name val="Arial Narrow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333333"/>
      <name val="Arial"/>
    </font>
    <font>
      <b val="1"/>
      <i val="0"/>
      <strike val="0"/>
      <u val="none"/>
      <sz val="11"/>
      <color rgb="FF333333"/>
      <name val="Arial"/>
    </font>
    <font>
      <b val="1"/>
      <i val="1"/>
      <strike val="0"/>
      <u val="single"/>
      <sz val="10"/>
      <color rgb="FF000000"/>
      <name val="Arial"/>
    </font>
    <font>
      <b val="1"/>
      <i val="1"/>
      <strike val="0"/>
      <u val="none"/>
      <sz val="9"/>
      <color rgb="FFFF0000"/>
      <name val="Arial"/>
    </font>
    <font>
      <b val="0"/>
      <i val="0"/>
      <strike val="0"/>
      <u val="singleAccounting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Trebuchet MS"/>
    </font>
    <font>
      <b val="0"/>
      <i val="0"/>
      <strike val="0"/>
      <u val="none"/>
      <sz val="9"/>
      <color rgb="FF808080"/>
      <name val="Calibri"/>
    </font>
    <font>
      <b val="0"/>
      <i val="1"/>
      <strike val="0"/>
      <u val="single"/>
      <sz val="8"/>
      <color rgb="FF000000"/>
      <name val="Calibri"/>
    </font>
    <font>
      <b val="0"/>
      <i val="0"/>
      <strike val="0"/>
      <u val="none"/>
      <sz val="11"/>
      <color rgb="FF808080"/>
      <name val="Calibri"/>
      <scheme val="minor"/>
    </font>
    <font>
      <b val="0"/>
      <i val="0"/>
      <strike val="0"/>
      <u val="none"/>
      <sz val="11"/>
      <color rgb="FF80808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FF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9"/>
      <color rgb="FF808080"/>
      <name val="Calibri"/>
    </font>
    <font>
      <b val="0"/>
      <i val="0"/>
      <strike val="0"/>
      <u val="none"/>
      <sz val="9"/>
      <color rgb="FF808080"/>
      <name val="Arial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single"/>
      <sz val="9"/>
      <color rgb="FF000000"/>
      <name val="Arial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singl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11"/>
      <color rgb="FF0000FF"/>
      <name val="Calibri"/>
      <scheme val="minor"/>
    </font>
    <font>
      <b val="0"/>
      <i val="1"/>
      <strike val="0"/>
      <u val="none"/>
      <sz val="8"/>
      <color rgb="FF000000"/>
      <name val="Arial"/>
    </font>
    <font>
      <b val="1"/>
      <i val="0"/>
      <strike val="0"/>
      <u val="none"/>
      <sz val="14"/>
      <color rgb="FFC00000"/>
      <name val="Calibri"/>
      <scheme val="minor"/>
    </font>
    <font>
      <b val="1"/>
      <i val="0"/>
      <strike val="0"/>
      <u val="none"/>
      <sz val="24"/>
      <color rgb="FFFFFFFF"/>
      <name val="Calibri"/>
    </font>
    <font>
      <b val="1"/>
      <i val="0"/>
      <strike val="0"/>
      <u val="doubleAccounting"/>
      <sz val="8"/>
      <color rgb="FF000000"/>
      <name val="Arial"/>
    </font>
    <font>
      <b val="0"/>
      <i val="0"/>
      <strike val="0"/>
      <u val="singleAccounting"/>
      <sz val="9"/>
      <color rgb="FF000000"/>
      <name val="Arial"/>
    </font>
    <font>
      <b val="1"/>
      <i val="0"/>
      <strike val="0"/>
      <u val="none"/>
      <sz val="8"/>
      <color rgb="FF000000"/>
      <name val="Trebuchet MS"/>
    </font>
    <font>
      <b val="0"/>
      <i val="0"/>
      <strike val="0"/>
      <u val="singleAccounting"/>
      <sz val="12"/>
      <color rgb="FFFF0000"/>
      <name val="Arial"/>
    </font>
    <font>
      <b val="0"/>
      <i val="0"/>
      <strike val="0"/>
      <u val="singleAccounting"/>
      <sz val="9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33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80808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808080"/>
      </right>
      <top style="thin">
        <color rgb="FF000000"/>
      </top>
      <bottom style="double">
        <color rgb="FF000000"/>
      </bottom>
      <diagonal/>
    </border>
    <border>
      <left style="thin">
        <color rgb="FF808080"/>
      </left>
      <right/>
      <top style="thin">
        <color rgb="FF000000"/>
      </top>
      <bottom style="double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3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2" borderId="0" applyFont="1" applyNumberFormat="0" applyFill="1" applyBorder="0" applyAlignment="0"/>
    <xf xfId="0" fontId="0" numFmtId="164" fillId="0" borderId="0" applyFont="0" applyNumberFormat="1" applyFill="0" applyBorder="0" applyAlignment="0"/>
    <xf xfId="0" fontId="2" numFmtId="0" fillId="3" borderId="0" applyFont="1" applyNumberFormat="0" applyFill="1" applyBorder="0" applyAlignment="0"/>
    <xf xfId="0" fontId="2" numFmtId="0" fillId="3" borderId="0" applyFont="1" applyNumberFormat="0" applyFill="1" applyBorder="0" applyAlignment="0"/>
    <xf xfId="0" fontId="2" numFmtId="0" fillId="4" borderId="0" applyFont="1" applyNumberFormat="0" applyFill="1" applyBorder="0" applyAlignment="0"/>
    <xf xfId="0" fontId="3" numFmtId="0" fillId="3" borderId="0" applyFont="1" applyNumberFormat="0" applyFill="1" applyBorder="0" applyAlignment="0"/>
    <xf xfId="0" fontId="4" numFmtId="0" fillId="3" borderId="0" applyFont="1" applyNumberFormat="0" applyFill="1" applyBorder="0" applyAlignment="1">
      <alignment horizontal="right" vertical="center" textRotation="0" wrapText="false" shrinkToFit="false" indent="1"/>
    </xf>
    <xf xfId="0" fontId="5" numFmtId="0" fillId="3" borderId="0" applyFont="1" applyNumberFormat="0" applyFill="1" applyBorder="0" applyAlignment="1">
      <alignment horizontal="right" vertical="center" textRotation="0" wrapText="true" shrinkToFit="false" indent="1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bottom" textRotation="0" wrapText="true" shrinkToFit="false"/>
    </xf>
    <xf xfId="0" fontId="8" numFmtId="0" fillId="3" borderId="0" applyFont="1" applyNumberFormat="0" applyFill="1" applyBorder="0" applyAlignment="1">
      <alignment vertical="top" textRotation="0" wrapText="false" shrinkToFit="false"/>
    </xf>
    <xf xfId="0" fontId="8" numFmtId="0" fillId="3" borderId="0" applyFont="1" applyNumberFormat="0" applyFill="1" applyBorder="0" applyAlignment="1">
      <alignment vertical="top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3" borderId="0" applyFont="1" applyNumberFormat="0" applyFill="1" applyBorder="0" applyAlignment="0"/>
    <xf xfId="0" fontId="11" numFmtId="0" fillId="3" borderId="0" applyFont="1" applyNumberFormat="0" applyFill="1" applyBorder="0" applyAlignment="0"/>
    <xf xfId="0" fontId="12" numFmtId="0" fillId="3" borderId="0" applyFont="1" applyNumberFormat="0" applyFill="1" applyBorder="0" applyAlignment="0"/>
    <xf xfId="0" fontId="13" numFmtId="0" fillId="3" borderId="0" applyFont="1" applyNumberFormat="0" applyFill="1" applyBorder="0" applyAlignment="0"/>
    <xf xfId="0" fontId="13" numFmtId="0" fillId="3" borderId="0" applyFont="1" applyNumberFormat="0" applyFill="1" applyBorder="0" applyAlignment="0"/>
    <xf xfId="0" fontId="14" numFmtId="0" fillId="3" borderId="0" applyFont="1" applyNumberFormat="0" applyFill="1" applyBorder="0" applyAlignment="1">
      <alignment horizontal="center" vertical="center" textRotation="0" wrapText="false" shrinkToFit="false"/>
    </xf>
    <xf xfId="0" fontId="15" numFmtId="0" fillId="3" borderId="0" applyFont="1" applyNumberFormat="0" applyFill="1" applyBorder="0" applyAlignment="0"/>
    <xf xfId="0" fontId="16" numFmtId="0" fillId="3" borderId="0" applyFont="1" applyNumberFormat="0" applyFill="1" applyBorder="0" applyAlignment="0"/>
    <xf xfId="0" fontId="17" numFmtId="0" fillId="3" borderId="0" applyFont="1" applyNumberFormat="0" applyFill="1" applyBorder="0" applyAlignment="0"/>
    <xf xfId="0" fontId="18" numFmtId="0" fillId="3" borderId="0" applyFont="1" applyNumberFormat="0" applyFill="1" applyBorder="0" applyAlignment="0"/>
    <xf xfId="0" fontId="19" numFmtId="0" fillId="3" borderId="0" applyFont="1" applyNumberFormat="0" applyFill="1" applyBorder="0" applyAlignment="1">
      <alignment vertical="center" textRotation="0" wrapText="true" shrinkToFit="false"/>
    </xf>
    <xf xfId="0" fontId="20" numFmtId="0" fillId="3" borderId="0" applyFont="1" applyNumberFormat="0" applyFill="1" applyBorder="0" applyAlignment="0"/>
    <xf xfId="0" fontId="21" numFmtId="0" fillId="3" borderId="0" applyFont="1" applyNumberFormat="0" applyFill="1" applyBorder="0" applyAlignment="1">
      <alignment vertical="center" textRotation="0" wrapText="false" shrinkToFit="false"/>
    </xf>
    <xf xfId="0" fontId="22" numFmtId="0" fillId="3" borderId="0" applyFont="1" applyNumberFormat="0" applyFill="1" applyBorder="0" applyAlignment="0"/>
    <xf xfId="0" fontId="23" numFmtId="0" fillId="3" borderId="0" applyFont="1" applyNumberFormat="0" applyFill="1" applyBorder="0" applyAlignment="0"/>
    <xf xfId="0" fontId="24" numFmtId="0" fillId="3" borderId="0" applyFont="1" applyNumberFormat="0" applyFill="1" applyBorder="0" applyAlignment="0"/>
    <xf xfId="0" fontId="17" numFmtId="0" fillId="0" borderId="0" applyFont="1" applyNumberFormat="0" applyFill="0" applyBorder="0" applyAlignment="0"/>
    <xf xfId="0" fontId="17" numFmtId="0" fillId="4" borderId="0" applyFont="1" applyNumberFormat="0" applyFill="1" applyBorder="0" applyAlignment="0"/>
    <xf xfId="0" fontId="25" numFmtId="0" fillId="3" borderId="1" applyFont="1" applyNumberFormat="0" applyFill="1" applyBorder="1" applyAlignment="1">
      <alignment horizontal="left" vertical="bottom" textRotation="0" wrapText="false" shrinkToFit="false"/>
    </xf>
    <xf xfId="0" fontId="25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/>
    <xf xfId="0" fontId="25" numFmtId="0" fillId="3" borderId="0" applyFont="1" applyNumberFormat="0" applyFill="1" applyBorder="0" applyAlignment="0"/>
    <xf xfId="0" fontId="26" numFmtId="0" fillId="3" borderId="0" applyFont="1" applyNumberFormat="0" applyFill="1" applyBorder="0" applyAlignment="0"/>
    <xf xfId="0" fontId="17" numFmtId="165" fillId="3" borderId="0" applyFont="1" applyNumberFormat="1" applyFill="1" applyBorder="0" applyAlignment="0"/>
    <xf xfId="0" fontId="17" numFmtId="164" fillId="3" borderId="0" applyFont="1" applyNumberFormat="1" applyFill="1" applyBorder="0" applyAlignment="1">
      <alignment horizontal="center" vertical="bottom" textRotation="0" wrapText="false" shrinkToFit="false"/>
    </xf>
    <xf xfId="0" fontId="17" numFmtId="164" fillId="3" borderId="2" applyFont="1" applyNumberFormat="1" applyFill="1" applyBorder="1" applyAlignment="1">
      <alignment horizontal="center" vertical="bottom" textRotation="0" wrapText="false" shrinkToFit="false"/>
    </xf>
    <xf xfId="0" fontId="17" numFmtId="164" fillId="3" borderId="1" applyFont="1" applyNumberFormat="1" applyFill="1" applyBorder="1" applyAlignment="1">
      <alignment horizontal="center" vertical="bottom" textRotation="0" wrapText="false" shrinkToFit="false"/>
    </xf>
    <xf xfId="0" fontId="27" numFmtId="166" fillId="0" borderId="0" applyFont="1" applyNumberFormat="1" applyFill="0" applyBorder="0" applyAlignment="0"/>
    <xf xfId="0" fontId="27" numFmtId="0" fillId="0" borderId="0" applyFont="1" applyNumberFormat="0" applyFill="0" applyBorder="0" applyAlignment="1">
      <alignment horizontal="left" vertical="bottom" textRotation="0" wrapText="false" shrinkToFit="false"/>
    </xf>
    <xf xfId="0" fontId="27" numFmtId="0" fillId="0" borderId="0" applyFont="1" applyNumberFormat="0" applyFill="0" applyBorder="0" applyAlignment="0"/>
    <xf xfId="0" fontId="27" numFmtId="0" fillId="4" borderId="0" applyFont="1" applyNumberFormat="0" applyFill="1" applyBorder="0" applyAlignment="0"/>
    <xf xfId="0" fontId="28" numFmtId="0" fillId="3" borderId="1" applyFont="1" applyNumberFormat="0" applyFill="1" applyBorder="1" applyAlignment="1">
      <alignment horizontal="left" vertical="center" textRotation="0" wrapText="false" shrinkToFit="false"/>
    </xf>
    <xf xfId="0" fontId="28" numFmtId="0" fillId="3" borderId="0" applyFont="1" applyNumberFormat="0" applyFill="1" applyBorder="0" applyAlignment="1">
      <alignment vertical="center" textRotation="0" wrapText="false" shrinkToFit="false"/>
    </xf>
    <xf xfId="0" fontId="29" numFmtId="0" fillId="3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7" numFmtId="0" fillId="3" borderId="0" applyFont="1" applyNumberFormat="0" applyFill="1" applyBorder="0" applyAlignment="0"/>
    <xf xfId="0" fontId="0" numFmtId="0" fillId="3" borderId="0" applyFont="0" applyNumberFormat="0" applyFill="1" applyBorder="0" applyAlignment="0"/>
    <xf xfId="0" fontId="30" numFmtId="0" fillId="3" borderId="0" applyFont="1" applyNumberFormat="0" applyFill="1" applyBorder="0" applyAlignment="0"/>
    <xf xfId="0" fontId="31" numFmtId="0" fillId="3" borderId="0" applyFont="1" applyNumberFormat="0" applyFill="1" applyBorder="0" applyAlignment="1">
      <alignment vertical="center" textRotation="0" wrapText="false" shrinkToFit="false"/>
    </xf>
    <xf xfId="0" fontId="30" numFmtId="0" fillId="3" borderId="0" applyFont="1" applyNumberFormat="0" applyFill="1" applyBorder="0" applyAlignment="1">
      <alignment vertical="center" textRotation="0" wrapText="false" shrinkToFit="false"/>
    </xf>
    <xf xfId="0" fontId="2" numFmtId="167" fillId="3" borderId="0" applyFont="1" applyNumberFormat="1" applyFill="1" applyBorder="0" applyAlignment="1">
      <alignment vertical="center" textRotation="0" wrapText="false" shrinkToFit="false"/>
    </xf>
    <xf xfId="0" fontId="2" numFmtId="167" fillId="3" borderId="2" applyFont="1" applyNumberFormat="1" applyFill="1" applyBorder="1" applyAlignment="1">
      <alignment vertical="center" textRotation="0" wrapText="false" shrinkToFit="false"/>
    </xf>
    <xf xfId="0" fontId="32" numFmtId="164" fillId="0" borderId="0" applyFont="1" applyNumberFormat="1" applyFill="0" applyBorder="0" applyAlignment="1">
      <alignment vertical="center" textRotation="0" wrapText="false" shrinkToFit="false"/>
    </xf>
    <xf xfId="0" fontId="32" numFmtId="166" fillId="0" borderId="0" applyFont="1" applyNumberFormat="1" applyFill="0" applyBorder="0" applyAlignment="1">
      <alignment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32" numFmtId="0" fillId="0" borderId="0" applyFont="1" applyNumberFormat="0" applyFill="0" applyBorder="0" applyAlignment="1">
      <alignment vertical="center" textRotation="0" wrapText="false" shrinkToFit="false"/>
    </xf>
    <xf xfId="0" fontId="32" numFmtId="0" fillId="4" borderId="0" applyFont="1" applyNumberFormat="0" applyFill="1" applyBorder="0" applyAlignment="1">
      <alignment vertical="center" textRotation="0" wrapText="false" shrinkToFit="false"/>
    </xf>
    <xf xfId="0" fontId="30" quotePrefix="1" numFmtId="0" fillId="3" borderId="0" applyFont="1" applyNumberFormat="0" applyFill="1" applyBorder="0" applyAlignment="1">
      <alignment horizontal="left" vertical="center" textRotation="0" wrapText="false" shrinkToFit="false"/>
    </xf>
    <xf xfId="0" fontId="30" numFmtId="0" fillId="3" borderId="0" applyFont="1" applyNumberFormat="0" applyFill="1" applyBorder="0" applyAlignment="1">
      <alignment vertical="center" textRotation="0" wrapText="false" shrinkToFit="false"/>
    </xf>
    <xf xfId="0" fontId="30" numFmtId="0" fillId="3" borderId="0" applyFont="1" applyNumberFormat="0" applyFill="1" applyBorder="0" applyAlignment="1">
      <alignment horizontal="center" vertical="center" textRotation="0" wrapText="false" shrinkToFit="false"/>
    </xf>
    <xf xfId="0" fontId="33" numFmtId="164" fillId="3" borderId="0" applyFont="1" applyNumberFormat="1" applyFill="1" applyBorder="0" applyAlignment="1">
      <alignment vertical="center" textRotation="0" wrapText="false" shrinkToFit="false"/>
    </xf>
    <xf xfId="0" fontId="33" numFmtId="164" fillId="3" borderId="2" applyFont="1" applyNumberFormat="1" applyFill="1" applyBorder="1" applyAlignment="1">
      <alignment vertical="center" textRotation="0" wrapText="false" shrinkToFit="false"/>
    </xf>
    <xf xfId="0" fontId="2" numFmtId="164" fillId="3" borderId="1" applyFont="1" applyNumberFormat="1" applyFill="1" applyBorder="1" applyAlignment="1">
      <alignment horizontal="center" vertical="center" textRotation="0" wrapText="false" shrinkToFit="false"/>
    </xf>
    <xf xfId="0" fontId="2" numFmtId="164" fillId="3" borderId="0" applyFont="1" applyNumberFormat="1" applyFill="1" applyBorder="0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28" numFmtId="0" fillId="3" borderId="1" applyFont="1" applyNumberFormat="0" applyFill="1" applyBorder="1" applyAlignment="1">
      <alignment horizontal="left" vertical="bottom" textRotation="0" wrapText="false" shrinkToFit="false"/>
    </xf>
    <xf xfId="0" fontId="28" numFmtId="0" fillId="3" borderId="0" applyFont="1" applyNumberFormat="0" applyFill="1" applyBorder="0" applyAlignment="0"/>
    <xf xfId="0" fontId="30" numFmtId="0" fillId="3" borderId="0" applyFont="1" applyNumberFormat="0" applyFill="1" applyBorder="0" applyAlignment="1">
      <alignment horizontal="center" vertical="bottom" textRotation="0" wrapText="false" shrinkToFit="false"/>
    </xf>
    <xf xfId="0" fontId="30" numFmtId="0" fillId="3" borderId="0" applyFont="1" applyNumberFormat="0" applyFill="1" applyBorder="0" applyAlignment="0"/>
    <xf xfId="0" fontId="31" numFmtId="0" fillId="3" borderId="0" applyFont="1" applyNumberFormat="0" applyFill="1" applyBorder="0" applyAlignment="0"/>
    <xf xfId="0" fontId="34" numFmtId="167" fillId="3" borderId="0" applyFont="1" applyNumberFormat="1" applyFill="1" applyBorder="0" applyAlignment="0"/>
    <xf xfId="0" fontId="34" numFmtId="167" fillId="3" borderId="2" applyFont="1" applyNumberFormat="1" applyFill="1" applyBorder="1" applyAlignment="0"/>
    <xf xfId="0" fontId="32" numFmtId="164" fillId="0" borderId="0" applyFont="1" applyNumberFormat="1" applyFill="0" applyBorder="0" applyAlignment="0"/>
    <xf xfId="0" fontId="32" numFmtId="166" fillId="0" borderId="0" applyFont="1" applyNumberFormat="1" applyFill="0" applyBorder="0" applyAlignment="0"/>
    <xf xfId="0" fontId="32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0" borderId="0" applyFont="1" applyNumberFormat="0" applyFill="0" applyBorder="0" applyAlignment="0"/>
    <xf xfId="0" fontId="32" numFmtId="0" fillId="4" borderId="0" applyFont="1" applyNumberFormat="0" applyFill="1" applyBorder="0" applyAlignment="0"/>
    <xf xfId="0" fontId="34" numFmtId="164" fillId="3" borderId="0" applyFont="1" applyNumberFormat="1" applyFill="1" applyBorder="0" applyAlignment="0"/>
    <xf xfId="0" fontId="34" numFmtId="164" fillId="3" borderId="2" applyFont="1" applyNumberFormat="1" applyFill="1" applyBorder="1" applyAlignment="0"/>
    <xf xfId="0" fontId="34" numFmtId="164" fillId="3" borderId="1" applyFont="1" applyNumberFormat="1" applyFill="1" applyBorder="1" applyAlignment="0"/>
    <xf xfId="0" fontId="35" numFmtId="0" fillId="3" borderId="0" applyFont="1" applyNumberFormat="0" applyFill="1" applyBorder="0" applyAlignment="0"/>
    <xf xfId="0" fontId="30" numFmtId="164" fillId="3" borderId="0" applyFont="1" applyNumberFormat="1" applyFill="1" applyBorder="0" applyAlignment="1">
      <alignment horizontal="center" vertical="center" textRotation="0" wrapText="false" shrinkToFit="false"/>
    </xf>
    <xf xfId="0" fontId="30" numFmtId="164" fillId="3" borderId="2" applyFont="1" applyNumberFormat="1" applyFill="1" applyBorder="1" applyAlignment="1">
      <alignment horizontal="center" vertical="center" textRotation="0" wrapText="false" shrinkToFit="false"/>
    </xf>
    <xf xfId="0" fontId="30" numFmtId="164" fillId="3" borderId="1" applyFont="1" applyNumberFormat="1" applyFill="1" applyBorder="1" applyAlignment="1">
      <alignment horizontal="center" vertical="center" textRotation="0" wrapText="false" shrinkToFit="false"/>
    </xf>
    <xf xfId="0" fontId="36" numFmtId="168" fillId="3" borderId="0" applyFont="1" applyNumberFormat="1" applyFill="1" applyBorder="0" applyAlignment="1">
      <alignment horizontal="center" vertical="center" textRotation="0" wrapText="false" shrinkToFit="false"/>
    </xf>
    <xf xfId="0" fontId="36" numFmtId="169" fillId="3" borderId="2" applyFont="1" applyNumberFormat="1" applyFill="1" applyBorder="1" applyAlignment="1">
      <alignment vertical="center" textRotation="0" wrapText="false" shrinkToFit="false"/>
    </xf>
    <xf xfId="0" fontId="36" numFmtId="169" fillId="3" borderId="1" applyFont="1" applyNumberFormat="1" applyFill="1" applyBorder="1" applyAlignment="1">
      <alignment horizontal="center" vertical="center" textRotation="0" wrapText="false" shrinkToFit="false"/>
    </xf>
    <xf xfId="0" fontId="36" numFmtId="169" fillId="3" borderId="0" applyFont="1" applyNumberFormat="1" applyFill="1" applyBorder="0" applyAlignment="1">
      <alignment horizontal="center" vertical="center" textRotation="0" wrapText="false" shrinkToFit="false"/>
    </xf>
    <xf xfId="0" fontId="36" numFmtId="169" fillId="3" borderId="2" applyFont="1" applyNumberFormat="1" applyFill="1" applyBorder="1" applyAlignment="1">
      <alignment horizontal="center" vertical="center" textRotation="0" wrapText="false" shrinkToFit="false"/>
    </xf>
    <xf xfId="0" fontId="30" numFmtId="169" fillId="3" borderId="2" applyFont="1" applyNumberFormat="1" applyFill="1" applyBorder="1" applyAlignment="1">
      <alignment horizontal="center" vertical="center" textRotation="0" wrapText="false" shrinkToFit="false"/>
    </xf>
    <xf xfId="0" fontId="30" numFmtId="169" fillId="3" borderId="1" applyFont="1" applyNumberFormat="1" applyFill="1" applyBorder="1" applyAlignment="1">
      <alignment horizontal="center" vertical="center" textRotation="0" wrapText="false" shrinkToFit="false"/>
    </xf>
    <xf xfId="0" fontId="30" numFmtId="169" fillId="3" borderId="0" applyFont="1" applyNumberFormat="1" applyFill="1" applyBorder="0" applyAlignment="1">
      <alignment horizontal="center" vertical="center" textRotation="0" wrapText="false" shrinkToFit="false"/>
    </xf>
    <xf xfId="0" fontId="30" numFmtId="167" fillId="3" borderId="0" applyFont="1" applyNumberFormat="1" applyFill="1" applyBorder="0" applyAlignment="1">
      <alignment horizontal="center" vertical="center" textRotation="0" wrapText="false" shrinkToFit="false"/>
    </xf>
    <xf xfId="0" fontId="30" numFmtId="167" fillId="3" borderId="2" applyFont="1" applyNumberFormat="1" applyFill="1" applyBorder="1" applyAlignment="1">
      <alignment horizontal="center" vertical="center" textRotation="0" wrapText="false" shrinkToFit="false"/>
    </xf>
    <xf xfId="0" fontId="30" numFmtId="167" fillId="3" borderId="1" applyFont="1" applyNumberFormat="1" applyFill="1" applyBorder="1" applyAlignment="1">
      <alignment horizontal="center" vertical="center" textRotation="0" wrapText="false" shrinkToFit="false"/>
    </xf>
    <xf xfId="0" fontId="37" numFmtId="167" fillId="3" borderId="2" applyFont="1" applyNumberFormat="1" applyFill="1" applyBorder="1" applyAlignment="1">
      <alignment vertical="center" textRotation="0" wrapText="false" shrinkToFit="false"/>
    </xf>
    <xf xfId="0" fontId="30" numFmtId="0" fillId="3" borderId="0" applyFont="1" applyNumberFormat="0" applyFill="1" applyBorder="0" applyAlignment="1">
      <alignment horizontal="right" vertical="bottom" textRotation="0" wrapText="false" shrinkToFit="false"/>
    </xf>
    <xf xfId="0" fontId="30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30" numFmtId="0" fillId="3" borderId="0" applyFont="1" applyNumberFormat="0" applyFill="1" applyBorder="0" applyAlignment="1">
      <alignment horizontal="left" vertical="bottom" textRotation="0" wrapText="false" shrinkToFit="false"/>
    </xf>
    <xf xfId="0" fontId="38" numFmtId="0" fillId="3" borderId="0" applyFont="1" applyNumberFormat="0" applyFill="1" applyBorder="0" applyAlignment="0"/>
    <xf xfId="0" fontId="38" numFmtId="0" fillId="3" borderId="0" applyFont="1" applyNumberFormat="0" applyFill="1" applyBorder="0" applyAlignment="1">
      <alignment vertical="center" textRotation="0" wrapText="false" shrinkToFit="false"/>
    </xf>
    <xf xfId="0" fontId="39" numFmtId="0" fillId="3" borderId="0" applyFont="1" applyNumberFormat="0" applyFill="1" applyBorder="0" applyAlignment="1">
      <alignment vertical="center" textRotation="0" wrapText="false" shrinkToFit="false"/>
    </xf>
    <xf xfId="0" fontId="32" numFmtId="0" fillId="3" borderId="0" applyFont="1" applyNumberFormat="0" applyFill="1" applyBorder="0" applyAlignment="1">
      <alignment vertical="center" textRotation="0" wrapText="false" shrinkToFit="false"/>
    </xf>
    <xf xfId="0" fontId="30" numFmtId="0" fillId="3" borderId="0" applyFont="1" applyNumberFormat="0" applyFill="1" applyBorder="0" applyAlignment="0"/>
    <xf xfId="0" fontId="28" numFmtId="0" fillId="3" borderId="3" applyFont="1" applyNumberFormat="0" applyFill="1" applyBorder="1" applyAlignment="1">
      <alignment horizontal="left" vertical="center" textRotation="0" wrapText="false" shrinkToFit="false"/>
    </xf>
    <xf xfId="0" fontId="28" numFmtId="0" fillId="3" borderId="4" applyFont="1" applyNumberFormat="0" applyFill="1" applyBorder="1" applyAlignment="1">
      <alignment vertical="center" textRotation="0" wrapText="false" shrinkToFit="false"/>
    </xf>
    <xf xfId="0" fontId="30" numFmtId="0" fillId="3" borderId="4" applyFont="1" applyNumberFormat="0" applyFill="1" applyBorder="1" applyAlignment="1">
      <alignment horizontal="right" vertical="bottom" textRotation="0" wrapText="false" shrinkToFit="false"/>
    </xf>
    <xf xfId="0" fontId="30" quotePrefix="1" numFmtId="0" fillId="3" borderId="4" applyFont="1" applyNumberFormat="0" applyFill="1" applyBorder="1" applyAlignment="1">
      <alignment horizontal="left" vertical="bottom" textRotation="0" wrapText="false" shrinkToFit="false"/>
    </xf>
    <xf xfId="0" fontId="29" numFmtId="0" fillId="3" borderId="4" applyFont="1" applyNumberFormat="0" applyFill="1" applyBorder="1" applyAlignment="0"/>
    <xf xfId="0" fontId="30" numFmtId="0" fillId="3" borderId="4" applyFont="1" applyNumberFormat="0" applyFill="1" applyBorder="1" applyAlignment="0"/>
    <xf xfId="0" fontId="38" numFmtId="0" fillId="3" borderId="4" applyFont="1" applyNumberFormat="0" applyFill="1" applyBorder="1" applyAlignment="0"/>
    <xf xfId="0" fontId="38" numFmtId="0" fillId="3" borderId="4" applyFont="1" applyNumberFormat="0" applyFill="1" applyBorder="1" applyAlignment="1">
      <alignment vertical="center" textRotation="0" wrapText="false" shrinkToFit="false"/>
    </xf>
    <xf xfId="0" fontId="39" numFmtId="0" fillId="3" borderId="4" applyFont="1" applyNumberFormat="0" applyFill="1" applyBorder="1" applyAlignment="1">
      <alignment vertical="center" textRotation="0" wrapText="false" shrinkToFit="false"/>
    </xf>
    <xf xfId="0" fontId="32" numFmtId="0" fillId="3" borderId="4" applyFont="1" applyNumberFormat="0" applyFill="1" applyBorder="1" applyAlignment="1">
      <alignment vertical="center" textRotation="0" wrapText="false" shrinkToFit="false"/>
    </xf>
    <xf xfId="0" fontId="31" numFmtId="0" fillId="3" borderId="4" applyFont="1" applyNumberFormat="0" applyFill="1" applyBorder="1" applyAlignment="1">
      <alignment vertical="center" textRotation="0" wrapText="false" shrinkToFit="false"/>
    </xf>
    <xf xfId="0" fontId="30" numFmtId="0" fillId="3" borderId="4" applyFont="1" applyNumberFormat="0" applyFill="1" applyBorder="1" applyAlignment="1">
      <alignment vertical="center" textRotation="0" wrapText="false" shrinkToFit="false"/>
    </xf>
    <xf xfId="0" fontId="2" numFmtId="164" fillId="3" borderId="4" applyFont="1" applyNumberFormat="1" applyFill="1" applyBorder="1" applyAlignment="1">
      <alignment horizontal="center" vertical="center" textRotation="0" wrapText="false" shrinkToFit="false"/>
    </xf>
    <xf xfId="0" fontId="2" numFmtId="164" fillId="3" borderId="5" applyFont="1" applyNumberFormat="1" applyFill="1" applyBorder="1" applyAlignment="1">
      <alignment horizontal="center" vertical="center" textRotation="0" wrapText="false" shrinkToFit="false"/>
    </xf>
    <xf xfId="0" fontId="2" numFmtId="164" fillId="3" borderId="3" applyFont="1" applyNumberFormat="1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vertical="top" textRotation="0" wrapText="true" shrinkToFit="false"/>
    </xf>
    <xf xfId="0" fontId="40" numFmtId="0" fillId="3" borderId="0" applyFont="1" applyNumberFormat="0" applyFill="1" applyBorder="0" applyAlignment="0"/>
    <xf xfId="0" fontId="41" numFmtId="0" fillId="3" borderId="0" applyFont="1" applyNumberFormat="0" applyFill="1" applyBorder="0" applyAlignment="0"/>
    <xf xfId="0" fontId="42" numFmtId="0" fillId="3" borderId="0" applyFont="1" applyNumberFormat="0" applyFill="1" applyBorder="0" applyAlignment="1">
      <alignment horizontal="center" vertical="bottom" textRotation="0" wrapText="false" shrinkToFit="false"/>
    </xf>
    <xf xfId="0" fontId="43" numFmtId="0" fillId="3" borderId="0" applyFont="1" applyNumberFormat="0" applyFill="1" applyBorder="0" applyAlignment="0"/>
    <xf xfId="0" fontId="30" numFmtId="0" fillId="3" borderId="6" applyFont="1" applyNumberFormat="0" applyFill="1" applyBorder="1" applyAlignment="0"/>
    <xf xfId="0" fontId="2" numFmtId="0" fillId="3" borderId="7" applyFont="1" applyNumberFormat="0" applyFill="1" applyBorder="1" applyAlignment="0"/>
    <xf xfId="0" fontId="30" numFmtId="0" fillId="3" borderId="7" applyFont="1" applyNumberFormat="0" applyFill="1" applyBorder="1" applyAlignment="0"/>
    <xf xfId="0" fontId="30" numFmtId="0" fillId="3" borderId="8" applyFont="1" applyNumberFormat="0" applyFill="1" applyBorder="1" applyAlignment="0"/>
    <xf xfId="0" fontId="44" numFmtId="0" fillId="3" borderId="0" applyFont="1" applyNumberFormat="0" applyFill="1" applyBorder="0" applyAlignment="0"/>
    <xf xfId="0" fontId="11" numFmtId="0" fillId="3" borderId="0" applyFont="1" applyNumberFormat="0" applyFill="1" applyBorder="0" applyAlignment="0"/>
    <xf xfId="0" fontId="45" numFmtId="0" fillId="3" borderId="0" applyFont="1" applyNumberFormat="0" applyFill="1" applyBorder="0" applyAlignment="1">
      <alignment horizontal="center" vertical="bottom" textRotation="0" wrapText="false" shrinkToFit="false"/>
    </xf>
    <xf xfId="0" fontId="30" numFmtId="0" fillId="3" borderId="1" applyFont="1" applyNumberFormat="0" applyFill="1" applyBorder="1" applyAlignment="0"/>
    <xf xfId="0" fontId="30" numFmtId="0" fillId="3" borderId="2" applyFont="1" applyNumberFormat="0" applyFill="1" applyBorder="1" applyAlignment="0"/>
    <xf xfId="0" fontId="46" numFmtId="0" fillId="3" borderId="0" applyFont="1" applyNumberFormat="0" applyFill="1" applyBorder="0" applyAlignment="0"/>
    <xf xfId="0" fontId="17" numFmtId="0" fillId="3" borderId="0" applyFont="1" applyNumberFormat="0" applyFill="1" applyBorder="0" applyAlignment="0"/>
    <xf xfId="0" fontId="47" numFmtId="0" fillId="3" borderId="0" applyFont="1" applyNumberFormat="0" applyFill="1" applyBorder="0" applyAlignment="0"/>
    <xf xfId="0" fontId="48" numFmtId="0" fillId="3" borderId="0" applyFont="1" applyNumberFormat="0" applyFill="1" applyBorder="0" applyAlignment="0"/>
    <xf xfId="0" fontId="30" numFmtId="0" fillId="3" borderId="0" applyFont="1" applyNumberFormat="0" applyFill="1" applyBorder="0" applyAlignment="0"/>
    <xf xfId="0" fontId="49" numFmtId="0" fillId="3" borderId="0" applyFont="1" applyNumberFormat="0" applyFill="1" applyBorder="0" applyAlignment="0"/>
    <xf xfId="0" fontId="50" numFmtId="0" fillId="3" borderId="0" applyFont="1" applyNumberFormat="0" applyFill="1" applyBorder="0" applyAlignment="0"/>
    <xf xfId="0" fontId="51" numFmtId="0" fillId="3" borderId="0" applyFont="1" applyNumberFormat="0" applyFill="1" applyBorder="0" applyAlignment="0"/>
    <xf xfId="0" fontId="27" numFmtId="0" fillId="3" borderId="0" applyFont="1" applyNumberFormat="0" applyFill="1" applyBorder="0" applyAlignment="1">
      <alignment horizontal="left" vertical="bottom" textRotation="0" wrapText="false" shrinkToFit="false"/>
    </xf>
    <xf xfId="0" fontId="49" numFmtId="0" fillId="3" borderId="0" applyFont="1" applyNumberFormat="0" applyFill="1" applyBorder="0" applyAlignment="0"/>
    <xf xfId="0" fontId="50" numFmtId="0" fillId="3" borderId="0" applyFont="1" applyNumberFormat="0" applyFill="1" applyBorder="0" applyAlignment="0"/>
    <xf xfId="0" fontId="52" numFmtId="0" fillId="3" borderId="0" applyFont="1" applyNumberFormat="0" applyFill="1" applyBorder="0" applyAlignment="0"/>
    <xf xfId="0" fontId="53" numFmtId="0" fillId="3" borderId="4" applyFont="1" applyNumberFormat="0" applyFill="1" applyBorder="1" applyAlignment="1">
      <alignment horizontal="left" vertical="bottom" textRotation="0" wrapText="false" shrinkToFit="false"/>
    </xf>
    <xf xfId="0" fontId="54" numFmtId="0" fillId="3" borderId="4" applyFont="1" applyNumberFormat="0" applyFill="1" applyBorder="1" applyAlignment="0"/>
    <xf xfId="0" fontId="55" numFmtId="0" fillId="3" borderId="4" applyFont="1" applyNumberFormat="0" applyFill="1" applyBorder="1" applyAlignment="0"/>
    <xf xfId="0" fontId="30" numFmtId="0" fillId="3" borderId="3" applyFont="1" applyNumberFormat="0" applyFill="1" applyBorder="1" applyAlignment="0"/>
    <xf xfId="0" fontId="30" numFmtId="0" fillId="3" borderId="4" applyFont="1" applyNumberFormat="0" applyFill="1" applyBorder="1" applyAlignment="0"/>
    <xf xfId="0" fontId="2" numFmtId="0" fillId="3" borderId="4" applyFont="1" applyNumberFormat="0" applyFill="1" applyBorder="1" applyAlignment="0"/>
    <xf xfId="0" fontId="49" numFmtId="0" fillId="3" borderId="4" applyFont="1" applyNumberFormat="0" applyFill="1" applyBorder="1" applyAlignment="0"/>
    <xf xfId="0" fontId="31" numFmtId="0" fillId="3" borderId="4" applyFont="1" applyNumberFormat="0" applyFill="1" applyBorder="1" applyAlignment="0"/>
    <xf xfId="0" fontId="30" numFmtId="0" fillId="3" borderId="5" applyFont="1" applyNumberFormat="0" applyFill="1" applyBorder="1" applyAlignment="0"/>
    <xf xfId="0" fontId="56" numFmtId="0" fillId="3" borderId="0" applyFont="1" applyNumberFormat="0" applyFill="1" applyBorder="0" applyAlignment="0"/>
    <xf xfId="0" fontId="0" numFmtId="164" fillId="0" borderId="0" applyFont="0" applyNumberFormat="1" applyFill="0" applyBorder="0" applyAlignment="0"/>
    <xf xfId="0" fontId="2" numFmtId="164" fillId="0" borderId="0" applyFont="1" applyNumberFormat="1" applyFill="0" applyBorder="0" applyAlignment="0"/>
    <xf xfId="0" fontId="0" numFmtId="164" fillId="3" borderId="0" applyFont="0" applyNumberFormat="1" applyFill="1" applyBorder="0" applyAlignment="0"/>
    <xf xfId="0" fontId="2" numFmtId="164" fillId="3" borderId="0" applyFont="1" applyNumberFormat="1" applyFill="1" applyBorder="0" applyAlignment="0"/>
    <xf xfId="0" fontId="5" numFmtId="1" fillId="3" borderId="0" applyFont="1" applyNumberFormat="1" applyFill="1" applyBorder="0" applyAlignment="1">
      <alignment horizontal="right" vertical="center" textRotation="0" wrapText="true" shrinkToFit="false" indent="1"/>
    </xf>
    <xf xfId="0" fontId="17" numFmtId="164" fillId="0" borderId="0" applyFont="1" applyNumberFormat="1" applyFill="0" applyBorder="0" applyAlignment="0"/>
    <xf xfId="0" fontId="25" numFmtId="0" fillId="3" borderId="6" applyFont="1" applyNumberFormat="0" applyFill="1" applyBorder="1" applyAlignment="1">
      <alignment horizontal="left" vertical="bottom" textRotation="0" wrapText="false" shrinkToFit="false"/>
    </xf>
    <xf xfId="0" fontId="25" numFmtId="0" fillId="3" borderId="7" applyFont="1" applyNumberFormat="0" applyFill="1" applyBorder="1" applyAlignment="1">
      <alignment horizontal="left" vertical="bottom" textRotation="0" wrapText="false" shrinkToFit="false"/>
    </xf>
    <xf xfId="0" fontId="17" numFmtId="0" fillId="3" borderId="7" applyFont="1" applyNumberFormat="0" applyFill="1" applyBorder="1" applyAlignment="1">
      <alignment horizontal="left" vertical="bottom" textRotation="0" wrapText="false" shrinkToFit="false"/>
    </xf>
    <xf xfId="0" fontId="17" numFmtId="0" fillId="3" borderId="7" applyFont="1" applyNumberFormat="0" applyFill="1" applyBorder="1" applyAlignment="0"/>
    <xf xfId="0" fontId="25" numFmtId="0" fillId="3" borderId="7" applyFont="1" applyNumberFormat="0" applyFill="1" applyBorder="1" applyAlignment="0"/>
    <xf xfId="0" fontId="26" numFmtId="0" fillId="3" borderId="7" applyFont="1" applyNumberFormat="0" applyFill="1" applyBorder="1" applyAlignment="0"/>
    <xf xfId="0" fontId="17" numFmtId="165" fillId="3" borderId="7" applyFont="1" applyNumberFormat="1" applyFill="1" applyBorder="1" applyAlignment="0"/>
    <xf xfId="0" fontId="17" numFmtId="0" fillId="3" borderId="8" applyFont="1" applyNumberFormat="0" applyFill="1" applyBorder="1" applyAlignment="0"/>
    <xf xfId="0" fontId="25" numFmtId="164" fillId="3" borderId="6" applyFont="1" applyNumberFormat="1" applyFill="1" applyBorder="1" applyAlignment="1">
      <alignment horizontal="center" vertical="bottom" textRotation="0" wrapText="false" shrinkToFit="false"/>
    </xf>
    <xf xfId="0" fontId="25" numFmtId="164" fillId="3" borderId="7" applyFont="1" applyNumberFormat="1" applyFill="1" applyBorder="1" applyAlignment="1">
      <alignment horizontal="center" vertical="bottom" textRotation="0" wrapText="false" shrinkToFit="false"/>
    </xf>
    <xf xfId="0" fontId="25" numFmtId="164" fillId="3" borderId="8" applyFont="1" applyNumberFormat="1" applyFill="1" applyBorder="1" applyAlignment="1">
      <alignment horizontal="center" vertical="bottom" textRotation="0" wrapText="false" shrinkToFit="false"/>
    </xf>
    <xf xfId="0" fontId="27" numFmtId="164" fillId="0" borderId="0" applyFont="1" applyNumberFormat="1" applyFill="0" applyBorder="0" applyAlignment="0"/>
    <xf xfId="0" fontId="17" numFmtId="0" fillId="3" borderId="2" applyFont="1" applyNumberFormat="0" applyFill="1" applyBorder="1" applyAlignment="0"/>
    <xf xfId="0" fontId="25" numFmtId="164" fillId="3" borderId="1" applyFont="1" applyNumberFormat="1" applyFill="1" applyBorder="1" applyAlignment="1">
      <alignment horizontal="center" vertical="bottom" textRotation="0" wrapText="false" shrinkToFit="false"/>
    </xf>
    <xf xfId="0" fontId="25" numFmtId="164" fillId="3" borderId="0" applyFont="1" applyNumberFormat="1" applyFill="1" applyBorder="0" applyAlignment="1">
      <alignment horizontal="center" vertical="bottom" textRotation="0" wrapText="false" shrinkToFit="false"/>
    </xf>
    <xf xfId="0" fontId="25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0"/>
    <xf xfId="0" fontId="57" numFmtId="0" fillId="3" borderId="0" applyFont="1" applyNumberFormat="0" applyFill="1" applyBorder="0" applyAlignment="0"/>
    <xf xfId="0" fontId="2" numFmtId="0" fillId="3" borderId="0" applyFont="1" applyNumberFormat="0" applyFill="1" applyBorder="0" applyAlignment="0"/>
    <xf xfId="0" fontId="29" numFmtId="0" fillId="3" borderId="0" applyFont="1" applyNumberFormat="0" applyFill="1" applyBorder="0" applyAlignment="0"/>
    <xf xfId="0" fontId="2" numFmtId="0" fillId="3" borderId="2" applyFont="1" applyNumberFormat="0" applyFill="1" applyBorder="1" applyAlignment="0"/>
    <xf xfId="0" fontId="2" numFmtId="169" fillId="3" borderId="1" applyFont="1" applyNumberFormat="1" applyFill="1" applyBorder="1" applyAlignment="1">
      <alignment horizontal="center" vertical="bottom" textRotation="0" wrapText="false" shrinkToFit="false"/>
    </xf>
    <xf xfId="0" fontId="2" numFmtId="169" fillId="3" borderId="0" applyFont="1" applyNumberFormat="1" applyFill="1" applyBorder="0" applyAlignment="1">
      <alignment horizontal="center" vertical="bottom" textRotation="0" wrapText="false" shrinkToFit="false"/>
    </xf>
    <xf xfId="0" fontId="2" numFmtId="169" fillId="3" borderId="2" applyFont="1" applyNumberFormat="1" applyFill="1" applyBorder="1" applyAlignment="1">
      <alignment horizontal="center" vertical="bottom" textRotation="0" wrapText="false" shrinkToFit="false"/>
    </xf>
    <xf xfId="0" fontId="29" numFmtId="164" fillId="3" borderId="1" applyFont="1" applyNumberFormat="1" applyFill="1" applyBorder="1" applyAlignment="1">
      <alignment horizontal="center" vertical="bottom" textRotation="0" wrapText="false" shrinkToFit="false"/>
    </xf>
    <xf xfId="0" fontId="29" numFmtId="164" fillId="3" borderId="0" applyFont="1" applyNumberFormat="1" applyFill="1" applyBorder="0" applyAlignment="1">
      <alignment horizontal="center" vertical="bottom" textRotation="0" wrapText="false" shrinkToFit="false"/>
    </xf>
    <xf xfId="0" fontId="29" numFmtId="164" fillId="3" borderId="2" applyFont="1" applyNumberFormat="1" applyFill="1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0"/>
    <xf xfId="0" fontId="2" numFmtId="164" fillId="0" borderId="0" applyFont="1" applyNumberFormat="1" applyFill="0" applyBorder="0" applyAlignment="0"/>
    <xf xfId="0" fontId="2" numFmtId="164" fillId="0" borderId="2" applyFont="1" applyNumberFormat="1" applyFill="0" applyBorder="1" applyAlignment="0"/>
    <xf xfId="0" fontId="2" numFmtId="164" fillId="0" borderId="0" applyFont="1" applyNumberFormat="1" applyFill="0" applyBorder="0" applyAlignment="1">
      <alignment horizontal="center" vertical="bottom" textRotation="0" wrapText="false" shrinkToFit="false"/>
    </xf>
    <xf xfId="0" fontId="58" numFmtId="0" fillId="3" borderId="0" applyFont="1" applyNumberFormat="0" applyFill="1" applyBorder="0" applyAlignment="0"/>
    <xf xfId="0" fontId="29" numFmtId="0" fillId="3" borderId="0" applyFont="1" applyNumberFormat="0" applyFill="1" applyBorder="0" applyAlignment="0"/>
    <xf xfId="0" fontId="27" numFmtId="164" fillId="0" borderId="0" applyFont="1" applyNumberFormat="1" applyFill="0" applyBorder="0" applyAlignment="0"/>
    <xf xfId="0" fontId="59" numFmtId="0" fillId="3" borderId="0" applyFont="1" applyNumberFormat="0" applyFill="1" applyBorder="0" applyAlignment="0"/>
    <xf xfId="0" fontId="60" numFmtId="0" fillId="3" borderId="0" applyFont="1" applyNumberFormat="0" applyFill="1" applyBorder="0" applyAlignment="0"/>
    <xf xfId="0" fontId="27" numFmtId="169" fillId="0" borderId="0" applyFont="1" applyNumberFormat="1" applyFill="0" applyBorder="0" applyAlignment="0"/>
    <xf xfId="0" fontId="61" numFmtId="169" fillId="3" borderId="1" applyFont="1" applyNumberFormat="1" applyFill="1" applyBorder="1" applyAlignment="1">
      <alignment horizontal="center" vertical="bottom" textRotation="0" wrapText="false" shrinkToFit="false"/>
    </xf>
    <xf xfId="0" fontId="61" numFmtId="169" fillId="3" borderId="0" applyFont="1" applyNumberFormat="1" applyFill="1" applyBorder="0" applyAlignment="1">
      <alignment horizontal="center" vertical="bottom" textRotation="0" wrapText="false" shrinkToFit="false"/>
    </xf>
    <xf xfId="0" fontId="61" numFmtId="169" fillId="3" borderId="2" applyFont="1" applyNumberFormat="1" applyFill="1" applyBorder="1" applyAlignment="1">
      <alignment horizontal="center" vertical="bottom" textRotation="0" wrapText="false" shrinkToFit="false"/>
    </xf>
    <xf xfId="0" fontId="25" numFmtId="0" fillId="3" borderId="3" applyFont="1" applyNumberFormat="0" applyFill="1" applyBorder="1" applyAlignment="1">
      <alignment vertical="top" textRotation="0" wrapText="true" shrinkToFit="false"/>
    </xf>
    <xf xfId="0" fontId="62" numFmtId="0" fillId="3" borderId="0" applyFont="1" applyNumberFormat="0" applyFill="1" applyBorder="0" applyAlignment="0"/>
    <xf xfId="0" fontId="2" numFmtId="164" fillId="3" borderId="3" applyFont="1" applyNumberFormat="1" applyFill="1" applyBorder="1" applyAlignment="1">
      <alignment horizontal="center" vertical="bottom" textRotation="0" wrapText="false" shrinkToFit="false"/>
    </xf>
    <xf xfId="0" fontId="2" numFmtId="164" fillId="3" borderId="4" applyFont="1" applyNumberFormat="1" applyFill="1" applyBorder="1" applyAlignment="1">
      <alignment horizontal="center" vertical="bottom" textRotation="0" wrapText="false" shrinkToFit="false"/>
    </xf>
    <xf xfId="0" fontId="2" numFmtId="164" fillId="3" borderId="5" applyFont="1" applyNumberFormat="1" applyFill="1" applyBorder="1" applyAlignment="1">
      <alignment horizontal="center" vertical="bottom" textRotation="0" wrapText="false" shrinkToFit="false"/>
    </xf>
    <xf xfId="0" fontId="25" numFmtId="0" fillId="3" borderId="9" applyFont="1" applyNumberFormat="0" applyFill="1" applyBorder="1" applyAlignment="0"/>
    <xf xfId="0" fontId="25" numFmtId="0" fillId="3" borderId="10" applyFont="1" applyNumberFormat="0" applyFill="1" applyBorder="1" applyAlignment="0"/>
    <xf xfId="0" fontId="29" numFmtId="0" fillId="3" borderId="10" applyFont="1" applyNumberFormat="0" applyFill="1" applyBorder="1" applyAlignment="0"/>
    <xf xfId="0" fontId="63" numFmtId="0" fillId="0" borderId="0" applyFont="1" applyNumberFormat="0" applyFill="0" applyBorder="0" applyAlignment="0"/>
    <xf xfId="0" fontId="2" numFmtId="164" fillId="0" borderId="0" applyFont="1" applyNumberFormat="1" applyFill="0" applyBorder="0" applyAlignment="0"/>
    <xf xfId="0" fontId="64" numFmtId="0" fillId="3" borderId="0" applyFont="1" applyNumberFormat="0" applyFill="1" applyBorder="0" applyAlignment="0"/>
    <xf xfId="0" fontId="45" numFmtId="0" fillId="3" borderId="0" applyFont="1" applyNumberFormat="0" applyFill="1" applyBorder="0" applyAlignment="0"/>
    <xf xfId="0" fontId="56" numFmtId="0" fillId="3" borderId="4" applyFont="1" applyNumberFormat="0" applyFill="1" applyBorder="1" applyAlignment="0"/>
    <xf xfId="0" fontId="27" numFmtId="0" fillId="3" borderId="0" applyFont="1" applyNumberFormat="0" applyFill="1" applyBorder="0" applyAlignment="0"/>
    <xf xfId="0" fontId="65" numFmtId="0" fillId="3" borderId="0" applyFont="1" applyNumberFormat="0" applyFill="1" applyBorder="0" applyAlignment="0"/>
    <xf xfId="0" fontId="66" numFmtId="0" fillId="3" borderId="0" applyFont="1" applyNumberFormat="0" applyFill="1" applyBorder="0" applyAlignment="0"/>
    <xf xfId="0" fontId="27" numFmtId="164" fillId="0" borderId="0" applyFont="1" applyNumberFormat="1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3" borderId="0" applyFont="1" applyNumberFormat="1" applyFill="1" applyBorder="0" applyAlignment="0"/>
    <xf xfId="0" fontId="2" numFmtId="164" fillId="3" borderId="0" applyFont="1" applyNumberFormat="1" applyFill="1" applyBorder="0" applyAlignment="0"/>
    <xf xfId="0" fontId="27" numFmtId="164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43" numFmtId="164" fillId="3" borderId="0" applyFont="1" applyNumberFormat="1" applyFill="1" applyBorder="0" applyAlignment="0"/>
    <xf xfId="0" fontId="2" numFmtId="0" fillId="3" borderId="0" applyFont="1" applyNumberFormat="0" applyFill="1" applyBorder="0" applyAlignment="0"/>
    <xf xfId="0" fontId="28" numFmtId="0" fillId="3" borderId="0" applyFont="1" applyNumberFormat="0" applyFill="1" applyBorder="0" applyAlignment="1">
      <alignment horizontal="center" vertical="bottom" textRotation="0" wrapText="false" shrinkToFit="false"/>
    </xf>
    <xf xfId="0" fontId="43" numFmtId="164" fillId="3" borderId="0" applyFont="1" applyNumberFormat="1" applyFill="1" applyBorder="0" applyAlignment="0"/>
    <xf xfId="0" fontId="0" numFmtId="0" fillId="3" borderId="0" applyFont="0" applyNumberFormat="0" applyFill="1" applyBorder="0" applyAlignment="0"/>
    <xf xfId="0" fontId="0" numFmtId="0" fillId="3" borderId="0" applyFont="0" applyNumberFormat="0" applyFill="1" applyBorder="0" applyAlignment="1">
      <alignment horizontal="right" vertical="bottom" textRotation="0" wrapText="false" shrinkToFit="false"/>
    </xf>
    <xf xfId="0" fontId="67" numFmtId="0" fillId="3" borderId="0" applyFont="1" applyNumberFormat="0" applyFill="1" applyBorder="0" applyAlignment="0"/>
    <xf xfId="0" fontId="68" numFmtId="0" fillId="3" borderId="0" applyFont="1" applyNumberFormat="0" applyFill="1" applyBorder="0" applyAlignment="0"/>
    <xf xfId="0" fontId="69" numFmtId="0" fillId="3" borderId="0" applyFont="1" applyNumberFormat="0" applyFill="1" applyBorder="0" applyAlignment="0"/>
    <xf xfId="0" fontId="70" numFmtId="0" fillId="3" borderId="0" applyFont="1" applyNumberFormat="0" applyFill="1" applyBorder="0" applyAlignment="0"/>
    <xf xfId="0" fontId="71" numFmtId="0" fillId="3" borderId="0" applyFont="1" applyNumberFormat="0" applyFill="1" applyBorder="0" applyAlignment="0"/>
    <xf xfId="0" fontId="0" numFmtId="0" fillId="3" borderId="0" applyFont="0" applyNumberFormat="0" applyFill="1" applyBorder="0" applyAlignment="0"/>
    <xf xfId="0" fontId="2" numFmtId="0" fillId="0" borderId="4" applyFont="1" applyNumberFormat="0" applyFill="0" applyBorder="1" applyAlignment="0"/>
    <xf xfId="0" fontId="72" numFmtId="0" fillId="0" borderId="0" applyFont="1" applyNumberFormat="0" applyFill="0" applyBorder="0" applyAlignment="1">
      <alignment vertical="center" textRotation="0" wrapText="false" shrinkToFit="false"/>
    </xf>
    <xf xfId="0" fontId="65" numFmtId="0" fillId="0" borderId="0" applyFont="1" applyNumberFormat="0" applyFill="0" applyBorder="0" applyAlignment="0"/>
    <xf xfId="0" fontId="65" numFmtId="0" fillId="0" borderId="0" applyFont="1" applyNumberFormat="0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0"/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0"/>
    <xf xfId="0" fontId="30" numFmtId="0" fillId="3" borderId="0" applyFont="1" applyNumberFormat="0" applyFill="1" applyBorder="0" applyAlignment="0"/>
    <xf xfId="0" fontId="30" quotePrefix="1" numFmtId="0" fillId="3" borderId="0" applyFont="1" applyNumberFormat="0" applyFill="1" applyBorder="0" applyAlignment="0"/>
    <xf xfId="0" fontId="65" numFmtId="0" fillId="3" borderId="0" applyFont="1" applyNumberFormat="0" applyFill="1" applyBorder="0" applyAlignment="1">
      <alignment vertical="center" textRotation="0" wrapText="false" shrinkToFit="false"/>
    </xf>
    <xf xfId="0" fontId="56" numFmtId="0" fillId="3" borderId="0" applyFont="1" applyNumberFormat="0" applyFill="1" applyBorder="0" applyAlignment="1">
      <alignment vertical="top" textRotation="0" wrapText="true" shrinkToFit="false"/>
    </xf>
    <xf xfId="0" fontId="31" numFmtId="0" fillId="3" borderId="0" applyFont="1" applyNumberFormat="0" applyFill="1" applyBorder="0" applyAlignment="0"/>
    <xf xfId="0" fontId="17" numFmtId="0" fillId="0" borderId="0" applyFont="1" applyNumberFormat="0" applyFill="0" applyBorder="0" applyAlignment="0"/>
    <xf xfId="0" fontId="73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1" numFmtId="16" fillId="0" borderId="0" applyFont="1" applyNumberFormat="1" applyFill="0" applyBorder="0" applyAlignment="1">
      <alignment vertical="center" textRotation="0" wrapText="false" shrinkToFit="false"/>
    </xf>
    <xf xfId="0" fontId="40" numFmtId="0" fillId="0" borderId="0" applyFont="1" applyNumberFormat="0" applyFill="0" applyBorder="0" applyAlignment="1">
      <alignment vertical="center" textRotation="0" wrapText="false" shrinkToFit="false"/>
    </xf>
    <xf xfId="0" fontId="40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0" numFmtId="0" fillId="0" borderId="0" applyFont="1" applyNumberFormat="0" applyFill="0" applyBorder="0" applyAlignment="0"/>
    <xf xfId="0" fontId="30" numFmtId="15" fillId="0" borderId="0" applyFont="1" applyNumberFormat="1" applyFill="0" applyBorder="0" applyAlignment="1">
      <alignment vertical="center" textRotation="0" wrapText="false" shrinkToFit="false"/>
    </xf>
    <xf xfId="0" fontId="30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4" numFmtId="0" fillId="0" borderId="0" applyFont="1" applyNumberFormat="0" applyFill="0" applyBorder="0" applyAlignment="0"/>
    <xf xfId="0" fontId="12" numFmtId="0" fillId="0" borderId="0" applyFont="1" applyNumberFormat="0" applyFill="0" applyBorder="0" applyAlignment="0"/>
    <xf xfId="0" fontId="30" numFmtId="0" fillId="0" borderId="0" applyFont="1" applyNumberFormat="0" applyFill="0" applyBorder="0" applyAlignment="1">
      <alignment vertical="center" textRotation="0" wrapText="false" shrinkToFit="false"/>
    </xf>
    <xf xfId="0" fontId="30" numFmtId="164" fillId="0" borderId="0" applyFont="1" applyNumberFormat="1" applyFill="0" applyBorder="0" applyAlignment="1">
      <alignment vertical="center" textRotation="0" wrapText="false" shrinkToFit="false"/>
    </xf>
    <xf xfId="0" fontId="30" numFmtId="164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1" applyFont="1" applyNumberFormat="0" applyFill="0" applyBorder="1" applyAlignment="0"/>
    <xf xfId="0" fontId="30" numFmtId="0" fillId="0" borderId="11" applyFont="1" applyNumberFormat="0" applyFill="0" applyBorder="1" applyAlignment="0"/>
    <xf xfId="0" fontId="30" numFmtId="164" fillId="0" borderId="11" applyFont="1" applyNumberFormat="1" applyFill="0" applyBorder="1" applyAlignment="1">
      <alignment vertical="center" textRotation="0" wrapText="false" shrinkToFit="false"/>
    </xf>
    <xf xfId="0" fontId="30" numFmtId="164" fillId="0" borderId="11" applyFont="1" applyNumberFormat="1" applyFill="0" applyBorder="1" applyAlignment="1">
      <alignment horizontal="left" vertical="center" textRotation="0" wrapText="false" shrinkToFit="false"/>
    </xf>
    <xf xfId="0" fontId="62" numFmtId="0" fillId="0" borderId="0" applyFont="1" applyNumberFormat="0" applyFill="0" applyBorder="0" applyAlignment="0"/>
    <xf xfId="0" fontId="75" numFmtId="0" fillId="0" borderId="0" applyFont="1" applyNumberFormat="0" applyFill="0" applyBorder="0" applyAlignment="0"/>
    <xf xfId="0" fontId="76" numFmtId="0" fillId="0" borderId="0" applyFont="1" applyNumberFormat="0" applyFill="0" applyBorder="0" applyAlignment="0"/>
    <xf xfId="0" fontId="77" numFmtId="0" fillId="0" borderId="0" applyFont="1" applyNumberFormat="0" applyFill="0" applyBorder="0" applyAlignment="0"/>
    <xf xfId="0" fontId="30" numFmtId="164" fillId="0" borderId="0" applyFont="1" applyNumberFormat="1" applyFill="0" applyBorder="0" applyAlignment="0"/>
    <xf xfId="0" fontId="31" numFmtId="0" fillId="0" borderId="0" applyFont="1" applyNumberFormat="0" applyFill="0" applyBorder="0" applyAlignment="0"/>
    <xf xfId="0" fontId="77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0"/>
    <xf xfId="0" fontId="31" numFmtId="0" fillId="0" borderId="0" applyFont="1" applyNumberFormat="0" applyFill="0" applyBorder="0" applyAlignment="0"/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77" numFmtId="0" fillId="0" borderId="0" applyFont="1" applyNumberFormat="0" applyFill="0" applyBorder="0" applyAlignment="1">
      <alignment horizontal="center" vertical="center" textRotation="0" wrapText="false" shrinkToFit="false"/>
    </xf>
    <xf xfId="0" fontId="78" numFmtId="0" fillId="0" borderId="0" applyFont="1" applyNumberFormat="0" applyFill="0" applyBorder="0" applyAlignment="0"/>
    <xf xfId="0" fontId="30" numFmtId="0" fillId="0" borderId="0" applyFont="1" applyNumberFormat="0" applyFill="0" applyBorder="0" applyAlignment="0"/>
    <xf xfId="0" fontId="30" numFmtId="0" fillId="0" borderId="0" applyFont="1" applyNumberFormat="0" applyFill="0" applyBorder="0" applyAlignment="0"/>
    <xf xfId="0" fontId="30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30" numFmtId="0" fillId="0" borderId="0" applyFont="1" applyNumberFormat="0" applyFill="0" applyBorder="0" applyAlignment="0"/>
    <xf xfId="0" fontId="30" numFmtId="0" fillId="0" borderId="0" applyFont="1" applyNumberFormat="0" applyFill="0" applyBorder="0" applyAlignment="1">
      <alignment horizontal="center" vertical="center" textRotation="0" wrapText="false" shrinkToFit="false"/>
    </xf>
    <xf xfId="0" fontId="30" numFmtId="164" fillId="0" borderId="0" applyFont="1" applyNumberFormat="1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0"/>
    <xf xfId="0" fontId="30" numFmtId="164" fillId="0" borderId="0" applyFont="1" applyNumberFormat="1" applyFill="0" applyBorder="0" applyAlignment="0"/>
    <xf xfId="0" fontId="79" numFmtId="0" fillId="0" borderId="0" applyFont="1" applyNumberFormat="0" applyFill="0" applyBorder="0" applyAlignment="0"/>
    <xf xfId="0" fontId="80" numFmtId="0" fillId="0" borderId="0" applyFont="1" applyNumberFormat="0" applyFill="0" applyBorder="0" applyAlignment="0"/>
    <xf xfId="0" fontId="81" numFmtId="0" fillId="0" borderId="0" applyFont="1" applyNumberFormat="0" applyFill="0" applyBorder="0" applyAlignment="0"/>
    <xf xfId="0" fontId="79" numFmtId="0" fillId="0" borderId="0" applyFont="1" applyNumberFormat="0" applyFill="0" applyBorder="0" applyAlignment="1">
      <alignment horizontal="center" vertical="center" textRotation="0" wrapText="false" shrinkToFit="false"/>
    </xf>
    <xf xfId="0" fontId="79" numFmtId="164" fillId="0" borderId="0" applyFont="1" applyNumberFormat="1" applyFill="0" applyBorder="0" applyAlignment="1">
      <alignment horizontal="center" vertical="bottom" textRotation="0" wrapText="false" shrinkToFit="false"/>
    </xf>
    <xf xfId="0" fontId="54" numFmtId="164" fillId="0" borderId="0" applyFont="1" applyNumberFormat="1" applyFill="0" applyBorder="0" applyAlignment="1">
      <alignment horizontal="center" vertical="bottom" textRotation="0" wrapText="false" shrinkToFit="false"/>
    </xf>
    <xf xfId="0" fontId="82" numFmtId="0" fillId="0" borderId="0" applyFont="1" applyNumberFormat="0" applyFill="0" applyBorder="0" applyAlignment="0"/>
    <xf xfId="0" fontId="77" numFmtId="170" fillId="0" borderId="0" applyFont="1" applyNumberFormat="1" applyFill="0" applyBorder="0" applyAlignment="0"/>
    <xf xfId="0" fontId="69" numFmtId="0" fillId="0" borderId="0" applyFont="1" applyNumberFormat="0" applyFill="0" applyBorder="0" applyAlignment="0"/>
    <xf xfId="0" fontId="83" numFmtId="0" fillId="0" borderId="0" applyFont="1" applyNumberFormat="0" applyFill="0" applyBorder="0" applyAlignment="0"/>
    <xf xfId="0" fontId="69" numFmtId="170" fillId="0" borderId="0" applyFont="1" applyNumberFormat="1" applyFill="0" applyBorder="0" applyAlignment="0"/>
    <xf xfId="0" fontId="75" numFmtId="170" fillId="0" borderId="0" applyFont="1" applyNumberFormat="1" applyFill="0" applyBorder="0" applyAlignment="0"/>
    <xf xfId="0" fontId="17" numFmtId="0" fillId="0" borderId="12" applyFont="1" applyNumberFormat="0" applyFill="0" applyBorder="1" applyAlignment="0"/>
    <xf xfId="0" fontId="31" numFmtId="0" fillId="0" borderId="0" applyFont="1" applyNumberFormat="0" applyFill="0" applyBorder="0" applyAlignment="1">
      <alignment vertical="center" textRotation="0" wrapText="false" shrinkToFit="false"/>
    </xf>
    <xf xfId="0" fontId="2" numFmtId="170" fillId="0" borderId="0" applyFont="1" applyNumberFormat="1" applyFill="0" applyBorder="0" applyAlignment="0"/>
    <xf xfId="0" fontId="2" numFmtId="170" fillId="0" borderId="0" applyFont="1" applyNumberFormat="1" applyFill="0" applyBorder="0" applyAlignment="0"/>
    <xf xfId="0" fontId="2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0"/>
    <xf xfId="0" fontId="2" numFmtId="170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76" numFmtId="0" fillId="0" borderId="0" applyFont="1" applyNumberFormat="0" applyFill="0" applyBorder="0" applyAlignment="0"/>
    <xf xfId="0" fontId="29" numFmtId="0" fillId="0" borderId="0" applyFont="1" applyNumberFormat="0" applyFill="0" applyBorder="0" applyAlignment="0"/>
    <xf xfId="0" fontId="30" numFmtId="0" fillId="0" borderId="0" applyFont="1" applyNumberFormat="0" applyFill="0" applyBorder="0" applyAlignment="1">
      <alignment vertical="center" textRotation="0" wrapText="false" shrinkToFit="false"/>
    </xf>
    <xf xfId="0" fontId="30" numFmtId="164" fillId="0" borderId="0" applyFont="1" applyNumberFormat="1" applyFill="0" applyBorder="0" applyAlignment="0"/>
    <xf xfId="0" fontId="84" numFmtId="0" fillId="0" borderId="0" applyFont="1" applyNumberFormat="0" applyFill="0" applyBorder="0" applyAlignment="1">
      <alignment vertical="center" textRotation="0" wrapText="false" shrinkToFit="false"/>
    </xf>
    <xf xfId="0" fontId="76" numFmtId="0" fillId="0" borderId="0" applyFont="1" applyNumberFormat="0" applyFill="0" applyBorder="0" applyAlignment="1">
      <alignment vertical="center" textRotation="0" wrapText="false" shrinkToFit="false"/>
    </xf>
    <xf xfId="0" fontId="82" numFmtId="0" fillId="0" borderId="0" applyFont="1" applyNumberFormat="0" applyFill="0" applyBorder="0" applyAlignment="0"/>
    <xf xfId="0" fontId="75" numFmtId="164" fillId="0" borderId="0" applyFont="1" applyNumberFormat="1" applyFill="0" applyBorder="0" applyAlignment="0"/>
    <xf xfId="0" fontId="31" numFmtId="0" fillId="0" borderId="11" applyFont="1" applyNumberFormat="0" applyFill="0" applyBorder="1" applyAlignment="0"/>
    <xf xfId="0" fontId="30" numFmtId="0" fillId="0" borderId="11" applyFont="1" applyNumberFormat="0" applyFill="0" applyBorder="1" applyAlignment="1">
      <alignment horizontal="center" vertical="center" textRotation="0" wrapText="false" shrinkToFit="false"/>
    </xf>
    <xf xfId="0" fontId="30" numFmtId="164" fillId="0" borderId="11" applyFont="1" applyNumberFormat="1" applyFill="0" applyBorder="1" applyAlignment="1">
      <alignment horizontal="center" vertical="bottom" textRotation="0" wrapText="false" shrinkToFit="false"/>
    </xf>
    <xf xfId="0" fontId="85" numFmtId="164" fillId="0" borderId="0" applyFont="1" applyNumberFormat="1" applyFill="0" applyBorder="0" applyAlignment="0"/>
    <xf xfId="0" fontId="35" numFmtId="0" fillId="0" borderId="0" applyFont="1" applyNumberFormat="0" applyFill="0" applyBorder="0" applyAlignment="0"/>
    <xf xfId="0" fontId="84" numFmtId="0" fillId="0" borderId="0" applyFont="1" applyNumberFormat="0" applyFill="0" applyBorder="0" applyAlignment="0"/>
    <xf xfId="0" fontId="30" numFmtId="0" fillId="0" borderId="4" applyFont="1" applyNumberFormat="0" applyFill="0" applyBorder="1" applyAlignment="0"/>
    <xf xfId="0" fontId="17" numFmtId="0" fillId="0" borderId="4" applyFont="1" applyNumberFormat="0" applyFill="0" applyBorder="1" applyAlignment="0"/>
    <xf xfId="0" fontId="30" numFmtId="164" fillId="0" borderId="4" applyFont="1" applyNumberFormat="1" applyFill="0" applyBorder="1" applyAlignment="1">
      <alignment horizontal="center" vertical="bottom" textRotation="0" wrapText="false" shrinkToFit="false"/>
    </xf>
    <xf xfId="0" fontId="86" numFmtId="0" fillId="0" borderId="0" applyFont="1" applyNumberFormat="0" applyFill="0" applyBorder="0" applyAlignment="0"/>
    <xf xfId="0" fontId="62" numFmtId="0" fillId="0" borderId="0" applyFont="1" applyNumberFormat="0" applyFill="0" applyBorder="0" applyAlignment="0"/>
    <xf xfId="0" fontId="2" numFmtId="0" fillId="3" borderId="0" applyFont="1" applyNumberFormat="0" applyFill="1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9" numFmtId="0" fillId="3" borderId="0" applyFont="1" applyNumberFormat="0" applyFill="1" applyBorder="0" applyAlignment="1">
      <alignment vertical="center" textRotation="0" wrapText="false" shrinkToFit="false"/>
    </xf>
    <xf xfId="0" fontId="30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30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30" numFmtId="164" fillId="0" borderId="0" applyFont="1" applyNumberFormat="1" applyFill="0" applyBorder="0" applyAlignment="0"/>
    <xf xfId="0" fontId="30" numFmtId="0" fillId="0" borderId="0" applyFont="1" applyNumberFormat="0" applyFill="0" applyBorder="0" applyAlignment="0"/>
    <xf xfId="0" fontId="30" numFmtId="164" fillId="3" borderId="0" applyFont="1" applyNumberFormat="1" applyFill="1" applyBorder="0" applyAlignment="1">
      <alignment horizontal="right" vertical="center" textRotation="0" wrapText="false" shrinkToFit="false"/>
    </xf>
    <xf xfId="0" fontId="29" numFmtId="0" fillId="3" borderId="7" applyFont="1" applyNumberFormat="0" applyFill="1" applyBorder="1" applyAlignment="1">
      <alignment horizontal="left" vertical="center" textRotation="0" wrapText="tru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37" numFmtId="167" fillId="3" borderId="1" applyFont="1" applyNumberFormat="1" applyFill="1" applyBorder="1" applyAlignment="1">
      <alignment horizontal="center" vertical="center" textRotation="0" wrapText="false" shrinkToFit="false"/>
    </xf>
    <xf xfId="0" fontId="37" numFmtId="167" fillId="3" borderId="0" applyFont="1" applyNumberFormat="1" applyFill="1" applyBorder="0" applyAlignment="1">
      <alignment horizontal="center" vertical="center" textRotation="0" wrapText="false" shrinkToFit="false"/>
    </xf>
    <xf xfId="0" fontId="37" numFmtId="167" fillId="3" borderId="2" applyFont="1" applyNumberFormat="1" applyFill="1" applyBorder="1" applyAlignment="1">
      <alignment horizontal="center" vertical="center" textRotation="0" wrapText="false" shrinkToFit="false"/>
    </xf>
    <xf xfId="0" fontId="36" numFmtId="168" fillId="3" borderId="0" applyFont="1" applyNumberFormat="1" applyFill="1" applyBorder="0" applyAlignment="1">
      <alignment horizontal="center" vertical="center" textRotation="0" wrapText="false" shrinkToFit="false"/>
    </xf>
    <xf xfId="0" fontId="2" numFmtId="168" fillId="3" borderId="1" applyFont="1" applyNumberFormat="1" applyFill="1" applyBorder="1" applyAlignment="1">
      <alignment horizontal="center" vertical="center" textRotation="0" wrapText="false" shrinkToFit="false"/>
    </xf>
    <xf xfId="0" fontId="2" numFmtId="168" fillId="3" borderId="0" applyFont="1" applyNumberFormat="1" applyFill="1" applyBorder="0" applyAlignment="1">
      <alignment horizontal="center" vertical="center" textRotation="0" wrapText="false" shrinkToFit="false"/>
    </xf>
    <xf xfId="0" fontId="2" numFmtId="168" fillId="3" borderId="2" applyFont="1" applyNumberFormat="1" applyFill="1" applyBorder="1" applyAlignment="1">
      <alignment horizontal="center" vertical="center" textRotation="0" wrapText="false" shrinkToFit="false"/>
    </xf>
    <xf xfId="0" fontId="36" numFmtId="167" fillId="3" borderId="0" applyFont="1" applyNumberFormat="1" applyFill="1" applyBorder="0" applyAlignment="1">
      <alignment horizontal="center" vertical="center" textRotation="0" wrapText="false" shrinkToFit="false"/>
    </xf>
    <xf xfId="0" fontId="87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30" numFmtId="169" fillId="3" borderId="0" applyFont="1" applyNumberFormat="1" applyFill="1" applyBorder="0" applyAlignment="1">
      <alignment horizontal="right" vertical="center" textRotation="0" wrapText="false" shrinkToFit="false"/>
    </xf>
    <xf xfId="0" fontId="37" numFmtId="168" fillId="3" borderId="0" applyFont="1" applyNumberFormat="1" applyFill="1" applyBorder="0" applyAlignment="1">
      <alignment horizontal="center" vertical="center" textRotation="0" wrapText="false" shrinkToFit="false"/>
    </xf>
    <xf xfId="0" fontId="34" numFmtId="168" fillId="3" borderId="1" applyFont="1" applyNumberFormat="1" applyFill="1" applyBorder="1" applyAlignment="1">
      <alignment horizontal="center" vertical="bottom" textRotation="0" wrapText="false" shrinkToFit="false"/>
    </xf>
    <xf xfId="0" fontId="34" numFmtId="168" fillId="3" borderId="0" applyFont="1" applyNumberFormat="1" applyFill="1" applyBorder="0" applyAlignment="1">
      <alignment horizontal="center" vertical="bottom" textRotation="0" wrapText="false" shrinkToFit="false"/>
    </xf>
    <xf xfId="0" fontId="34" numFmtId="168" fillId="3" borderId="2" applyFont="1" applyNumberFormat="1" applyFill="1" applyBorder="1" applyAlignment="1">
      <alignment horizontal="center" vertical="bottom" textRotation="0" wrapText="false" shrinkToFit="false"/>
    </xf>
    <xf xfId="0" fontId="88" numFmtId="0" fillId="5" borderId="0" applyFont="1" applyNumberFormat="0" applyFill="1" applyBorder="0" applyAlignment="1">
      <alignment horizontal="center" vertical="center" textRotation="0" wrapText="false" shrinkToFit="false"/>
    </xf>
    <xf xfId="0" fontId="19" numFmtId="0" fillId="3" borderId="0" applyFont="1" applyNumberFormat="0" applyFill="1" applyBorder="0" applyAlignment="1">
      <alignment horizontal="left" vertical="center" textRotation="0" wrapText="true" shrinkToFit="false"/>
    </xf>
    <xf xfId="0" fontId="56" numFmtId="0" fillId="3" borderId="0" applyFont="1" applyNumberFormat="0" applyFill="1" applyBorder="0" applyAlignment="1">
      <alignment horizontal="center" vertical="top" textRotation="0" wrapText="true" shrinkToFit="false"/>
    </xf>
    <xf xfId="0" fontId="36" numFmtId="169" fillId="3" borderId="1" applyFont="1" applyNumberFormat="1" applyFill="1" applyBorder="1" applyAlignment="1">
      <alignment horizontal="center" vertical="center" textRotation="0" wrapText="false" shrinkToFit="false"/>
    </xf>
    <xf xfId="0" fontId="36" numFmtId="169" fillId="3" borderId="0" applyFont="1" applyNumberFormat="1" applyFill="1" applyBorder="0" applyAlignment="1">
      <alignment horizontal="center" vertical="center" textRotation="0" wrapText="false" shrinkToFit="false"/>
    </xf>
    <xf xfId="0" fontId="36" numFmtId="169" fillId="3" borderId="2" applyFont="1" applyNumberFormat="1" applyFill="1" applyBorder="1" applyAlignment="1">
      <alignment horizontal="center" vertical="center" textRotation="0" wrapText="false" shrinkToFit="false"/>
    </xf>
    <xf xfId="0" fontId="76" numFmtId="0" fillId="4" borderId="9" applyFont="1" applyNumberFormat="0" applyFill="1" applyBorder="1" applyAlignment="1">
      <alignment horizontal="center" vertical="bottom" textRotation="0" wrapText="false" shrinkToFit="false"/>
    </xf>
    <xf xfId="0" fontId="76" numFmtId="0" fillId="4" borderId="10" applyFont="1" applyNumberFormat="0" applyFill="1" applyBorder="1" applyAlignment="1">
      <alignment horizontal="center" vertical="bottom" textRotation="0" wrapText="false" shrinkToFit="false"/>
    </xf>
    <xf xfId="0" fontId="76" numFmtId="0" fillId="4" borderId="13" applyFont="1" applyNumberFormat="0" applyFill="1" applyBorder="1" applyAlignment="1">
      <alignment horizontal="center" vertical="bottom" textRotation="0" wrapText="false" shrinkToFit="false"/>
    </xf>
    <xf xfId="0" fontId="2" numFmtId="169" fillId="3" borderId="1" applyFont="1" applyNumberFormat="1" applyFill="1" applyBorder="1" applyAlignment="1">
      <alignment horizontal="center" vertical="center" textRotation="0" wrapText="false" shrinkToFit="false"/>
    </xf>
    <xf xfId="0" fontId="2" numFmtId="169" fillId="3" borderId="0" applyFont="1" applyNumberFormat="1" applyFill="1" applyBorder="0" applyAlignment="1">
      <alignment horizontal="center" vertical="center" textRotation="0" wrapText="false" shrinkToFit="false"/>
    </xf>
    <xf xfId="0" fontId="2" numFmtId="169" fillId="3" borderId="2" applyFont="1" applyNumberFormat="1" applyFill="1" applyBorder="1" applyAlignment="1">
      <alignment horizontal="center" vertical="center" textRotation="0" wrapText="false" shrinkToFit="false"/>
    </xf>
    <xf xfId="0" fontId="45" numFmtId="0" fillId="3" borderId="0" applyFont="1" applyNumberFormat="0" applyFill="1" applyBorder="0" applyAlignment="1">
      <alignment horizontal="center" vertical="bottom" textRotation="0" wrapText="false" shrinkToFit="false"/>
    </xf>
    <xf xfId="0" fontId="2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37" numFmtId="169" fillId="3" borderId="1" applyFont="1" applyNumberFormat="1" applyFill="1" applyBorder="1" applyAlignment="1">
      <alignment horizontal="center" vertical="bottom" textRotation="0" wrapText="false" shrinkToFit="false"/>
    </xf>
    <xf xfId="0" fontId="37" numFmtId="169" fillId="3" borderId="0" applyFont="1" applyNumberFormat="1" applyFill="1" applyBorder="0" applyAlignment="1">
      <alignment horizontal="center" vertical="bottom" textRotation="0" wrapText="false" shrinkToFit="false"/>
    </xf>
    <xf xfId="0" fontId="37" numFmtId="169" fillId="3" borderId="2" applyFont="1" applyNumberFormat="1" applyFill="1" applyBorder="1" applyAlignment="1">
      <alignment horizontal="center" vertical="bottom" textRotation="0" wrapText="false" shrinkToFit="false"/>
    </xf>
    <xf xfId="0" fontId="89" numFmtId="169" fillId="3" borderId="1" applyFont="1" applyNumberFormat="1" applyFill="1" applyBorder="1" applyAlignment="1">
      <alignment horizontal="center" vertical="bottom" textRotation="0" wrapText="false" shrinkToFit="false"/>
    </xf>
    <xf xfId="0" fontId="89" numFmtId="169" fillId="3" borderId="0" applyFont="1" applyNumberFormat="1" applyFill="1" applyBorder="0" applyAlignment="1">
      <alignment horizontal="center" vertical="bottom" textRotation="0" wrapText="false" shrinkToFit="false"/>
    </xf>
    <xf xfId="0" fontId="89" numFmtId="169" fillId="3" borderId="2" applyFont="1" applyNumberFormat="1" applyFill="1" applyBorder="1" applyAlignment="1">
      <alignment horizontal="center" vertical="bottom" textRotation="0" wrapText="false" shrinkToFit="false"/>
    </xf>
    <xf xfId="0" fontId="31" numFmtId="0" fillId="3" borderId="14" applyFont="1" applyNumberFormat="0" applyFill="1" applyBorder="1" applyAlignment="1">
      <alignment horizontal="center" vertical="center" textRotation="0" wrapText="false" shrinkToFit="false"/>
    </xf>
    <xf xfId="0" fontId="30" numFmtId="0" fillId="0" borderId="15" applyFont="1" applyNumberFormat="0" applyFill="0" applyBorder="1" applyAlignment="0"/>
    <xf xfId="0" fontId="29" numFmtId="0" fillId="3" borderId="15" applyFont="1" applyNumberFormat="0" applyFill="1" applyBorder="1" applyAlignment="1">
      <alignment horizontal="center" vertical="center" textRotation="0" wrapText="false" shrinkToFit="false"/>
    </xf>
    <xf xfId="0" fontId="29" numFmtId="0" fillId="3" borderId="16" applyFont="1" applyNumberFormat="0" applyFill="1" applyBorder="1" applyAlignment="1">
      <alignment horizontal="center" vertical="center" textRotation="0" wrapText="false" shrinkToFit="false"/>
    </xf>
    <xf xfId="0" fontId="75" numFmtId="164" fillId="4" borderId="17" applyFont="1" applyNumberFormat="1" applyFill="1" applyBorder="1" applyAlignment="1">
      <alignment horizontal="right" vertical="bottom" textRotation="0" wrapText="false" shrinkToFit="false"/>
    </xf>
    <xf xfId="0" fontId="77" numFmtId="164" fillId="0" borderId="15" applyFont="1" applyNumberFormat="1" applyFill="0" applyBorder="1" applyAlignment="0"/>
    <xf xfId="0" fontId="77" numFmtId="164" fillId="0" borderId="16" applyFont="1" applyNumberFormat="1" applyFill="0" applyBorder="1" applyAlignment="0"/>
    <xf xfId="0" fontId="4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9" fillId="3" borderId="1" applyFont="1" applyNumberFormat="1" applyFill="1" applyBorder="1" applyAlignment="1">
      <alignment horizontal="center" vertical="bottom" textRotation="0" wrapText="false" shrinkToFit="false"/>
    </xf>
    <xf xfId="0" fontId="2" numFmtId="169" fillId="3" borderId="0" applyFont="1" applyNumberFormat="1" applyFill="1" applyBorder="0" applyAlignment="1">
      <alignment horizontal="center" vertical="bottom" textRotation="0" wrapText="false" shrinkToFit="false"/>
    </xf>
    <xf xfId="0" fontId="2" numFmtId="169" fillId="3" borderId="2" applyFont="1" applyNumberFormat="1" applyFill="1" applyBorder="1" applyAlignment="1">
      <alignment horizontal="center" vertical="bottom" textRotation="0" wrapText="false" shrinkToFit="false"/>
    </xf>
    <xf xfId="0" fontId="29" numFmtId="164" fillId="3" borderId="1" applyFont="1" applyNumberFormat="1" applyFill="1" applyBorder="1" applyAlignment="1">
      <alignment horizontal="center" vertical="bottom" textRotation="0" wrapText="false" shrinkToFit="false"/>
    </xf>
    <xf xfId="0" fontId="29" numFmtId="164" fillId="3" borderId="0" applyFont="1" applyNumberFormat="1" applyFill="1" applyBorder="0" applyAlignment="1">
      <alignment horizontal="center" vertical="bottom" textRotation="0" wrapText="false" shrinkToFit="false"/>
    </xf>
    <xf xfId="0" fontId="29" numFmtId="164" fillId="3" borderId="2" applyFont="1" applyNumberFormat="1" applyFill="1" applyBorder="1" applyAlignment="1">
      <alignment horizontal="center" vertical="bottom" textRotation="0" wrapText="false" shrinkToFit="false"/>
    </xf>
    <xf xfId="0" fontId="33" numFmtId="169" fillId="3" borderId="1" applyFont="1" applyNumberFormat="1" applyFill="1" applyBorder="1" applyAlignment="1">
      <alignment horizontal="center" vertical="bottom" textRotation="0" wrapText="false" shrinkToFit="false"/>
    </xf>
    <xf xfId="0" fontId="33" numFmtId="169" fillId="3" borderId="0" applyFont="1" applyNumberFormat="1" applyFill="1" applyBorder="0" applyAlignment="1">
      <alignment horizontal="center" vertical="bottom" textRotation="0" wrapText="false" shrinkToFit="false"/>
    </xf>
    <xf xfId="0" fontId="33" numFmtId="169" fillId="3" borderId="2" applyFont="1" applyNumberFormat="1" applyFill="1" applyBorder="1" applyAlignment="1">
      <alignment horizontal="center" vertical="bottom" textRotation="0" wrapText="false" shrinkToFit="false"/>
    </xf>
    <xf xfId="0" fontId="34" numFmtId="169" fillId="3" borderId="1" applyFont="1" applyNumberFormat="1" applyFill="1" applyBorder="1" applyAlignment="1">
      <alignment horizontal="center" vertical="bottom" textRotation="0" wrapText="false" shrinkToFit="false"/>
    </xf>
    <xf xfId="0" fontId="34" numFmtId="169" fillId="3" borderId="0" applyFont="1" applyNumberFormat="1" applyFill="1" applyBorder="0" applyAlignment="1">
      <alignment horizontal="center" vertical="bottom" textRotation="0" wrapText="false" shrinkToFit="false"/>
    </xf>
    <xf xfId="0" fontId="34" numFmtId="169" fillId="3" borderId="2" applyFont="1" applyNumberFormat="1" applyFill="1" applyBorder="1" applyAlignment="1">
      <alignment horizontal="center" vertical="bottom" textRotation="0" wrapText="false" shrinkToFit="false"/>
    </xf>
    <xf xfId="0" fontId="30" numFmtId="169" fillId="3" borderId="1" applyFont="1" applyNumberFormat="1" applyFill="1" applyBorder="1" applyAlignment="1">
      <alignment horizontal="center" vertical="bottom" textRotation="0" wrapText="false" shrinkToFit="false"/>
    </xf>
    <xf xfId="0" fontId="30" numFmtId="169" fillId="3" borderId="0" applyFont="1" applyNumberFormat="1" applyFill="1" applyBorder="0" applyAlignment="1">
      <alignment horizontal="center" vertical="bottom" textRotation="0" wrapText="false" shrinkToFit="false"/>
    </xf>
    <xf xfId="0" fontId="30" numFmtId="169" fillId="3" borderId="2" applyFont="1" applyNumberFormat="1" applyFill="1" applyBorder="1" applyAlignment="1">
      <alignment horizontal="center" vertical="bottom" textRotation="0" wrapText="false" shrinkToFit="false"/>
    </xf>
    <xf xfId="0" fontId="90" numFmtId="169" fillId="3" borderId="1" applyFont="1" applyNumberFormat="1" applyFill="1" applyBorder="1" applyAlignment="1">
      <alignment horizontal="center" vertical="bottom" textRotation="0" wrapText="false" shrinkToFit="false"/>
    </xf>
    <xf xfId="0" fontId="90" numFmtId="169" fillId="3" borderId="0" applyFont="1" applyNumberFormat="1" applyFill="1" applyBorder="0" applyAlignment="1">
      <alignment horizontal="center" vertical="bottom" textRotation="0" wrapText="false" shrinkToFit="false"/>
    </xf>
    <xf xfId="0" fontId="90" numFmtId="169" fillId="3" borderId="2" applyFont="1" applyNumberFormat="1" applyFill="1" applyBorder="1" applyAlignment="1">
      <alignment horizontal="center" vertical="bottom" textRotation="0" wrapText="false" shrinkToFit="false"/>
    </xf>
    <xf xfId="0" fontId="10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0" numFmtId="15" fillId="3" borderId="0" applyFont="1" applyNumberFormat="1" applyFill="1" applyBorder="0" applyAlignment="1">
      <alignment horizontal="left" vertical="bottom" textRotation="0" wrapText="false" shrinkToFit="false"/>
    </xf>
    <xf xfId="0" fontId="10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56" numFmtId="0" fillId="3" borderId="0" applyFont="1" applyNumberFormat="0" applyFill="1" applyBorder="0" applyAlignment="1">
      <alignment horizontal="left" vertical="top" textRotation="0" wrapText="true" shrinkToFit="false"/>
    </xf>
    <xf xfId="0" fontId="91" numFmtId="0" fillId="4" borderId="18" applyFont="1" applyNumberFormat="0" applyFill="1" applyBorder="1" applyAlignment="1">
      <alignment horizontal="center" vertical="bottom" textRotation="0" wrapText="false" shrinkToFit="false"/>
    </xf>
    <xf xfId="0" fontId="91" numFmtId="0" fillId="4" borderId="10" applyFont="1" applyNumberFormat="0" applyFill="1" applyBorder="1" applyAlignment="1">
      <alignment horizontal="center" vertical="bottom" textRotation="0" wrapText="false" shrinkToFit="false"/>
    </xf>
    <xf xfId="0" fontId="91" numFmtId="0" fillId="4" borderId="19" applyFont="1" applyNumberFormat="0" applyFill="1" applyBorder="1" applyAlignment="1">
      <alignment horizontal="center" vertical="bottom" textRotation="0" wrapText="false" shrinkToFit="false"/>
    </xf>
    <xf xfId="0" fontId="91" numFmtId="0" fillId="4" borderId="20" applyFont="1" applyNumberFormat="0" applyFill="1" applyBorder="1" applyAlignment="1">
      <alignment horizontal="center" vertical="bottom" textRotation="0" wrapText="false" shrinkToFit="false"/>
    </xf>
    <xf xfId="0" fontId="2" numFmtId="170" fillId="0" borderId="0" applyFont="1" applyNumberFormat="1" applyFill="0" applyBorder="0" applyAlignment="1">
      <alignment horizontal="center" vertical="bottom" textRotation="0" wrapText="false" shrinkToFit="false"/>
    </xf>
    <xf xfId="0" fontId="30" quotePrefix="1" numFmtId="15" fillId="0" borderId="0" applyFont="1" applyNumberFormat="1" applyFill="0" applyBorder="0" applyAlignment="1">
      <alignment horizontal="left" vertical="center" textRotation="0" wrapText="false" shrinkToFit="false"/>
    </xf>
    <xf xfId="0" fontId="30" numFmtId="15" fillId="0" borderId="0" applyFont="1" applyNumberFormat="1" applyFill="0" applyBorder="0" applyAlignment="1">
      <alignment horizontal="left" vertical="center" textRotation="0" wrapText="false" shrinkToFit="false"/>
    </xf>
    <xf xfId="0" fontId="77" numFmtId="170" fillId="0" borderId="0" applyFont="1" applyNumberFormat="1" applyFill="0" applyBorder="0" applyAlignment="1">
      <alignment horizontal="center" vertical="bottom" textRotation="0" wrapText="false" shrinkToFit="false"/>
    </xf>
    <xf xfId="0" fontId="92" numFmtId="164" fillId="0" borderId="0" applyFont="1" applyNumberFormat="1" applyFill="0" applyBorder="0" applyAlignment="0"/>
    <xf xfId="0" fontId="75" numFmtId="170" fillId="0" borderId="0" applyFont="1" applyNumberFormat="1" applyFill="0" applyBorder="0" applyAlignment="1">
      <alignment horizontal="center" vertical="bottom" textRotation="0" wrapText="false" shrinkToFit="false"/>
    </xf>
    <xf xfId="0" fontId="30" numFmtId="171" fillId="0" borderId="0" applyFont="1" applyNumberFormat="1" applyFill="0" applyBorder="0" applyAlignment="1">
      <alignment horizontal="center" vertical="bottom" textRotation="0" wrapText="false" shrinkToFit="false"/>
    </xf>
    <xf xfId="0" fontId="33" numFmtId="164" fillId="0" borderId="0" applyFont="1" applyNumberFormat="1" applyFill="0" applyBorder="0" applyAlignment="1">
      <alignment horizontal="center" vertical="bottom" textRotation="0" wrapText="false" shrinkToFit="false"/>
    </xf>
    <xf xfId="0" fontId="75" numFmtId="170" fillId="0" borderId="21" applyFont="1" applyNumberFormat="1" applyFill="0" applyBorder="1" applyAlignment="1">
      <alignment horizontal="center" vertical="bottom" textRotation="0" wrapText="false" shrinkToFit="false"/>
    </xf>
    <xf xfId="0" fontId="75" numFmtId="170" fillId="0" borderId="22" applyFont="1" applyNumberFormat="1" applyFill="0" applyBorder="1" applyAlignment="1">
      <alignment horizontal="center" vertical="bottom" textRotation="0" wrapText="false" shrinkToFit="false"/>
    </xf>
    <xf xfId="0" fontId="75" numFmtId="170" fillId="0" borderId="23" applyFont="1" applyNumberFormat="1" applyFill="0" applyBorder="1" applyAlignment="1">
      <alignment horizontal="center" vertical="bottom" textRotation="0" wrapText="false" shrinkToFit="false"/>
    </xf>
    <xf xfId="0" fontId="93" numFmtId="16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ill>
        <patternFill patternType="solid">
          <bgColor rgb="FFFFFFFF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16047f2cb0b7137ab86e099b333f8e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116047f2cb0b7137ab86e099b333f8eb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15e178ca9c18ef63598898ee7de66d8e.png"/><Relationship Id="rId2" Type="http://schemas.openxmlformats.org/officeDocument/2006/relationships/image" Target="../media/756d85c47d838494aa56c394844e180c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123825</xdr:rowOff>
    </xdr:from>
    <xdr:to>
      <xdr:col>12</xdr:col>
      <xdr:colOff>38100</xdr:colOff>
      <xdr:row>7</xdr:row>
      <xdr:rowOff>171450</xdr:rowOff>
    </xdr:to>
    <xdr:pic>
      <xdr:nvPicPr>
        <xdr:cNvPr id="1" name="Picture 5" descr="LOGO%20ACS%20copy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571750" cy="80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12</xdr:col>
      <xdr:colOff>104775</xdr:colOff>
      <xdr:row>10</xdr:row>
      <xdr:rowOff>9525</xdr:rowOff>
    </xdr:to>
    <xdr:pic>
      <xdr:nvPicPr>
        <xdr:cNvPr id="1" name="Picture 3" descr="LOGO%20ACS%20copy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609850" cy="1238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13</xdr:row>
      <xdr:rowOff>28575</xdr:rowOff>
    </xdr:from>
    <xdr:ext cx="7239000" cy="9353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0</xdr:row>
      <xdr:rowOff>47625</xdr:rowOff>
    </xdr:from>
    <xdr:to>
      <xdr:col>22</xdr:col>
      <xdr:colOff>285750</xdr:colOff>
      <xdr:row>5</xdr:row>
      <xdr:rowOff>19050</xdr:rowOff>
    </xdr:to>
    <xdr:pic>
      <xdr:nvPicPr>
        <xdr:cNvPr id="2" name="Picture 1" descr="FINAL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62902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http://www.hammerheadribs.com/" TargetMode="External"/><Relationship Id="rId2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hyperlink_1" Type="http://schemas.openxmlformats.org/officeDocument/2006/relationships/hyperlink" Target="http://www.hammerheadribs.com/" TargetMode="External"/></Relationships>
</file>

<file path=xl/worksheets/_rels/sheet3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3.xml"/><Relationship Id="rId_hyperlink_1" Type="http://schemas.openxmlformats.org/officeDocument/2006/relationships/hyperlink" Target="http://www.hammerheadribs.com/" TargetMode="External"/><Relationship Id="rId2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Q134"/>
  <sheetViews>
    <sheetView tabSelected="1" workbookViewId="0" zoomScale="40" zoomScaleNormal="115" zoomScaleSheetLayoutView="40" view="pageBreakPreview" showGridLines="true" showRowColHeaders="1" topLeftCell="A20">
      <selection activeCell="AR64" sqref="AR64"/>
    </sheetView>
  </sheetViews>
  <sheetFormatPr defaultRowHeight="14.4" defaultColWidth="3" outlineLevelRow="0" outlineLevelCol="0"/>
  <cols>
    <col min="1" max="1" width="1.33203125" customWidth="true" style="3"/>
    <col min="2" max="2" width="3" style="3"/>
    <col min="3" max="3" width="3.44140625" customWidth="true" style="3"/>
    <col min="4" max="4" width="3" style="3"/>
    <col min="5" max="5" width="2.88671875" customWidth="true" style="3"/>
    <col min="6" max="6" width="6.33203125" customWidth="true" style="3"/>
    <col min="7" max="7" width="1.5546875" customWidth="true" style="3"/>
    <col min="8" max="8" width="3" style="3"/>
    <col min="9" max="9" width="4.5546875" customWidth="true" style="3"/>
    <col min="10" max="10" width="3" style="3"/>
    <col min="11" max="11" width="3" style="3"/>
    <col min="12" max="12" width="3" style="3"/>
    <col min="13" max="13" width="3" style="3"/>
    <col min="14" max="14" width="15.5546875" customWidth="true" style="3"/>
    <col min="15" max="15" width="3" style="3"/>
    <col min="16" max="16" width="4.5546875" customWidth="true" style="3"/>
    <col min="17" max="17" width="2.5546875" customWidth="true" style="3"/>
    <col min="18" max="18" width="2" customWidth="true" style="3"/>
    <col min="19" max="19" width="4.88671875" customWidth="true" style="3"/>
    <col min="20" max="20" width="3" style="3"/>
    <col min="21" max="21" width="7.44140625" customWidth="true" style="3"/>
    <col min="22" max="22" width="1.5546875" customWidth="true" style="3"/>
    <col min="23" max="23" width="3" style="3"/>
    <col min="24" max="24" width="16.5546875" customWidth="true" style="3"/>
    <col min="25" max="25" width="19.44140625" customWidth="true" style="249"/>
    <col min="26" max="26" width="5.109375" customWidth="true" style="3"/>
    <col min="27" max="27" width="3" style="3"/>
    <col min="28" max="28" width="3.109375" customWidth="true" style="3"/>
    <col min="29" max="29" width="3" style="3"/>
    <col min="30" max="30" width="5.44140625" customWidth="true" style="3"/>
    <col min="31" max="31" width="4" customWidth="true" style="3"/>
    <col min="32" max="32" width="3" style="3"/>
  </cols>
  <sheetData>
    <row r="1" spans="1:199" customHeight="1" ht="14.25">
      <c r="A1" s="365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227"/>
      <c r="Z1" s="2"/>
      <c r="AA1" s="2"/>
    </row>
    <row r="2" spans="1:199" customHeight="1" ht="2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227"/>
      <c r="Z2" s="2"/>
      <c r="AA2" s="2"/>
    </row>
    <row r="3" spans="1:199" customHeight="1" ht="4.6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28"/>
    </row>
    <row r="4" spans="1:199" customHeight="1" ht="15.45" s="8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22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</row>
    <row r="5" spans="1:199" customHeight="1" ht="15.45" s="8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" t="s">
        <v>1</v>
      </c>
      <c r="S5" s="9"/>
      <c r="T5" s="9"/>
      <c r="U5" s="9"/>
      <c r="V5" s="9" t="s">
        <v>2</v>
      </c>
      <c r="W5" s="344" t="s">
        <v>3</v>
      </c>
      <c r="X5" s="344"/>
      <c r="Y5" s="228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</row>
    <row r="6" spans="1:199" customHeight="1" ht="15" s="8" customFormat="1">
      <c r="A6" s="6"/>
      <c r="B6" s="6"/>
      <c r="C6" s="6"/>
      <c r="D6" s="6"/>
      <c r="E6" s="6"/>
      <c r="F6" s="6"/>
      <c r="G6" s="6"/>
      <c r="H6" s="6"/>
      <c r="I6" s="6"/>
      <c r="J6" s="6"/>
      <c r="K6" s="10"/>
      <c r="L6" s="11"/>
      <c r="M6" s="6"/>
      <c r="N6" s="6"/>
      <c r="O6" s="10"/>
      <c r="P6" s="11"/>
      <c r="Q6" s="12"/>
      <c r="R6" s="9" t="s">
        <v>4</v>
      </c>
      <c r="S6" s="9"/>
      <c r="T6" s="9"/>
      <c r="U6" s="9"/>
      <c r="V6" s="9" t="s">
        <v>2</v>
      </c>
      <c r="W6" s="344" t="s">
        <v>5</v>
      </c>
      <c r="X6" s="344"/>
      <c r="Y6" s="22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</row>
    <row r="7" spans="1:199" customHeight="1" ht="15.15" s="8" customFormat="1">
      <c r="A7" s="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6"/>
      <c r="N7" s="6"/>
      <c r="O7" s="10"/>
      <c r="P7" s="11"/>
      <c r="Q7" s="16"/>
      <c r="R7" s="9" t="s">
        <v>6</v>
      </c>
      <c r="S7" s="9"/>
      <c r="T7" s="9"/>
      <c r="U7" s="9"/>
      <c r="V7" s="9" t="s">
        <v>2</v>
      </c>
      <c r="W7" s="367" t="s">
        <v>7</v>
      </c>
      <c r="X7" s="367"/>
      <c r="Y7" s="22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</row>
    <row r="8" spans="1:199" customHeight="1" ht="15.75" s="8" customFormat="1">
      <c r="A8" s="6"/>
      <c r="B8" s="19" t="s">
        <v>8</v>
      </c>
      <c r="C8" s="14"/>
      <c r="D8" s="14"/>
      <c r="E8" s="14"/>
      <c r="F8" s="14"/>
      <c r="G8" s="14"/>
      <c r="H8" s="14"/>
      <c r="I8" s="14"/>
      <c r="J8" s="14"/>
      <c r="K8" s="14"/>
      <c r="L8" s="15"/>
      <c r="M8" s="6"/>
      <c r="N8" s="6"/>
      <c r="O8" s="10"/>
      <c r="P8" s="11"/>
      <c r="Q8" s="6"/>
      <c r="R8" s="18"/>
      <c r="S8" s="18"/>
      <c r="T8" s="18"/>
      <c r="U8" s="18"/>
      <c r="V8" s="18"/>
      <c r="W8" s="367"/>
      <c r="X8" s="367"/>
      <c r="Y8" s="228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</row>
    <row r="9" spans="1:199" customHeight="1" ht="12.75" s="8" customFormat="1">
      <c r="A9" s="6"/>
      <c r="B9" s="19" t="s">
        <v>9</v>
      </c>
      <c r="C9" s="14"/>
      <c r="D9" s="14"/>
      <c r="E9" s="14"/>
      <c r="F9" s="14"/>
      <c r="G9" s="14"/>
      <c r="H9" s="14"/>
      <c r="I9" s="14"/>
      <c r="J9" s="14"/>
      <c r="K9" s="14"/>
      <c r="L9" s="15"/>
      <c r="M9" s="6"/>
      <c r="N9" s="6"/>
      <c r="O9" s="10"/>
      <c r="P9" s="11"/>
      <c r="Q9" s="6"/>
      <c r="R9" s="18"/>
      <c r="S9" s="18"/>
      <c r="T9" s="18"/>
      <c r="U9" s="18"/>
      <c r="V9" s="18"/>
      <c r="W9" s="367"/>
      <c r="X9" s="367"/>
      <c r="Y9" s="22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</row>
    <row r="10" spans="1:199" customHeight="1" ht="12.75" s="8" customFormat="1">
      <c r="A10" s="6"/>
      <c r="B10" s="19" t="s">
        <v>10</v>
      </c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6"/>
      <c r="N10" s="6"/>
      <c r="O10" s="10"/>
      <c r="P10" s="11"/>
      <c r="Q10" s="6"/>
      <c r="R10" s="18"/>
      <c r="S10" s="18"/>
      <c r="T10" s="18"/>
      <c r="U10" s="18"/>
      <c r="V10" s="18"/>
      <c r="W10" s="255"/>
      <c r="X10" s="255"/>
      <c r="Y10" s="228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</row>
    <row r="11" spans="1:199" customHeight="1" ht="19.2" s="8" customFormat="1">
      <c r="A11" s="6"/>
      <c r="B11" s="20" t="s">
        <v>11</v>
      </c>
      <c r="C11" s="7"/>
      <c r="D11" s="7"/>
      <c r="E11" s="7"/>
      <c r="F11" s="7"/>
      <c r="G11" s="7"/>
      <c r="H11" s="7"/>
      <c r="I11" s="7"/>
      <c r="J11" s="7"/>
      <c r="K11" s="7"/>
      <c r="L11" s="6"/>
      <c r="M11" s="6"/>
      <c r="N11" s="6"/>
      <c r="O11" s="10"/>
      <c r="P11" s="11"/>
      <c r="Q11" s="6"/>
      <c r="R11" s="18"/>
      <c r="S11" s="18"/>
      <c r="T11" s="18"/>
      <c r="U11" s="18"/>
      <c r="V11" s="18"/>
      <c r="W11" s="255"/>
      <c r="X11" s="255"/>
      <c r="Y11" s="22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</row>
    <row r="12" spans="1:199" customHeight="1" ht="12" s="8" customFormat="1">
      <c r="A12" s="6"/>
      <c r="B12" s="19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2"/>
      <c r="P12" s="6"/>
      <c r="Q12" s="23"/>
      <c r="R12" s="6"/>
      <c r="S12" s="6"/>
      <c r="T12" s="24"/>
      <c r="U12" s="24"/>
      <c r="V12" s="24"/>
      <c r="W12" s="255"/>
      <c r="X12" s="255"/>
      <c r="Y12" s="22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</row>
    <row r="13" spans="1:199" s="8" customFormat="1">
      <c r="A13" s="6"/>
      <c r="B13" s="19" t="s">
        <v>13</v>
      </c>
      <c r="C13" s="21"/>
      <c r="D13" s="21"/>
      <c r="E13" s="21"/>
      <c r="F13" s="21"/>
      <c r="G13" s="21"/>
      <c r="H13" s="21"/>
      <c r="I13" s="21"/>
      <c r="J13" s="21"/>
      <c r="K13" s="21"/>
      <c r="L13" s="22"/>
      <c r="M13" s="22"/>
      <c r="N13" s="22"/>
      <c r="O13" s="22"/>
      <c r="P13" s="6"/>
      <c r="Q13" s="23"/>
      <c r="R13" s="25" t="s">
        <v>14</v>
      </c>
      <c r="S13" s="9"/>
      <c r="T13" s="9"/>
      <c r="U13" s="343" t="s">
        <v>15</v>
      </c>
      <c r="V13" s="343"/>
      <c r="W13" s="343"/>
      <c r="X13" s="343"/>
      <c r="Y13" s="229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</row>
    <row r="14" spans="1:199" customHeight="1" ht="20.25" s="35" customFormat="1">
      <c r="A14" s="26"/>
      <c r="B14" s="28"/>
      <c r="C14" s="28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32"/>
      <c r="R14" s="366"/>
      <c r="S14" s="366"/>
      <c r="T14" s="366"/>
      <c r="U14" s="33"/>
      <c r="V14" s="7"/>
      <c r="W14" s="6"/>
      <c r="X14" s="7"/>
      <c r="Y14" s="230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</row>
    <row r="15" spans="1:199" customHeight="1" ht="13.8" s="8" customFormat="1">
      <c r="A15" s="371" t="s">
        <v>16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3"/>
      <c r="V15" s="371" t="s">
        <v>17</v>
      </c>
      <c r="W15" s="372"/>
      <c r="X15" s="373"/>
      <c r="Y15" s="16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</row>
    <row r="16" spans="1:199" customHeight="1" ht="6.75" s="49" customFormat="1">
      <c r="A16" s="36"/>
      <c r="B16" s="37"/>
      <c r="C16" s="38"/>
      <c r="D16" s="38"/>
      <c r="E16" s="38"/>
      <c r="F16" s="39"/>
      <c r="G16" s="40"/>
      <c r="H16" s="40"/>
      <c r="I16" s="41"/>
      <c r="J16" s="42"/>
      <c r="K16" s="42"/>
      <c r="L16" s="42"/>
      <c r="M16" s="42"/>
      <c r="N16" s="42"/>
      <c r="O16" s="42"/>
      <c r="P16" s="39"/>
      <c r="Q16" s="39"/>
      <c r="R16" s="39"/>
      <c r="S16" s="39"/>
      <c r="T16" s="43"/>
      <c r="U16" s="44"/>
      <c r="V16" s="45"/>
      <c r="W16" s="43"/>
      <c r="X16" s="44"/>
      <c r="Y16" s="231"/>
      <c r="Z16" s="46"/>
      <c r="AA16" s="46"/>
      <c r="AB16" s="46"/>
      <c r="AC16" s="46"/>
      <c r="AD16" s="47"/>
      <c r="AE16" s="47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</row>
    <row r="17" spans="1:199" s="65" customFormat="1">
      <c r="A17" s="50"/>
      <c r="B17" s="51"/>
      <c r="C17" s="52" t="s">
        <v>18</v>
      </c>
      <c r="D17" s="53" t="s">
        <v>19</v>
      </c>
      <c r="E17" s="54"/>
      <c r="F17" s="55"/>
      <c r="G17" s="56"/>
      <c r="H17" s="56"/>
      <c r="I17" s="56"/>
      <c r="J17" s="56"/>
      <c r="K17" s="339" t="s">
        <v>20</v>
      </c>
      <c r="L17" s="42"/>
      <c r="M17" s="340">
        <v>5</v>
      </c>
      <c r="N17" s="339" t="s">
        <v>21</v>
      </c>
      <c r="O17" s="341"/>
      <c r="P17" s="57"/>
      <c r="Q17" s="57"/>
      <c r="R17" s="57"/>
      <c r="S17" s="58"/>
      <c r="T17" s="59"/>
      <c r="U17" s="60"/>
      <c r="V17" s="354">
        <f>10800000-(10800000*(M17/100))</f>
        <v>10260000</v>
      </c>
      <c r="W17" s="355"/>
      <c r="X17" s="356"/>
      <c r="Y17" s="61"/>
      <c r="Z17" s="62"/>
      <c r="AA17" s="62"/>
      <c r="AB17" s="62"/>
      <c r="AC17" s="62"/>
      <c r="AD17" s="63"/>
      <c r="AE17" s="63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</row>
    <row r="18" spans="1:199" customHeight="1" ht="15" s="65" customFormat="1">
      <c r="A18" s="50"/>
      <c r="B18" s="51"/>
      <c r="C18" s="52" t="s">
        <v>22</v>
      </c>
      <c r="D18" s="53" t="s">
        <v>23</v>
      </c>
      <c r="E18" s="66"/>
      <c r="F18" s="66"/>
      <c r="G18" s="67"/>
      <c r="H18" s="67"/>
      <c r="I18" s="68"/>
      <c r="J18" s="67"/>
      <c r="K18" s="58"/>
      <c r="L18" s="58"/>
      <c r="M18" s="57"/>
      <c r="N18" s="57"/>
      <c r="O18" s="57"/>
      <c r="P18" s="57"/>
      <c r="Q18" s="57"/>
      <c r="R18" s="57"/>
      <c r="S18" s="58"/>
      <c r="T18" s="69"/>
      <c r="U18" s="70"/>
      <c r="V18" s="374"/>
      <c r="W18" s="375"/>
      <c r="X18" s="376"/>
      <c r="Y18" s="61"/>
      <c r="Z18" s="62"/>
      <c r="AA18" s="62"/>
      <c r="AB18" s="62"/>
      <c r="AC18" s="62"/>
      <c r="AD18" s="63"/>
      <c r="AE18" s="63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</row>
    <row r="19" spans="1:199" customHeight="1" ht="15" s="65" customFormat="1">
      <c r="A19" s="50"/>
      <c r="B19" s="51"/>
      <c r="C19" s="52"/>
      <c r="D19" s="53" t="s">
        <v>24</v>
      </c>
      <c r="E19" s="66"/>
      <c r="F19" s="66"/>
      <c r="G19" s="67"/>
      <c r="H19" s="67"/>
      <c r="I19" s="68"/>
      <c r="J19" s="67"/>
      <c r="K19" s="58"/>
      <c r="L19" s="58"/>
      <c r="M19" s="57"/>
      <c r="N19" s="57"/>
      <c r="O19" s="57"/>
      <c r="P19" s="57"/>
      <c r="Q19" s="57"/>
      <c r="R19" s="57"/>
      <c r="S19" s="58"/>
      <c r="T19" s="69"/>
      <c r="U19" s="70"/>
      <c r="V19" s="354">
        <v>516734.74</v>
      </c>
      <c r="W19" s="355"/>
      <c r="X19" s="356"/>
      <c r="Y19" s="61"/>
      <c r="Z19" s="62"/>
      <c r="AA19" s="62"/>
      <c r="AB19" s="62"/>
      <c r="AC19" s="62"/>
      <c r="AD19" s="63"/>
      <c r="AE19" s="63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</row>
    <row r="20" spans="1:199" customHeight="1" ht="15" s="65" customFormat="1">
      <c r="A20" s="50"/>
      <c r="B20" s="51"/>
      <c r="C20" s="52"/>
      <c r="D20" s="53" t="s">
        <v>25</v>
      </c>
      <c r="E20" s="66"/>
      <c r="F20" s="66"/>
      <c r="G20" s="67"/>
      <c r="H20" s="67"/>
      <c r="I20" s="68"/>
      <c r="J20" s="67"/>
      <c r="K20" s="58"/>
      <c r="L20" s="58"/>
      <c r="M20" s="57"/>
      <c r="N20" s="57"/>
      <c r="O20" s="57"/>
      <c r="P20" s="57"/>
      <c r="Q20" s="57"/>
      <c r="R20" s="57"/>
      <c r="S20" s="58"/>
      <c r="T20" s="69"/>
      <c r="U20" s="70"/>
      <c r="V20" s="354">
        <v>346850.53</v>
      </c>
      <c r="W20" s="355"/>
      <c r="X20" s="356"/>
      <c r="Y20" s="61"/>
      <c r="Z20" s="62"/>
      <c r="AA20" s="62"/>
      <c r="AB20" s="62"/>
      <c r="AC20" s="62"/>
      <c r="AD20" s="63"/>
      <c r="AE20" s="63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</row>
    <row r="21" spans="1:199" customHeight="1" ht="15" s="65" customFormat="1">
      <c r="A21" s="50"/>
      <c r="B21" s="51"/>
      <c r="C21" s="52"/>
      <c r="D21" s="53" t="s">
        <v>26</v>
      </c>
      <c r="E21" s="66"/>
      <c r="F21" s="66"/>
      <c r="G21" s="67"/>
      <c r="H21" s="67"/>
      <c r="I21" s="68"/>
      <c r="J21" s="67"/>
      <c r="K21" s="58"/>
      <c r="L21" s="58"/>
      <c r="M21" s="57"/>
      <c r="N21" s="57"/>
      <c r="O21" s="57"/>
      <c r="P21" s="57"/>
      <c r="Q21" s="57"/>
      <c r="R21" s="57"/>
      <c r="S21" s="58"/>
      <c r="T21" s="69"/>
      <c r="U21" s="70"/>
      <c r="V21" s="354">
        <v>45714.29</v>
      </c>
      <c r="W21" s="355"/>
      <c r="X21" s="356"/>
      <c r="Y21" s="61"/>
      <c r="Z21" s="62"/>
      <c r="AA21" s="62"/>
      <c r="AB21" s="62"/>
      <c r="AC21" s="62"/>
      <c r="AD21" s="63"/>
      <c r="AE21" s="63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</row>
    <row r="22" spans="1:199" customHeight="1" ht="15" s="65" customFormat="1">
      <c r="A22" s="50"/>
      <c r="B22" s="51"/>
      <c r="C22" s="52"/>
      <c r="D22" s="53" t="s">
        <v>27</v>
      </c>
      <c r="E22" s="66"/>
      <c r="F22" s="66"/>
      <c r="G22" s="67"/>
      <c r="H22" s="67"/>
      <c r="I22" s="68"/>
      <c r="J22" s="67"/>
      <c r="K22" s="58"/>
      <c r="L22" s="58"/>
      <c r="M22" s="57"/>
      <c r="N22" s="57"/>
      <c r="O22" s="57"/>
      <c r="P22" s="57"/>
      <c r="Q22" s="57"/>
      <c r="R22" s="57"/>
      <c r="S22" s="58"/>
      <c r="T22" s="69"/>
      <c r="U22" s="70"/>
      <c r="V22" s="354">
        <v>25000</v>
      </c>
      <c r="W22" s="355"/>
      <c r="X22" s="356"/>
      <c r="Y22" s="61"/>
      <c r="Z22" s="62"/>
      <c r="AA22" s="62"/>
      <c r="AB22" s="62"/>
      <c r="AC22" s="62"/>
      <c r="AD22" s="63"/>
      <c r="AE22" s="63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</row>
    <row r="23" spans="1:199" customHeight="1" ht="15" s="65" customFormat="1">
      <c r="A23" s="50"/>
      <c r="B23" s="51"/>
      <c r="C23" s="52"/>
      <c r="D23" s="53" t="s">
        <v>28</v>
      </c>
      <c r="E23" s="66"/>
      <c r="F23" s="66"/>
      <c r="G23" s="67"/>
      <c r="H23" s="67"/>
      <c r="I23" s="68"/>
      <c r="J23" s="67"/>
      <c r="K23" s="58"/>
      <c r="L23" s="58"/>
      <c r="M23" s="57"/>
      <c r="N23" s="57"/>
      <c r="O23" s="57"/>
      <c r="P23" s="57"/>
      <c r="Q23" s="57"/>
      <c r="R23" s="57"/>
      <c r="S23" s="58"/>
      <c r="T23" s="69"/>
      <c r="U23" s="70"/>
      <c r="V23" s="354">
        <v>95191.11</v>
      </c>
      <c r="W23" s="355"/>
      <c r="X23" s="356"/>
      <c r="Y23" s="61"/>
      <c r="Z23" s="62"/>
      <c r="AA23" s="62"/>
      <c r="AB23" s="62"/>
      <c r="AC23" s="62"/>
      <c r="AD23" s="63"/>
      <c r="AE23" s="63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</row>
    <row r="24" spans="1:199" customHeight="1" ht="15" s="65" customFormat="1">
      <c r="A24" s="50"/>
      <c r="B24" s="51"/>
      <c r="C24" s="52"/>
      <c r="D24" s="53" t="s">
        <v>29</v>
      </c>
      <c r="E24" s="66"/>
      <c r="F24" s="66"/>
      <c r="G24" s="67"/>
      <c r="H24" s="67"/>
      <c r="I24" s="68"/>
      <c r="J24" s="67"/>
      <c r="K24" s="58"/>
      <c r="L24" s="58"/>
      <c r="M24" s="57"/>
      <c r="N24" s="57"/>
      <c r="O24" s="57"/>
      <c r="P24" s="57"/>
      <c r="Q24" s="57"/>
      <c r="R24" s="57"/>
      <c r="S24" s="58"/>
      <c r="T24" s="69"/>
      <c r="U24" s="70"/>
      <c r="V24" s="354">
        <v>105776.67</v>
      </c>
      <c r="W24" s="355"/>
      <c r="X24" s="356"/>
      <c r="Y24" s="61"/>
      <c r="Z24" s="62"/>
      <c r="AA24" s="62"/>
      <c r="AB24" s="62"/>
      <c r="AC24" s="62"/>
      <c r="AD24" s="63"/>
      <c r="AE24" s="63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</row>
    <row r="25" spans="1:199" customHeight="1" ht="15" s="65" customFormat="1">
      <c r="A25" s="50"/>
      <c r="B25" s="51"/>
      <c r="C25" s="52"/>
      <c r="D25" s="53" t="s">
        <v>30</v>
      </c>
      <c r="E25" s="66"/>
      <c r="F25" s="66"/>
      <c r="G25" s="67"/>
      <c r="H25" s="67"/>
      <c r="I25" s="68"/>
      <c r="J25" s="67"/>
      <c r="K25" s="58"/>
      <c r="L25" s="58"/>
      <c r="M25" s="57"/>
      <c r="N25" s="57"/>
      <c r="O25" s="57"/>
      <c r="P25" s="57"/>
      <c r="Q25" s="57"/>
      <c r="R25" s="57"/>
      <c r="S25" s="58"/>
      <c r="T25" s="69"/>
      <c r="U25" s="70"/>
      <c r="V25" s="354">
        <v>154283.16</v>
      </c>
      <c r="W25" s="355"/>
      <c r="X25" s="356"/>
      <c r="Y25" s="61"/>
      <c r="Z25" s="62"/>
      <c r="AA25" s="62"/>
      <c r="AB25" s="62"/>
      <c r="AC25" s="62"/>
      <c r="AD25" s="63"/>
      <c r="AE25" s="63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</row>
    <row r="26" spans="1:199" customHeight="1" ht="15" s="65" customFormat="1">
      <c r="A26" s="50"/>
      <c r="B26" s="51"/>
      <c r="C26" s="52"/>
      <c r="D26" s="53" t="s">
        <v>31</v>
      </c>
      <c r="E26" s="66"/>
      <c r="F26" s="66"/>
      <c r="G26" s="67"/>
      <c r="H26" s="67"/>
      <c r="I26" s="68"/>
      <c r="J26" s="67"/>
      <c r="K26" s="58"/>
      <c r="L26" s="58"/>
      <c r="M26" s="57"/>
      <c r="N26" s="57"/>
      <c r="O26" s="57"/>
      <c r="P26" s="57"/>
      <c r="Q26" s="57"/>
      <c r="R26" s="57"/>
      <c r="S26" s="58"/>
      <c r="T26" s="69"/>
      <c r="U26" s="70"/>
      <c r="V26" s="354">
        <v>106894.74</v>
      </c>
      <c r="W26" s="355"/>
      <c r="X26" s="356"/>
      <c r="Y26" s="61"/>
      <c r="Z26" s="62"/>
      <c r="AA26" s="62"/>
      <c r="AB26" s="62"/>
      <c r="AC26" s="62"/>
      <c r="AD26" s="63"/>
      <c r="AE26" s="63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/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</row>
    <row r="27" spans="1:199" customHeight="1" ht="15" s="65" customFormat="1">
      <c r="A27" s="50"/>
      <c r="B27" s="51"/>
      <c r="C27" s="52"/>
      <c r="D27" s="53" t="s">
        <v>32</v>
      </c>
      <c r="E27" s="66"/>
      <c r="F27" s="66"/>
      <c r="G27" s="67"/>
      <c r="H27" s="67"/>
      <c r="I27" s="68"/>
      <c r="J27" s="67"/>
      <c r="K27" s="58"/>
      <c r="L27" s="58"/>
      <c r="M27" s="57"/>
      <c r="N27" s="57"/>
      <c r="O27" s="57"/>
      <c r="P27" s="57"/>
      <c r="Q27" s="57"/>
      <c r="R27" s="57"/>
      <c r="S27" s="58"/>
      <c r="T27" s="69"/>
      <c r="U27" s="70"/>
      <c r="V27" s="354">
        <v>87746.67</v>
      </c>
      <c r="W27" s="355"/>
      <c r="X27" s="356"/>
      <c r="Y27" s="61"/>
      <c r="Z27" s="62"/>
      <c r="AA27" s="62"/>
      <c r="AB27" s="62"/>
      <c r="AC27" s="62"/>
      <c r="AD27" s="63"/>
      <c r="AE27" s="63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/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</row>
    <row r="28" spans="1:199" customHeight="1" ht="15" s="65" customFormat="1">
      <c r="A28" s="50"/>
      <c r="B28" s="51"/>
      <c r="C28" s="52"/>
      <c r="D28" s="53" t="s">
        <v>33</v>
      </c>
      <c r="E28" s="66"/>
      <c r="F28" s="66"/>
      <c r="G28" s="67"/>
      <c r="H28" s="67"/>
      <c r="I28" s="68"/>
      <c r="J28" s="67"/>
      <c r="K28" s="58"/>
      <c r="L28" s="58"/>
      <c r="M28" s="57"/>
      <c r="N28" s="57"/>
      <c r="O28" s="57"/>
      <c r="P28" s="57"/>
      <c r="Q28" s="57"/>
      <c r="R28" s="57"/>
      <c r="S28" s="58"/>
      <c r="T28" s="69"/>
      <c r="U28" s="70"/>
      <c r="V28" s="354">
        <v>477188.89</v>
      </c>
      <c r="W28" s="355"/>
      <c r="X28" s="356"/>
      <c r="Y28" s="61"/>
      <c r="Z28" s="62"/>
      <c r="AA28" s="62"/>
      <c r="AB28" s="62"/>
      <c r="AC28" s="62"/>
      <c r="AD28" s="63"/>
      <c r="AE28" s="63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</row>
    <row r="29" spans="1:199" customHeight="1" ht="15" s="65" customFormat="1">
      <c r="A29" s="50"/>
      <c r="B29" s="51"/>
      <c r="C29" s="52"/>
      <c r="D29" s="53" t="s">
        <v>34</v>
      </c>
      <c r="E29" s="66"/>
      <c r="F29" s="66"/>
      <c r="G29" s="67"/>
      <c r="H29" s="67"/>
      <c r="I29" s="68"/>
      <c r="J29" s="67"/>
      <c r="K29" s="58"/>
      <c r="L29" s="58"/>
      <c r="M29" s="57"/>
      <c r="N29" s="57"/>
      <c r="O29" s="57"/>
      <c r="P29" s="57"/>
      <c r="Q29" s="57"/>
      <c r="R29" s="57"/>
      <c r="S29" s="58"/>
      <c r="T29" s="69"/>
      <c r="U29" s="70"/>
      <c r="V29" s="354">
        <v>44770</v>
      </c>
      <c r="W29" s="355"/>
      <c r="X29" s="356"/>
      <c r="Y29" s="61"/>
      <c r="Z29" s="62"/>
      <c r="AA29" s="62"/>
      <c r="AB29" s="62"/>
      <c r="AC29" s="62"/>
      <c r="AD29" s="63"/>
      <c r="AE29" s="63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</row>
    <row r="30" spans="1:199" customHeight="1" ht="15" s="65" customFormat="1">
      <c r="A30" s="50"/>
      <c r="B30" s="51"/>
      <c r="C30" s="52"/>
      <c r="D30" s="53" t="s">
        <v>35</v>
      </c>
      <c r="E30" s="66"/>
      <c r="F30" s="66"/>
      <c r="G30" s="67"/>
      <c r="H30" s="67"/>
      <c r="I30" s="68"/>
      <c r="J30" s="67"/>
      <c r="K30" s="58"/>
      <c r="L30" s="58"/>
      <c r="M30" s="57"/>
      <c r="N30" s="57"/>
      <c r="O30" s="57"/>
      <c r="P30" s="57"/>
      <c r="Q30" s="57"/>
      <c r="R30" s="57"/>
      <c r="S30" s="58"/>
      <c r="T30" s="69"/>
      <c r="U30" s="70"/>
      <c r="V30" s="354">
        <v>190474</v>
      </c>
      <c r="W30" s="355"/>
      <c r="X30" s="356"/>
      <c r="Y30" s="61"/>
      <c r="Z30" s="62"/>
      <c r="AA30" s="62"/>
      <c r="AB30" s="62"/>
      <c r="AC30" s="62"/>
      <c r="AD30" s="63"/>
      <c r="AE30" s="63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</row>
    <row r="31" spans="1:199" customHeight="1" ht="15" s="65" customFormat="1">
      <c r="A31" s="50"/>
      <c r="B31" s="51"/>
      <c r="C31" s="52" t="s">
        <v>36</v>
      </c>
      <c r="D31" s="232" t="s">
        <v>37</v>
      </c>
      <c r="E31" s="66"/>
      <c r="F31" s="66"/>
      <c r="G31" s="67" t="s">
        <v>38</v>
      </c>
      <c r="H31" s="67"/>
      <c r="I31" s="68"/>
      <c r="J31" s="67"/>
      <c r="K31" s="58"/>
      <c r="L31" s="58"/>
      <c r="M31" s="57"/>
      <c r="N31" s="57"/>
      <c r="O31" s="57"/>
      <c r="P31" s="57"/>
      <c r="Q31" s="57"/>
      <c r="R31" s="57"/>
      <c r="S31" s="58"/>
      <c r="T31" s="69"/>
      <c r="U31" s="70"/>
      <c r="V31" s="354">
        <v>3545430</v>
      </c>
      <c r="W31" s="355"/>
      <c r="X31" s="356"/>
      <c r="Y31" s="61">
        <f>V31</f>
        <v>3545430</v>
      </c>
      <c r="Z31" s="62"/>
      <c r="AA31" s="62"/>
      <c r="AB31" s="62"/>
      <c r="AC31" s="62"/>
      <c r="AD31" s="63"/>
      <c r="AE31" s="63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</row>
    <row r="32" spans="1:199" customHeight="1" ht="15" s="65" customFormat="1">
      <c r="A32" s="50"/>
      <c r="B32" s="51"/>
      <c r="C32" s="52" t="s">
        <v>39</v>
      </c>
      <c r="D32" s="53" t="s">
        <v>40</v>
      </c>
      <c r="E32" s="66"/>
      <c r="F32" s="66"/>
      <c r="G32" s="67"/>
      <c r="H32" s="67"/>
      <c r="I32" s="68"/>
      <c r="J32" s="67"/>
      <c r="K32" s="58"/>
      <c r="L32" s="58"/>
      <c r="M32" s="57"/>
      <c r="N32" s="57"/>
      <c r="O32" s="57"/>
      <c r="P32" s="57"/>
      <c r="Q32" s="57"/>
      <c r="R32" s="57"/>
      <c r="S32" s="58"/>
      <c r="T32" s="69"/>
      <c r="U32" s="70"/>
      <c r="V32" s="354">
        <v>600000</v>
      </c>
      <c r="W32" s="355"/>
      <c r="X32" s="356"/>
      <c r="Y32" s="61">
        <f>SUM(V17:X30,V32)</f>
        <v>13056624.8</v>
      </c>
      <c r="Z32" s="62"/>
      <c r="AA32" s="62"/>
      <c r="AB32" s="62"/>
      <c r="AC32" s="62"/>
      <c r="AD32" s="63"/>
      <c r="AE32" s="63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  <c r="GD32" s="64"/>
      <c r="GE32" s="64"/>
      <c r="GF32" s="64"/>
      <c r="GG32" s="64"/>
      <c r="GH32" s="64"/>
      <c r="GI32" s="64"/>
      <c r="GJ32" s="64"/>
    </row>
    <row r="33" spans="1:199" customHeight="1" ht="15.6" s="85" customFormat="1">
      <c r="A33" s="74"/>
      <c r="B33" s="75"/>
      <c r="C33" s="52" t="s">
        <v>41</v>
      </c>
      <c r="D33" s="52"/>
      <c r="E33" s="56"/>
      <c r="F33" s="55"/>
      <c r="G33" s="56"/>
      <c r="H33" s="56"/>
      <c r="I33" s="76"/>
      <c r="J33" s="56"/>
      <c r="K33" s="77"/>
      <c r="L33" s="77"/>
      <c r="M33" s="78"/>
      <c r="N33" s="78"/>
      <c r="O33" s="78"/>
      <c r="P33" s="78"/>
      <c r="Q33" s="78"/>
      <c r="R33" s="78"/>
      <c r="S33" s="77"/>
      <c r="T33" s="79"/>
      <c r="U33" s="80"/>
      <c r="V33" s="362">
        <f>SUM(V17:X32)</f>
        <v>16602054.8</v>
      </c>
      <c r="W33" s="363"/>
      <c r="X33" s="364"/>
      <c r="Y33" s="81">
        <f>SUM(Y31:Y32)</f>
        <v>16602054.8</v>
      </c>
      <c r="Z33" s="82"/>
      <c r="AA33" s="82"/>
      <c r="AB33" s="82"/>
      <c r="AC33" s="82"/>
      <c r="AD33" s="83"/>
      <c r="AE33" s="83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84"/>
      <c r="DO33" s="84"/>
      <c r="DP33" s="84"/>
      <c r="DQ33" s="84"/>
      <c r="DR33" s="84"/>
      <c r="DS33" s="84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/>
      <c r="EO33" s="84"/>
      <c r="EP33" s="84"/>
      <c r="EQ33" s="84"/>
      <c r="ER33" s="84"/>
      <c r="ES33" s="84"/>
      <c r="ET33" s="84"/>
      <c r="EU33" s="84"/>
      <c r="EV33" s="84"/>
      <c r="EW33" s="84"/>
      <c r="EX33" s="84"/>
      <c r="EY33" s="84"/>
      <c r="EZ33" s="84"/>
      <c r="FA33" s="84"/>
      <c r="FB33" s="84"/>
      <c r="FC33" s="84"/>
      <c r="FD33" s="84"/>
      <c r="FE33" s="84"/>
      <c r="FF33" s="84"/>
      <c r="FG33" s="84"/>
      <c r="FH33" s="84"/>
      <c r="FI33" s="84"/>
      <c r="FJ33" s="84"/>
      <c r="FK33" s="84"/>
      <c r="FL33" s="84"/>
      <c r="FM33" s="84"/>
      <c r="FN33" s="84"/>
      <c r="FO33" s="84"/>
      <c r="FP33" s="84"/>
      <c r="FQ33" s="84"/>
      <c r="FR33" s="84"/>
      <c r="FS33" s="84"/>
      <c r="FT33" s="84"/>
      <c r="FU33" s="84"/>
      <c r="FV33" s="84"/>
      <c r="FW33" s="84"/>
      <c r="FX33" s="84"/>
      <c r="FY33" s="84"/>
      <c r="FZ33" s="84"/>
      <c r="GA33" s="84"/>
      <c r="GB33" s="84"/>
      <c r="GC33" s="84"/>
      <c r="GD33" s="84"/>
      <c r="GE33" s="84"/>
      <c r="GF33" s="84"/>
      <c r="GG33" s="84"/>
      <c r="GH33" s="84"/>
      <c r="GI33" s="84"/>
      <c r="GJ33" s="84"/>
    </row>
    <row r="34" spans="1:199" customHeight="1" ht="15.6" s="85" customFormat="1">
      <c r="A34" s="74"/>
      <c r="B34" s="75"/>
      <c r="C34" s="52"/>
      <c r="D34" s="52"/>
      <c r="E34" s="56"/>
      <c r="F34" s="55"/>
      <c r="G34" s="56"/>
      <c r="H34" s="56"/>
      <c r="I34" s="76"/>
      <c r="J34" s="56"/>
      <c r="K34" s="77"/>
      <c r="L34" s="77"/>
      <c r="M34" s="78"/>
      <c r="N34" s="78"/>
      <c r="O34" s="78"/>
      <c r="P34" s="78"/>
      <c r="Q34" s="78"/>
      <c r="R34" s="78"/>
      <c r="S34" s="77"/>
      <c r="T34" s="79"/>
      <c r="U34" s="80"/>
      <c r="V34" s="362"/>
      <c r="W34" s="363"/>
      <c r="X34" s="364"/>
      <c r="Y34" s="81"/>
      <c r="Z34" s="82"/>
      <c r="AA34" s="82"/>
      <c r="AB34" s="82"/>
      <c r="AC34" s="82"/>
      <c r="AD34" s="83"/>
      <c r="AE34" s="83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  <c r="ER34" s="84"/>
      <c r="ES34" s="84"/>
      <c r="ET34" s="84"/>
      <c r="EU34" s="84"/>
      <c r="EV34" s="84"/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84"/>
      <c r="FH34" s="84"/>
      <c r="FI34" s="84"/>
      <c r="FJ34" s="84"/>
      <c r="FK34" s="84"/>
      <c r="FL34" s="84"/>
      <c r="FM34" s="84"/>
      <c r="FN34" s="84"/>
      <c r="FO34" s="84"/>
      <c r="FP34" s="84"/>
      <c r="FQ34" s="84"/>
      <c r="FR34" s="84"/>
      <c r="FS34" s="84"/>
      <c r="FT34" s="84"/>
      <c r="FU34" s="84"/>
      <c r="FV34" s="84"/>
      <c r="FW34" s="84"/>
      <c r="FX34" s="84"/>
      <c r="FY34" s="84"/>
      <c r="FZ34" s="84"/>
      <c r="GA34" s="84"/>
      <c r="GB34" s="84"/>
      <c r="GC34" s="84"/>
      <c r="GD34" s="84"/>
      <c r="GE34" s="84"/>
      <c r="GF34" s="84"/>
      <c r="GG34" s="84"/>
      <c r="GH34" s="84"/>
      <c r="GI34" s="84"/>
      <c r="GJ34" s="84"/>
    </row>
    <row r="35" spans="1:199" customHeight="1" ht="15.6" s="65" customFormat="1">
      <c r="A35" s="50"/>
      <c r="B35" s="51"/>
      <c r="C35" s="52"/>
      <c r="D35" s="52"/>
      <c r="E35" s="54"/>
      <c r="F35" s="55"/>
      <c r="G35" s="56"/>
      <c r="H35" s="56"/>
      <c r="I35" s="56"/>
      <c r="J35" s="56"/>
      <c r="K35" s="42"/>
      <c r="L35" s="42"/>
      <c r="M35" s="57"/>
      <c r="N35" s="57"/>
      <c r="O35" s="57"/>
      <c r="P35" s="57"/>
      <c r="Q35" s="57"/>
      <c r="R35" s="57"/>
      <c r="S35" s="58"/>
      <c r="T35" s="86"/>
      <c r="U35" s="87"/>
      <c r="V35" s="88"/>
      <c r="W35" s="86"/>
      <c r="X35" s="87"/>
      <c r="Y35" s="61"/>
      <c r="Z35" s="62"/>
      <c r="AA35" s="62"/>
      <c r="AB35" s="62"/>
      <c r="AC35" s="62"/>
      <c r="AD35" s="63"/>
      <c r="AE35" s="63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  <c r="GD35" s="64"/>
      <c r="GE35" s="64"/>
      <c r="GF35" s="64"/>
      <c r="GG35" s="64"/>
      <c r="GH35" s="64"/>
      <c r="GI35" s="64"/>
      <c r="GJ35" s="64"/>
    </row>
    <row r="36" spans="1:199" s="65" customFormat="1">
      <c r="A36" s="50"/>
      <c r="B36" s="51"/>
      <c r="C36" s="89" t="s">
        <v>42</v>
      </c>
      <c r="D36" s="52"/>
      <c r="E36" s="56"/>
      <c r="F36" s="55"/>
      <c r="G36" s="56"/>
      <c r="H36" s="56"/>
      <c r="I36" s="76"/>
      <c r="J36" s="56"/>
      <c r="K36" s="77"/>
      <c r="L36" s="77"/>
      <c r="M36" s="57"/>
      <c r="N36" s="57"/>
      <c r="O36" s="57"/>
      <c r="P36" s="57"/>
      <c r="Q36" s="57"/>
      <c r="R36" s="57"/>
      <c r="S36" s="58"/>
      <c r="T36" s="90"/>
      <c r="U36" s="91"/>
      <c r="V36" s="92"/>
      <c r="W36" s="90"/>
      <c r="X36" s="91"/>
      <c r="Y36" s="61"/>
      <c r="Z36" s="62"/>
      <c r="AA36" s="62"/>
      <c r="AB36" s="62"/>
      <c r="AC36" s="62"/>
      <c r="AD36" s="63"/>
      <c r="AE36" s="63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64"/>
      <c r="FF36" s="64"/>
      <c r="FG36" s="64"/>
      <c r="FH36" s="64"/>
      <c r="FI36" s="64"/>
      <c r="FJ36" s="64"/>
      <c r="FK36" s="64"/>
      <c r="FL36" s="64"/>
      <c r="FM36" s="64"/>
      <c r="FN36" s="64"/>
      <c r="FO36" s="64"/>
      <c r="FP36" s="64"/>
      <c r="FQ36" s="64"/>
      <c r="FR36" s="64"/>
      <c r="FS36" s="64"/>
      <c r="FT36" s="64"/>
      <c r="FU36" s="64"/>
      <c r="FV36" s="64"/>
      <c r="FW36" s="64"/>
      <c r="FX36" s="64"/>
      <c r="FY36" s="64"/>
      <c r="FZ36" s="64"/>
      <c r="GA36" s="64"/>
      <c r="GB36" s="64"/>
      <c r="GC36" s="64"/>
      <c r="GD36" s="64"/>
      <c r="GE36" s="64"/>
      <c r="GF36" s="64"/>
      <c r="GG36" s="64"/>
      <c r="GH36" s="64"/>
      <c r="GI36" s="64"/>
      <c r="GJ36" s="64"/>
    </row>
    <row r="37" spans="1:199" customHeight="1" ht="15.6" s="65" customFormat="1">
      <c r="A37" s="50"/>
      <c r="B37" s="51"/>
      <c r="C37" s="78" t="s">
        <v>43</v>
      </c>
      <c r="D37" s="256" t="s">
        <v>44</v>
      </c>
      <c r="E37" s="56"/>
      <c r="F37" s="55"/>
      <c r="G37" s="56"/>
      <c r="H37" s="56"/>
      <c r="I37" s="76"/>
      <c r="J37" s="56"/>
      <c r="K37" s="77"/>
      <c r="L37" s="77"/>
      <c r="M37" s="57"/>
      <c r="N37" s="57"/>
      <c r="O37" s="57"/>
      <c r="P37" s="357"/>
      <c r="Q37" s="357"/>
      <c r="R37" s="357"/>
      <c r="S37" s="357"/>
      <c r="T37" s="357"/>
      <c r="U37" s="91"/>
      <c r="V37" s="92"/>
      <c r="W37" s="90"/>
      <c r="X37" s="91"/>
      <c r="Y37" s="61"/>
      <c r="Z37" s="62"/>
      <c r="AA37" s="62"/>
      <c r="AB37" s="62"/>
      <c r="AC37" s="62"/>
      <c r="AD37" s="63"/>
      <c r="AE37" s="63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</row>
    <row r="38" spans="1:199" s="65" customFormat="1">
      <c r="A38" s="50"/>
      <c r="B38" s="51"/>
      <c r="C38" s="78"/>
      <c r="D38" s="58">
        <v>100</v>
      </c>
      <c r="E38" s="56" t="s">
        <v>45</v>
      </c>
      <c r="F38" s="55"/>
      <c r="G38" s="56"/>
      <c r="H38" s="56"/>
      <c r="I38" s="76"/>
      <c r="J38" s="56"/>
      <c r="K38" s="77"/>
      <c r="L38" s="77"/>
      <c r="M38" s="57"/>
      <c r="N38" s="57"/>
      <c r="O38" s="57"/>
      <c r="P38" s="347">
        <f>Y32*D38/100</f>
        <v>13056624.8</v>
      </c>
      <c r="Q38" s="360"/>
      <c r="R38" s="360"/>
      <c r="S38" s="360"/>
      <c r="T38" s="360"/>
      <c r="U38" s="91"/>
      <c r="V38" s="92"/>
      <c r="W38" s="90"/>
      <c r="X38" s="91"/>
      <c r="Y38" s="61"/>
      <c r="Z38" s="62"/>
      <c r="AA38" s="62"/>
      <c r="AB38" s="62"/>
      <c r="AC38" s="62"/>
      <c r="AD38" s="63"/>
      <c r="AE38" s="63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64"/>
      <c r="FF38" s="64"/>
      <c r="FG38" s="64"/>
      <c r="FH38" s="64"/>
      <c r="FI38" s="64"/>
      <c r="FJ38" s="64"/>
      <c r="FK38" s="64"/>
      <c r="FL38" s="64"/>
      <c r="FM38" s="64"/>
      <c r="FN38" s="64"/>
      <c r="FO38" s="64"/>
      <c r="FP38" s="64"/>
      <c r="FQ38" s="64"/>
      <c r="FR38" s="64"/>
      <c r="FS38" s="64"/>
      <c r="FT38" s="64"/>
      <c r="FU38" s="64"/>
      <c r="FV38" s="64"/>
      <c r="FW38" s="64"/>
      <c r="FX38" s="64"/>
      <c r="FY38" s="64"/>
      <c r="FZ38" s="64"/>
      <c r="GA38" s="64"/>
      <c r="GB38" s="64"/>
      <c r="GC38" s="64"/>
      <c r="GD38" s="64"/>
      <c r="GE38" s="64"/>
      <c r="GF38" s="64"/>
      <c r="GG38" s="64"/>
      <c r="GH38" s="64"/>
      <c r="GI38" s="64"/>
      <c r="GJ38" s="64"/>
    </row>
    <row r="39" spans="1:199" s="65" customFormat="1">
      <c r="A39" s="50"/>
      <c r="B39" s="51"/>
      <c r="C39" s="78"/>
      <c r="D39" s="58">
        <v>100</v>
      </c>
      <c r="E39" s="56" t="s">
        <v>46</v>
      </c>
      <c r="F39" s="55"/>
      <c r="G39" s="56"/>
      <c r="H39" s="56"/>
      <c r="I39" s="76"/>
      <c r="J39" s="56"/>
      <c r="K39" s="77"/>
      <c r="L39" s="77"/>
      <c r="M39" s="57"/>
      <c r="N39" s="57"/>
      <c r="O39" s="57"/>
      <c r="P39" s="345">
        <f>Y31*D39/100</f>
        <v>3545430</v>
      </c>
      <c r="Q39" s="346"/>
      <c r="R39" s="346"/>
      <c r="S39" s="346"/>
      <c r="T39" s="346"/>
      <c r="U39" s="91"/>
      <c r="V39" s="92"/>
      <c r="W39" s="90"/>
      <c r="X39" s="91"/>
      <c r="Y39" s="61"/>
      <c r="Z39" s="62"/>
      <c r="AA39" s="62"/>
      <c r="AB39" s="62"/>
      <c r="AC39" s="62"/>
      <c r="AD39" s="63"/>
      <c r="AE39" s="63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64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4"/>
      <c r="GA39" s="64"/>
      <c r="GB39" s="64"/>
      <c r="GC39" s="64"/>
      <c r="GD39" s="64"/>
      <c r="GE39" s="64"/>
      <c r="GF39" s="64"/>
      <c r="GG39" s="64"/>
      <c r="GH39" s="64"/>
      <c r="GI39" s="64"/>
      <c r="GJ39" s="64"/>
    </row>
    <row r="40" spans="1:199" customHeight="1" ht="15.6" s="65" customFormat="1">
      <c r="A40" s="50"/>
      <c r="B40" s="51"/>
      <c r="C40" s="58"/>
      <c r="D40" s="78" t="s">
        <v>47</v>
      </c>
      <c r="E40" s="56"/>
      <c r="F40" s="55"/>
      <c r="G40" s="56"/>
      <c r="H40" s="56"/>
      <c r="I40" s="76"/>
      <c r="J40" s="56"/>
      <c r="K40" s="77"/>
      <c r="L40" s="77"/>
      <c r="M40" s="57"/>
      <c r="N40" s="57"/>
      <c r="O40" s="57"/>
      <c r="P40" s="353">
        <f>SUM(P38:T39)</f>
        <v>16602054.8</v>
      </c>
      <c r="Q40" s="353"/>
      <c r="R40" s="353"/>
      <c r="S40" s="353"/>
      <c r="T40" s="353"/>
      <c r="U40" s="94"/>
      <c r="V40" s="368"/>
      <c r="W40" s="369"/>
      <c r="X40" s="370"/>
      <c r="Y40" s="61"/>
      <c r="Z40" s="62"/>
      <c r="AA40" s="62"/>
      <c r="AB40" s="62"/>
      <c r="AC40" s="62"/>
      <c r="AD40" s="63"/>
      <c r="AE40" s="63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64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4"/>
      <c r="GA40" s="64"/>
      <c r="GB40" s="64"/>
      <c r="GC40" s="64"/>
      <c r="GD40" s="64"/>
      <c r="GE40" s="64"/>
      <c r="GF40" s="64"/>
      <c r="GG40" s="64"/>
      <c r="GH40" s="64"/>
      <c r="GI40" s="64"/>
      <c r="GJ40" s="64"/>
    </row>
    <row r="41" spans="1:199" customHeight="1" ht="15.6" s="65" customFormat="1">
      <c r="A41" s="50"/>
      <c r="B41" s="51"/>
      <c r="C41" s="58"/>
      <c r="D41" s="78"/>
      <c r="E41" s="56"/>
      <c r="F41" s="55"/>
      <c r="G41" s="56"/>
      <c r="H41" s="56"/>
      <c r="I41" s="76"/>
      <c r="J41" s="56"/>
      <c r="K41" s="77"/>
      <c r="L41" s="77"/>
      <c r="M41" s="57"/>
      <c r="N41" s="57"/>
      <c r="O41" s="57"/>
      <c r="P41" s="93"/>
      <c r="Q41" s="93"/>
      <c r="R41" s="93"/>
      <c r="S41" s="93"/>
      <c r="T41" s="93"/>
      <c r="U41" s="94"/>
      <c r="V41" s="95"/>
      <c r="W41" s="96"/>
      <c r="X41" s="97"/>
      <c r="Y41" s="61"/>
      <c r="Z41" s="62"/>
      <c r="AA41" s="62"/>
      <c r="AB41" s="62"/>
      <c r="AC41" s="62"/>
      <c r="AD41" s="63"/>
      <c r="AE41" s="63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</row>
    <row r="42" spans="1:199" customHeight="1" ht="15.6" s="65" customFormat="1">
      <c r="A42" s="50"/>
      <c r="B42" s="51"/>
      <c r="C42" s="57" t="s">
        <v>48</v>
      </c>
      <c r="D42" s="256" t="s">
        <v>49</v>
      </c>
      <c r="E42" s="56"/>
      <c r="F42" s="55"/>
      <c r="G42" s="56"/>
      <c r="H42" s="56"/>
      <c r="I42" s="76"/>
      <c r="J42" s="56"/>
      <c r="K42" s="77"/>
      <c r="L42" s="77"/>
      <c r="M42" s="57"/>
      <c r="N42" s="57"/>
      <c r="O42" s="57"/>
      <c r="P42" s="57"/>
      <c r="Q42" s="57"/>
      <c r="R42" s="57"/>
      <c r="S42" s="58"/>
      <c r="T42" s="96"/>
      <c r="U42" s="97"/>
      <c r="V42" s="95"/>
      <c r="W42" s="96"/>
      <c r="X42" s="97"/>
      <c r="Y42" s="61"/>
      <c r="Z42" s="62"/>
      <c r="AA42" s="62"/>
      <c r="AB42" s="62"/>
      <c r="AC42" s="62"/>
      <c r="AD42" s="63"/>
      <c r="AE42" s="63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</row>
    <row r="43" spans="1:199" s="65" customFormat="1">
      <c r="A43" s="50"/>
      <c r="B43" s="51"/>
      <c r="C43" s="78"/>
      <c r="D43" s="58">
        <v>0</v>
      </c>
      <c r="E43" s="56" t="s">
        <v>45</v>
      </c>
      <c r="F43" s="55"/>
      <c r="G43" s="56"/>
      <c r="H43" s="56"/>
      <c r="I43" s="76"/>
      <c r="J43" s="56"/>
      <c r="K43" s="77"/>
      <c r="L43" s="77"/>
      <c r="M43" s="57"/>
      <c r="N43" s="57"/>
      <c r="O43" s="57"/>
      <c r="P43" s="345">
        <f>Y32*D43/100</f>
        <v>0</v>
      </c>
      <c r="Q43" s="346"/>
      <c r="R43" s="346"/>
      <c r="S43" s="346"/>
      <c r="T43" s="346"/>
      <c r="U43" s="98"/>
      <c r="V43" s="99"/>
      <c r="W43" s="100"/>
      <c r="X43" s="98"/>
      <c r="Y43" s="61"/>
      <c r="Z43" s="62"/>
      <c r="AA43" s="62"/>
      <c r="AB43" s="62"/>
      <c r="AC43" s="62"/>
      <c r="AD43" s="63"/>
      <c r="AE43" s="63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</row>
    <row r="44" spans="1:199" s="65" customFormat="1">
      <c r="A44" s="50"/>
      <c r="B44" s="51"/>
      <c r="C44" s="78"/>
      <c r="D44" s="58">
        <v>0</v>
      </c>
      <c r="E44" s="56" t="s">
        <v>46</v>
      </c>
      <c r="F44" s="55"/>
      <c r="G44" s="56"/>
      <c r="H44" s="56"/>
      <c r="I44" s="76"/>
      <c r="J44" s="56"/>
      <c r="K44" s="77"/>
      <c r="L44" s="77"/>
      <c r="M44" s="57"/>
      <c r="N44" s="57"/>
      <c r="O44" s="57"/>
      <c r="P44" s="345">
        <f>Y31*D44/100</f>
        <v>0</v>
      </c>
      <c r="Q44" s="346"/>
      <c r="R44" s="346"/>
      <c r="S44" s="346"/>
      <c r="T44" s="346"/>
      <c r="U44" s="98"/>
      <c r="V44" s="99"/>
      <c r="W44" s="100"/>
      <c r="X44" s="98"/>
      <c r="Y44" s="61"/>
      <c r="Z44" s="62"/>
      <c r="AA44" s="62"/>
      <c r="AB44" s="62"/>
      <c r="AC44" s="62"/>
      <c r="AD44" s="63"/>
      <c r="AE44" s="63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</row>
    <row r="45" spans="1:199" customHeight="1" ht="15.6" s="65" customFormat="1">
      <c r="A45" s="50"/>
      <c r="B45" s="51"/>
      <c r="C45" s="78"/>
      <c r="D45" s="58"/>
      <c r="E45" s="56"/>
      <c r="F45" s="55"/>
      <c r="G45" s="56"/>
      <c r="H45" s="56"/>
      <c r="I45" s="76"/>
      <c r="J45" s="56"/>
      <c r="K45" s="77"/>
      <c r="L45" s="77"/>
      <c r="M45" s="57"/>
      <c r="N45" s="57"/>
      <c r="O45" s="57"/>
      <c r="P45" s="353">
        <f>SUM(P43:T44)</f>
        <v>0</v>
      </c>
      <c r="Q45" s="353"/>
      <c r="R45" s="353"/>
      <c r="S45" s="353"/>
      <c r="T45" s="353"/>
      <c r="U45" s="98"/>
      <c r="V45" s="99"/>
      <c r="W45" s="100"/>
      <c r="X45" s="98"/>
      <c r="Y45" s="61"/>
      <c r="Z45" s="62"/>
      <c r="AA45" s="62"/>
      <c r="AB45" s="62"/>
      <c r="AC45" s="62"/>
      <c r="AD45" s="63"/>
      <c r="AE45" s="63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</row>
    <row r="46" spans="1:199" customHeight="1" ht="15.6" s="65" customFormat="1">
      <c r="A46" s="50"/>
      <c r="B46" s="51"/>
      <c r="C46" s="78"/>
      <c r="D46" s="58"/>
      <c r="E46" s="56"/>
      <c r="F46" s="55"/>
      <c r="G46" s="56"/>
      <c r="H46" s="56"/>
      <c r="I46" s="76"/>
      <c r="J46" s="56"/>
      <c r="K46" s="77"/>
      <c r="L46" s="77"/>
      <c r="M46" s="57"/>
      <c r="N46" s="57"/>
      <c r="O46" s="57"/>
      <c r="P46" s="93"/>
      <c r="Q46" s="93"/>
      <c r="R46" s="93"/>
      <c r="S46" s="93"/>
      <c r="T46" s="93"/>
      <c r="U46" s="98"/>
      <c r="V46" s="99"/>
      <c r="W46" s="100"/>
      <c r="X46" s="98"/>
      <c r="Y46" s="61"/>
      <c r="Z46" s="62"/>
      <c r="AA46" s="62"/>
      <c r="AB46" s="62"/>
      <c r="AC46" s="62"/>
      <c r="AD46" s="63"/>
      <c r="AE46" s="63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</row>
    <row r="47" spans="1:199" customHeight="1" ht="15.6" s="65" customFormat="1">
      <c r="A47" s="50"/>
      <c r="B47" s="51"/>
      <c r="C47" s="78" t="s">
        <v>50</v>
      </c>
      <c r="D47" s="57" t="s">
        <v>51</v>
      </c>
      <c r="E47" s="56"/>
      <c r="F47" s="55"/>
      <c r="G47" s="56"/>
      <c r="H47" s="56"/>
      <c r="I47" s="76"/>
      <c r="J47" s="56"/>
      <c r="K47" s="77"/>
      <c r="L47" s="77"/>
      <c r="M47" s="57"/>
      <c r="N47" s="57"/>
      <c r="O47" s="57"/>
      <c r="P47" s="93"/>
      <c r="Q47" s="93"/>
      <c r="R47" s="93"/>
      <c r="S47" s="93"/>
      <c r="T47" s="93"/>
      <c r="U47" s="98"/>
      <c r="V47" s="99"/>
      <c r="W47" s="100"/>
      <c r="X47" s="98"/>
      <c r="Y47" s="61"/>
      <c r="Z47" s="62"/>
      <c r="AA47" s="62"/>
      <c r="AB47" s="62"/>
      <c r="AC47" s="62"/>
      <c r="AD47" s="63"/>
      <c r="AE47" s="63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64"/>
      <c r="FB47" s="64"/>
      <c r="FC47" s="64"/>
      <c r="FD47" s="64"/>
      <c r="FE47" s="64"/>
      <c r="FF47" s="64"/>
      <c r="FG47" s="64"/>
      <c r="FH47" s="64"/>
      <c r="FI47" s="64"/>
      <c r="FJ47" s="64"/>
      <c r="FK47" s="64"/>
      <c r="FL47" s="64"/>
      <c r="FM47" s="64"/>
      <c r="FN47" s="64"/>
      <c r="FO47" s="64"/>
      <c r="FP47" s="64"/>
      <c r="FQ47" s="64"/>
      <c r="FR47" s="64"/>
      <c r="FS47" s="64"/>
      <c r="FT47" s="64"/>
      <c r="FU47" s="64"/>
      <c r="FV47" s="64"/>
      <c r="FW47" s="64"/>
      <c r="FX47" s="64"/>
      <c r="FY47" s="64"/>
      <c r="FZ47" s="64"/>
      <c r="GA47" s="64"/>
      <c r="GB47" s="64"/>
      <c r="GC47" s="64"/>
      <c r="GD47" s="64"/>
      <c r="GE47" s="64"/>
      <c r="GF47" s="64"/>
      <c r="GG47" s="64"/>
      <c r="GH47" s="64"/>
      <c r="GI47" s="64"/>
      <c r="GJ47" s="64"/>
    </row>
    <row r="48" spans="1:199" s="65" customFormat="1">
      <c r="A48" s="50"/>
      <c r="B48" s="51"/>
      <c r="C48" s="78"/>
      <c r="D48" s="58">
        <v>0</v>
      </c>
      <c r="E48" s="56" t="s">
        <v>45</v>
      </c>
      <c r="F48" s="55"/>
      <c r="G48" s="56"/>
      <c r="H48" s="56"/>
      <c r="I48" s="76"/>
      <c r="J48" s="56"/>
      <c r="K48" s="77"/>
      <c r="L48" s="77"/>
      <c r="M48" s="57"/>
      <c r="N48" s="57"/>
      <c r="O48" s="57"/>
      <c r="P48" s="345">
        <f>Y32*D48/100</f>
        <v>0</v>
      </c>
      <c r="Q48" s="346"/>
      <c r="R48" s="346"/>
      <c r="S48" s="346"/>
      <c r="T48" s="346"/>
      <c r="U48" s="98"/>
      <c r="V48" s="99"/>
      <c r="W48" s="100"/>
      <c r="X48" s="98"/>
      <c r="Y48" s="61"/>
      <c r="Z48" s="62"/>
      <c r="AA48" s="62"/>
      <c r="AB48" s="62"/>
      <c r="AC48" s="62"/>
      <c r="AD48" s="63"/>
      <c r="AE48" s="63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64"/>
      <c r="FC48" s="64"/>
      <c r="FD48" s="64"/>
      <c r="FE48" s="64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</row>
    <row r="49" spans="1:199" s="65" customFormat="1">
      <c r="A49" s="50"/>
      <c r="B49" s="51"/>
      <c r="C49" s="78"/>
      <c r="D49" s="58">
        <v>0</v>
      </c>
      <c r="E49" s="56" t="s">
        <v>46</v>
      </c>
      <c r="F49" s="55"/>
      <c r="G49" s="56"/>
      <c r="H49" s="56"/>
      <c r="I49" s="76"/>
      <c r="J49" s="56"/>
      <c r="K49" s="77"/>
      <c r="L49" s="77"/>
      <c r="M49" s="57"/>
      <c r="N49" s="57"/>
      <c r="O49" s="57"/>
      <c r="P49" s="345">
        <f>Y31*D49/100</f>
        <v>0</v>
      </c>
      <c r="Q49" s="346"/>
      <c r="R49" s="346"/>
      <c r="S49" s="346"/>
      <c r="T49" s="346"/>
      <c r="U49" s="98"/>
      <c r="V49" s="99"/>
      <c r="W49" s="100"/>
      <c r="X49" s="98"/>
      <c r="Y49" s="61"/>
      <c r="Z49" s="62"/>
      <c r="AA49" s="62"/>
      <c r="AB49" s="62"/>
      <c r="AC49" s="62"/>
      <c r="AD49" s="63"/>
      <c r="AE49" s="63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64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/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</row>
    <row r="50" spans="1:199" customHeight="1" ht="15.6" s="65" customFormat="1">
      <c r="A50" s="50"/>
      <c r="B50" s="51"/>
      <c r="C50" s="78"/>
      <c r="D50" s="58"/>
      <c r="E50" s="56"/>
      <c r="F50" s="55"/>
      <c r="G50" s="56"/>
      <c r="H50" s="56"/>
      <c r="I50" s="76"/>
      <c r="J50" s="56"/>
      <c r="K50" s="77"/>
      <c r="L50" s="77"/>
      <c r="M50" s="57"/>
      <c r="N50" s="57"/>
      <c r="O50" s="57"/>
      <c r="P50" s="353">
        <f>SUM(P48:T49)</f>
        <v>0</v>
      </c>
      <c r="Q50" s="353"/>
      <c r="R50" s="353"/>
      <c r="S50" s="353"/>
      <c r="T50" s="353"/>
      <c r="U50" s="98"/>
      <c r="V50" s="99"/>
      <c r="W50" s="100"/>
      <c r="X50" s="98"/>
      <c r="Y50" s="61"/>
      <c r="Z50" s="62"/>
      <c r="AA50" s="62"/>
      <c r="AB50" s="62"/>
      <c r="AC50" s="62"/>
      <c r="AD50" s="63"/>
      <c r="AE50" s="63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64"/>
      <c r="FC50" s="64"/>
      <c r="FD50" s="64"/>
      <c r="FE50" s="64"/>
      <c r="FF50" s="64"/>
      <c r="FG50" s="64"/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4"/>
      <c r="FW50" s="64"/>
      <c r="FX50" s="64"/>
      <c r="FY50" s="64"/>
      <c r="FZ50" s="64"/>
      <c r="GA50" s="64"/>
      <c r="GB50" s="64"/>
      <c r="GC50" s="64"/>
      <c r="GD50" s="64"/>
      <c r="GE50" s="64"/>
      <c r="GF50" s="64"/>
      <c r="GG50" s="64"/>
      <c r="GH50" s="64"/>
      <c r="GI50" s="64"/>
      <c r="GJ50" s="64"/>
    </row>
    <row r="51" spans="1:199" s="65" customFormat="1">
      <c r="A51" s="50"/>
      <c r="B51" s="51"/>
      <c r="C51" s="89"/>
      <c r="D51" s="52"/>
      <c r="E51" s="56"/>
      <c r="F51" s="55"/>
      <c r="G51" s="56"/>
      <c r="H51" s="56"/>
      <c r="I51" s="76"/>
      <c r="J51" s="56"/>
      <c r="K51" s="77"/>
      <c r="L51" s="77"/>
      <c r="M51" s="57"/>
      <c r="N51" s="57"/>
      <c r="O51" s="57"/>
      <c r="P51" s="359"/>
      <c r="Q51" s="359"/>
      <c r="R51" s="359"/>
      <c r="S51" s="359"/>
      <c r="T51" s="359"/>
      <c r="U51" s="98"/>
      <c r="V51" s="99"/>
      <c r="W51" s="100"/>
      <c r="X51" s="98"/>
      <c r="Y51" s="61"/>
      <c r="Z51" s="62"/>
      <c r="AA51" s="62"/>
      <c r="AB51" s="62"/>
      <c r="AC51" s="62"/>
      <c r="AD51" s="63"/>
      <c r="AE51" s="63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  <c r="DX51" s="64"/>
      <c r="DY51" s="64"/>
      <c r="DZ51" s="64"/>
      <c r="EA51" s="64"/>
      <c r="EB51" s="64"/>
      <c r="EC51" s="64"/>
      <c r="ED51" s="64"/>
      <c r="EE51" s="64"/>
      <c r="EF51" s="64"/>
      <c r="EG51" s="64"/>
      <c r="EH51" s="64"/>
      <c r="EI51" s="64"/>
      <c r="EJ51" s="64"/>
      <c r="EK51" s="64"/>
      <c r="EL51" s="64"/>
      <c r="EM51" s="64"/>
      <c r="EN51" s="64"/>
      <c r="EO51" s="64"/>
      <c r="EP51" s="64"/>
      <c r="EQ51" s="64"/>
      <c r="ER51" s="64"/>
      <c r="ES51" s="64"/>
      <c r="ET51" s="64"/>
      <c r="EU51" s="64"/>
      <c r="EV51" s="64"/>
      <c r="EW51" s="64"/>
      <c r="EX51" s="64"/>
      <c r="EY51" s="64"/>
      <c r="EZ51" s="64"/>
      <c r="FA51" s="64"/>
      <c r="FB51" s="64"/>
      <c r="FC51" s="64"/>
      <c r="FD51" s="64"/>
      <c r="FE51" s="64"/>
      <c r="FF51" s="64"/>
      <c r="FG51" s="64"/>
      <c r="FH51" s="64"/>
      <c r="FI51" s="64"/>
      <c r="FJ51" s="64"/>
      <c r="FK51" s="64"/>
      <c r="FL51" s="64"/>
      <c r="FM51" s="64"/>
      <c r="FN51" s="64"/>
      <c r="FO51" s="64"/>
      <c r="FP51" s="64"/>
      <c r="FQ51" s="64"/>
      <c r="FR51" s="64"/>
      <c r="FS51" s="64"/>
      <c r="FT51" s="64"/>
      <c r="FU51" s="64"/>
      <c r="FV51" s="64"/>
      <c r="FW51" s="64"/>
      <c r="FX51" s="64"/>
      <c r="FY51" s="64"/>
      <c r="FZ51" s="64"/>
      <c r="GA51" s="64"/>
      <c r="GB51" s="64"/>
      <c r="GC51" s="64"/>
      <c r="GD51" s="64"/>
      <c r="GE51" s="64"/>
      <c r="GF51" s="64"/>
      <c r="GG51" s="64"/>
      <c r="GH51" s="64"/>
      <c r="GI51" s="64"/>
      <c r="GJ51" s="64"/>
    </row>
    <row r="52" spans="1:199" s="65" customFormat="1">
      <c r="A52" s="50"/>
      <c r="B52" s="51"/>
      <c r="C52" s="78" t="s">
        <v>52</v>
      </c>
      <c r="D52" s="57" t="s">
        <v>53</v>
      </c>
      <c r="E52" s="56"/>
      <c r="F52" s="55"/>
      <c r="G52" s="56"/>
      <c r="H52" s="56"/>
      <c r="I52" s="76"/>
      <c r="J52" s="56"/>
      <c r="K52" s="77"/>
      <c r="L52" s="77"/>
      <c r="M52" s="57"/>
      <c r="N52" s="57"/>
      <c r="O52" s="57"/>
      <c r="P52" s="55"/>
      <c r="Q52" s="55"/>
      <c r="R52" s="55"/>
      <c r="S52" s="55"/>
      <c r="T52" s="55"/>
      <c r="U52" s="98"/>
      <c r="V52" s="99"/>
      <c r="W52" s="100"/>
      <c r="X52" s="98"/>
      <c r="Y52" s="61"/>
      <c r="Z52" s="62"/>
      <c r="AA52" s="62"/>
      <c r="AB52" s="62"/>
      <c r="AC52" s="62"/>
      <c r="AD52" s="63"/>
      <c r="AE52" s="63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64"/>
      <c r="FR52" s="64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64"/>
      <c r="GD52" s="64"/>
      <c r="GE52" s="64"/>
      <c r="GF52" s="64"/>
      <c r="GG52" s="64"/>
      <c r="GH52" s="64"/>
      <c r="GI52" s="64"/>
      <c r="GJ52" s="64"/>
    </row>
    <row r="53" spans="1:199" s="65" customFormat="1">
      <c r="A53" s="50"/>
      <c r="B53" s="51"/>
      <c r="C53" s="78"/>
      <c r="D53" s="58">
        <v>0</v>
      </c>
      <c r="E53" s="56" t="s">
        <v>45</v>
      </c>
      <c r="F53" s="55"/>
      <c r="G53" s="56"/>
      <c r="H53" s="56"/>
      <c r="I53" s="76"/>
      <c r="J53" s="56"/>
      <c r="K53" s="77"/>
      <c r="L53" s="77"/>
      <c r="M53" s="57"/>
      <c r="N53" s="57"/>
      <c r="O53" s="57"/>
      <c r="P53" s="347">
        <f>Y32*D53/100</f>
        <v>0</v>
      </c>
      <c r="Q53" s="360"/>
      <c r="R53" s="360"/>
      <c r="S53" s="360"/>
      <c r="T53" s="360"/>
      <c r="U53" s="98"/>
      <c r="V53" s="99"/>
      <c r="W53" s="100"/>
      <c r="X53" s="98"/>
      <c r="Y53" s="61"/>
      <c r="Z53" s="62"/>
      <c r="AA53" s="62"/>
      <c r="AB53" s="62"/>
      <c r="AC53" s="62"/>
      <c r="AD53" s="63"/>
      <c r="AE53" s="63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</row>
    <row r="54" spans="1:199" s="65" customFormat="1">
      <c r="A54" s="50"/>
      <c r="B54" s="51"/>
      <c r="C54" s="78"/>
      <c r="D54" s="58">
        <v>0</v>
      </c>
      <c r="E54" s="56" t="s">
        <v>46</v>
      </c>
      <c r="F54" s="55"/>
      <c r="G54" s="56"/>
      <c r="H54" s="56"/>
      <c r="I54" s="76"/>
      <c r="J54" s="56"/>
      <c r="K54" s="77"/>
      <c r="L54" s="77"/>
      <c r="M54" s="57"/>
      <c r="N54" s="57"/>
      <c r="O54" s="57"/>
      <c r="P54" s="347">
        <f>Y31*D54/100</f>
        <v>0</v>
      </c>
      <c r="Q54" s="347"/>
      <c r="R54" s="347"/>
      <c r="S54" s="347"/>
      <c r="T54" s="347"/>
      <c r="U54" s="98"/>
      <c r="V54" s="99"/>
      <c r="W54" s="100"/>
      <c r="X54" s="98"/>
      <c r="Y54" s="61"/>
      <c r="Z54" s="62"/>
      <c r="AA54" s="62"/>
      <c r="AB54" s="62"/>
      <c r="AC54" s="62"/>
      <c r="AD54" s="63"/>
      <c r="AE54" s="63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  <c r="EI54" s="64"/>
      <c r="EJ54" s="64"/>
      <c r="EK54" s="64"/>
      <c r="EL54" s="64"/>
      <c r="EM54" s="64"/>
      <c r="EN54" s="6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64"/>
      <c r="FB54" s="64"/>
      <c r="FC54" s="64"/>
      <c r="FD54" s="64"/>
      <c r="FE54" s="64"/>
      <c r="FF54" s="64"/>
      <c r="FG54" s="64"/>
      <c r="FH54" s="64"/>
      <c r="FI54" s="64"/>
      <c r="FJ54" s="64"/>
      <c r="FK54" s="64"/>
      <c r="FL54" s="64"/>
      <c r="FM54" s="64"/>
      <c r="FN54" s="64"/>
      <c r="FO54" s="64"/>
      <c r="FP54" s="64"/>
      <c r="FQ54" s="64"/>
      <c r="FR54" s="64"/>
      <c r="FS54" s="64"/>
      <c r="FT54" s="64"/>
      <c r="FU54" s="64"/>
      <c r="FV54" s="64"/>
      <c r="FW54" s="64"/>
      <c r="FX54" s="64"/>
      <c r="FY54" s="64"/>
      <c r="FZ54" s="64"/>
      <c r="GA54" s="64"/>
      <c r="GB54" s="64"/>
      <c r="GC54" s="64"/>
      <c r="GD54" s="64"/>
      <c r="GE54" s="64"/>
      <c r="GF54" s="64"/>
      <c r="GG54" s="64"/>
      <c r="GH54" s="64"/>
      <c r="GI54" s="64"/>
      <c r="GJ54" s="64"/>
    </row>
    <row r="55" spans="1:199" customHeight="1" ht="15.6" s="65" customFormat="1">
      <c r="A55" s="50"/>
      <c r="B55" s="51"/>
      <c r="C55" s="78"/>
      <c r="D55" s="58"/>
      <c r="E55" s="56"/>
      <c r="F55" s="55"/>
      <c r="G55" s="56"/>
      <c r="H55" s="56"/>
      <c r="I55" s="76"/>
      <c r="J55" s="56"/>
      <c r="K55" s="77"/>
      <c r="L55" s="77"/>
      <c r="M55" s="57"/>
      <c r="N55" s="57"/>
      <c r="O55" s="57"/>
      <c r="P55" s="353">
        <f>SUM(P53:T54)</f>
        <v>0</v>
      </c>
      <c r="Q55" s="353"/>
      <c r="R55" s="353"/>
      <c r="S55" s="353"/>
      <c r="T55" s="353"/>
      <c r="U55" s="98"/>
      <c r="V55" s="99"/>
      <c r="W55" s="100"/>
      <c r="X55" s="98"/>
      <c r="Y55" s="61"/>
      <c r="Z55" s="62"/>
      <c r="AA55" s="62"/>
      <c r="AB55" s="62"/>
      <c r="AC55" s="62"/>
      <c r="AD55" s="63"/>
      <c r="AE55" s="63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  <c r="DS55" s="64"/>
      <c r="DT55" s="64"/>
      <c r="DU55" s="64"/>
      <c r="DV55" s="64"/>
      <c r="DW55" s="64"/>
      <c r="DX55" s="64"/>
      <c r="DY55" s="64"/>
      <c r="DZ55" s="64"/>
      <c r="EA55" s="64"/>
      <c r="EB55" s="64"/>
      <c r="EC55" s="64"/>
      <c r="ED55" s="64"/>
      <c r="EE55" s="64"/>
      <c r="EF55" s="64"/>
      <c r="EG55" s="64"/>
      <c r="EH55" s="64"/>
      <c r="EI55" s="64"/>
      <c r="EJ55" s="64"/>
      <c r="EK55" s="64"/>
      <c r="EL55" s="64"/>
      <c r="EM55" s="64"/>
      <c r="EN55" s="64"/>
      <c r="EO55" s="64"/>
      <c r="EP55" s="64"/>
      <c r="EQ55" s="64"/>
      <c r="ER55" s="64"/>
      <c r="ES55" s="64"/>
      <c r="ET55" s="64"/>
      <c r="EU55" s="64"/>
      <c r="EV55" s="64"/>
      <c r="EW55" s="64"/>
      <c r="EX55" s="64"/>
      <c r="EY55" s="64"/>
      <c r="EZ55" s="64"/>
      <c r="FA55" s="64"/>
      <c r="FB55" s="64"/>
      <c r="FC55" s="64"/>
      <c r="FD55" s="64"/>
      <c r="FE55" s="64"/>
      <c r="FF55" s="64"/>
      <c r="FG55" s="64"/>
      <c r="FH55" s="64"/>
      <c r="FI55" s="64"/>
      <c r="FJ55" s="64"/>
      <c r="FK55" s="64"/>
      <c r="FL55" s="64"/>
      <c r="FM55" s="64"/>
      <c r="FN55" s="64"/>
      <c r="FO55" s="64"/>
      <c r="FP55" s="64"/>
      <c r="FQ55" s="64"/>
      <c r="FR55" s="64"/>
      <c r="FS55" s="64"/>
      <c r="FT55" s="64"/>
      <c r="FU55" s="64"/>
      <c r="FV55" s="64"/>
      <c r="FW55" s="64"/>
      <c r="FX55" s="64"/>
      <c r="FY55" s="64"/>
      <c r="FZ55" s="64"/>
      <c r="GA55" s="64"/>
      <c r="GB55" s="64"/>
      <c r="GC55" s="64"/>
      <c r="GD55" s="64"/>
      <c r="GE55" s="64"/>
      <c r="GF55" s="64"/>
      <c r="GG55" s="64"/>
      <c r="GH55" s="64"/>
      <c r="GI55" s="64"/>
      <c r="GJ55" s="64"/>
    </row>
    <row r="56" spans="1:199" s="65" customFormat="1">
      <c r="A56" s="50"/>
      <c r="B56" s="51"/>
      <c r="C56" s="52"/>
      <c r="D56" s="52"/>
      <c r="E56" s="56"/>
      <c r="F56" s="55"/>
      <c r="G56" s="56"/>
      <c r="H56" s="56"/>
      <c r="I56" s="76"/>
      <c r="J56" s="56"/>
      <c r="K56" s="77"/>
      <c r="L56" s="77"/>
      <c r="M56" s="57"/>
      <c r="N56" s="57"/>
      <c r="O56" s="57"/>
      <c r="P56" s="57"/>
      <c r="Q56" s="57"/>
      <c r="R56" s="57"/>
      <c r="S56" s="58"/>
      <c r="T56" s="101"/>
      <c r="U56" s="102"/>
      <c r="V56" s="103"/>
      <c r="W56" s="101"/>
      <c r="X56" s="102"/>
      <c r="Y56" s="61"/>
      <c r="Z56" s="62"/>
      <c r="AA56" s="62"/>
      <c r="AB56" s="62"/>
      <c r="AC56" s="62"/>
      <c r="AD56" s="63"/>
      <c r="AE56" s="63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  <c r="DS56" s="64"/>
      <c r="DT56" s="64"/>
      <c r="DU56" s="64"/>
      <c r="DV56" s="64"/>
      <c r="DW56" s="64"/>
      <c r="DX56" s="64"/>
      <c r="DY56" s="64"/>
      <c r="DZ56" s="64"/>
      <c r="EA56" s="64"/>
      <c r="EB56" s="64"/>
      <c r="EC56" s="64"/>
      <c r="ED56" s="64"/>
      <c r="EE56" s="64"/>
      <c r="EF56" s="64"/>
      <c r="EG56" s="64"/>
      <c r="EH56" s="64"/>
      <c r="EI56" s="64"/>
      <c r="EJ56" s="64"/>
      <c r="EK56" s="64"/>
      <c r="EL56" s="64"/>
      <c r="EM56" s="64"/>
      <c r="EN56" s="64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64"/>
      <c r="FB56" s="64"/>
      <c r="FC56" s="64"/>
      <c r="FD56" s="64"/>
      <c r="FE56" s="64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64"/>
      <c r="FW56" s="64"/>
      <c r="FX56" s="64"/>
      <c r="FY56" s="64"/>
      <c r="FZ56" s="64"/>
      <c r="GA56" s="64"/>
      <c r="GB56" s="64"/>
      <c r="GC56" s="64"/>
      <c r="GD56" s="64"/>
      <c r="GE56" s="64"/>
      <c r="GF56" s="64"/>
      <c r="GG56" s="64"/>
      <c r="GH56" s="64"/>
      <c r="GI56" s="64"/>
      <c r="GJ56" s="64"/>
    </row>
    <row r="57" spans="1:199" s="65" customFormat="1">
      <c r="A57" s="50"/>
      <c r="B57" s="51"/>
      <c r="C57" s="78" t="s">
        <v>54</v>
      </c>
      <c r="D57" s="55"/>
      <c r="E57" s="56"/>
      <c r="F57" s="56"/>
      <c r="G57" s="56"/>
      <c r="H57" s="56"/>
      <c r="I57" s="76"/>
      <c r="J57" s="56"/>
      <c r="K57" s="77"/>
      <c r="L57" s="77"/>
      <c r="M57" s="57"/>
      <c r="N57" s="57"/>
      <c r="O57" s="57"/>
      <c r="P57" s="361">
        <f>P40+P45+P55+P50</f>
        <v>16602054.8</v>
      </c>
      <c r="Q57" s="361"/>
      <c r="R57" s="361"/>
      <c r="S57" s="361"/>
      <c r="T57" s="361"/>
      <c r="U57" s="104"/>
      <c r="V57" s="350"/>
      <c r="W57" s="351"/>
      <c r="X57" s="352"/>
      <c r="Y57" s="61"/>
      <c r="Z57" s="62"/>
      <c r="AA57" s="62"/>
      <c r="AB57" s="62"/>
      <c r="AC57" s="62"/>
      <c r="AD57" s="63"/>
      <c r="AE57" s="63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64"/>
      <c r="FC57" s="64"/>
      <c r="FD57" s="64"/>
      <c r="FE57" s="64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64"/>
      <c r="FW57" s="64"/>
      <c r="FX57" s="64"/>
      <c r="FY57" s="64"/>
      <c r="FZ57" s="64"/>
      <c r="GA57" s="64"/>
      <c r="GB57" s="64"/>
      <c r="GC57" s="64"/>
      <c r="GD57" s="64"/>
      <c r="GE57" s="64"/>
      <c r="GF57" s="64"/>
      <c r="GG57" s="64"/>
      <c r="GH57" s="64"/>
      <c r="GI57" s="64"/>
      <c r="GJ57" s="64"/>
    </row>
    <row r="58" spans="1:199" customHeight="1" ht="12" s="65" customFormat="1">
      <c r="A58" s="50"/>
      <c r="B58" s="51"/>
      <c r="C58" s="105"/>
      <c r="D58" s="58"/>
      <c r="E58" s="106"/>
      <c r="F58" s="107"/>
      <c r="G58" s="108"/>
      <c r="H58" s="109"/>
      <c r="I58" s="110"/>
      <c r="J58" s="110"/>
      <c r="K58" s="111"/>
      <c r="L58" s="57"/>
      <c r="M58" s="57"/>
      <c r="N58" s="57"/>
      <c r="O58" s="57"/>
      <c r="P58" s="57"/>
      <c r="Q58" s="57"/>
      <c r="R58" s="57"/>
      <c r="S58" s="58"/>
      <c r="T58" s="90"/>
      <c r="U58" s="91"/>
      <c r="V58" s="92"/>
      <c r="W58" s="90"/>
      <c r="X58" s="91"/>
      <c r="Y58" s="61"/>
      <c r="Z58" s="62"/>
      <c r="AA58" s="62"/>
      <c r="AB58" s="62"/>
      <c r="AC58" s="62"/>
      <c r="AD58" s="63"/>
      <c r="AE58" s="63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64"/>
      <c r="FC58" s="64"/>
      <c r="FD58" s="64"/>
      <c r="FE58" s="64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64"/>
      <c r="FW58" s="64"/>
      <c r="FX58" s="64"/>
      <c r="FY58" s="64"/>
      <c r="FZ58" s="64"/>
      <c r="GA58" s="64"/>
      <c r="GB58" s="64"/>
      <c r="GC58" s="64"/>
      <c r="GD58" s="64"/>
      <c r="GE58" s="64"/>
      <c r="GF58" s="64"/>
      <c r="GG58" s="64"/>
      <c r="GH58" s="64"/>
      <c r="GI58" s="64"/>
      <c r="GJ58" s="64"/>
    </row>
    <row r="59" spans="1:199" customHeight="1" ht="13.2" s="65" customFormat="1">
      <c r="A59" s="50"/>
      <c r="B59" s="51"/>
      <c r="C59" s="89" t="s">
        <v>55</v>
      </c>
      <c r="D59" s="106"/>
      <c r="E59" s="106"/>
      <c r="F59" s="112"/>
      <c r="G59" s="108"/>
      <c r="H59" s="109"/>
      <c r="I59" s="110"/>
      <c r="J59" s="110"/>
      <c r="K59" s="111"/>
      <c r="L59" s="57"/>
      <c r="M59" s="57"/>
      <c r="N59" s="57"/>
      <c r="O59" s="57"/>
      <c r="P59" s="57"/>
      <c r="Q59" s="57"/>
      <c r="R59" s="57"/>
      <c r="S59" s="58"/>
      <c r="T59" s="72"/>
      <c r="U59" s="73"/>
      <c r="V59" s="71"/>
      <c r="W59" s="72"/>
      <c r="X59" s="73"/>
      <c r="Y59" s="61"/>
      <c r="Z59" s="62"/>
      <c r="AA59" s="62"/>
      <c r="AB59" s="62"/>
      <c r="AC59" s="62"/>
      <c r="AD59" s="63"/>
      <c r="AE59" s="63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</row>
    <row r="60" spans="1:199" customHeight="1" ht="13.2" s="65" customFormat="1">
      <c r="A60" s="50"/>
      <c r="B60" s="51"/>
      <c r="C60" s="58"/>
      <c r="D60" s="58"/>
      <c r="E60" s="106"/>
      <c r="F60" s="112"/>
      <c r="G60" s="108"/>
      <c r="H60" s="109"/>
      <c r="I60" s="110"/>
      <c r="J60" s="110"/>
      <c r="K60" s="111"/>
      <c r="L60" s="57"/>
      <c r="M60" s="57"/>
      <c r="N60" s="57"/>
      <c r="O60" s="57"/>
      <c r="P60" s="57"/>
      <c r="Q60" s="57"/>
      <c r="R60" s="57"/>
      <c r="S60" s="58"/>
      <c r="T60" s="72"/>
      <c r="U60" s="73"/>
      <c r="V60" s="71"/>
      <c r="W60" s="72"/>
      <c r="X60" s="73"/>
      <c r="Y60" s="61"/>
      <c r="Z60" s="62"/>
      <c r="AA60" s="62"/>
      <c r="AB60" s="62"/>
      <c r="AC60" s="62"/>
      <c r="AD60" s="63"/>
      <c r="AE60" s="63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  <c r="ED60" s="64"/>
      <c r="EE60" s="64"/>
      <c r="EF60" s="64"/>
      <c r="EG60" s="64"/>
      <c r="EH60" s="64"/>
      <c r="EI60" s="64"/>
      <c r="EJ60" s="64"/>
      <c r="EK60" s="64"/>
      <c r="EL60" s="64"/>
      <c r="EM60" s="64"/>
      <c r="EN60" s="64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64"/>
      <c r="FB60" s="64"/>
      <c r="FC60" s="64"/>
      <c r="FD60" s="64"/>
      <c r="FE60" s="64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64"/>
      <c r="FW60" s="64"/>
      <c r="FX60" s="64"/>
      <c r="FY60" s="64"/>
      <c r="FZ60" s="64"/>
      <c r="GA60" s="64"/>
      <c r="GB60" s="64"/>
      <c r="GC60" s="64"/>
      <c r="GD60" s="64"/>
      <c r="GE60" s="64"/>
      <c r="GF60" s="64"/>
      <c r="GG60" s="64"/>
      <c r="GH60" s="64"/>
      <c r="GI60" s="64"/>
      <c r="GJ60" s="64"/>
    </row>
    <row r="61" spans="1:199" customHeight="1" ht="13.2" s="65" customFormat="1">
      <c r="A61" s="113"/>
      <c r="B61" s="114"/>
      <c r="C61" s="115"/>
      <c r="D61" s="116"/>
      <c r="E61" s="117"/>
      <c r="F61" s="118"/>
      <c r="G61" s="119"/>
      <c r="H61" s="120"/>
      <c r="I61" s="121"/>
      <c r="J61" s="121"/>
      <c r="K61" s="122"/>
      <c r="L61" s="123"/>
      <c r="M61" s="123"/>
      <c r="N61" s="123"/>
      <c r="O61" s="123"/>
      <c r="P61" s="123"/>
      <c r="Q61" s="123"/>
      <c r="R61" s="123"/>
      <c r="S61" s="124"/>
      <c r="T61" s="125"/>
      <c r="U61" s="126"/>
      <c r="V61" s="127"/>
      <c r="W61" s="125"/>
      <c r="X61" s="126"/>
      <c r="Y61" s="61"/>
      <c r="Z61" s="62"/>
      <c r="AA61" s="62"/>
      <c r="AB61" s="62"/>
      <c r="AC61" s="62"/>
      <c r="AD61" s="63"/>
      <c r="AE61" s="63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  <c r="ED61" s="64"/>
      <c r="EE61" s="64"/>
      <c r="EF61" s="64"/>
      <c r="EG61" s="64"/>
      <c r="EH61" s="64"/>
      <c r="EI61" s="64"/>
      <c r="EJ61" s="64"/>
      <c r="EK61" s="64"/>
      <c r="EL61" s="64"/>
      <c r="EM61" s="64"/>
      <c r="EN61" s="64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64"/>
      <c r="FB61" s="64"/>
      <c r="FC61" s="64"/>
      <c r="FD61" s="64"/>
      <c r="FE61" s="64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64"/>
      <c r="FW61" s="64"/>
      <c r="FX61" s="64"/>
      <c r="FY61" s="64"/>
      <c r="FZ61" s="64"/>
      <c r="GA61" s="64"/>
      <c r="GB61" s="64"/>
      <c r="GC61" s="64"/>
      <c r="GD61" s="64"/>
      <c r="GE61" s="64"/>
      <c r="GF61" s="64"/>
      <c r="GG61" s="64"/>
      <c r="GH61" s="64"/>
      <c r="GI61" s="64"/>
      <c r="GJ61" s="64"/>
    </row>
    <row r="62" spans="1:199" customHeight="1" ht="13.8" s="49" customFormat="1">
      <c r="A62" s="128"/>
      <c r="B62" s="12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9"/>
      <c r="U62" s="349"/>
      <c r="V62" s="349"/>
      <c r="W62" s="349"/>
      <c r="X62" s="349"/>
      <c r="Y62" s="231"/>
      <c r="Z62" s="46"/>
      <c r="AA62" s="46"/>
      <c r="AB62" s="46"/>
      <c r="AC62" s="46"/>
      <c r="AD62" s="47"/>
      <c r="AE62" s="47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</row>
    <row r="63" spans="1:199" customHeight="1" ht="15">
      <c r="A63" s="6" t="s">
        <v>56</v>
      </c>
      <c r="B63" s="129"/>
      <c r="C63" s="129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29"/>
      <c r="P63" s="129"/>
      <c r="Q63" s="7"/>
      <c r="R63" s="7"/>
      <c r="S63" s="7"/>
      <c r="T63" s="7"/>
      <c r="U63" s="7"/>
      <c r="V63" s="7"/>
      <c r="W63" s="7"/>
      <c r="X63" s="131"/>
      <c r="Y63" s="233"/>
      <c r="Z63" s="5"/>
    </row>
    <row r="64" spans="1:199" customHeight="1" ht="15">
      <c r="A64" s="6"/>
      <c r="B64" s="133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5"/>
      <c r="O64" s="135"/>
      <c r="P64" s="136"/>
      <c r="Q64" s="7"/>
      <c r="R64" s="7"/>
      <c r="S64" s="7"/>
      <c r="T64" s="7"/>
      <c r="U64" s="7"/>
      <c r="V64" s="7"/>
      <c r="W64" s="7"/>
      <c r="X64" s="7"/>
      <c r="Y64" s="233"/>
      <c r="Z64" s="5"/>
    </row>
    <row r="65" spans="1:199" customHeight="1" ht="18">
      <c r="A65" s="6"/>
      <c r="B65" s="140"/>
      <c r="C65" s="234"/>
      <c r="D65" s="358" t="s">
        <v>57</v>
      </c>
      <c r="E65" s="358"/>
      <c r="F65" s="358"/>
      <c r="G65" s="358"/>
      <c r="H65" s="358"/>
      <c r="I65" s="358"/>
      <c r="J65" s="358"/>
      <c r="K65" s="358"/>
      <c r="L65" s="358"/>
      <c r="M65" s="358"/>
      <c r="N65" s="235"/>
      <c r="O65" s="146"/>
      <c r="P65" s="141"/>
      <c r="Q65" s="7"/>
      <c r="R65" s="7"/>
      <c r="S65" s="7"/>
      <c r="T65" s="7"/>
      <c r="U65" s="7"/>
      <c r="V65" s="7"/>
      <c r="W65" s="7"/>
      <c r="X65" s="7"/>
      <c r="Y65" s="236"/>
      <c r="Z65" s="5"/>
    </row>
    <row r="66" spans="1:199" customHeight="1" ht="15">
      <c r="A66" s="6"/>
      <c r="B66" s="140"/>
      <c r="C66" s="142"/>
      <c r="D66" s="143"/>
      <c r="E66" s="143"/>
      <c r="F66" s="143"/>
      <c r="G66" s="143"/>
      <c r="H66" s="143"/>
      <c r="I66" s="143"/>
      <c r="J66" s="143"/>
      <c r="K66" s="144"/>
      <c r="L66" s="144"/>
      <c r="M66" s="144"/>
      <c r="N66" s="145"/>
      <c r="O66" s="146"/>
      <c r="P66" s="141"/>
      <c r="Q66" s="7"/>
      <c r="R66" s="7"/>
      <c r="S66" s="7"/>
      <c r="T66" s="7"/>
      <c r="U66" s="7"/>
      <c r="V66" s="7"/>
      <c r="W66" s="7"/>
      <c r="X66" s="7"/>
      <c r="Y66" s="236"/>
      <c r="Z66" s="5"/>
    </row>
    <row r="67" spans="1:199" customHeight="1" ht="15.6">
      <c r="A67" s="6"/>
      <c r="B67" s="140"/>
      <c r="C67" s="237" t="s">
        <v>58</v>
      </c>
      <c r="D67" s="237"/>
      <c r="E67" s="237"/>
      <c r="F67" s="238"/>
      <c r="G67" s="147" t="s">
        <v>2</v>
      </c>
      <c r="H67" s="148" t="s">
        <v>59</v>
      </c>
      <c r="I67" s="237"/>
      <c r="J67" s="237"/>
      <c r="K67" s="239"/>
      <c r="L67" s="239"/>
      <c r="M67" s="239"/>
      <c r="N67" s="240"/>
      <c r="O67" s="241"/>
      <c r="P67" s="141"/>
      <c r="Q67" s="7"/>
      <c r="R67" s="7"/>
      <c r="S67" s="7"/>
      <c r="T67" s="7"/>
      <c r="U67" s="7"/>
      <c r="V67" s="7"/>
      <c r="W67" s="7"/>
      <c r="X67" s="7"/>
      <c r="Y67" s="167"/>
      <c r="Z67" s="5"/>
    </row>
    <row r="68" spans="1:199" customHeight="1" ht="15.6">
      <c r="A68" s="6"/>
      <c r="B68" s="140"/>
      <c r="C68" s="237" t="s">
        <v>60</v>
      </c>
      <c r="D68" s="147"/>
      <c r="E68" s="147"/>
      <c r="F68" s="147"/>
      <c r="G68" s="147" t="s">
        <v>2</v>
      </c>
      <c r="H68" s="242" t="s">
        <v>61</v>
      </c>
      <c r="I68" s="147"/>
      <c r="J68" s="147"/>
      <c r="K68" s="149"/>
      <c r="L68" s="149"/>
      <c r="M68" s="149"/>
      <c r="N68" s="240"/>
      <c r="O68" s="241"/>
      <c r="P68" s="141"/>
      <c r="Q68" s="7"/>
      <c r="R68" s="7"/>
      <c r="S68" s="7"/>
      <c r="T68" s="7"/>
      <c r="U68" s="7"/>
      <c r="V68" s="7"/>
      <c r="W68" s="7"/>
      <c r="X68" s="7"/>
      <c r="Y68" s="167"/>
      <c r="Z68" s="5"/>
    </row>
    <row r="69" spans="1:199" customHeight="1" ht="15.6">
      <c r="A69" s="6"/>
      <c r="B69" s="140"/>
      <c r="C69" s="237" t="s">
        <v>62</v>
      </c>
      <c r="D69" s="147"/>
      <c r="E69" s="147"/>
      <c r="F69" s="147"/>
      <c r="G69" s="147" t="s">
        <v>2</v>
      </c>
      <c r="H69" s="243" t="s">
        <v>63</v>
      </c>
      <c r="I69" s="147"/>
      <c r="J69" s="147"/>
      <c r="K69" s="149"/>
      <c r="L69" s="149"/>
      <c r="M69" s="149"/>
      <c r="N69" s="240"/>
      <c r="O69" s="241"/>
      <c r="P69" s="141"/>
      <c r="Q69" s="7"/>
      <c r="R69" s="7"/>
      <c r="S69" s="7"/>
      <c r="T69" s="7"/>
      <c r="U69" s="7"/>
      <c r="V69" s="7"/>
      <c r="W69" s="7"/>
      <c r="X69" s="7"/>
      <c r="Y69" s="167"/>
      <c r="Z69" s="5"/>
    </row>
    <row r="70" spans="1:199" customHeight="1" ht="15.6">
      <c r="A70" s="6"/>
      <c r="B70" s="140"/>
      <c r="C70" s="244" t="s">
        <v>64</v>
      </c>
      <c r="D70" s="151"/>
      <c r="E70" s="151"/>
      <c r="F70" s="151"/>
      <c r="G70" s="147" t="s">
        <v>2</v>
      </c>
      <c r="H70" s="243" t="s">
        <v>65</v>
      </c>
      <c r="I70" s="151"/>
      <c r="J70" s="151"/>
      <c r="K70" s="151"/>
      <c r="L70" s="149"/>
      <c r="M70" s="149"/>
      <c r="N70" s="240"/>
      <c r="O70" s="241"/>
      <c r="P70" s="141"/>
      <c r="Q70" s="7"/>
      <c r="R70" s="7"/>
      <c r="S70" s="7"/>
      <c r="T70" s="7"/>
      <c r="U70" s="7"/>
      <c r="V70" s="7"/>
      <c r="W70" s="7"/>
      <c r="X70" s="7"/>
      <c r="Y70" s="167"/>
      <c r="Z70" s="5"/>
    </row>
    <row r="71" spans="1:199" customHeight="1" ht="15.6">
      <c r="A71" s="6"/>
      <c r="B71" s="140"/>
      <c r="C71" s="244"/>
      <c r="D71" s="151"/>
      <c r="E71" s="151"/>
      <c r="F71" s="151"/>
      <c r="G71" s="147"/>
      <c r="H71" s="152"/>
      <c r="I71" s="151"/>
      <c r="J71" s="151"/>
      <c r="K71" s="151"/>
      <c r="L71" s="149"/>
      <c r="M71" s="149"/>
      <c r="N71" s="240"/>
      <c r="O71" s="241"/>
      <c r="P71" s="141"/>
      <c r="Q71" s="7"/>
      <c r="R71" s="7"/>
      <c r="S71" s="7"/>
      <c r="T71" s="7"/>
      <c r="U71" s="7"/>
      <c r="V71" s="7"/>
      <c r="W71" s="7"/>
      <c r="X71" s="7"/>
      <c r="Y71" s="167"/>
      <c r="Z71" s="5"/>
    </row>
    <row r="72" spans="1:199" customHeight="1" ht="15.6">
      <c r="A72" s="6"/>
      <c r="B72" s="140"/>
      <c r="C72" s="237" t="s">
        <v>58</v>
      </c>
      <c r="D72" s="237"/>
      <c r="E72" s="237"/>
      <c r="F72" s="238"/>
      <c r="G72" s="147" t="s">
        <v>2</v>
      </c>
      <c r="H72" s="148" t="s">
        <v>59</v>
      </c>
      <c r="I72" s="237"/>
      <c r="J72" s="237"/>
      <c r="K72" s="151"/>
      <c r="L72" s="149"/>
      <c r="M72" s="149"/>
      <c r="N72" s="240"/>
      <c r="O72" s="241"/>
      <c r="P72" s="141"/>
      <c r="Q72" s="7"/>
      <c r="R72" s="7"/>
      <c r="S72" s="7"/>
      <c r="T72" s="7"/>
      <c r="U72" s="7"/>
      <c r="V72" s="7"/>
      <c r="W72" s="7"/>
      <c r="X72" s="7"/>
      <c r="Y72" s="167"/>
      <c r="Z72" s="5"/>
    </row>
    <row r="73" spans="1:199" customHeight="1" ht="15.6">
      <c r="A73" s="6"/>
      <c r="B73" s="140"/>
      <c r="C73" s="237" t="s">
        <v>60</v>
      </c>
      <c r="D73" s="147"/>
      <c r="E73" s="147"/>
      <c r="F73" s="147"/>
      <c r="G73" s="147" t="s">
        <v>2</v>
      </c>
      <c r="H73" s="242" t="s">
        <v>66</v>
      </c>
      <c r="I73" s="147"/>
      <c r="J73" s="147"/>
      <c r="K73" s="151"/>
      <c r="L73" s="149"/>
      <c r="M73" s="149"/>
      <c r="N73" s="240"/>
      <c r="O73" s="241"/>
      <c r="P73" s="141"/>
      <c r="Q73" s="7"/>
      <c r="R73" s="7"/>
      <c r="S73" s="7"/>
      <c r="T73" s="7"/>
      <c r="U73" s="7"/>
      <c r="V73" s="7"/>
      <c r="W73" s="7"/>
      <c r="X73" s="7"/>
      <c r="Y73" s="167"/>
      <c r="Z73" s="5"/>
    </row>
    <row r="74" spans="1:199" customHeight="1" ht="15.6">
      <c r="A74" s="6"/>
      <c r="B74" s="140"/>
      <c r="C74" s="237" t="s">
        <v>62</v>
      </c>
      <c r="D74" s="147"/>
      <c r="E74" s="147"/>
      <c r="F74" s="147"/>
      <c r="G74" s="147" t="s">
        <v>2</v>
      </c>
      <c r="H74" s="243" t="s">
        <v>67</v>
      </c>
      <c r="I74" s="147"/>
      <c r="J74" s="147"/>
      <c r="K74" s="151"/>
      <c r="L74" s="149"/>
      <c r="M74" s="149"/>
      <c r="N74" s="240"/>
      <c r="O74" s="241"/>
      <c r="P74" s="141"/>
      <c r="Q74" s="7"/>
      <c r="R74" s="7"/>
      <c r="S74" s="7"/>
      <c r="T74" s="7"/>
      <c r="U74" s="7"/>
      <c r="V74" s="7"/>
      <c r="W74" s="7"/>
      <c r="X74" s="7"/>
      <c r="Y74" s="167"/>
      <c r="Z74" s="5"/>
    </row>
    <row r="75" spans="1:199" customHeight="1" ht="15.6">
      <c r="A75" s="6"/>
      <c r="B75" s="140"/>
      <c r="C75" s="244" t="s">
        <v>64</v>
      </c>
      <c r="D75" s="151"/>
      <c r="E75" s="151"/>
      <c r="F75" s="151"/>
      <c r="G75" s="147" t="s">
        <v>2</v>
      </c>
      <c r="H75" s="243" t="s">
        <v>68</v>
      </c>
      <c r="I75" s="151"/>
      <c r="J75" s="151"/>
      <c r="K75" s="151"/>
      <c r="L75" s="149"/>
      <c r="M75" s="149"/>
      <c r="N75" s="240"/>
      <c r="O75" s="241"/>
      <c r="P75" s="141"/>
      <c r="Q75" s="7"/>
      <c r="R75" s="7"/>
      <c r="S75" s="7"/>
      <c r="T75" s="137" t="s">
        <v>69</v>
      </c>
      <c r="U75" s="7"/>
      <c r="V75" s="7"/>
      <c r="W75" s="138"/>
      <c r="X75" s="139"/>
      <c r="Y75" s="167"/>
      <c r="Z75" s="5"/>
    </row>
    <row r="76" spans="1:199" customHeight="1" ht="15.6">
      <c r="A76" s="6"/>
      <c r="B76" s="140"/>
      <c r="C76" s="244"/>
      <c r="D76" s="151"/>
      <c r="E76" s="151"/>
      <c r="F76" s="151"/>
      <c r="G76" s="147"/>
      <c r="H76" s="152"/>
      <c r="I76" s="151"/>
      <c r="J76" s="151"/>
      <c r="K76" s="151"/>
      <c r="L76" s="149"/>
      <c r="M76" s="149"/>
      <c r="N76" s="240"/>
      <c r="O76" s="241"/>
      <c r="P76" s="141"/>
      <c r="Q76" s="7"/>
      <c r="R76" s="7"/>
      <c r="S76" s="7"/>
      <c r="T76" s="150"/>
      <c r="U76" s="7"/>
      <c r="V76" s="7"/>
      <c r="W76" s="138"/>
      <c r="X76" s="139"/>
      <c r="Y76" s="167"/>
      <c r="Z76" s="5"/>
    </row>
    <row r="77" spans="1:199" customHeight="1" ht="15.6">
      <c r="A77" s="6"/>
      <c r="B77" s="140"/>
      <c r="C77" s="237" t="s">
        <v>58</v>
      </c>
      <c r="D77" s="237"/>
      <c r="E77" s="237"/>
      <c r="F77" s="238"/>
      <c r="G77" s="147" t="s">
        <v>2</v>
      </c>
      <c r="H77" s="148" t="s">
        <v>59</v>
      </c>
      <c r="I77" s="237"/>
      <c r="J77" s="151"/>
      <c r="K77" s="151"/>
      <c r="L77" s="149"/>
      <c r="M77" s="149"/>
      <c r="N77" s="240"/>
      <c r="O77" s="241"/>
      <c r="P77" s="141"/>
      <c r="Q77" s="7"/>
      <c r="R77" s="7"/>
      <c r="S77" s="7"/>
      <c r="T77" s="150"/>
      <c r="U77" s="7"/>
      <c r="V77" s="7"/>
      <c r="W77" s="138"/>
      <c r="X77" s="139"/>
      <c r="Y77" s="167"/>
      <c r="Z77" s="5"/>
    </row>
    <row r="78" spans="1:199" customHeight="1" ht="15.6">
      <c r="A78" s="6"/>
      <c r="B78" s="140"/>
      <c r="C78" s="237" t="s">
        <v>60</v>
      </c>
      <c r="D78" s="147"/>
      <c r="E78" s="147"/>
      <c r="F78" s="147"/>
      <c r="G78" s="147" t="s">
        <v>2</v>
      </c>
      <c r="H78" s="242" t="s">
        <v>70</v>
      </c>
      <c r="I78" s="147"/>
      <c r="J78" s="151"/>
      <c r="K78" s="151"/>
      <c r="L78" s="149"/>
      <c r="M78" s="149"/>
      <c r="N78" s="240"/>
      <c r="O78" s="241"/>
      <c r="P78" s="141"/>
      <c r="Q78" s="7"/>
      <c r="R78" s="7"/>
      <c r="S78" s="7"/>
      <c r="T78" s="150"/>
      <c r="U78" s="7"/>
      <c r="V78" s="7"/>
      <c r="W78" s="153"/>
      <c r="X78" s="7"/>
      <c r="Y78" s="167"/>
      <c r="Z78" s="5"/>
    </row>
    <row r="79" spans="1:199" customHeight="1" ht="15.6">
      <c r="A79" s="6"/>
      <c r="B79" s="140"/>
      <c r="C79" s="237" t="s">
        <v>62</v>
      </c>
      <c r="D79" s="147"/>
      <c r="E79" s="147"/>
      <c r="F79" s="147"/>
      <c r="G79" s="147" t="s">
        <v>2</v>
      </c>
      <c r="H79" s="243" t="s">
        <v>71</v>
      </c>
      <c r="I79" s="147"/>
      <c r="J79" s="151"/>
      <c r="K79" s="151"/>
      <c r="L79" s="149"/>
      <c r="M79" s="149"/>
      <c r="N79" s="240"/>
      <c r="O79" s="241"/>
      <c r="P79" s="141"/>
      <c r="Q79" s="7"/>
      <c r="R79" s="7"/>
      <c r="S79" s="7"/>
      <c r="T79" s="154"/>
      <c r="U79" s="155"/>
      <c r="V79" s="155"/>
      <c r="W79" s="156"/>
      <c r="X79" s="155"/>
      <c r="Y79" s="167"/>
      <c r="Z79" s="5"/>
    </row>
    <row r="80" spans="1:199" customHeight="1" ht="15.6">
      <c r="A80" s="6"/>
      <c r="B80" s="140"/>
      <c r="C80" s="244" t="s">
        <v>64</v>
      </c>
      <c r="D80" s="151"/>
      <c r="E80" s="151"/>
      <c r="F80" s="151"/>
      <c r="G80" s="147" t="s">
        <v>2</v>
      </c>
      <c r="H80" s="243" t="s">
        <v>72</v>
      </c>
      <c r="I80" s="151"/>
      <c r="J80" s="151"/>
      <c r="K80" s="151"/>
      <c r="L80" s="149"/>
      <c r="M80" s="149"/>
      <c r="N80" s="240"/>
      <c r="O80" s="241"/>
      <c r="P80" s="141"/>
      <c r="Q80" s="7"/>
      <c r="R80" s="7"/>
      <c r="S80" s="7"/>
      <c r="T80" s="163" t="s">
        <v>73</v>
      </c>
      <c r="U80" s="150"/>
      <c r="V80" s="150"/>
      <c r="W80" s="150"/>
      <c r="X80" s="7"/>
      <c r="Y80" s="167"/>
      <c r="Z80" s="5"/>
    </row>
    <row r="81" spans="1:199">
      <c r="A81" s="6"/>
      <c r="B81" s="157"/>
      <c r="C81" s="158"/>
      <c r="D81" s="245"/>
      <c r="E81" s="160"/>
      <c r="F81" s="160"/>
      <c r="G81" s="160"/>
      <c r="H81" s="160"/>
      <c r="I81" s="160"/>
      <c r="J81" s="160"/>
      <c r="K81" s="160"/>
      <c r="L81" s="160"/>
      <c r="M81" s="161"/>
      <c r="N81" s="161"/>
      <c r="O81" s="158"/>
      <c r="P81" s="162"/>
      <c r="Q81" s="7"/>
      <c r="R81" s="7"/>
      <c r="S81" s="7"/>
      <c r="T81" s="7"/>
      <c r="U81" s="223"/>
      <c r="V81" s="223"/>
      <c r="W81" s="223"/>
      <c r="X81" s="7"/>
      <c r="Y81" s="167"/>
      <c r="Z81" s="5"/>
    </row>
    <row r="82" spans="1:199">
      <c r="B82" s="246"/>
      <c r="C82" s="246"/>
      <c r="D82" s="246"/>
      <c r="E82" s="246"/>
      <c r="F82" s="246"/>
      <c r="G82" s="246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28"/>
    </row>
    <row r="83" spans="1:199"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28"/>
    </row>
    <row r="84" spans="1:199"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28"/>
    </row>
    <row r="85" spans="1:199"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7"/>
      <c r="U85" s="247"/>
      <c r="V85" s="247"/>
      <c r="W85" s="247"/>
      <c r="X85" s="247"/>
      <c r="Y85" s="228"/>
    </row>
    <row r="86" spans="1:199">
      <c r="Y86" s="228"/>
    </row>
    <row r="87" spans="1:199">
      <c r="Y87" s="228"/>
    </row>
    <row r="88" spans="1:199">
      <c r="Y88" s="228"/>
    </row>
    <row r="89" spans="1:199">
      <c r="Y89" s="228"/>
    </row>
    <row r="90" spans="1:199">
      <c r="Y90" s="228"/>
    </row>
    <row r="91" spans="1:199">
      <c r="Y91" s="228"/>
    </row>
    <row r="92" spans="1:199">
      <c r="Y92" s="228"/>
    </row>
    <row r="93" spans="1:199">
      <c r="Y93" s="228"/>
    </row>
    <row r="94" spans="1:199">
      <c r="Y94" s="228"/>
    </row>
    <row r="95" spans="1:199">
      <c r="Y95" s="228"/>
    </row>
    <row r="96" spans="1:199">
      <c r="Y96" s="228"/>
    </row>
    <row r="97" spans="1:199">
      <c r="Y97" s="228"/>
    </row>
    <row r="98" spans="1:199">
      <c r="Y98" s="228"/>
    </row>
    <row r="99" spans="1:199">
      <c r="Y99" s="228"/>
    </row>
    <row r="100" spans="1:199">
      <c r="Y100" s="228"/>
    </row>
    <row r="101" spans="1:199">
      <c r="Y101" s="228"/>
    </row>
    <row r="102" spans="1:199">
      <c r="Y102" s="228"/>
    </row>
    <row r="103" spans="1:199">
      <c r="Y103" s="228"/>
    </row>
    <row r="104" spans="1:199">
      <c r="Y104" s="228"/>
    </row>
    <row r="105" spans="1:199">
      <c r="Y105" s="228"/>
    </row>
    <row r="106" spans="1:199">
      <c r="Y106" s="228"/>
    </row>
    <row r="107" spans="1:199">
      <c r="Y107" s="228"/>
    </row>
    <row r="108" spans="1:199">
      <c r="Y108" s="228"/>
    </row>
    <row r="109" spans="1:199">
      <c r="Y109" s="228"/>
    </row>
    <row r="110" spans="1:199">
      <c r="Y110" s="228"/>
    </row>
    <row r="111" spans="1:199">
      <c r="Y111" s="228"/>
    </row>
    <row r="112" spans="1:199">
      <c r="Y112" s="228"/>
    </row>
    <row r="113" spans="1:199">
      <c r="Y113" s="228"/>
    </row>
    <row r="114" spans="1:199">
      <c r="Y114" s="228"/>
    </row>
    <row r="115" spans="1:199">
      <c r="Y115" s="228"/>
    </row>
    <row r="116" spans="1:199">
      <c r="Y116" s="228"/>
    </row>
    <row r="118" spans="1:199" s="164" customForma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49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</row>
    <row r="119" spans="1:199" s="164" customForma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49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</row>
    <row r="120" spans="1:199" s="164" customForma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49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</row>
    <row r="121" spans="1:199" s="164" customForma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49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</row>
    <row r="122" spans="1:199" s="164" customForma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49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</row>
    <row r="123" spans="1:199" s="164" customForma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49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</row>
    <row r="124" spans="1:199" s="164" customForma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49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</row>
    <row r="125" spans="1:199" s="164" customForma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49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</row>
    <row r="126" spans="1:199" s="164" customForma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49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</row>
    <row r="127" spans="1:199" s="164" customForma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49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</row>
    <row r="128" spans="1:199" s="164" customForma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49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</row>
    <row r="129" spans="1:199" s="164" customForma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49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</row>
    <row r="130" spans="1:199" s="164" customForma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49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</row>
    <row r="131" spans="1:199" s="164" customForma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49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</row>
    <row r="132" spans="1:199" s="164" customForma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49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</row>
    <row r="133" spans="1:199" s="164" customForma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49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</row>
    <row r="134" spans="1:199" s="164" customForma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49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</row>
  </sheetData>
  <mergeCells>
    <mergeCell ref="V30:X30"/>
    <mergeCell ref="V18:X18"/>
    <mergeCell ref="V25:X25"/>
    <mergeCell ref="V20:X20"/>
    <mergeCell ref="V19:X19"/>
    <mergeCell ref="V24:X24"/>
    <mergeCell ref="V23:X23"/>
    <mergeCell ref="V22:X22"/>
    <mergeCell ref="V21:X21"/>
    <mergeCell ref="V33:X33"/>
    <mergeCell ref="V34:X34"/>
    <mergeCell ref="P43:T43"/>
    <mergeCell ref="P48:T48"/>
    <mergeCell ref="A1:X2"/>
    <mergeCell ref="W5:X5"/>
    <mergeCell ref="R14:T14"/>
    <mergeCell ref="W7:X9"/>
    <mergeCell ref="P44:T44"/>
    <mergeCell ref="P38:T38"/>
    <mergeCell ref="P39:T39"/>
    <mergeCell ref="P40:T40"/>
    <mergeCell ref="V40:X40"/>
    <mergeCell ref="A15:U15"/>
    <mergeCell ref="V15:X15"/>
    <mergeCell ref="V17:X17"/>
    <mergeCell ref="D65:M65"/>
    <mergeCell ref="P51:T51"/>
    <mergeCell ref="P53:T53"/>
    <mergeCell ref="P55:T55"/>
    <mergeCell ref="P57:T57"/>
    <mergeCell ref="U13:X13"/>
    <mergeCell ref="W6:X6"/>
    <mergeCell ref="P49:T49"/>
    <mergeCell ref="P54:T54"/>
    <mergeCell ref="C62:S62"/>
    <mergeCell ref="T62:X62"/>
    <mergeCell ref="V57:X57"/>
    <mergeCell ref="P50:T50"/>
    <mergeCell ref="V26:X26"/>
    <mergeCell ref="V27:X27"/>
    <mergeCell ref="P45:T45"/>
    <mergeCell ref="P37:T37"/>
    <mergeCell ref="V28:X28"/>
    <mergeCell ref="V29:X29"/>
    <mergeCell ref="V31:X31"/>
    <mergeCell ref="V32:X32"/>
  </mergeCells>
  <conditionalFormatting sqref="P39:T39">
    <cfRule type="cellIs" dxfId="0" priority="1" operator="equal">
      <formula>0</formula>
    </cfRule>
  </conditionalFormatting>
  <conditionalFormatting sqref="P43:T44">
    <cfRule type="cellIs" dxfId="0" priority="2" operator="equal">
      <formula>0</formula>
    </cfRule>
  </conditionalFormatting>
  <conditionalFormatting sqref="P48:T49">
    <cfRule type="cellIs" dxfId="0" priority="3" operator="equal">
      <formula>0</formula>
    </cfRule>
  </conditionalFormatting>
  <hyperlinks>
    <hyperlink ref="B11" r:id="rId_hyperlink_1"/>
  </hyperlinks>
  <printOptions gridLines="false" gridLinesSet="true"/>
  <pageMargins left="0.7" right="0.7" top="0.75" bottom="0.75" header="0.3" footer="0.3"/>
  <pageSetup paperSize="9" orientation="portrait" scale="79" fitToHeight="1" fitToWidth="1" pageOrder="downThenOver" r:id="rId2ps"/>
  <rowBreaks count="1" manualBreakCount="1">
    <brk id="62" man="1" max="16383"/>
  </rowBreaks>
  <colBreaks count="1" manualBreakCount="1">
    <brk id="24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P91"/>
  <sheetViews>
    <sheetView tabSelected="0" workbookViewId="0" showGridLines="true" showRowColHeaders="1">
      <selection activeCell="H30" sqref="H30"/>
    </sheetView>
  </sheetViews>
  <sheetFormatPr defaultRowHeight="14.4" defaultColWidth="3" outlineLevelRow="0" outlineLevelCol="0"/>
  <cols>
    <col min="1" max="1" width="1.33203125" customWidth="true" style="3"/>
    <col min="2" max="2" width="3" style="3"/>
    <col min="3" max="3" width="3" style="3"/>
    <col min="4" max="4" width="3" style="3"/>
    <col min="5" max="5" width="2.88671875" customWidth="true" style="3"/>
    <col min="6" max="6" width="6.33203125" customWidth="true" style="3"/>
    <col min="7" max="7" width="1.5546875" customWidth="true" style="3"/>
    <col min="8" max="8" width="3" style="3"/>
    <col min="9" max="9" width="4.5546875" customWidth="true" style="3"/>
    <col min="10" max="10" width="3" style="3"/>
    <col min="11" max="11" width="3" style="3"/>
    <col min="12" max="12" width="3" style="3"/>
    <col min="13" max="13" width="3" style="3"/>
    <col min="14" max="14" width="8.109375" customWidth="true" style="3"/>
    <col min="15" max="15" width="3" style="3"/>
    <col min="16" max="16" width="10.5546875" customWidth="true" style="3"/>
    <col min="17" max="17" width="4.88671875" customWidth="true" style="3"/>
    <col min="18" max="18" width="3.6640625" customWidth="true" style="3"/>
    <col min="19" max="19" width="4" customWidth="true" style="3"/>
    <col min="20" max="20" width="3" style="3"/>
    <col min="21" max="21" width="5.88671875" customWidth="true" style="3"/>
    <col min="22" max="22" width="1.5546875" customWidth="true" style="3"/>
    <col min="23" max="23" width="3" style="3"/>
    <col min="24" max="24" width="4" customWidth="true" style="3"/>
    <col min="25" max="25" width="3" style="3"/>
    <col min="26" max="26" width="3" style="3"/>
    <col min="27" max="27" width="3.88671875" customWidth="true" style="3"/>
    <col min="28" max="28" width="3" style="3"/>
    <col min="29" max="29" width="4.5546875" customWidth="true" style="3"/>
    <col min="30" max="30" width="4.109375" customWidth="true" style="164"/>
    <col min="31" max="31" width="17.5546875" customWidth="true" style="3"/>
    <col min="32" max="32" width="17.88671875" customWidth="true" style="219"/>
    <col min="33" max="33" width="3" style="3"/>
  </cols>
  <sheetData>
    <row r="1" spans="1:198" customHeight="1" ht="14.25">
      <c r="A1" s="365" t="s">
        <v>74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1"/>
      <c r="AF1" s="165"/>
    </row>
    <row r="2" spans="1:198" customHeight="1" ht="2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1"/>
      <c r="AF2" s="165"/>
    </row>
    <row r="3" spans="1:198" customHeight="1" ht="6.7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F3" s="165"/>
    </row>
    <row r="4" spans="1:198" customHeight="1" ht="9" s="7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AD4" s="166"/>
      <c r="AF4" s="167"/>
    </row>
    <row r="5" spans="1:198" customHeight="1" ht="15.45" s="8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" t="s">
        <v>1</v>
      </c>
      <c r="S5" s="9"/>
      <c r="T5" s="9"/>
      <c r="U5" s="9"/>
      <c r="V5" s="9" t="s">
        <v>2</v>
      </c>
      <c r="W5" s="412"/>
      <c r="X5" s="413"/>
      <c r="Y5" s="413"/>
      <c r="Z5" s="413"/>
      <c r="AA5" s="413"/>
      <c r="AB5" s="413"/>
      <c r="AC5" s="250"/>
      <c r="AD5" s="5"/>
      <c r="AE5" s="3"/>
      <c r="AF5" s="165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</row>
    <row r="6" spans="1:198" customHeight="1" ht="15" s="8" customFormat="1">
      <c r="A6" s="6"/>
      <c r="B6" s="6"/>
      <c r="C6" s="6"/>
      <c r="D6" s="6"/>
      <c r="E6" s="6"/>
      <c r="F6" s="6"/>
      <c r="G6" s="6"/>
      <c r="H6" s="6"/>
      <c r="I6" s="6"/>
      <c r="J6" s="6"/>
      <c r="K6" s="10"/>
      <c r="L6" s="168"/>
      <c r="M6" s="6"/>
      <c r="N6" s="6"/>
      <c r="O6" s="10"/>
      <c r="P6" s="168"/>
      <c r="Q6" s="6"/>
      <c r="R6" s="9" t="s">
        <v>75</v>
      </c>
      <c r="S6" s="9"/>
      <c r="T6" s="9"/>
      <c r="U6" s="9"/>
      <c r="V6" s="9" t="s">
        <v>2</v>
      </c>
      <c r="W6" s="414"/>
      <c r="X6" s="415"/>
      <c r="Y6" s="415"/>
      <c r="Z6" s="415"/>
      <c r="AA6" s="415"/>
      <c r="AB6" s="415"/>
      <c r="AC6" s="250"/>
      <c r="AD6" s="5"/>
      <c r="AE6" s="3"/>
      <c r="AF6" s="165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</row>
    <row r="7" spans="1:198" customHeight="1" ht="15" s="8" customFormat="1">
      <c r="A7" s="6"/>
      <c r="B7" s="6"/>
      <c r="C7" s="6"/>
      <c r="D7" s="6"/>
      <c r="E7" s="6"/>
      <c r="F7" s="6"/>
      <c r="G7" s="6"/>
      <c r="H7" s="6"/>
      <c r="I7" s="6"/>
      <c r="J7" s="6"/>
      <c r="K7" s="10"/>
      <c r="L7" s="11"/>
      <c r="M7" s="6"/>
      <c r="N7" s="6"/>
      <c r="O7" s="10"/>
      <c r="P7" s="11"/>
      <c r="Q7" s="12"/>
      <c r="R7" s="9" t="s">
        <v>4</v>
      </c>
      <c r="S7" s="9"/>
      <c r="T7" s="9"/>
      <c r="U7" s="9"/>
      <c r="V7" s="9" t="s">
        <v>2</v>
      </c>
      <c r="W7" s="378"/>
      <c r="X7" s="379"/>
      <c r="Y7" s="379"/>
      <c r="Z7" s="379"/>
      <c r="AA7" s="379"/>
      <c r="AB7" s="251"/>
      <c r="AC7" s="251"/>
      <c r="AD7" s="5"/>
      <c r="AE7" s="3"/>
      <c r="AF7" s="165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</row>
    <row r="8" spans="1:198" customHeight="1" ht="15.15" s="8" customFormat="1">
      <c r="A8" s="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6"/>
      <c r="N8" s="6"/>
      <c r="O8" s="10"/>
      <c r="P8" s="11"/>
      <c r="Q8" s="16"/>
      <c r="R8" s="9" t="s">
        <v>6</v>
      </c>
      <c r="S8" s="9"/>
      <c r="T8" s="9"/>
      <c r="U8" s="9"/>
      <c r="V8" s="9" t="s">
        <v>2</v>
      </c>
      <c r="W8" s="416" t="s">
        <v>76</v>
      </c>
      <c r="X8" s="416"/>
      <c r="Y8" s="416"/>
      <c r="Z8" s="416"/>
      <c r="AA8" s="416"/>
      <c r="AB8" s="416"/>
      <c r="AC8" s="416"/>
      <c r="AD8" s="5"/>
      <c r="AE8" s="3"/>
      <c r="AF8" s="165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</row>
    <row r="9" spans="1:198" customHeight="1" ht="15.75" s="8" customFormat="1">
      <c r="A9" s="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6"/>
      <c r="N9" s="6"/>
      <c r="O9" s="10"/>
      <c r="P9" s="11"/>
      <c r="Q9" s="6"/>
      <c r="R9" s="18"/>
      <c r="S9" s="18"/>
      <c r="T9" s="18"/>
      <c r="U9" s="18"/>
      <c r="V9" s="18"/>
      <c r="W9" s="416"/>
      <c r="X9" s="416"/>
      <c r="Y9" s="416"/>
      <c r="Z9" s="416"/>
      <c r="AA9" s="416"/>
      <c r="AB9" s="416"/>
      <c r="AC9" s="416"/>
      <c r="AD9" s="5"/>
      <c r="AE9" s="3"/>
      <c r="AF9" s="165"/>
      <c r="AG9" s="3"/>
      <c r="AH9" s="3"/>
      <c r="AI9" s="3"/>
      <c r="AJ9" s="3"/>
      <c r="AK9" s="3"/>
      <c r="AL9" s="3"/>
      <c r="AM9" s="3"/>
      <c r="AN9" s="3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</row>
    <row r="10" spans="1:198" customHeight="1" ht="12.75" s="8" customFormat="1">
      <c r="A10" s="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6"/>
      <c r="N10" s="6"/>
      <c r="O10" s="10"/>
      <c r="P10" s="11"/>
      <c r="Q10" s="6"/>
      <c r="R10" s="18"/>
      <c r="S10" s="18"/>
      <c r="T10" s="18"/>
      <c r="U10" s="18"/>
      <c r="V10" s="18"/>
      <c r="W10" s="416"/>
      <c r="X10" s="416"/>
      <c r="Y10" s="416"/>
      <c r="Z10" s="416"/>
      <c r="AA10" s="416"/>
      <c r="AB10" s="416"/>
      <c r="AC10" s="416"/>
      <c r="AD10" s="5"/>
      <c r="AE10" s="3"/>
      <c r="AF10" s="165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</row>
    <row r="11" spans="1:198" customHeight="1" ht="12.75" s="8" customFormat="1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6"/>
      <c r="N11" s="6"/>
      <c r="O11" s="10"/>
      <c r="P11" s="11"/>
      <c r="Q11" s="6"/>
      <c r="R11" s="18"/>
      <c r="S11" s="18"/>
      <c r="T11" s="18"/>
      <c r="U11" s="18"/>
      <c r="V11" s="18"/>
      <c r="W11" s="416"/>
      <c r="X11" s="416"/>
      <c r="Y11" s="416"/>
      <c r="Z11" s="416"/>
      <c r="AA11" s="416"/>
      <c r="AB11" s="416"/>
      <c r="AC11" s="416"/>
      <c r="AD11" s="5"/>
      <c r="AE11" s="3"/>
      <c r="AF11" s="165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</row>
    <row r="12" spans="1:198" customHeight="1" ht="19.2" s="8" customForma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0"/>
      <c r="P12" s="11"/>
      <c r="Q12" s="6"/>
      <c r="R12" s="18"/>
      <c r="S12" s="18"/>
      <c r="T12" s="18"/>
      <c r="U12" s="18"/>
      <c r="V12" s="18"/>
      <c r="W12" s="416"/>
      <c r="X12" s="416"/>
      <c r="Y12" s="416"/>
      <c r="Z12" s="416"/>
      <c r="AA12" s="416"/>
      <c r="AB12" s="416"/>
      <c r="AC12" s="416"/>
      <c r="AD12" s="5"/>
      <c r="AE12" s="3"/>
      <c r="AF12" s="165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</row>
    <row r="13" spans="1:198" customHeight="1" ht="12" s="8" customFormat="1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6"/>
      <c r="Q13" s="23"/>
      <c r="R13" s="6"/>
      <c r="S13" s="6"/>
      <c r="T13" s="24"/>
      <c r="U13" s="24"/>
      <c r="V13" s="24"/>
      <c r="W13" s="416"/>
      <c r="X13" s="416"/>
      <c r="Y13" s="416"/>
      <c r="Z13" s="416"/>
      <c r="AA13" s="416"/>
      <c r="AB13" s="416"/>
      <c r="AC13" s="416"/>
      <c r="AD13" s="5"/>
      <c r="AE13" s="3"/>
      <c r="AF13" s="165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</row>
    <row r="14" spans="1:198" customHeight="1" ht="12" s="8" customFormat="1">
      <c r="A14" s="6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6"/>
      <c r="Q14" s="23"/>
      <c r="R14" s="25" t="s">
        <v>77</v>
      </c>
      <c r="S14" s="9"/>
      <c r="T14" s="9"/>
      <c r="U14" s="9"/>
      <c r="V14" s="9" t="s">
        <v>2</v>
      </c>
      <c r="W14" s="252"/>
      <c r="X14" s="26"/>
      <c r="Y14" s="26"/>
      <c r="Z14" s="27"/>
      <c r="AA14" s="27"/>
      <c r="AB14" s="27"/>
      <c r="AC14" s="27"/>
      <c r="AD14" s="27"/>
      <c r="AE14" s="3"/>
      <c r="AF14" s="165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</row>
    <row r="15" spans="1:198" customHeight="1" ht="20.25" s="35" customFormat="1">
      <c r="A15" s="26"/>
      <c r="B15" s="366"/>
      <c r="C15" s="366"/>
      <c r="D15" s="366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26"/>
      <c r="Q15" s="32"/>
      <c r="R15" s="366" t="s">
        <v>78</v>
      </c>
      <c r="S15" s="366"/>
      <c r="T15" s="366"/>
      <c r="U15" s="33"/>
      <c r="V15" s="9" t="s">
        <v>2</v>
      </c>
      <c r="W15" s="253"/>
      <c r="X15" s="7"/>
      <c r="Y15" s="7"/>
      <c r="Z15" s="7"/>
      <c r="AA15" s="7"/>
      <c r="AB15" s="7"/>
      <c r="AC15" s="7"/>
      <c r="AD15" s="7"/>
      <c r="AE15" s="34"/>
      <c r="AF15" s="169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</row>
    <row r="16" spans="1:198" customHeight="1" ht="13.8" s="8" customFormat="1">
      <c r="A16" s="417" t="s">
        <v>79</v>
      </c>
      <c r="B16" s="418"/>
      <c r="C16" s="418"/>
      <c r="D16" s="418"/>
      <c r="E16" s="418"/>
      <c r="F16" s="418"/>
      <c r="G16" s="418"/>
      <c r="H16" s="418"/>
      <c r="I16" s="418"/>
      <c r="J16" s="418"/>
      <c r="K16" s="418"/>
      <c r="L16" s="418"/>
      <c r="M16" s="418"/>
      <c r="N16" s="418"/>
      <c r="O16" s="418"/>
      <c r="P16" s="418"/>
      <c r="Q16" s="418"/>
      <c r="R16" s="418"/>
      <c r="S16" s="418"/>
      <c r="T16" s="419" t="s">
        <v>80</v>
      </c>
      <c r="U16" s="419"/>
      <c r="V16" s="419"/>
      <c r="W16" s="419"/>
      <c r="X16" s="419"/>
      <c r="Y16" s="419" t="s">
        <v>17</v>
      </c>
      <c r="Z16" s="419"/>
      <c r="AA16" s="419"/>
      <c r="AB16" s="419"/>
      <c r="AC16" s="420"/>
      <c r="AD16" s="3"/>
      <c r="AE16" s="3"/>
      <c r="AF16" s="165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</row>
    <row r="17" spans="1:198" customHeight="1" ht="13.8" s="49" customFormat="1">
      <c r="A17" s="170"/>
      <c r="B17" s="171"/>
      <c r="C17" s="172"/>
      <c r="D17" s="172"/>
      <c r="E17" s="172"/>
      <c r="F17" s="173"/>
      <c r="G17" s="174"/>
      <c r="H17" s="174"/>
      <c r="I17" s="175"/>
      <c r="J17" s="176"/>
      <c r="K17" s="176"/>
      <c r="L17" s="176"/>
      <c r="M17" s="176"/>
      <c r="N17" s="176"/>
      <c r="O17" s="176"/>
      <c r="P17" s="173"/>
      <c r="Q17" s="173"/>
      <c r="R17" s="173"/>
      <c r="S17" s="177"/>
      <c r="T17" s="45"/>
      <c r="U17" s="43"/>
      <c r="V17" s="43"/>
      <c r="W17" s="43"/>
      <c r="X17" s="44"/>
      <c r="Y17" s="178"/>
      <c r="Z17" s="179"/>
      <c r="AA17" s="179"/>
      <c r="AB17" s="179"/>
      <c r="AC17" s="180"/>
      <c r="AD17" s="46"/>
      <c r="AE17" s="48"/>
      <c r="AF17" s="181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</row>
    <row r="18" spans="1:198" customHeight="1" ht="13.8" s="49" customFormat="1">
      <c r="A18" s="36"/>
      <c r="B18" s="37"/>
      <c r="C18" s="38"/>
      <c r="D18" s="38"/>
      <c r="E18" s="38"/>
      <c r="F18" s="39"/>
      <c r="G18" s="40"/>
      <c r="H18" s="40"/>
      <c r="I18" s="41"/>
      <c r="J18" s="42"/>
      <c r="K18" s="42"/>
      <c r="L18" s="42"/>
      <c r="M18" s="42"/>
      <c r="N18" s="42"/>
      <c r="O18" s="42"/>
      <c r="P18" s="39"/>
      <c r="Q18" s="39"/>
      <c r="R18" s="39"/>
      <c r="S18" s="182"/>
      <c r="T18" s="45"/>
      <c r="U18" s="43"/>
      <c r="V18" s="43"/>
      <c r="W18" s="43"/>
      <c r="X18" s="44"/>
      <c r="Y18" s="183"/>
      <c r="Z18" s="184"/>
      <c r="AA18" s="184"/>
      <c r="AB18" s="184"/>
      <c r="AC18" s="185"/>
      <c r="AD18" s="46"/>
      <c r="AE18" s="48"/>
      <c r="AF18" s="181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</row>
    <row r="19" spans="1:198" customHeight="1" ht="13.8" s="49" customFormat="1">
      <c r="A19" s="36"/>
      <c r="B19" s="37"/>
      <c r="C19" s="38"/>
      <c r="D19" s="38"/>
      <c r="E19" s="38"/>
      <c r="F19" s="39"/>
      <c r="G19" s="40"/>
      <c r="H19" s="40"/>
      <c r="I19" s="41"/>
      <c r="J19" s="42"/>
      <c r="K19" s="42"/>
      <c r="L19" s="42"/>
      <c r="M19" s="42"/>
      <c r="N19" s="42"/>
      <c r="O19" s="42"/>
      <c r="P19" s="39"/>
      <c r="Q19" s="39"/>
      <c r="R19" s="39"/>
      <c r="S19" s="182"/>
      <c r="T19" s="45"/>
      <c r="U19" s="43"/>
      <c r="V19" s="43"/>
      <c r="W19" s="43"/>
      <c r="X19" s="44"/>
      <c r="Y19" s="183"/>
      <c r="Z19" s="184"/>
      <c r="AA19" s="184"/>
      <c r="AB19" s="184"/>
      <c r="AC19" s="185"/>
      <c r="AD19" s="46"/>
      <c r="AE19" s="48"/>
      <c r="AF19" s="181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</row>
    <row r="20" spans="1:198" customHeight="1" ht="13.8" s="49" customFormat="1">
      <c r="A20" s="36"/>
      <c r="B20" s="186" t="s">
        <v>81</v>
      </c>
      <c r="C20" s="27" t="s">
        <v>82</v>
      </c>
      <c r="D20" s="187"/>
      <c r="E20" s="188"/>
      <c r="F20" s="7"/>
      <c r="G20" s="7"/>
      <c r="H20" s="7"/>
      <c r="I20" s="189"/>
      <c r="J20" s="7"/>
      <c r="K20" s="7"/>
      <c r="L20" s="78"/>
      <c r="M20" s="78"/>
      <c r="N20" s="78"/>
      <c r="O20" s="78"/>
      <c r="P20" s="78"/>
      <c r="Q20" s="78"/>
      <c r="R20" s="78"/>
      <c r="S20" s="190"/>
      <c r="T20" s="394">
        <v>5843750</v>
      </c>
      <c r="U20" s="395"/>
      <c r="V20" s="395"/>
      <c r="W20" s="395"/>
      <c r="X20" s="396"/>
      <c r="Y20" s="397">
        <f>T32</f>
        <v>3896299</v>
      </c>
      <c r="Z20" s="398"/>
      <c r="AA20" s="398"/>
      <c r="AB20" s="398"/>
      <c r="AC20" s="399"/>
      <c r="AD20" s="46"/>
      <c r="AE20" s="48"/>
      <c r="AF20" s="181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</row>
    <row r="21" spans="1:198" customHeight="1" ht="13.8" s="49" customFormat="1">
      <c r="A21" s="36"/>
      <c r="B21" s="52" t="s">
        <v>22</v>
      </c>
      <c r="C21" s="53" t="s">
        <v>23</v>
      </c>
      <c r="D21" s="66"/>
      <c r="E21" s="66"/>
      <c r="F21" s="67"/>
      <c r="G21" s="7"/>
      <c r="H21" s="7"/>
      <c r="I21" s="189"/>
      <c r="J21" s="7"/>
      <c r="K21" s="7"/>
      <c r="L21" s="78"/>
      <c r="M21" s="78"/>
      <c r="N21" s="78"/>
      <c r="O21" s="78"/>
      <c r="P21" s="78"/>
      <c r="Q21" s="78"/>
      <c r="R21" s="78"/>
      <c r="S21" s="190"/>
      <c r="T21" s="394">
        <v>519648</v>
      </c>
      <c r="U21" s="395"/>
      <c r="V21" s="395"/>
      <c r="W21" s="395"/>
      <c r="X21" s="396"/>
      <c r="Y21" s="183"/>
      <c r="Z21" s="184"/>
      <c r="AA21" s="184"/>
      <c r="AB21" s="184"/>
      <c r="AC21" s="185"/>
      <c r="AD21" s="46"/>
      <c r="AE21" s="48"/>
      <c r="AF21" s="181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</row>
    <row r="22" spans="1:198" customHeight="1" ht="13.8" s="49" customFormat="1">
      <c r="A22" s="36"/>
      <c r="B22" s="52" t="s">
        <v>36</v>
      </c>
      <c r="C22" s="53" t="s">
        <v>83</v>
      </c>
      <c r="D22" s="66"/>
      <c r="E22" s="66"/>
      <c r="F22" s="67"/>
      <c r="G22" s="7"/>
      <c r="H22" s="7"/>
      <c r="I22" s="189"/>
      <c r="J22" s="7"/>
      <c r="K22" s="7"/>
      <c r="L22" s="78"/>
      <c r="M22" s="78"/>
      <c r="N22" s="78"/>
      <c r="O22" s="78"/>
      <c r="P22" s="78"/>
      <c r="Q22" s="78"/>
      <c r="R22" s="78"/>
      <c r="S22" s="190"/>
      <c r="T22" s="394">
        <v>2873000</v>
      </c>
      <c r="U22" s="395"/>
      <c r="V22" s="395"/>
      <c r="W22" s="395"/>
      <c r="X22" s="396"/>
      <c r="Y22" s="397"/>
      <c r="Z22" s="398"/>
      <c r="AA22" s="398"/>
      <c r="AB22" s="398"/>
      <c r="AC22" s="399"/>
      <c r="AD22" s="46"/>
      <c r="AE22" s="197"/>
      <c r="AF22" s="198"/>
      <c r="AG22" s="198"/>
      <c r="AH22" s="198"/>
      <c r="AI22" s="199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</row>
    <row r="23" spans="1:198" customHeight="1" ht="15" s="49" customFormat="1">
      <c r="A23" s="36"/>
      <c r="B23" s="52" t="s">
        <v>39</v>
      </c>
      <c r="C23" s="53" t="s">
        <v>40</v>
      </c>
      <c r="D23" s="66"/>
      <c r="E23" s="66"/>
      <c r="F23" s="67"/>
      <c r="G23" s="7"/>
      <c r="H23" s="7"/>
      <c r="I23" s="189"/>
      <c r="J23" s="7"/>
      <c r="K23" s="7"/>
      <c r="L23" s="78"/>
      <c r="M23" s="78"/>
      <c r="N23" s="78"/>
      <c r="O23" s="78"/>
      <c r="P23" s="78"/>
      <c r="Q23" s="78"/>
      <c r="R23" s="78"/>
      <c r="S23" s="190"/>
      <c r="T23" s="400">
        <v>280000</v>
      </c>
      <c r="U23" s="401"/>
      <c r="V23" s="401"/>
      <c r="W23" s="401"/>
      <c r="X23" s="402"/>
      <c r="Y23" s="194"/>
      <c r="Z23" s="195"/>
      <c r="AA23" s="195"/>
      <c r="AB23" s="195"/>
      <c r="AC23" s="196"/>
      <c r="AD23" s="46"/>
      <c r="AE23" s="200"/>
      <c r="AF23" s="200"/>
      <c r="AG23" s="200"/>
      <c r="AH23" s="200"/>
      <c r="AI23" s="200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</row>
    <row r="24" spans="1:198" customHeight="1" ht="15.6" s="49" customFormat="1">
      <c r="A24" s="36"/>
      <c r="B24" s="201" t="s">
        <v>84</v>
      </c>
      <c r="C24" s="27"/>
      <c r="D24" s="77"/>
      <c r="E24" s="89"/>
      <c r="F24" s="78"/>
      <c r="G24" s="77"/>
      <c r="H24" s="77"/>
      <c r="I24" s="78"/>
      <c r="J24" s="7"/>
      <c r="K24" s="7"/>
      <c r="L24" s="78"/>
      <c r="M24" s="78"/>
      <c r="N24" s="78"/>
      <c r="O24" s="78"/>
      <c r="P24" s="78"/>
      <c r="Q24" s="78"/>
      <c r="R24" s="78"/>
      <c r="S24" s="190"/>
      <c r="T24" s="403">
        <f>SUM(T20:X23)</f>
        <v>9516398</v>
      </c>
      <c r="U24" s="404"/>
      <c r="V24" s="404"/>
      <c r="W24" s="404"/>
      <c r="X24" s="405"/>
      <c r="Y24" s="194"/>
      <c r="Z24" s="195"/>
      <c r="AA24" s="195"/>
      <c r="AB24" s="195"/>
      <c r="AC24" s="196"/>
      <c r="AD24" s="46"/>
      <c r="AE24" s="200"/>
      <c r="AF24" s="200"/>
      <c r="AG24" s="200"/>
      <c r="AH24" s="200"/>
      <c r="AI24" s="200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</row>
    <row r="25" spans="1:198" customHeight="1" ht="13.8" s="49" customFormat="1">
      <c r="A25" s="36"/>
      <c r="B25" s="7"/>
      <c r="C25" s="202"/>
      <c r="D25" s="77"/>
      <c r="E25" s="78"/>
      <c r="F25" s="78"/>
      <c r="G25" s="77"/>
      <c r="H25" s="77"/>
      <c r="I25" s="78"/>
      <c r="J25" s="7"/>
      <c r="K25" s="7"/>
      <c r="L25" s="78"/>
      <c r="M25" s="78"/>
      <c r="N25" s="78"/>
      <c r="O25" s="78"/>
      <c r="P25" s="78"/>
      <c r="Q25" s="78"/>
      <c r="R25" s="78"/>
      <c r="S25" s="190"/>
      <c r="T25" s="191"/>
      <c r="U25" s="192"/>
      <c r="V25" s="192"/>
      <c r="W25" s="192"/>
      <c r="X25" s="193"/>
      <c r="Y25" s="194"/>
      <c r="Z25" s="195"/>
      <c r="AA25" s="195"/>
      <c r="AB25" s="195"/>
      <c r="AC25" s="196"/>
      <c r="AD25" s="46"/>
      <c r="AE25" s="48"/>
      <c r="AF25" s="203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</row>
    <row r="26" spans="1:198" customHeight="1" ht="13.8" s="49" customFormat="1">
      <c r="A26" s="36"/>
      <c r="B26" s="7"/>
      <c r="C26" s="202"/>
      <c r="D26" s="77"/>
      <c r="E26" s="78"/>
      <c r="F26" s="78"/>
      <c r="G26" s="77"/>
      <c r="H26" s="77"/>
      <c r="I26" s="78"/>
      <c r="J26" s="7"/>
      <c r="K26" s="7"/>
      <c r="L26" s="78"/>
      <c r="M26" s="78"/>
      <c r="N26" s="78"/>
      <c r="O26" s="78"/>
      <c r="P26" s="78"/>
      <c r="Q26" s="78"/>
      <c r="R26" s="78"/>
      <c r="S26" s="190"/>
      <c r="T26" s="191"/>
      <c r="U26" s="192"/>
      <c r="V26" s="192"/>
      <c r="W26" s="192"/>
      <c r="X26" s="193"/>
      <c r="Y26" s="194"/>
      <c r="Z26" s="195"/>
      <c r="AA26" s="195"/>
      <c r="AB26" s="195"/>
      <c r="AC26" s="196"/>
      <c r="AD26" s="46"/>
      <c r="AE26" s="48"/>
      <c r="AF26" s="203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</row>
    <row r="27" spans="1:198" customHeight="1" ht="13.8" s="49" customFormat="1">
      <c r="A27" s="36"/>
      <c r="B27" s="7"/>
      <c r="C27" s="202"/>
      <c r="D27" s="77"/>
      <c r="E27" s="78"/>
      <c r="F27" s="78"/>
      <c r="G27" s="77"/>
      <c r="H27" s="77"/>
      <c r="I27" s="78"/>
      <c r="J27" s="7"/>
      <c r="K27" s="7"/>
      <c r="L27" s="78"/>
      <c r="M27" s="78"/>
      <c r="N27" s="78"/>
      <c r="O27" s="78"/>
      <c r="P27" s="78"/>
      <c r="Q27" s="78"/>
      <c r="R27" s="78"/>
      <c r="S27" s="190"/>
      <c r="T27" s="191"/>
      <c r="U27" s="192"/>
      <c r="V27" s="192"/>
      <c r="W27" s="192"/>
      <c r="X27" s="193"/>
      <c r="Y27" s="194"/>
      <c r="Z27" s="195"/>
      <c r="AA27" s="195"/>
      <c r="AB27" s="195"/>
      <c r="AC27" s="196"/>
      <c r="AD27" s="46"/>
      <c r="AE27" s="48"/>
      <c r="AF27" s="203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</row>
    <row r="28" spans="1:198" customHeight="1" ht="13.8" s="49" customFormat="1">
      <c r="A28" s="36"/>
      <c r="B28" s="7"/>
      <c r="C28" s="202"/>
      <c r="D28" s="77"/>
      <c r="E28" s="78"/>
      <c r="F28" s="78"/>
      <c r="G28" s="77"/>
      <c r="H28" s="77"/>
      <c r="I28" s="78"/>
      <c r="J28" s="7"/>
      <c r="K28" s="7"/>
      <c r="L28" s="78"/>
      <c r="M28" s="78"/>
      <c r="N28" s="78"/>
      <c r="O28" s="78"/>
      <c r="P28" s="78"/>
      <c r="Q28" s="78"/>
      <c r="R28" s="78"/>
      <c r="S28" s="190"/>
      <c r="T28" s="191"/>
      <c r="U28" s="192"/>
      <c r="V28" s="192"/>
      <c r="W28" s="192"/>
      <c r="X28" s="193"/>
      <c r="Y28" s="194"/>
      <c r="Z28" s="195"/>
      <c r="AA28" s="195"/>
      <c r="AB28" s="195"/>
      <c r="AC28" s="196"/>
      <c r="AD28" s="46"/>
      <c r="AE28" s="48"/>
      <c r="AF28" s="203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</row>
    <row r="29" spans="1:198" customHeight="1" ht="13.8" s="49" customFormat="1">
      <c r="A29" s="36"/>
      <c r="B29" s="7"/>
      <c r="C29" s="204" t="s">
        <v>85</v>
      </c>
      <c r="D29" s="77"/>
      <c r="E29" s="78"/>
      <c r="F29" s="78"/>
      <c r="G29" s="77"/>
      <c r="H29" s="77"/>
      <c r="I29" s="78"/>
      <c r="J29" s="7"/>
      <c r="K29" s="7"/>
      <c r="L29" s="78"/>
      <c r="M29" s="78"/>
      <c r="N29" s="78"/>
      <c r="O29" s="78"/>
      <c r="P29" s="78"/>
      <c r="Q29" s="78"/>
      <c r="R29" s="78"/>
      <c r="S29" s="190"/>
      <c r="T29" s="191"/>
      <c r="U29" s="192"/>
      <c r="V29" s="192"/>
      <c r="W29" s="192"/>
      <c r="X29" s="193"/>
      <c r="Y29" s="194"/>
      <c r="Z29" s="195"/>
      <c r="AA29" s="195"/>
      <c r="AB29" s="195"/>
      <c r="AC29" s="196"/>
      <c r="AD29" s="46"/>
      <c r="AE29" s="48"/>
      <c r="AF29" s="203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</row>
    <row r="30" spans="1:198" customHeight="1" ht="13.8" s="49" customFormat="1">
      <c r="A30" s="36"/>
      <c r="B30" s="7"/>
      <c r="C30" s="202"/>
      <c r="D30" s="77" t="s">
        <v>86</v>
      </c>
      <c r="E30" s="78"/>
      <c r="F30" s="78"/>
      <c r="G30" s="77"/>
      <c r="H30" s="77"/>
      <c r="I30" s="78"/>
      <c r="J30" s="7"/>
      <c r="K30" s="7"/>
      <c r="L30" s="78"/>
      <c r="M30" s="78"/>
      <c r="N30" s="78"/>
      <c r="O30" s="78"/>
      <c r="P30" s="78"/>
      <c r="Q30" s="78"/>
      <c r="R30" s="78"/>
      <c r="S30" s="190"/>
      <c r="T30" s="406">
        <f>AE30*0.5</f>
        <v>3321699</v>
      </c>
      <c r="U30" s="407"/>
      <c r="V30" s="407"/>
      <c r="W30" s="407"/>
      <c r="X30" s="408"/>
      <c r="Y30" s="194"/>
      <c r="Z30" s="195"/>
      <c r="AA30" s="195"/>
      <c r="AB30" s="195"/>
      <c r="AC30" s="196"/>
      <c r="AD30" s="46"/>
      <c r="AE30" s="226">
        <f>T20+T21+T23</f>
        <v>6643398</v>
      </c>
      <c r="AF30" s="203" t="s">
        <v>87</v>
      </c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</row>
    <row r="31" spans="1:198" s="49" customFormat="1">
      <c r="A31" s="36"/>
      <c r="B31" s="205"/>
      <c r="C31" s="78"/>
      <c r="D31" s="77" t="s">
        <v>88</v>
      </c>
      <c r="E31" s="78"/>
      <c r="F31" s="78"/>
      <c r="G31" s="77"/>
      <c r="H31" s="77"/>
      <c r="I31" s="78"/>
      <c r="J31" s="7"/>
      <c r="K31" s="7"/>
      <c r="L31" s="78"/>
      <c r="M31" s="78"/>
      <c r="N31" s="78"/>
      <c r="O31" s="78"/>
      <c r="P31" s="78"/>
      <c r="Q31" s="78"/>
      <c r="R31" s="78"/>
      <c r="S31" s="190"/>
      <c r="T31" s="409">
        <f>T22*0.2</f>
        <v>574600</v>
      </c>
      <c r="U31" s="410"/>
      <c r="V31" s="410"/>
      <c r="W31" s="410"/>
      <c r="X31" s="411"/>
      <c r="Y31" s="194"/>
      <c r="Z31" s="195"/>
      <c r="AA31" s="195"/>
      <c r="AB31" s="195"/>
      <c r="AC31" s="196"/>
      <c r="AD31" s="46"/>
      <c r="AE31" s="206"/>
      <c r="AF31" s="181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</row>
    <row r="32" spans="1:198" customHeight="1" ht="15" s="49" customFormat="1">
      <c r="A32" s="36"/>
      <c r="B32" s="205"/>
      <c r="C32" s="78"/>
      <c r="D32" s="78" t="s">
        <v>89</v>
      </c>
      <c r="E32" s="78"/>
      <c r="F32" s="78"/>
      <c r="G32" s="77"/>
      <c r="H32" s="77"/>
      <c r="I32" s="78"/>
      <c r="J32" s="7"/>
      <c r="K32" s="7"/>
      <c r="L32" s="78"/>
      <c r="M32" s="78"/>
      <c r="N32" s="78"/>
      <c r="O32" s="78"/>
      <c r="P32" s="78"/>
      <c r="Q32" s="78"/>
      <c r="R32" s="78"/>
      <c r="S32" s="190"/>
      <c r="T32" s="380">
        <f>SUM(T30:X31)</f>
        <v>3896299</v>
      </c>
      <c r="U32" s="381"/>
      <c r="V32" s="381"/>
      <c r="W32" s="381"/>
      <c r="X32" s="382"/>
      <c r="Y32" s="194"/>
      <c r="Z32" s="195"/>
      <c r="AA32" s="195"/>
      <c r="AB32" s="195"/>
      <c r="AC32" s="196"/>
      <c r="AD32" s="46"/>
      <c r="AE32" s="206"/>
      <c r="AF32" s="181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</row>
    <row r="33" spans="1:198" customHeight="1" ht="13.8" s="49" customFormat="1">
      <c r="A33" s="36"/>
      <c r="B33" s="205"/>
      <c r="C33" s="78"/>
      <c r="D33" s="77"/>
      <c r="E33" s="78"/>
      <c r="F33" s="78"/>
      <c r="G33" s="77"/>
      <c r="H33" s="77"/>
      <c r="I33" s="78"/>
      <c r="J33" s="7"/>
      <c r="K33" s="7"/>
      <c r="L33" s="78"/>
      <c r="M33" s="78"/>
      <c r="N33" s="78"/>
      <c r="O33" s="78"/>
      <c r="P33" s="78"/>
      <c r="Q33" s="78"/>
      <c r="R33" s="78"/>
      <c r="S33" s="190"/>
      <c r="T33" s="191"/>
      <c r="U33" s="192"/>
      <c r="V33" s="192"/>
      <c r="W33" s="192"/>
      <c r="X33" s="193"/>
      <c r="Y33" s="194"/>
      <c r="Z33" s="195"/>
      <c r="AA33" s="195"/>
      <c r="AB33" s="195"/>
      <c r="AC33" s="196"/>
      <c r="AD33" s="46"/>
      <c r="AE33" s="206"/>
      <c r="AF33" s="181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</row>
    <row r="34" spans="1:198" customHeight="1" ht="13.8" s="49" customFormat="1">
      <c r="A34" s="36"/>
      <c r="B34" s="205"/>
      <c r="C34" s="78"/>
      <c r="D34" s="77"/>
      <c r="E34" s="78"/>
      <c r="F34" s="78"/>
      <c r="G34" s="77"/>
      <c r="H34" s="77"/>
      <c r="I34" s="78"/>
      <c r="J34" s="7"/>
      <c r="K34" s="7"/>
      <c r="L34" s="78"/>
      <c r="M34" s="78"/>
      <c r="N34" s="78"/>
      <c r="O34" s="78"/>
      <c r="P34" s="78"/>
      <c r="Q34" s="78"/>
      <c r="R34" s="78"/>
      <c r="S34" s="190"/>
      <c r="T34" s="191"/>
      <c r="U34" s="192"/>
      <c r="V34" s="192"/>
      <c r="W34" s="192"/>
      <c r="X34" s="193"/>
      <c r="Y34" s="194"/>
      <c r="Z34" s="195"/>
      <c r="AA34" s="195"/>
      <c r="AB34" s="195"/>
      <c r="AC34" s="196"/>
      <c r="AD34" s="46"/>
      <c r="AE34" s="206"/>
      <c r="AF34" s="181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</row>
    <row r="35" spans="1:198" s="49" customFormat="1">
      <c r="A35" s="36"/>
      <c r="B35" s="77"/>
      <c r="C35" s="58"/>
      <c r="D35" s="77"/>
      <c r="E35" s="78"/>
      <c r="F35" s="78"/>
      <c r="G35" s="77"/>
      <c r="H35" s="77"/>
      <c r="I35" s="78"/>
      <c r="J35" s="7"/>
      <c r="K35" s="7"/>
      <c r="L35" s="78"/>
      <c r="M35" s="78"/>
      <c r="N35" s="78"/>
      <c r="O35" s="78"/>
      <c r="P35" s="78"/>
      <c r="Q35" s="78"/>
      <c r="R35" s="78"/>
      <c r="S35" s="190"/>
      <c r="T35" s="207"/>
      <c r="U35" s="208"/>
      <c r="V35" s="208"/>
      <c r="W35" s="208"/>
      <c r="X35" s="209"/>
      <c r="Y35" s="194"/>
      <c r="Z35" s="195"/>
      <c r="AA35" s="195"/>
      <c r="AB35" s="195"/>
      <c r="AC35" s="196"/>
      <c r="AD35" s="46"/>
      <c r="AE35" s="48"/>
      <c r="AF35" s="181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</row>
    <row r="36" spans="1:198" s="49" customFormat="1">
      <c r="A36" s="210"/>
      <c r="B36" s="211"/>
      <c r="C36" s="78"/>
      <c r="D36" s="77"/>
      <c r="E36" s="78"/>
      <c r="F36" s="78"/>
      <c r="G36" s="77"/>
      <c r="H36" s="77"/>
      <c r="I36" s="78"/>
      <c r="J36" s="7"/>
      <c r="K36" s="7"/>
      <c r="L36" s="78"/>
      <c r="M36" s="78"/>
      <c r="N36" s="78"/>
      <c r="O36" s="78"/>
      <c r="P36" s="78"/>
      <c r="Q36" s="78"/>
      <c r="R36" s="78"/>
      <c r="S36" s="190"/>
      <c r="T36" s="383"/>
      <c r="U36" s="384"/>
      <c r="V36" s="384"/>
      <c r="W36" s="384"/>
      <c r="X36" s="385"/>
      <c r="Y36" s="212"/>
      <c r="Z36" s="213"/>
      <c r="AA36" s="213"/>
      <c r="AB36" s="213"/>
      <c r="AC36" s="214"/>
      <c r="AD36" s="46"/>
      <c r="AE36" s="48"/>
      <c r="AF36" s="181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</row>
    <row r="37" spans="1:198" customHeight="1" ht="16.2">
      <c r="A37" s="215"/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386" t="s">
        <v>90</v>
      </c>
      <c r="U37" s="387"/>
      <c r="V37" s="387"/>
      <c r="W37" s="388" t="s">
        <v>91</v>
      </c>
      <c r="X37" s="389"/>
      <c r="Y37" s="390">
        <f>SUM(Y17:AC36)</f>
        <v>3896299</v>
      </c>
      <c r="Z37" s="391"/>
      <c r="AA37" s="391"/>
      <c r="AB37" s="391"/>
      <c r="AC37" s="392"/>
      <c r="AD37" s="3"/>
      <c r="AE37" s="218"/>
    </row>
    <row r="38" spans="1:198" customHeight="1" ht="15">
      <c r="A38" s="77"/>
      <c r="B38" s="77"/>
      <c r="C38" s="77"/>
      <c r="D38" s="77"/>
      <c r="E38" s="77"/>
      <c r="F38" s="77"/>
      <c r="G38" s="7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393"/>
      <c r="X38" s="393"/>
      <c r="Y38" s="393"/>
      <c r="Z38" s="393"/>
      <c r="AA38" s="78"/>
      <c r="AB38" s="78"/>
      <c r="AC38" s="78"/>
      <c r="AF38" s="165"/>
    </row>
    <row r="39" spans="1:198">
      <c r="A39" s="77"/>
      <c r="B39" s="77"/>
      <c r="C39" s="77"/>
      <c r="D39" s="77"/>
      <c r="E39" s="77"/>
      <c r="F39" s="77"/>
      <c r="G39" s="7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131"/>
      <c r="X39" s="131"/>
      <c r="Y39" s="131"/>
      <c r="Z39" s="131"/>
      <c r="AA39" s="78"/>
      <c r="AB39" s="78"/>
      <c r="AC39" s="78"/>
      <c r="AF39" s="165"/>
    </row>
    <row r="40" spans="1:198" customHeight="1" ht="15">
      <c r="A40" s="6"/>
      <c r="B40" s="133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5"/>
      <c r="O40" s="135"/>
      <c r="P40" s="136"/>
      <c r="Q40" s="7"/>
      <c r="R40" s="7"/>
      <c r="S40" s="7"/>
      <c r="T40" s="7"/>
      <c r="U40" s="7"/>
      <c r="V40" s="7"/>
      <c r="W40" s="138"/>
      <c r="X40" s="377"/>
      <c r="Y40" s="377"/>
      <c r="Z40" s="377"/>
      <c r="AA40" s="377"/>
      <c r="AB40" s="132"/>
      <c r="AC40" s="132"/>
      <c r="AD40" s="233"/>
      <c r="AE40" s="5"/>
      <c r="AF40" s="3"/>
    </row>
    <row r="41" spans="1:198" customHeight="1" ht="18">
      <c r="A41" s="6"/>
      <c r="B41" s="140"/>
      <c r="C41" s="234"/>
      <c r="D41" s="358" t="s">
        <v>57</v>
      </c>
      <c r="E41" s="358"/>
      <c r="F41" s="358"/>
      <c r="G41" s="358"/>
      <c r="H41" s="358"/>
      <c r="I41" s="358"/>
      <c r="J41" s="358"/>
      <c r="K41" s="358"/>
      <c r="L41" s="358"/>
      <c r="M41" s="358"/>
      <c r="N41" s="235"/>
      <c r="O41" s="146"/>
      <c r="P41" s="141"/>
      <c r="Q41" s="7"/>
      <c r="R41" s="7"/>
      <c r="S41" s="7"/>
      <c r="T41" s="7"/>
      <c r="U41" s="7"/>
      <c r="V41" s="7"/>
      <c r="W41" s="138"/>
      <c r="X41" s="377"/>
      <c r="Y41" s="377"/>
      <c r="Z41" s="377"/>
      <c r="AA41" s="377"/>
      <c r="AB41" s="220"/>
      <c r="AC41" s="132"/>
      <c r="AD41" s="236"/>
      <c r="AE41" s="5"/>
      <c r="AF41" s="3"/>
    </row>
    <row r="42" spans="1:198">
      <c r="A42" s="6"/>
      <c r="B42" s="140"/>
      <c r="C42" s="142"/>
      <c r="D42" s="143"/>
      <c r="E42" s="143"/>
      <c r="F42" s="143"/>
      <c r="G42" s="143"/>
      <c r="H42" s="143"/>
      <c r="I42" s="143"/>
      <c r="J42" s="143"/>
      <c r="K42" s="144"/>
      <c r="L42" s="144"/>
      <c r="M42" s="144"/>
      <c r="N42" s="145"/>
      <c r="O42" s="146"/>
      <c r="P42" s="141"/>
      <c r="Q42" s="7"/>
      <c r="R42" s="7"/>
      <c r="S42" s="7"/>
      <c r="T42" s="7"/>
      <c r="U42" s="7"/>
      <c r="V42" s="7"/>
      <c r="W42" s="153"/>
      <c r="X42" s="7"/>
      <c r="Y42" s="7"/>
      <c r="Z42" s="221"/>
      <c r="AA42" s="221"/>
      <c r="AB42" s="7"/>
      <c r="AC42" s="7"/>
      <c r="AD42" s="167"/>
      <c r="AE42" s="5"/>
      <c r="AF42" s="3"/>
    </row>
    <row r="43" spans="1:198" customHeight="1" ht="15.6">
      <c r="A43" s="6"/>
      <c r="B43" s="140"/>
      <c r="C43" s="237" t="s">
        <v>58</v>
      </c>
      <c r="D43" s="237"/>
      <c r="E43" s="237"/>
      <c r="F43" s="238"/>
      <c r="G43" s="147" t="s">
        <v>2</v>
      </c>
      <c r="H43" s="148" t="s">
        <v>59</v>
      </c>
      <c r="I43" s="237"/>
      <c r="J43" s="237"/>
      <c r="K43" s="239"/>
      <c r="L43" s="239"/>
      <c r="M43" s="239"/>
      <c r="N43" s="240"/>
      <c r="O43" s="241"/>
      <c r="P43" s="141"/>
      <c r="Q43" s="7"/>
      <c r="R43" s="7"/>
      <c r="S43" s="7"/>
      <c r="T43" s="7"/>
      <c r="U43" s="7"/>
      <c r="V43" s="7"/>
      <c r="W43" s="7"/>
      <c r="X43" s="7"/>
      <c r="Y43" s="7"/>
      <c r="Z43" s="221"/>
      <c r="AA43" s="221"/>
      <c r="AB43" s="7"/>
      <c r="AC43" s="7"/>
      <c r="AD43" s="167"/>
      <c r="AE43" s="5"/>
      <c r="AF43" s="3"/>
    </row>
    <row r="44" spans="1:198" customHeight="1" ht="15.6">
      <c r="A44" s="6"/>
      <c r="B44" s="140"/>
      <c r="C44" s="237" t="s">
        <v>60</v>
      </c>
      <c r="D44" s="147"/>
      <c r="E44" s="147"/>
      <c r="F44" s="147"/>
      <c r="G44" s="147" t="s">
        <v>2</v>
      </c>
      <c r="H44" s="242" t="s">
        <v>61</v>
      </c>
      <c r="I44" s="147"/>
      <c r="J44" s="147"/>
      <c r="K44" s="149"/>
      <c r="L44" s="149"/>
      <c r="M44" s="149"/>
      <c r="N44" s="240"/>
      <c r="O44" s="241"/>
      <c r="P44" s="141"/>
      <c r="Q44" s="7"/>
      <c r="R44" s="7"/>
      <c r="S44" s="7"/>
      <c r="T44" s="150"/>
      <c r="U44" s="150"/>
      <c r="V44" s="150"/>
      <c r="W44" s="150"/>
      <c r="X44" s="7"/>
      <c r="Y44" s="7"/>
      <c r="Z44" s="221"/>
      <c r="AA44" s="221"/>
      <c r="AB44" s="7"/>
      <c r="AC44" s="7"/>
      <c r="AD44" s="167"/>
      <c r="AE44" s="5"/>
      <c r="AF44" s="3"/>
    </row>
    <row r="45" spans="1:198" customHeight="1" ht="15.6">
      <c r="A45" s="6"/>
      <c r="B45" s="140"/>
      <c r="C45" s="237" t="s">
        <v>62</v>
      </c>
      <c r="D45" s="147"/>
      <c r="E45" s="147"/>
      <c r="F45" s="147"/>
      <c r="G45" s="147" t="s">
        <v>2</v>
      </c>
      <c r="H45" s="243" t="s">
        <v>63</v>
      </c>
      <c r="I45" s="147"/>
      <c r="J45" s="147"/>
      <c r="K45" s="149"/>
      <c r="L45" s="149"/>
      <c r="M45" s="149"/>
      <c r="N45" s="240"/>
      <c r="O45" s="241"/>
      <c r="P45" s="141"/>
      <c r="Q45" s="7"/>
      <c r="R45" s="7"/>
      <c r="S45" s="7"/>
      <c r="T45" s="150"/>
      <c r="U45" s="150"/>
      <c r="V45" s="150"/>
      <c r="W45" s="150"/>
      <c r="X45" s="7"/>
      <c r="Y45" s="7"/>
      <c r="Z45" s="7"/>
      <c r="AA45" s="7"/>
      <c r="AB45" s="7"/>
      <c r="AC45" s="7"/>
      <c r="AD45" s="167"/>
      <c r="AE45" s="5"/>
      <c r="AF45" s="3"/>
    </row>
    <row r="46" spans="1:198" customHeight="1" ht="15.6">
      <c r="A46" s="6"/>
      <c r="B46" s="140"/>
      <c r="C46" s="244" t="s">
        <v>64</v>
      </c>
      <c r="D46" s="151"/>
      <c r="E46" s="151"/>
      <c r="F46" s="151"/>
      <c r="G46" s="147" t="s">
        <v>2</v>
      </c>
      <c r="H46" s="243" t="s">
        <v>65</v>
      </c>
      <c r="I46" s="151"/>
      <c r="J46" s="151"/>
      <c r="K46" s="151"/>
      <c r="L46" s="149"/>
      <c r="M46" s="149"/>
      <c r="N46" s="240"/>
      <c r="O46" s="241"/>
      <c r="P46" s="141"/>
      <c r="Q46" s="7"/>
      <c r="R46" s="7"/>
      <c r="S46" s="7"/>
      <c r="T46" s="150"/>
      <c r="U46" s="150"/>
      <c r="V46" s="150"/>
      <c r="W46" s="150"/>
      <c r="X46" s="7"/>
      <c r="Y46" s="7"/>
      <c r="Z46" s="7"/>
      <c r="AA46" s="7"/>
      <c r="AB46" s="7"/>
      <c r="AC46" s="7"/>
      <c r="AD46" s="167"/>
      <c r="AE46" s="5"/>
      <c r="AF46" s="3"/>
    </row>
    <row r="47" spans="1:198" customHeight="1" ht="15.6">
      <c r="B47" s="140"/>
      <c r="C47" s="244"/>
      <c r="D47" s="151"/>
      <c r="E47" s="151"/>
      <c r="F47" s="151"/>
      <c r="G47" s="147"/>
      <c r="H47" s="152"/>
      <c r="I47" s="151"/>
      <c r="J47" s="151"/>
      <c r="K47" s="151"/>
      <c r="L47" s="149"/>
      <c r="M47" s="149"/>
      <c r="N47" s="240"/>
      <c r="O47" s="241"/>
      <c r="P47" s="141"/>
      <c r="Q47" s="224"/>
      <c r="R47" s="224"/>
      <c r="S47" s="224"/>
      <c r="T47" s="150" t="s">
        <v>92</v>
      </c>
      <c r="U47" s="150"/>
      <c r="V47" s="150"/>
      <c r="W47" s="150"/>
      <c r="X47" s="7"/>
      <c r="Y47" s="224"/>
      <c r="Z47" s="224"/>
      <c r="AA47" s="224"/>
      <c r="AB47" s="224"/>
      <c r="AC47" s="224"/>
      <c r="AD47" s="228"/>
      <c r="AF47" s="3"/>
    </row>
    <row r="48" spans="1:198" customHeight="1" ht="15.6">
      <c r="B48" s="140"/>
      <c r="C48" s="237" t="s">
        <v>58</v>
      </c>
      <c r="D48" s="237"/>
      <c r="E48" s="237"/>
      <c r="F48" s="238"/>
      <c r="G48" s="147" t="s">
        <v>2</v>
      </c>
      <c r="H48" s="148" t="s">
        <v>59</v>
      </c>
      <c r="I48" s="237"/>
      <c r="J48" s="151"/>
      <c r="K48" s="151"/>
      <c r="L48" s="149"/>
      <c r="M48" s="149"/>
      <c r="N48" s="240"/>
      <c r="O48" s="241"/>
      <c r="P48" s="141"/>
      <c r="Q48" s="254"/>
      <c r="R48" s="254"/>
      <c r="S48" s="254"/>
      <c r="T48" s="150"/>
      <c r="U48" s="150"/>
      <c r="V48" s="150"/>
      <c r="W48" s="150"/>
      <c r="X48" s="7"/>
      <c r="Y48" s="254"/>
      <c r="Z48" s="254"/>
      <c r="AA48" s="254"/>
      <c r="AB48" s="224"/>
      <c r="AC48" s="224"/>
      <c r="AD48" s="228"/>
      <c r="AF48" s="3"/>
    </row>
    <row r="49" spans="1:198" customHeight="1" ht="15.6">
      <c r="B49" s="140"/>
      <c r="C49" s="237" t="s">
        <v>60</v>
      </c>
      <c r="D49" s="147"/>
      <c r="E49" s="147"/>
      <c r="F49" s="147"/>
      <c r="G49" s="147" t="s">
        <v>2</v>
      </c>
      <c r="H49" s="242" t="s">
        <v>70</v>
      </c>
      <c r="I49" s="147"/>
      <c r="J49" s="151"/>
      <c r="K49" s="151"/>
      <c r="L49" s="149"/>
      <c r="M49" s="149"/>
      <c r="N49" s="240"/>
      <c r="O49" s="241"/>
      <c r="P49" s="141"/>
      <c r="Q49" s="254"/>
      <c r="R49" s="254"/>
      <c r="S49" s="254"/>
      <c r="T49" s="150"/>
      <c r="U49" s="150"/>
      <c r="V49" s="150"/>
      <c r="W49" s="150"/>
      <c r="X49" s="7"/>
      <c r="Y49" s="254"/>
      <c r="Z49" s="254"/>
      <c r="AA49" s="254"/>
      <c r="AB49" s="254"/>
      <c r="AC49" s="254"/>
      <c r="AD49" s="228"/>
      <c r="AF49" s="3"/>
    </row>
    <row r="50" spans="1:198" customHeight="1" ht="15.6">
      <c r="B50" s="140"/>
      <c r="C50" s="237" t="s">
        <v>62</v>
      </c>
      <c r="D50" s="147"/>
      <c r="E50" s="147"/>
      <c r="F50" s="147"/>
      <c r="G50" s="147" t="s">
        <v>2</v>
      </c>
      <c r="H50" s="243" t="s">
        <v>71</v>
      </c>
      <c r="I50" s="147"/>
      <c r="J50" s="151"/>
      <c r="K50" s="151"/>
      <c r="L50" s="149"/>
      <c r="M50" s="149"/>
      <c r="N50" s="240"/>
      <c r="O50" s="241"/>
      <c r="P50" s="141"/>
      <c r="Q50" s="254"/>
      <c r="R50" s="254"/>
      <c r="S50" s="254"/>
      <c r="T50" s="150"/>
      <c r="U50" s="150"/>
      <c r="V50" s="225"/>
      <c r="W50" s="150"/>
      <c r="X50" s="7"/>
      <c r="Y50" s="224"/>
      <c r="Z50" s="224"/>
      <c r="AA50" s="224"/>
      <c r="AB50" s="224"/>
      <c r="AC50" s="224"/>
      <c r="AD50" s="228"/>
      <c r="AF50" s="3"/>
    </row>
    <row r="51" spans="1:198" customHeight="1" ht="15.6">
      <c r="B51" s="140"/>
      <c r="C51" s="244" t="s">
        <v>64</v>
      </c>
      <c r="D51" s="151"/>
      <c r="E51" s="151"/>
      <c r="F51" s="151"/>
      <c r="G51" s="147" t="s">
        <v>2</v>
      </c>
      <c r="H51" s="243" t="s">
        <v>72</v>
      </c>
      <c r="I51" s="151"/>
      <c r="J51" s="151"/>
      <c r="K51" s="151"/>
      <c r="L51" s="149"/>
      <c r="M51" s="149"/>
      <c r="N51" s="240"/>
      <c r="O51" s="241"/>
      <c r="P51" s="141"/>
      <c r="Q51" s="7"/>
      <c r="R51" s="7"/>
      <c r="S51" s="7"/>
      <c r="T51" s="222" t="s">
        <v>93</v>
      </c>
      <c r="U51" s="222"/>
      <c r="V51" s="222"/>
      <c r="W51" s="222"/>
      <c r="X51" s="159"/>
      <c r="Y51" s="7"/>
      <c r="Z51" s="7"/>
      <c r="AA51" s="7"/>
      <c r="AB51" s="7"/>
      <c r="AC51" s="7"/>
      <c r="AD51" s="228"/>
      <c r="AF51" s="3"/>
    </row>
    <row r="52" spans="1:198">
      <c r="B52" s="157"/>
      <c r="C52" s="158"/>
      <c r="D52" s="245"/>
      <c r="E52" s="160"/>
      <c r="F52" s="160"/>
      <c r="G52" s="160"/>
      <c r="H52" s="160"/>
      <c r="I52" s="160"/>
      <c r="J52" s="160"/>
      <c r="K52" s="160"/>
      <c r="L52" s="160"/>
      <c r="M52" s="161"/>
      <c r="N52" s="161"/>
      <c r="O52" s="158"/>
      <c r="P52" s="162"/>
      <c r="Q52" s="7"/>
      <c r="R52" s="7"/>
      <c r="S52" s="7"/>
      <c r="T52" s="223" t="s">
        <v>94</v>
      </c>
      <c r="U52" s="223"/>
      <c r="V52" s="223"/>
      <c r="W52" s="223"/>
      <c r="X52" s="7"/>
      <c r="Y52" s="7"/>
      <c r="Z52" s="7"/>
      <c r="AA52" s="7"/>
      <c r="AB52" s="7"/>
      <c r="AC52" s="7"/>
      <c r="AD52" s="228"/>
      <c r="AF52" s="3"/>
    </row>
    <row r="53" spans="1:198">
      <c r="AD53" s="5"/>
      <c r="AF53" s="165"/>
    </row>
    <row r="54" spans="1:198">
      <c r="AD54" s="5"/>
      <c r="AF54" s="165"/>
    </row>
    <row r="55" spans="1:198">
      <c r="AD55" s="5"/>
      <c r="AF55" s="165"/>
    </row>
    <row r="56" spans="1:198">
      <c r="AD56" s="5"/>
      <c r="AF56" s="165"/>
    </row>
    <row r="57" spans="1:198">
      <c r="AD57" s="5"/>
      <c r="AF57" s="165"/>
    </row>
    <row r="58" spans="1:198">
      <c r="AD58" s="5"/>
      <c r="AF58" s="165"/>
    </row>
    <row r="59" spans="1:198">
      <c r="AD59" s="5"/>
      <c r="AF59" s="165"/>
    </row>
    <row r="60" spans="1:198">
      <c r="AD60" s="5"/>
      <c r="AF60" s="165"/>
    </row>
    <row r="61" spans="1:198">
      <c r="AD61" s="5"/>
      <c r="AF61" s="165"/>
    </row>
    <row r="62" spans="1:198">
      <c r="AD62" s="5"/>
      <c r="AF62" s="165"/>
    </row>
    <row r="63" spans="1:198">
      <c r="AD63" s="5"/>
      <c r="AF63" s="165"/>
    </row>
    <row r="64" spans="1:198">
      <c r="AD64" s="5"/>
      <c r="AF64" s="165"/>
    </row>
    <row r="65" spans="1:198">
      <c r="AD65" s="5"/>
      <c r="AF65" s="165"/>
    </row>
    <row r="66" spans="1:198">
      <c r="AD66" s="5"/>
      <c r="AF66" s="165"/>
    </row>
    <row r="67" spans="1:198">
      <c r="AD67" s="5"/>
      <c r="AF67" s="165"/>
    </row>
    <row r="68" spans="1:198">
      <c r="AD68" s="5"/>
      <c r="AF68" s="165"/>
    </row>
    <row r="69" spans="1:198">
      <c r="AD69" s="5"/>
      <c r="AF69" s="165"/>
    </row>
    <row r="70" spans="1:198">
      <c r="AD70" s="5"/>
      <c r="AF70" s="165"/>
    </row>
    <row r="71" spans="1:198">
      <c r="AD71" s="5"/>
      <c r="AF71" s="165"/>
    </row>
    <row r="72" spans="1:198">
      <c r="AD72" s="5"/>
      <c r="AF72" s="165"/>
    </row>
    <row r="73" spans="1:198">
      <c r="AD73" s="5"/>
      <c r="AF73" s="165"/>
    </row>
    <row r="75" spans="1:198" s="164" customForma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E75" s="3"/>
      <c r="AF75" s="219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</row>
    <row r="76" spans="1:198" s="164" customForma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E76" s="3"/>
      <c r="AF76" s="219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</row>
    <row r="77" spans="1:198" s="164" customForma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E77" s="3"/>
      <c r="AF77" s="219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</row>
    <row r="78" spans="1:198" s="164" customForma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E78" s="3"/>
      <c r="AF78" s="219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</row>
    <row r="79" spans="1:198" s="164" customForma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E79" s="3"/>
      <c r="AF79" s="219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</row>
    <row r="80" spans="1:198" s="164" customForma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E80" s="3"/>
      <c r="AF80" s="219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</row>
    <row r="81" spans="1:198" s="164" customForma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E81" s="3"/>
      <c r="AF81" s="219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</row>
    <row r="82" spans="1:198" s="164" customForma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E82" s="3"/>
      <c r="AF82" s="219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</row>
    <row r="83" spans="1:198" s="164" customForma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E83" s="3"/>
      <c r="AF83" s="219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</row>
    <row r="84" spans="1:198" s="164" customForma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E84" s="3"/>
      <c r="AF84" s="219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</row>
    <row r="85" spans="1:198" s="164" customForma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E85" s="3"/>
      <c r="AF85" s="219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</row>
    <row r="86" spans="1:198" s="164" customForma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E86" s="3"/>
      <c r="AF86" s="219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</row>
    <row r="87" spans="1:198" s="164" customForma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E87" s="3"/>
      <c r="AF87" s="219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</row>
    <row r="88" spans="1:198" s="164" customForma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E88" s="3"/>
      <c r="AF88" s="219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</row>
    <row r="89" spans="1:198" s="164" customForma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E89" s="3"/>
      <c r="AF89" s="219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</row>
    <row r="90" spans="1:198" s="164" customForma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E90" s="3"/>
      <c r="AF90" s="219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</row>
    <row r="91" spans="1:198" s="164" customForma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E91" s="3"/>
      <c r="AF91" s="219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</row>
  </sheetData>
  <mergeCells>
    <mergeCell ref="T21:X21"/>
    <mergeCell ref="A1:AC2"/>
    <mergeCell ref="W5:AB5"/>
    <mergeCell ref="W6:AB6"/>
    <mergeCell ref="W8:AC13"/>
    <mergeCell ref="B15:D15"/>
    <mergeCell ref="R15:T15"/>
    <mergeCell ref="A16:S16"/>
    <mergeCell ref="T16:X16"/>
    <mergeCell ref="Y16:AC16"/>
    <mergeCell ref="T20:X20"/>
    <mergeCell ref="Y20:AC20"/>
    <mergeCell ref="X40:AA40"/>
    <mergeCell ref="X41:AA41"/>
    <mergeCell ref="W7:AA7"/>
    <mergeCell ref="D41:M41"/>
    <mergeCell ref="T32:X32"/>
    <mergeCell ref="T36:X36"/>
    <mergeCell ref="T37:V37"/>
    <mergeCell ref="W37:X37"/>
    <mergeCell ref="Y37:AC37"/>
    <mergeCell ref="W38:Z38"/>
    <mergeCell ref="T22:X22"/>
    <mergeCell ref="Y22:AC22"/>
    <mergeCell ref="T23:X23"/>
    <mergeCell ref="T24:X24"/>
    <mergeCell ref="T30:X30"/>
    <mergeCell ref="T31:X31"/>
  </mergeCells>
  <hyperlinks>
    <hyperlink ref="B1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236"/>
  <sheetViews>
    <sheetView tabSelected="0" workbookViewId="0" zoomScaleNormal="115" view="pageBreakPreview" showGridLines="true" showRowColHeaders="1" topLeftCell="A30">
      <selection activeCell="AE12" sqref="AE12:AJ12"/>
    </sheetView>
  </sheetViews>
  <sheetFormatPr defaultRowHeight="14.4" defaultColWidth="9.109375" outlineLevelRow="0" outlineLevelCol="0"/>
  <cols>
    <col min="1" max="1" width="1.6640625" customWidth="true" style="259"/>
    <col min="2" max="2" width="1.6640625" customWidth="true" style="259"/>
    <col min="3" max="3" width="1.33203125" customWidth="true" style="259"/>
    <col min="4" max="4" width="1.88671875" customWidth="true" style="259"/>
    <col min="5" max="5" width="0.88671875" customWidth="true" style="259"/>
    <col min="6" max="6" width="2" customWidth="true" style="259"/>
    <col min="7" max="7" width="2.6640625" customWidth="true" style="259"/>
    <col min="8" max="8" width="3.6640625" customWidth="true" style="259"/>
    <col min="9" max="9" width="2.6640625" customWidth="true" style="259"/>
    <col min="10" max="10" width="1.6640625" customWidth="true" style="259"/>
    <col min="11" max="11" width="3.88671875" customWidth="true" style="259"/>
    <col min="12" max="12" width="2.6640625" customWidth="true" style="259"/>
    <col min="13" max="13" width="2.6640625" customWidth="true" style="259"/>
    <col min="14" max="14" width="2.6640625" customWidth="true" style="259"/>
    <col min="15" max="15" width="1.88671875" customWidth="true" style="259"/>
    <col min="16" max="16" width="2.6640625" customWidth="true" style="259"/>
    <col min="17" max="17" width="2.6640625" customWidth="true" style="259"/>
    <col min="18" max="18" width="2.6640625" customWidth="true" style="259"/>
    <col min="19" max="19" width="2.6640625" customWidth="true" style="259"/>
    <col min="20" max="20" width="2.109375" customWidth="true" style="259"/>
    <col min="21" max="21" width="2.6640625" customWidth="true" style="259"/>
    <col min="22" max="22" width="2.6640625" customWidth="true" style="259"/>
    <col min="23" max="23" width="10.33203125" customWidth="true" style="259"/>
    <col min="24" max="24" width="2.6640625" customWidth="true" style="259"/>
    <col min="25" max="25" width="4.109375" customWidth="true" style="259"/>
    <col min="26" max="26" width="3.33203125" customWidth="true" style="259"/>
    <col min="27" max="27" width="13.44140625" customWidth="true" style="259"/>
    <col min="28" max="28" width="1.6640625" customWidth="true" style="259"/>
    <col min="29" max="29" width="1.5546875" customWidth="true" style="259"/>
    <col min="30" max="30" width="1.44140625" customWidth="true" style="259"/>
    <col min="31" max="31" width="4" customWidth="true" style="259"/>
    <col min="32" max="32" width="2.6640625" customWidth="true" style="259"/>
    <col min="33" max="33" width="2.6640625" customWidth="true" style="259"/>
    <col min="34" max="34" width="2.6640625" customWidth="true" style="259"/>
    <col min="35" max="35" width="2.44140625" customWidth="true" style="259"/>
    <col min="36" max="36" width="4" customWidth="true" style="259"/>
    <col min="37" max="37" width="9.88671875" customWidth="true" style="259"/>
    <col min="38" max="38" width="9.109375" style="259"/>
  </cols>
  <sheetData>
    <row r="1" spans="1:38">
      <c r="C1" s="258"/>
      <c r="Z1" s="260"/>
      <c r="AA1" s="260"/>
      <c r="AB1" s="260"/>
      <c r="AC1" s="261"/>
      <c r="AD1" s="261"/>
      <c r="AE1" s="260"/>
      <c r="AF1" s="260"/>
      <c r="AG1" s="260"/>
      <c r="AH1" s="260"/>
      <c r="AI1" s="260"/>
      <c r="AJ1" s="260"/>
      <c r="AK1" s="260"/>
    </row>
    <row r="2" spans="1:38">
      <c r="Z2" s="262"/>
      <c r="AA2" s="262"/>
      <c r="AB2" s="262"/>
      <c r="AC2" s="262"/>
      <c r="AD2" s="262"/>
      <c r="AE2" s="262"/>
      <c r="AF2" s="262"/>
      <c r="AG2" s="262"/>
      <c r="AH2" s="263"/>
      <c r="AI2" s="263"/>
      <c r="AJ2" s="263"/>
      <c r="AK2" s="263"/>
    </row>
    <row r="3" spans="1:38">
      <c r="AB3" s="264"/>
      <c r="AC3" s="265"/>
      <c r="AD3" s="266"/>
      <c r="AE3" s="266"/>
      <c r="AF3" s="266"/>
      <c r="AG3" s="266"/>
      <c r="AH3" s="266"/>
      <c r="AI3" s="266"/>
      <c r="AJ3" s="266"/>
      <c r="AK3" s="266"/>
    </row>
    <row r="4" spans="1:38">
      <c r="AB4" s="264"/>
      <c r="AC4" s="265"/>
      <c r="AD4" s="266"/>
      <c r="AE4" s="266"/>
      <c r="AF4" s="266"/>
      <c r="AG4" s="266"/>
      <c r="AH4" s="266"/>
      <c r="AI4" s="266"/>
      <c r="AJ4" s="266"/>
      <c r="AK4" s="266"/>
    </row>
    <row r="5" spans="1:38" s="268" customFormat="1">
      <c r="C5" s="267"/>
      <c r="D5" s="267"/>
      <c r="E5" s="267"/>
      <c r="Z5" s="264" t="s">
        <v>1</v>
      </c>
      <c r="AA5" s="259"/>
      <c r="AB5" s="259"/>
      <c r="AC5" s="259"/>
      <c r="AD5" s="264" t="s">
        <v>2</v>
      </c>
      <c r="AE5" s="422" t="s">
        <v>3</v>
      </c>
      <c r="AF5" s="423"/>
      <c r="AG5" s="423"/>
      <c r="AH5" s="423"/>
      <c r="AI5" s="423"/>
      <c r="AJ5" s="423"/>
      <c r="AK5" s="423"/>
    </row>
    <row r="6" spans="1:38" s="268" customFormat="1">
      <c r="C6" s="267" t="s">
        <v>9</v>
      </c>
      <c r="D6" s="267"/>
      <c r="E6" s="267"/>
      <c r="Z6" s="264" t="s">
        <v>95</v>
      </c>
      <c r="AA6" s="259"/>
      <c r="AB6" s="259"/>
      <c r="AC6" s="259"/>
      <c r="AD6" s="264" t="s">
        <v>2</v>
      </c>
      <c r="AE6" s="422" t="s">
        <v>5</v>
      </c>
      <c r="AF6" s="423"/>
      <c r="AG6" s="423"/>
      <c r="AH6" s="423"/>
      <c r="AI6" s="423"/>
      <c r="AJ6" s="423"/>
      <c r="AK6" s="423"/>
    </row>
    <row r="7" spans="1:38" s="268" customFormat="1">
      <c r="C7" s="267" t="s">
        <v>10</v>
      </c>
      <c r="D7" s="267"/>
      <c r="E7" s="267"/>
      <c r="Z7" s="264" t="s">
        <v>96</v>
      </c>
      <c r="AA7" s="259"/>
      <c r="AB7" s="259"/>
      <c r="AC7" s="259"/>
      <c r="AD7" s="264" t="s">
        <v>2</v>
      </c>
      <c r="AE7" s="266" t="s">
        <v>97</v>
      </c>
      <c r="AF7" s="266"/>
      <c r="AG7" s="266"/>
      <c r="AH7" s="266"/>
      <c r="AI7" s="266"/>
      <c r="AJ7" s="266"/>
      <c r="AK7" s="266"/>
    </row>
    <row r="8" spans="1:38" s="268" customFormat="1">
      <c r="C8" s="269" t="s">
        <v>11</v>
      </c>
      <c r="D8" s="269"/>
      <c r="E8" s="269"/>
      <c r="Z8" s="264" t="s">
        <v>98</v>
      </c>
      <c r="AA8" s="259"/>
      <c r="AB8" s="259"/>
      <c r="AC8" s="259"/>
      <c r="AD8" s="264" t="s">
        <v>2</v>
      </c>
      <c r="AE8" s="266" t="s">
        <v>99</v>
      </c>
      <c r="AF8" s="266"/>
      <c r="AG8" s="266"/>
      <c r="AH8" s="266"/>
      <c r="AI8" s="266"/>
      <c r="AJ8" s="266"/>
      <c r="AK8" s="266"/>
    </row>
    <row r="9" spans="1:38" s="268" customFormat="1">
      <c r="C9" s="267" t="s">
        <v>12</v>
      </c>
      <c r="D9" s="267"/>
      <c r="E9" s="267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</row>
    <row r="10" spans="1:38" s="268" customFormat="1">
      <c r="A10" s="268" t="s">
        <v>15</v>
      </c>
      <c r="C10" s="267" t="s">
        <v>13</v>
      </c>
      <c r="D10" s="267"/>
      <c r="E10" s="267"/>
      <c r="Z10" s="264" t="s">
        <v>100</v>
      </c>
      <c r="AA10" s="259"/>
      <c r="AB10" s="259"/>
      <c r="AC10" s="259"/>
      <c r="AD10" s="264" t="s">
        <v>2</v>
      </c>
      <c r="AE10" s="270" t="s">
        <v>101</v>
      </c>
      <c r="AF10" s="271"/>
      <c r="AG10" s="271"/>
      <c r="AH10" s="271"/>
      <c r="AI10" s="271"/>
      <c r="AJ10" s="271"/>
      <c r="AK10" s="271"/>
    </row>
    <row r="11" spans="1:38">
      <c r="Z11" s="264" t="s">
        <v>102</v>
      </c>
      <c r="AD11" s="264" t="s">
        <v>2</v>
      </c>
      <c r="AE11" s="257" t="s">
        <v>103</v>
      </c>
      <c r="AF11" s="271"/>
      <c r="AG11" s="271"/>
      <c r="AH11" s="271"/>
      <c r="AI11" s="271"/>
      <c r="AJ11" s="271"/>
      <c r="AK11" s="271"/>
    </row>
    <row r="12" spans="1:38">
      <c r="Z12" s="264" t="s">
        <v>104</v>
      </c>
      <c r="AD12" s="264" t="s">
        <v>2</v>
      </c>
      <c r="AE12" s="342" t="s">
        <v>105</v>
      </c>
      <c r="AF12" s="272"/>
      <c r="AG12" s="272"/>
      <c r="AH12" s="272"/>
      <c r="AI12" s="272"/>
      <c r="AJ12" s="272"/>
      <c r="AK12" s="272"/>
    </row>
    <row r="13" spans="1:38" customHeight="1" ht="14.4"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4"/>
      <c r="AA13" s="273"/>
      <c r="AB13" s="273"/>
      <c r="AC13" s="273"/>
      <c r="AD13" s="274"/>
      <c r="AE13" s="275"/>
      <c r="AF13" s="276"/>
      <c r="AG13" s="276"/>
      <c r="AH13" s="276"/>
      <c r="AI13" s="276"/>
      <c r="AJ13" s="276"/>
      <c r="AK13" s="276"/>
    </row>
    <row r="14" spans="1:38">
      <c r="F14" s="259"/>
      <c r="Z14" s="264"/>
      <c r="AD14" s="264"/>
      <c r="AE14" s="272"/>
      <c r="AF14" s="272"/>
      <c r="AG14" s="272"/>
      <c r="AH14" s="272"/>
      <c r="AI14" s="272"/>
      <c r="AJ14" s="272"/>
      <c r="AK14" s="272"/>
    </row>
    <row r="15" spans="1:38"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</row>
    <row r="16" spans="1:38"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</row>
    <row r="17" spans="1:38"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</row>
    <row r="18" spans="1:38"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</row>
    <row r="19" spans="1:38"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</row>
    <row r="20" spans="1:38"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</row>
    <row r="21" spans="1:38"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</row>
    <row r="22" spans="1:38"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</row>
    <row r="23" spans="1:38"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</row>
    <row r="24" spans="1:38"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</row>
    <row r="25" spans="1:38">
      <c r="B25" s="277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</row>
    <row r="26" spans="1:38"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</row>
    <row r="27" spans="1:38"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</row>
    <row r="28" spans="1:38"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</row>
    <row r="29" spans="1:38"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</row>
    <row r="30" spans="1:38"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</row>
    <row r="31" spans="1:38"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</row>
    <row r="32" spans="1:38"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</row>
    <row r="33" spans="1:38"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</row>
    <row r="34" spans="1:38"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</row>
    <row r="35" spans="1:38"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</row>
    <row r="36" spans="1:38"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</row>
    <row r="37" spans="1:38"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</row>
    <row r="38" spans="1:38"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</row>
    <row r="39" spans="1:38"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</row>
    <row r="40" spans="1:38"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</row>
    <row r="41" spans="1:38"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</row>
    <row r="42" spans="1:38"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</row>
    <row r="43" spans="1:38"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</row>
    <row r="44" spans="1:38"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</row>
    <row r="45" spans="1:38"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</row>
    <row r="46" spans="1:38"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</row>
    <row r="47" spans="1:38"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</row>
    <row r="48" spans="1:38"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</row>
    <row r="49" spans="1:38"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</row>
    <row r="50" spans="1:38"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</row>
    <row r="51" spans="1:38"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</row>
    <row r="52" spans="1:38"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</row>
    <row r="53" spans="1:38"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</row>
    <row r="54" spans="1:38"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</row>
    <row r="55" spans="1:38"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</row>
    <row r="56" spans="1:38"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</row>
    <row r="57" spans="1:38"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</row>
    <row r="58" spans="1:38"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</row>
    <row r="59" spans="1:38"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</row>
    <row r="60" spans="1:38"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</row>
    <row r="61" spans="1:38"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</row>
    <row r="62" spans="1:38"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</row>
    <row r="63" spans="1:38"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</row>
    <row r="64" spans="1:38"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</row>
    <row r="65" spans="1:38"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</row>
    <row r="66" spans="1:38"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</row>
    <row r="67" spans="1:38"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</row>
    <row r="68" spans="1:38"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</row>
    <row r="69" spans="1:38" customHeight="1" ht="15.6">
      <c r="C69" s="278"/>
      <c r="D69" s="279" t="s">
        <v>106</v>
      </c>
      <c r="E69" s="279"/>
      <c r="F69" s="280"/>
      <c r="G69" s="280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81"/>
      <c r="AG69" s="281"/>
      <c r="AH69" s="281"/>
      <c r="AI69" s="281"/>
      <c r="AJ69" s="281"/>
      <c r="AK69" s="281"/>
    </row>
    <row r="70" spans="1:38" customHeight="1" ht="15.6">
      <c r="C70" s="282"/>
      <c r="D70" s="283" t="s">
        <v>107</v>
      </c>
      <c r="E70" s="284" t="s">
        <v>108</v>
      </c>
      <c r="F70" s="285"/>
      <c r="H70" s="264"/>
      <c r="I70" s="264"/>
      <c r="J70" s="264"/>
      <c r="K70" s="264"/>
      <c r="L70" s="286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87"/>
      <c r="Y70" s="285"/>
      <c r="Z70" s="288"/>
      <c r="AA70" s="264"/>
      <c r="AB70" s="264"/>
      <c r="AC70" s="264"/>
      <c r="AD70" s="264"/>
      <c r="AE70" s="264"/>
      <c r="AF70" s="281"/>
      <c r="AG70" s="281"/>
      <c r="AH70" s="281"/>
      <c r="AI70" s="281"/>
      <c r="AJ70" s="281"/>
      <c r="AK70" s="281"/>
    </row>
    <row r="71" spans="1:38">
      <c r="C71" s="282"/>
      <c r="D71" s="289"/>
      <c r="E71" s="289" t="s">
        <v>109</v>
      </c>
      <c r="F71" s="264"/>
      <c r="H71" s="264"/>
      <c r="I71" s="264"/>
      <c r="J71" s="264"/>
      <c r="K71" s="264"/>
      <c r="L71" s="286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90"/>
      <c r="Z71" s="288"/>
      <c r="AA71" s="264"/>
      <c r="AB71" s="264"/>
      <c r="AC71" s="264"/>
      <c r="AD71" s="264"/>
      <c r="AE71" s="264"/>
      <c r="AF71" s="291"/>
      <c r="AG71" s="291"/>
      <c r="AH71" s="291"/>
      <c r="AI71" s="291"/>
      <c r="AJ71" s="291"/>
      <c r="AK71" s="291"/>
    </row>
    <row r="72" spans="1:38">
      <c r="C72" s="282"/>
      <c r="D72" s="289"/>
      <c r="E72" s="289" t="s">
        <v>110</v>
      </c>
      <c r="F72" s="264"/>
      <c r="H72" s="264"/>
      <c r="I72" s="264"/>
      <c r="J72" s="264"/>
      <c r="K72" s="264"/>
      <c r="L72" s="286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90"/>
      <c r="Z72" s="288"/>
      <c r="AA72" s="264"/>
      <c r="AB72" s="264"/>
      <c r="AC72" s="264"/>
      <c r="AD72" s="264"/>
      <c r="AE72" s="264"/>
      <c r="AF72" s="291"/>
      <c r="AG72" s="291"/>
      <c r="AH72" s="291"/>
      <c r="AI72" s="291"/>
      <c r="AJ72" s="291"/>
      <c r="AK72" s="291"/>
    </row>
    <row r="73" spans="1:38">
      <c r="C73" s="282"/>
      <c r="D73" s="289"/>
      <c r="F73" s="264"/>
      <c r="H73" s="264"/>
      <c r="I73" s="264"/>
      <c r="J73" s="264"/>
      <c r="K73" s="264"/>
      <c r="L73" s="286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90"/>
      <c r="Z73" s="288"/>
      <c r="AA73" s="264"/>
      <c r="AB73" s="264"/>
      <c r="AC73" s="264"/>
      <c r="AD73" s="264"/>
      <c r="AE73" s="264"/>
      <c r="AF73" s="291"/>
      <c r="AG73" s="291"/>
      <c r="AH73" s="291"/>
      <c r="AI73" s="291"/>
      <c r="AJ73" s="291"/>
      <c r="AK73" s="291"/>
    </row>
    <row r="74" spans="1:38" customHeight="1" ht="15.6">
      <c r="C74" s="282"/>
      <c r="D74" s="283" t="s">
        <v>107</v>
      </c>
      <c r="E74" s="284" t="s">
        <v>111</v>
      </c>
      <c r="F74" s="264"/>
      <c r="H74" s="264"/>
      <c r="I74" s="264"/>
      <c r="J74" s="264"/>
      <c r="K74" s="264"/>
      <c r="L74" s="286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90"/>
      <c r="Z74" s="288"/>
      <c r="AA74" s="264"/>
      <c r="AB74" s="264"/>
      <c r="AC74" s="264"/>
      <c r="AD74" s="264"/>
      <c r="AE74" s="264"/>
      <c r="AF74" s="291"/>
      <c r="AG74" s="291"/>
      <c r="AH74" s="291"/>
      <c r="AI74" s="291"/>
      <c r="AJ74" s="291"/>
      <c r="AK74" s="291"/>
    </row>
    <row r="75" spans="1:38">
      <c r="C75" s="264"/>
      <c r="D75" s="289"/>
      <c r="E75" s="289" t="s">
        <v>112</v>
      </c>
      <c r="F75" s="290"/>
      <c r="H75" s="292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90"/>
      <c r="Z75" s="288"/>
      <c r="AA75" s="264"/>
      <c r="AB75" s="264"/>
      <c r="AC75" s="264"/>
      <c r="AD75" s="264"/>
      <c r="AE75" s="264"/>
      <c r="AF75" s="293"/>
      <c r="AG75" s="293"/>
      <c r="AH75" s="293"/>
      <c r="AI75" s="293"/>
      <c r="AJ75" s="293"/>
      <c r="AK75" s="293"/>
    </row>
    <row r="76" spans="1:38">
      <c r="C76" s="264"/>
      <c r="D76" s="289"/>
      <c r="E76" s="289" t="s">
        <v>113</v>
      </c>
      <c r="F76" s="285"/>
      <c r="G76" s="264"/>
      <c r="H76" s="292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90"/>
      <c r="Z76" s="288"/>
      <c r="AA76" s="264"/>
      <c r="AB76" s="264"/>
      <c r="AC76" s="264"/>
      <c r="AD76" s="264"/>
      <c r="AE76" s="264"/>
      <c r="AF76" s="281"/>
      <c r="AG76" s="281"/>
      <c r="AH76" s="281"/>
      <c r="AI76" s="281"/>
      <c r="AJ76" s="281"/>
      <c r="AK76" s="281"/>
    </row>
    <row r="77" spans="1:38">
      <c r="C77" s="264"/>
      <c r="D77" s="289"/>
      <c r="F77" s="264"/>
      <c r="G77" s="264"/>
      <c r="H77" s="292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90"/>
      <c r="Z77" s="288"/>
      <c r="AA77" s="264"/>
      <c r="AB77" s="264"/>
      <c r="AC77" s="264"/>
      <c r="AD77" s="264"/>
      <c r="AE77" s="264"/>
      <c r="AF77" s="294"/>
      <c r="AG77" s="294"/>
      <c r="AH77" s="294"/>
      <c r="AI77" s="294"/>
      <c r="AJ77" s="294"/>
      <c r="AK77" s="294"/>
    </row>
    <row r="78" spans="1:38" customHeight="1" ht="15.6">
      <c r="C78" s="264"/>
      <c r="D78" s="283" t="s">
        <v>107</v>
      </c>
      <c r="E78" s="284" t="s">
        <v>114</v>
      </c>
      <c r="F78" s="264"/>
      <c r="G78" s="264"/>
      <c r="H78" s="292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90"/>
      <c r="Z78" s="288"/>
      <c r="AA78" s="264"/>
      <c r="AB78" s="264"/>
      <c r="AC78" s="264"/>
      <c r="AD78" s="264"/>
      <c r="AE78" s="264"/>
      <c r="AF78" s="294"/>
      <c r="AG78" s="294"/>
      <c r="AH78" s="294"/>
      <c r="AI78" s="294"/>
      <c r="AJ78" s="294"/>
      <c r="AK78" s="294"/>
    </row>
    <row r="79" spans="1:38">
      <c r="C79" s="264"/>
      <c r="D79" s="289"/>
      <c r="E79" s="295" t="s">
        <v>115</v>
      </c>
      <c r="F79" s="290"/>
      <c r="G79" s="264"/>
      <c r="H79" s="292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90"/>
      <c r="Z79" s="288"/>
      <c r="AA79" s="264"/>
      <c r="AB79" s="264"/>
      <c r="AC79" s="264"/>
      <c r="AD79" s="264"/>
      <c r="AE79" s="264"/>
      <c r="AF79" s="294"/>
      <c r="AG79" s="294"/>
      <c r="AH79" s="294"/>
      <c r="AI79" s="294"/>
      <c r="AJ79" s="294"/>
      <c r="AK79" s="294"/>
    </row>
    <row r="80" spans="1:38">
      <c r="C80" s="264"/>
      <c r="D80" s="289"/>
      <c r="E80" s="295" t="s">
        <v>116</v>
      </c>
      <c r="F80" s="290"/>
      <c r="G80" s="264"/>
      <c r="H80" s="292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90"/>
      <c r="Z80" s="288"/>
      <c r="AA80" s="264"/>
      <c r="AB80" s="264"/>
      <c r="AC80" s="264"/>
      <c r="AD80" s="264"/>
      <c r="AE80" s="264"/>
      <c r="AF80" s="294"/>
      <c r="AG80" s="294"/>
      <c r="AH80" s="294"/>
      <c r="AI80" s="294"/>
      <c r="AJ80" s="294"/>
      <c r="AK80" s="294"/>
    </row>
    <row r="81" spans="1:38">
      <c r="C81" s="264"/>
      <c r="D81" s="289"/>
      <c r="F81" s="290"/>
      <c r="G81" s="264"/>
      <c r="H81" s="292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90"/>
      <c r="Z81" s="288"/>
      <c r="AA81" s="264"/>
      <c r="AB81" s="264"/>
      <c r="AC81" s="264"/>
      <c r="AD81" s="264"/>
      <c r="AE81" s="264"/>
      <c r="AF81" s="294"/>
      <c r="AG81" s="294"/>
      <c r="AH81" s="294"/>
      <c r="AI81" s="294"/>
      <c r="AJ81" s="294"/>
      <c r="AK81" s="294"/>
    </row>
    <row r="82" spans="1:38" customHeight="1" ht="15.6">
      <c r="C82" s="264"/>
      <c r="D82" s="283" t="s">
        <v>107</v>
      </c>
      <c r="E82" s="284" t="s">
        <v>117</v>
      </c>
      <c r="F82" s="290"/>
      <c r="G82" s="264"/>
      <c r="H82" s="292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90"/>
      <c r="Z82" s="288"/>
      <c r="AA82" s="264"/>
      <c r="AB82" s="264"/>
      <c r="AC82" s="264"/>
      <c r="AD82" s="264"/>
      <c r="AE82" s="264"/>
      <c r="AF82" s="294"/>
      <c r="AG82" s="294"/>
      <c r="AH82" s="294"/>
      <c r="AI82" s="294"/>
      <c r="AJ82" s="294"/>
      <c r="AK82" s="294"/>
    </row>
    <row r="83" spans="1:38">
      <c r="C83" s="264"/>
      <c r="D83" s="289"/>
      <c r="E83" s="295" t="s">
        <v>118</v>
      </c>
      <c r="F83" s="290"/>
      <c r="G83" s="264"/>
      <c r="H83" s="292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90"/>
      <c r="Z83" s="288"/>
      <c r="AA83" s="264"/>
      <c r="AB83" s="264"/>
      <c r="AC83" s="264"/>
      <c r="AD83" s="264"/>
      <c r="AE83" s="264"/>
      <c r="AF83" s="294"/>
      <c r="AG83" s="294"/>
      <c r="AH83" s="294"/>
      <c r="AI83" s="294"/>
      <c r="AJ83" s="294"/>
      <c r="AK83" s="294"/>
    </row>
    <row r="84" spans="1:38">
      <c r="C84" s="264"/>
      <c r="D84" s="289"/>
      <c r="F84" s="290"/>
      <c r="G84" s="264"/>
      <c r="H84" s="292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90"/>
      <c r="Z84" s="288"/>
      <c r="AA84" s="264"/>
      <c r="AB84" s="264"/>
      <c r="AC84" s="264"/>
      <c r="AD84" s="264"/>
      <c r="AE84" s="264"/>
      <c r="AF84" s="294"/>
      <c r="AG84" s="294"/>
      <c r="AH84" s="294"/>
      <c r="AI84" s="294"/>
      <c r="AJ84" s="294"/>
      <c r="AK84" s="294"/>
    </row>
    <row r="85" spans="1:38" customHeight="1" ht="15.6">
      <c r="C85" s="264"/>
      <c r="D85" s="283" t="s">
        <v>107</v>
      </c>
      <c r="E85" s="284" t="s">
        <v>119</v>
      </c>
      <c r="F85" s="290"/>
      <c r="G85" s="264"/>
      <c r="H85" s="292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90"/>
      <c r="Z85" s="288"/>
      <c r="AA85" s="264"/>
      <c r="AB85" s="264"/>
      <c r="AC85" s="264"/>
      <c r="AD85" s="264"/>
      <c r="AE85" s="264"/>
      <c r="AF85" s="294"/>
      <c r="AG85" s="294"/>
      <c r="AH85" s="294"/>
      <c r="AI85" s="294"/>
      <c r="AJ85" s="294"/>
      <c r="AK85" s="294"/>
    </row>
    <row r="86" spans="1:38" customHeight="1" ht="15">
      <c r="C86" s="264"/>
      <c r="D86" s="289"/>
      <c r="E86" s="295" t="s">
        <v>120</v>
      </c>
      <c r="F86" s="264"/>
      <c r="G86" s="264"/>
      <c r="H86" s="292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87"/>
      <c r="Y86" s="285"/>
      <c r="Z86" s="288"/>
      <c r="AA86" s="264"/>
      <c r="AB86" s="264"/>
      <c r="AC86" s="264"/>
      <c r="AD86" s="264"/>
      <c r="AE86" s="264"/>
      <c r="AF86" s="294"/>
      <c r="AG86" s="294"/>
      <c r="AH86" s="294"/>
      <c r="AI86" s="294"/>
      <c r="AJ86" s="294"/>
      <c r="AK86" s="294"/>
    </row>
    <row r="87" spans="1:38">
      <c r="C87" s="264"/>
      <c r="D87" s="289"/>
      <c r="F87" s="264"/>
      <c r="G87" s="264"/>
      <c r="H87" s="292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90"/>
      <c r="Z87" s="288"/>
      <c r="AA87" s="264"/>
      <c r="AB87" s="264"/>
      <c r="AC87" s="264"/>
      <c r="AD87" s="264"/>
      <c r="AE87" s="264"/>
      <c r="AF87" s="294"/>
      <c r="AG87" s="294"/>
      <c r="AH87" s="294"/>
      <c r="AI87" s="294"/>
      <c r="AJ87" s="294"/>
      <c r="AK87" s="294"/>
    </row>
    <row r="88" spans="1:38" customHeight="1" ht="15.6">
      <c r="C88" s="264"/>
      <c r="D88" s="283" t="s">
        <v>107</v>
      </c>
      <c r="E88" s="284" t="s">
        <v>121</v>
      </c>
      <c r="F88" s="264"/>
      <c r="G88" s="264"/>
      <c r="H88" s="292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90"/>
      <c r="Z88" s="288"/>
      <c r="AA88" s="264"/>
      <c r="AB88" s="264"/>
      <c r="AC88" s="264"/>
      <c r="AD88" s="264"/>
      <c r="AE88" s="264"/>
      <c r="AF88" s="294"/>
      <c r="AG88" s="294"/>
      <c r="AH88" s="294"/>
      <c r="AI88" s="294"/>
      <c r="AJ88" s="294"/>
      <c r="AK88" s="294"/>
    </row>
    <row r="89" spans="1:38">
      <c r="C89" s="264"/>
      <c r="D89" s="289"/>
      <c r="E89" s="289" t="s">
        <v>122</v>
      </c>
      <c r="F89" s="264"/>
      <c r="G89" s="264"/>
      <c r="H89" s="292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90"/>
      <c r="Z89" s="288"/>
      <c r="AA89" s="264"/>
      <c r="AB89" s="264"/>
      <c r="AC89" s="264"/>
      <c r="AD89" s="264"/>
      <c r="AE89" s="264"/>
      <c r="AF89" s="293"/>
      <c r="AG89" s="293"/>
      <c r="AH89" s="293"/>
      <c r="AI89" s="293"/>
      <c r="AJ89" s="293"/>
      <c r="AK89" s="293"/>
    </row>
    <row r="90" spans="1:38">
      <c r="C90" s="264"/>
      <c r="D90" s="289"/>
      <c r="E90" s="289" t="s">
        <v>123</v>
      </c>
      <c r="F90" s="285"/>
      <c r="G90" s="292"/>
      <c r="H90" s="296"/>
      <c r="I90" s="264"/>
      <c r="J90" s="264"/>
      <c r="K90" s="290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90"/>
      <c r="Z90" s="296"/>
      <c r="AA90" s="264"/>
      <c r="AB90" s="264"/>
      <c r="AC90" s="264"/>
      <c r="AD90" s="264"/>
      <c r="AE90" s="264"/>
      <c r="AF90" s="264"/>
      <c r="AG90" s="264"/>
      <c r="AH90" s="297"/>
      <c r="AI90" s="297"/>
      <c r="AJ90" s="297"/>
      <c r="AK90" s="293"/>
    </row>
    <row r="91" spans="1:38">
      <c r="C91" s="264"/>
      <c r="D91" s="289"/>
      <c r="F91" s="290"/>
      <c r="G91" s="292"/>
      <c r="H91" s="296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90"/>
      <c r="Z91" s="296"/>
      <c r="AA91" s="264"/>
      <c r="AB91" s="264"/>
      <c r="AC91" s="264"/>
      <c r="AD91" s="264"/>
      <c r="AE91" s="264"/>
      <c r="AF91" s="264"/>
      <c r="AG91" s="264"/>
      <c r="AH91" s="297"/>
      <c r="AI91" s="297"/>
      <c r="AJ91" s="297"/>
      <c r="AK91" s="293"/>
    </row>
    <row r="92" spans="1:38" customHeight="1" ht="15.6">
      <c r="C92" s="264"/>
      <c r="D92" s="283" t="s">
        <v>107</v>
      </c>
      <c r="E92" s="284" t="s">
        <v>124</v>
      </c>
      <c r="F92" s="290"/>
      <c r="G92" s="292"/>
      <c r="H92" s="296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90"/>
      <c r="Z92" s="296"/>
      <c r="AA92" s="264"/>
      <c r="AB92" s="264"/>
      <c r="AC92" s="264"/>
      <c r="AD92" s="264"/>
      <c r="AE92" s="264"/>
      <c r="AF92" s="264"/>
      <c r="AG92" s="264"/>
      <c r="AH92" s="297"/>
      <c r="AI92" s="297"/>
      <c r="AJ92" s="297"/>
      <c r="AK92" s="293"/>
    </row>
    <row r="93" spans="1:38">
      <c r="C93" s="264"/>
      <c r="D93" s="289"/>
      <c r="E93" s="289" t="s">
        <v>125</v>
      </c>
      <c r="F93" s="290"/>
      <c r="G93" s="292"/>
      <c r="H93" s="296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90"/>
      <c r="Z93" s="296"/>
      <c r="AA93" s="264"/>
      <c r="AB93" s="264"/>
      <c r="AC93" s="264"/>
      <c r="AD93" s="264"/>
      <c r="AE93" s="264"/>
      <c r="AF93" s="264"/>
      <c r="AG93" s="264"/>
      <c r="AH93" s="297"/>
      <c r="AI93" s="297"/>
      <c r="AJ93" s="297"/>
      <c r="AK93" s="293"/>
    </row>
    <row r="94" spans="1:38" customHeight="1" ht="15">
      <c r="C94" s="264"/>
      <c r="D94" s="289"/>
      <c r="F94" s="290"/>
      <c r="G94" s="292"/>
      <c r="H94" s="296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87"/>
      <c r="Y94" s="285"/>
      <c r="Z94" s="296"/>
      <c r="AA94" s="264"/>
      <c r="AB94" s="264"/>
      <c r="AC94" s="264"/>
      <c r="AD94" s="264"/>
      <c r="AE94" s="264"/>
      <c r="AF94" s="264"/>
      <c r="AG94" s="264"/>
      <c r="AH94" s="297"/>
      <c r="AI94" s="297"/>
      <c r="AJ94" s="297"/>
      <c r="AK94" s="293"/>
    </row>
    <row r="95" spans="1:38" customHeight="1" ht="15.6">
      <c r="C95" s="264"/>
      <c r="D95" s="283" t="s">
        <v>107</v>
      </c>
      <c r="E95" s="284" t="s">
        <v>126</v>
      </c>
      <c r="F95" s="290"/>
      <c r="G95" s="292"/>
      <c r="H95" s="296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96"/>
      <c r="AA95" s="264"/>
      <c r="AB95" s="264"/>
      <c r="AC95" s="264"/>
      <c r="AD95" s="264"/>
      <c r="AE95" s="264"/>
      <c r="AF95" s="264"/>
      <c r="AG95" s="264"/>
      <c r="AH95" s="297"/>
      <c r="AI95" s="297"/>
      <c r="AJ95" s="297"/>
      <c r="AK95" s="293"/>
    </row>
    <row r="96" spans="1:38" customHeight="1" ht="15.6">
      <c r="C96" s="264"/>
      <c r="D96" s="283"/>
      <c r="E96" s="289" t="s">
        <v>127</v>
      </c>
      <c r="F96" s="290"/>
      <c r="G96" s="292"/>
      <c r="H96" s="296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96"/>
      <c r="AA96" s="264"/>
      <c r="AB96" s="264"/>
      <c r="AC96" s="264"/>
      <c r="AD96" s="264"/>
      <c r="AE96" s="264"/>
      <c r="AF96" s="264"/>
      <c r="AG96" s="264"/>
      <c r="AH96" s="297"/>
      <c r="AI96" s="297"/>
      <c r="AJ96" s="297"/>
      <c r="AK96" s="293"/>
    </row>
    <row r="97" spans="1:38">
      <c r="C97" s="264"/>
      <c r="D97" s="289"/>
      <c r="E97" s="289" t="s">
        <v>128</v>
      </c>
      <c r="F97" s="285"/>
      <c r="G97" s="292"/>
      <c r="H97" s="296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96"/>
      <c r="AA97" s="264"/>
      <c r="AB97" s="264"/>
      <c r="AC97" s="264"/>
      <c r="AD97" s="264"/>
      <c r="AE97" s="264"/>
      <c r="AF97" s="264"/>
      <c r="AG97" s="264"/>
      <c r="AH97" s="297"/>
      <c r="AI97" s="297"/>
      <c r="AJ97" s="297"/>
      <c r="AK97" s="293"/>
    </row>
    <row r="98" spans="1:38">
      <c r="C98" s="264"/>
      <c r="D98" s="289"/>
      <c r="F98" s="290"/>
      <c r="G98" s="292"/>
      <c r="H98" s="296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96"/>
      <c r="AA98" s="264"/>
      <c r="AB98" s="264"/>
      <c r="AC98" s="264"/>
      <c r="AD98" s="264"/>
      <c r="AE98" s="264"/>
      <c r="AF98" s="264"/>
      <c r="AG98" s="264"/>
      <c r="AH98" s="297"/>
      <c r="AI98" s="297"/>
      <c r="AJ98" s="297"/>
      <c r="AK98" s="293"/>
    </row>
    <row r="99" spans="1:38" customHeight="1" ht="15.6">
      <c r="C99" s="264"/>
      <c r="D99" s="283" t="s">
        <v>107</v>
      </c>
      <c r="E99" s="284" t="s">
        <v>129</v>
      </c>
      <c r="F99" s="290"/>
      <c r="G99" s="292"/>
      <c r="H99" s="296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90"/>
      <c r="Z99" s="296"/>
      <c r="AA99" s="264"/>
      <c r="AB99" s="264"/>
      <c r="AC99" s="264"/>
      <c r="AD99" s="264"/>
      <c r="AE99" s="264"/>
      <c r="AF99" s="264"/>
      <c r="AG99" s="264"/>
      <c r="AH99" s="297"/>
      <c r="AI99" s="297"/>
      <c r="AJ99" s="297"/>
      <c r="AK99" s="293"/>
    </row>
    <row r="100" spans="1:38" customHeight="1" ht="15">
      <c r="C100" s="264"/>
      <c r="D100" s="298"/>
      <c r="E100" s="289" t="s">
        <v>130</v>
      </c>
      <c r="F100" s="290"/>
      <c r="G100" s="292"/>
      <c r="H100" s="296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87"/>
      <c r="Y100" s="285"/>
      <c r="Z100" s="296"/>
      <c r="AA100" s="264"/>
      <c r="AB100" s="264"/>
      <c r="AC100" s="264"/>
      <c r="AD100" s="264"/>
      <c r="AE100" s="264"/>
      <c r="AF100" s="264"/>
      <c r="AG100" s="264"/>
      <c r="AH100" s="297"/>
      <c r="AI100" s="297"/>
      <c r="AJ100" s="297"/>
      <c r="AK100" s="293"/>
    </row>
    <row r="101" spans="1:38" customHeight="1" ht="14.4">
      <c r="C101" s="264"/>
      <c r="D101" s="298"/>
      <c r="E101" s="289"/>
      <c r="F101" s="290"/>
      <c r="G101" s="292"/>
      <c r="H101" s="296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96"/>
      <c r="AA101" s="264"/>
      <c r="AB101" s="264"/>
      <c r="AC101" s="264"/>
      <c r="AD101" s="264"/>
      <c r="AE101" s="264"/>
      <c r="AF101" s="264"/>
      <c r="AG101" s="264"/>
      <c r="AH101" s="297"/>
      <c r="AI101" s="297"/>
      <c r="AJ101" s="297"/>
      <c r="AK101" s="293"/>
    </row>
    <row r="102" spans="1:38" customHeight="1" ht="15.6">
      <c r="C102" s="264"/>
      <c r="D102" s="283" t="s">
        <v>107</v>
      </c>
      <c r="E102" s="284" t="s">
        <v>131</v>
      </c>
      <c r="F102" s="285"/>
      <c r="G102" s="292"/>
      <c r="H102" s="296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96"/>
      <c r="AA102" s="264"/>
      <c r="AB102" s="264"/>
      <c r="AC102" s="264"/>
      <c r="AD102" s="264"/>
      <c r="AE102" s="264"/>
      <c r="AF102" s="264"/>
      <c r="AG102" s="264"/>
      <c r="AH102" s="297"/>
      <c r="AI102" s="297"/>
      <c r="AJ102" s="297"/>
      <c r="AK102" s="293"/>
    </row>
    <row r="103" spans="1:38">
      <c r="C103" s="264"/>
      <c r="D103" s="289"/>
      <c r="E103" s="295" t="s">
        <v>132</v>
      </c>
      <c r="F103" s="290"/>
      <c r="G103" s="292"/>
      <c r="H103" s="296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96"/>
      <c r="AA103" s="264"/>
      <c r="AB103" s="264"/>
      <c r="AC103" s="264"/>
      <c r="AD103" s="264"/>
      <c r="AE103" s="264"/>
      <c r="AF103" s="264"/>
      <c r="AG103" s="264"/>
      <c r="AH103" s="297"/>
      <c r="AI103" s="297"/>
      <c r="AJ103" s="297"/>
      <c r="AK103" s="293"/>
    </row>
    <row r="104" spans="1:38">
      <c r="C104" s="264"/>
      <c r="D104" s="289"/>
      <c r="E104" s="295" t="s">
        <v>133</v>
      </c>
      <c r="F104" s="290"/>
      <c r="G104" s="292"/>
      <c r="H104" s="296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90"/>
      <c r="Z104" s="296"/>
      <c r="AA104" s="264"/>
      <c r="AB104" s="264"/>
      <c r="AC104" s="264"/>
      <c r="AD104" s="264"/>
      <c r="AE104" s="264"/>
      <c r="AF104" s="264"/>
      <c r="AG104" s="264"/>
      <c r="AH104" s="297"/>
      <c r="AI104" s="297"/>
      <c r="AJ104" s="297"/>
      <c r="AK104" s="293"/>
    </row>
    <row r="105" spans="1:38" customHeight="1" ht="15">
      <c r="C105" s="264"/>
      <c r="D105" s="289"/>
      <c r="E105" s="295" t="s">
        <v>134</v>
      </c>
      <c r="F105" s="285"/>
      <c r="G105" s="292"/>
      <c r="H105" s="296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87"/>
      <c r="Y105" s="285"/>
      <c r="Z105" s="296"/>
      <c r="AA105" s="264"/>
      <c r="AB105" s="264"/>
      <c r="AC105" s="264"/>
      <c r="AD105" s="264"/>
      <c r="AE105" s="264"/>
      <c r="AF105" s="264"/>
      <c r="AG105" s="264"/>
      <c r="AH105" s="297"/>
      <c r="AI105" s="297"/>
      <c r="AJ105" s="297"/>
      <c r="AK105" s="293"/>
    </row>
    <row r="106" spans="1:38">
      <c r="C106" s="264"/>
      <c r="D106" s="289"/>
      <c r="F106" s="264"/>
      <c r="G106" s="264"/>
      <c r="H106" s="296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90"/>
      <c r="Z106" s="296"/>
      <c r="AA106" s="264"/>
      <c r="AB106" s="264"/>
      <c r="AC106" s="264"/>
      <c r="AD106" s="264"/>
      <c r="AE106" s="264"/>
      <c r="AF106" s="264"/>
      <c r="AG106" s="264"/>
      <c r="AH106" s="297"/>
      <c r="AI106" s="297"/>
      <c r="AJ106" s="297"/>
      <c r="AK106" s="293"/>
    </row>
    <row r="107" spans="1:38" customHeight="1" ht="15.6">
      <c r="C107" s="264"/>
      <c r="D107" s="283" t="s">
        <v>107</v>
      </c>
      <c r="E107" s="284" t="s">
        <v>135</v>
      </c>
      <c r="F107" s="264"/>
      <c r="G107" s="264"/>
      <c r="H107" s="296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90"/>
      <c r="Z107" s="296"/>
      <c r="AA107" s="264"/>
      <c r="AB107" s="264"/>
      <c r="AC107" s="264"/>
      <c r="AD107" s="264"/>
      <c r="AE107" s="264"/>
      <c r="AF107" s="264"/>
      <c r="AG107" s="264"/>
      <c r="AH107" s="297"/>
      <c r="AI107" s="297"/>
      <c r="AJ107" s="297"/>
      <c r="AK107" s="293"/>
    </row>
    <row r="108" spans="1:38">
      <c r="C108" s="264"/>
      <c r="D108" s="289"/>
      <c r="E108" s="295" t="s">
        <v>136</v>
      </c>
      <c r="F108" s="264"/>
      <c r="G108" s="264"/>
      <c r="H108" s="296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AA108" s="264"/>
      <c r="AB108" s="264"/>
      <c r="AC108" s="264"/>
      <c r="AD108" s="264"/>
      <c r="AE108" s="264"/>
      <c r="AF108" s="299"/>
      <c r="AG108" s="299"/>
      <c r="AH108" s="299"/>
      <c r="AI108" s="299"/>
      <c r="AJ108" s="299"/>
      <c r="AK108" s="299"/>
    </row>
    <row r="109" spans="1:38" customHeight="1" ht="15">
      <c r="C109" s="264"/>
      <c r="D109" s="289"/>
      <c r="E109" s="295" t="s">
        <v>137</v>
      </c>
      <c r="F109" s="264"/>
      <c r="G109" s="264"/>
      <c r="H109" s="296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87"/>
      <c r="Y109" s="285"/>
      <c r="Z109" s="296"/>
      <c r="AA109" s="264"/>
      <c r="AB109" s="264"/>
      <c r="AC109" s="264"/>
      <c r="AD109" s="264"/>
      <c r="AE109" s="264"/>
      <c r="AF109" s="264"/>
      <c r="AG109" s="264"/>
      <c r="AH109" s="297"/>
      <c r="AI109" s="297"/>
      <c r="AJ109" s="297"/>
      <c r="AK109" s="293"/>
    </row>
    <row r="110" spans="1:38">
      <c r="C110" s="264"/>
      <c r="D110" s="289"/>
      <c r="E110" s="295"/>
      <c r="F110" s="264"/>
      <c r="G110" s="264"/>
      <c r="H110" s="296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90"/>
      <c r="Z110" s="296"/>
      <c r="AA110" s="264"/>
      <c r="AB110" s="264"/>
      <c r="AC110" s="264"/>
      <c r="AD110" s="264"/>
      <c r="AE110" s="264"/>
      <c r="AF110" s="264"/>
      <c r="AG110" s="264"/>
      <c r="AH110" s="297"/>
      <c r="AI110" s="297"/>
      <c r="AJ110" s="297"/>
      <c r="AK110" s="293"/>
    </row>
    <row r="111" spans="1:38" customHeight="1" ht="15.6">
      <c r="C111" s="264"/>
      <c r="D111" s="283" t="s">
        <v>107</v>
      </c>
      <c r="E111" s="284" t="s">
        <v>138</v>
      </c>
      <c r="F111" s="264"/>
      <c r="G111" s="264"/>
      <c r="H111" s="296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90"/>
      <c r="Z111" s="296"/>
      <c r="AA111" s="264"/>
      <c r="AB111" s="264"/>
      <c r="AC111" s="264"/>
      <c r="AD111" s="264"/>
      <c r="AE111" s="264"/>
      <c r="AF111" s="264"/>
      <c r="AG111" s="264"/>
      <c r="AH111" s="297"/>
      <c r="AI111" s="297"/>
      <c r="AJ111" s="297"/>
      <c r="AK111" s="293"/>
    </row>
    <row r="112" spans="1:38">
      <c r="C112" s="264"/>
      <c r="D112" s="289"/>
      <c r="E112" s="289" t="s">
        <v>139</v>
      </c>
      <c r="F112" s="285"/>
      <c r="G112" s="282"/>
      <c r="H112" s="296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90"/>
      <c r="Z112" s="296"/>
      <c r="AA112" s="264"/>
      <c r="AB112" s="264"/>
      <c r="AC112" s="264"/>
      <c r="AD112" s="264"/>
      <c r="AE112" s="264"/>
      <c r="AF112" s="264"/>
      <c r="AG112" s="264"/>
      <c r="AH112" s="297"/>
      <c r="AI112" s="297"/>
      <c r="AJ112" s="297"/>
      <c r="AK112" s="293"/>
    </row>
    <row r="113" spans="1:38">
      <c r="C113" s="264"/>
      <c r="D113" s="289"/>
      <c r="E113" s="289" t="s">
        <v>140</v>
      </c>
      <c r="F113" s="264"/>
      <c r="G113" s="264"/>
      <c r="H113" s="296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90"/>
      <c r="Z113" s="296"/>
      <c r="AA113" s="264"/>
      <c r="AB113" s="264"/>
      <c r="AC113" s="264"/>
      <c r="AD113" s="264"/>
      <c r="AE113" s="264"/>
      <c r="AF113" s="264"/>
      <c r="AG113" s="264"/>
      <c r="AH113" s="297"/>
      <c r="AI113" s="297"/>
      <c r="AJ113" s="297"/>
      <c r="AK113" s="293"/>
    </row>
    <row r="114" spans="1:38">
      <c r="C114" s="264"/>
      <c r="D114" s="289"/>
      <c r="F114" s="290"/>
      <c r="G114" s="292"/>
      <c r="H114" s="296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90"/>
      <c r="Z114" s="296"/>
      <c r="AA114" s="264"/>
      <c r="AB114" s="264"/>
      <c r="AC114" s="264"/>
      <c r="AD114" s="264"/>
      <c r="AE114" s="264"/>
      <c r="AF114" s="264"/>
      <c r="AG114" s="264"/>
      <c r="AH114" s="297"/>
      <c r="AI114" s="297"/>
      <c r="AJ114" s="297"/>
      <c r="AK114" s="293"/>
    </row>
    <row r="115" spans="1:38" customHeight="1" ht="15.6">
      <c r="C115" s="264"/>
      <c r="D115" s="283" t="s">
        <v>107</v>
      </c>
      <c r="E115" s="284" t="s">
        <v>141</v>
      </c>
      <c r="F115" s="285"/>
      <c r="G115" s="282"/>
      <c r="H115" s="296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90"/>
      <c r="Z115" s="296"/>
      <c r="AA115" s="264"/>
      <c r="AB115" s="264"/>
      <c r="AC115" s="264"/>
      <c r="AD115" s="264"/>
      <c r="AE115" s="264"/>
      <c r="AF115" s="281"/>
      <c r="AG115" s="281"/>
      <c r="AH115" s="281"/>
      <c r="AI115" s="281"/>
      <c r="AJ115" s="281"/>
      <c r="AK115" s="281"/>
    </row>
    <row r="116" spans="1:38">
      <c r="C116" s="264"/>
      <c r="D116" s="289"/>
      <c r="E116" s="289" t="s">
        <v>142</v>
      </c>
      <c r="F116" s="264"/>
      <c r="G116" s="282"/>
      <c r="H116" s="296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Z116" s="296"/>
      <c r="AA116" s="264"/>
      <c r="AB116" s="264"/>
      <c r="AC116" s="264"/>
      <c r="AD116" s="264"/>
      <c r="AE116" s="264"/>
      <c r="AF116" s="264"/>
      <c r="AG116" s="264"/>
      <c r="AH116" s="297"/>
      <c r="AI116" s="297"/>
      <c r="AJ116" s="297"/>
      <c r="AK116" s="293"/>
    </row>
    <row r="117" spans="1:38" customHeight="1" ht="15">
      <c r="C117" s="264"/>
      <c r="D117" s="289"/>
      <c r="F117" s="264"/>
      <c r="G117" s="264"/>
      <c r="H117" s="296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87"/>
      <c r="Y117" s="285"/>
      <c r="Z117" s="296"/>
      <c r="AA117" s="264"/>
      <c r="AB117" s="264"/>
      <c r="AC117" s="264"/>
      <c r="AD117" s="264"/>
      <c r="AE117" s="264"/>
      <c r="AF117" s="264"/>
      <c r="AG117" s="264"/>
      <c r="AH117" s="297"/>
      <c r="AI117" s="297"/>
      <c r="AJ117" s="297"/>
      <c r="AK117" s="293"/>
    </row>
    <row r="118" spans="1:38" customHeight="1" ht="15.6">
      <c r="C118" s="264"/>
      <c r="D118" s="283" t="s">
        <v>107</v>
      </c>
      <c r="E118" s="284" t="s">
        <v>143</v>
      </c>
      <c r="F118" s="264"/>
      <c r="G118" s="264"/>
      <c r="H118" s="296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90"/>
      <c r="Z118" s="292"/>
      <c r="AA118" s="264"/>
      <c r="AB118" s="264"/>
      <c r="AC118" s="264"/>
      <c r="AD118" s="264"/>
      <c r="AE118" s="264"/>
      <c r="AF118" s="281"/>
      <c r="AG118" s="281"/>
      <c r="AH118" s="281"/>
      <c r="AI118" s="281"/>
      <c r="AJ118" s="281"/>
      <c r="AK118" s="281"/>
    </row>
    <row r="119" spans="1:38">
      <c r="C119" s="264"/>
      <c r="D119" s="289"/>
      <c r="E119" s="295" t="s">
        <v>144</v>
      </c>
      <c r="F119" s="264"/>
      <c r="G119" s="264"/>
      <c r="H119" s="296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90"/>
      <c r="Z119" s="292"/>
      <c r="AA119" s="264"/>
      <c r="AB119" s="264"/>
      <c r="AC119" s="264"/>
      <c r="AD119" s="264"/>
      <c r="AE119" s="264"/>
      <c r="AF119" s="291"/>
      <c r="AG119" s="291"/>
      <c r="AH119" s="291"/>
      <c r="AI119" s="291"/>
      <c r="AJ119" s="291"/>
      <c r="AK119" s="291"/>
    </row>
    <row r="120" spans="1:38" customHeight="1" ht="14.4">
      <c r="C120" s="264"/>
      <c r="D120" s="298"/>
      <c r="F120" s="264"/>
      <c r="G120" s="264"/>
      <c r="H120" s="296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90"/>
      <c r="Z120" s="290"/>
      <c r="AA120" s="264"/>
      <c r="AB120" s="264"/>
      <c r="AC120" s="264"/>
      <c r="AD120" s="264"/>
      <c r="AE120" s="264"/>
      <c r="AF120" s="264"/>
      <c r="AG120" s="264"/>
      <c r="AH120" s="297"/>
      <c r="AI120" s="297"/>
      <c r="AJ120" s="297"/>
      <c r="AK120" s="293"/>
    </row>
    <row r="121" spans="1:38" customHeight="1" ht="15.6">
      <c r="C121" s="264"/>
      <c r="D121" s="283" t="s">
        <v>107</v>
      </c>
      <c r="E121" s="284" t="s">
        <v>145</v>
      </c>
      <c r="F121" s="290"/>
      <c r="G121" s="288"/>
      <c r="H121" s="296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90"/>
      <c r="Z121" s="292"/>
      <c r="AA121" s="264"/>
      <c r="AB121" s="264"/>
      <c r="AC121" s="264"/>
      <c r="AD121" s="264"/>
      <c r="AE121" s="264"/>
      <c r="AF121" s="264"/>
      <c r="AG121" s="264"/>
      <c r="AH121" s="297"/>
      <c r="AI121" s="297"/>
      <c r="AJ121" s="297"/>
      <c r="AK121" s="293"/>
    </row>
    <row r="122" spans="1:38">
      <c r="C122" s="264"/>
      <c r="D122" s="289"/>
      <c r="E122" s="295" t="s">
        <v>146</v>
      </c>
      <c r="F122" s="285"/>
      <c r="H122" s="296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Y122" s="290"/>
      <c r="Z122" s="264"/>
      <c r="AA122" s="264"/>
      <c r="AB122" s="264"/>
      <c r="AC122" s="264"/>
      <c r="AD122" s="264"/>
      <c r="AE122" s="264"/>
      <c r="AF122" s="264"/>
      <c r="AG122" s="264"/>
      <c r="AH122" s="297"/>
      <c r="AI122" s="297"/>
      <c r="AJ122" s="297"/>
      <c r="AK122" s="293"/>
    </row>
    <row r="123" spans="1:38">
      <c r="C123" s="264"/>
      <c r="D123" s="289"/>
      <c r="E123" s="295" t="s">
        <v>147</v>
      </c>
      <c r="F123" s="285"/>
      <c r="H123" s="296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Y123" s="290"/>
      <c r="Z123" s="264"/>
      <c r="AA123" s="264"/>
      <c r="AB123" s="264"/>
      <c r="AC123" s="264"/>
      <c r="AD123" s="264"/>
      <c r="AE123" s="264"/>
      <c r="AF123" s="264"/>
      <c r="AG123" s="264"/>
      <c r="AH123" s="297"/>
      <c r="AI123" s="297"/>
      <c r="AJ123" s="297"/>
      <c r="AK123" s="293"/>
    </row>
    <row r="124" spans="1:38" customHeight="1" ht="14.4">
      <c r="C124" s="264"/>
      <c r="D124" s="298"/>
      <c r="F124" s="264"/>
      <c r="H124" s="296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Y124" s="290"/>
      <c r="Z124" s="264"/>
      <c r="AA124" s="264"/>
      <c r="AB124" s="264"/>
      <c r="AC124" s="264"/>
      <c r="AD124" s="264"/>
      <c r="AE124" s="264"/>
      <c r="AF124" s="264"/>
      <c r="AG124" s="264"/>
      <c r="AH124" s="297"/>
      <c r="AI124" s="297"/>
      <c r="AJ124" s="297"/>
      <c r="AK124" s="293"/>
    </row>
    <row r="125" spans="1:38" customHeight="1" ht="15.6">
      <c r="C125" s="264"/>
      <c r="D125" s="283" t="s">
        <v>107</v>
      </c>
      <c r="E125" s="284" t="s">
        <v>148</v>
      </c>
      <c r="F125" s="264"/>
      <c r="H125" s="296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Z125" s="290"/>
      <c r="AA125" s="264"/>
      <c r="AB125" s="264"/>
      <c r="AC125" s="264"/>
      <c r="AD125" s="264"/>
      <c r="AE125" s="264"/>
      <c r="AF125" s="264"/>
      <c r="AG125" s="264"/>
      <c r="AH125" s="297"/>
      <c r="AI125" s="297"/>
      <c r="AJ125" s="297"/>
      <c r="AK125" s="293"/>
    </row>
    <row r="126" spans="1:38">
      <c r="C126" s="264"/>
      <c r="D126" s="289"/>
      <c r="E126" s="295" t="s">
        <v>149</v>
      </c>
      <c r="F126" s="264"/>
      <c r="H126" s="296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Y126" s="290"/>
      <c r="Z126" s="264"/>
      <c r="AA126" s="264"/>
      <c r="AB126" s="264"/>
      <c r="AC126" s="264"/>
      <c r="AD126" s="264"/>
      <c r="AE126" s="264"/>
      <c r="AF126" s="281"/>
      <c r="AG126" s="281"/>
      <c r="AH126" s="281"/>
      <c r="AI126" s="281"/>
      <c r="AJ126" s="281"/>
      <c r="AK126" s="281"/>
    </row>
    <row r="127" spans="1:38">
      <c r="C127" s="264"/>
      <c r="D127" s="289"/>
      <c r="E127" s="295" t="s">
        <v>150</v>
      </c>
      <c r="H127" s="296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90"/>
      <c r="Z127" s="264"/>
      <c r="AA127" s="264"/>
      <c r="AB127" s="264"/>
      <c r="AC127" s="264"/>
      <c r="AD127" s="264"/>
      <c r="AE127" s="264"/>
      <c r="AF127" s="264"/>
      <c r="AG127" s="264"/>
      <c r="AH127" s="297"/>
      <c r="AI127" s="297"/>
      <c r="AJ127" s="297"/>
      <c r="AK127" s="293"/>
    </row>
    <row r="128" spans="1:38">
      <c r="C128" s="264"/>
      <c r="D128" s="289"/>
      <c r="E128" s="295" t="s">
        <v>151</v>
      </c>
      <c r="F128" s="282"/>
      <c r="H128" s="296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97"/>
      <c r="AI128" s="297"/>
      <c r="AJ128" s="297"/>
      <c r="AK128" s="293"/>
    </row>
    <row r="129" spans="1:38" customHeight="1" ht="14.4">
      <c r="C129" s="300"/>
      <c r="D129" s="301"/>
      <c r="E129" s="301"/>
      <c r="F129" s="302"/>
      <c r="G129" s="301"/>
      <c r="H129" s="303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4"/>
      <c r="AI129" s="304"/>
      <c r="AJ129" s="304"/>
      <c r="AK129" s="305"/>
    </row>
    <row r="130" spans="1:38" customHeight="1" ht="9">
      <c r="C130" s="264"/>
      <c r="H130" s="296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97"/>
      <c r="AI130" s="297"/>
      <c r="AJ130" s="297"/>
      <c r="AK130" s="293"/>
    </row>
    <row r="131" spans="1:38" customHeight="1" ht="17.4">
      <c r="C131" s="264"/>
      <c r="D131" s="306" t="s">
        <v>152</v>
      </c>
      <c r="E131" s="306"/>
      <c r="H131" s="296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307"/>
      <c r="AC131" s="307"/>
      <c r="AD131" s="307"/>
      <c r="AE131" s="307"/>
      <c r="AF131" s="424">
        <v>10800000</v>
      </c>
      <c r="AG131" s="424"/>
      <c r="AH131" s="424"/>
      <c r="AI131" s="424"/>
      <c r="AJ131" s="424"/>
      <c r="AK131" s="424"/>
    </row>
    <row r="132" spans="1:38" customHeight="1" ht="16.8">
      <c r="C132" s="308"/>
      <c r="D132" s="309" t="s">
        <v>153</v>
      </c>
      <c r="E132" s="279"/>
      <c r="H132" s="309">
        <v>5</v>
      </c>
      <c r="I132" s="309" t="s">
        <v>154</v>
      </c>
      <c r="J132" s="308"/>
      <c r="K132" s="308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308"/>
      <c r="W132" s="308"/>
      <c r="X132" s="308"/>
      <c r="Y132" s="308"/>
      <c r="Z132" s="308"/>
      <c r="AA132" s="308"/>
      <c r="AB132" s="310"/>
      <c r="AC132" s="310"/>
      <c r="AD132" s="310"/>
      <c r="AE132" s="310"/>
      <c r="AF132" s="425">
        <f>AF131*(H132/100)</f>
        <v>540000</v>
      </c>
      <c r="AG132" s="425"/>
      <c r="AH132" s="425"/>
      <c r="AI132" s="425"/>
      <c r="AJ132" s="425"/>
      <c r="AK132" s="425"/>
    </row>
    <row r="133" spans="1:38" customHeight="1" ht="21">
      <c r="C133" s="264"/>
      <c r="D133" s="306" t="s">
        <v>155</v>
      </c>
      <c r="E133" s="306"/>
      <c r="H133" s="296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311"/>
      <c r="AC133" s="311"/>
      <c r="AD133" s="311"/>
      <c r="AE133" s="311"/>
      <c r="AF133" s="426">
        <f>AF131-AF132</f>
        <v>10260000</v>
      </c>
      <c r="AG133" s="426"/>
      <c r="AH133" s="426"/>
      <c r="AI133" s="426"/>
      <c r="AJ133" s="426"/>
      <c r="AK133" s="426"/>
    </row>
    <row r="134" spans="1:38" customHeight="1" ht="8.25">
      <c r="C134" s="264"/>
      <c r="H134" s="296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97"/>
      <c r="AI134" s="297"/>
      <c r="AJ134" s="297"/>
      <c r="AK134" s="293"/>
    </row>
    <row r="135" spans="1:38" customHeight="1" ht="14.4">
      <c r="C135" s="264"/>
      <c r="D135" s="279" t="s">
        <v>156</v>
      </c>
      <c r="E135" s="279"/>
      <c r="H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97"/>
      <c r="AI135" s="297"/>
      <c r="AJ135" s="297"/>
      <c r="AK135" s="293"/>
    </row>
    <row r="136" spans="1:38" customHeight="1" ht="5.1">
      <c r="C136" s="264"/>
      <c r="H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97"/>
      <c r="AI136" s="297"/>
      <c r="AJ136" s="297"/>
      <c r="AK136" s="293"/>
    </row>
    <row r="137" spans="1:38">
      <c r="C137" s="264"/>
      <c r="D137" s="312" t="s">
        <v>157</v>
      </c>
      <c r="F137" s="313" t="s">
        <v>158</v>
      </c>
      <c r="H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314"/>
      <c r="AC137" s="314"/>
      <c r="AD137" s="314"/>
      <c r="AE137" s="314"/>
      <c r="AF137" s="421">
        <f>490898/0.95</f>
        <v>516734.73684211</v>
      </c>
      <c r="AG137" s="421"/>
      <c r="AH137" s="421"/>
      <c r="AI137" s="421"/>
      <c r="AJ137" s="421"/>
      <c r="AK137" s="421"/>
    </row>
    <row r="138" spans="1:38">
      <c r="C138" s="264"/>
      <c r="F138" s="264" t="s">
        <v>159</v>
      </c>
      <c r="H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314"/>
      <c r="AC138" s="314"/>
      <c r="AD138" s="314"/>
      <c r="AE138" s="314"/>
      <c r="AF138" s="315"/>
      <c r="AG138" s="315"/>
      <c r="AH138" s="315"/>
      <c r="AI138" s="315"/>
      <c r="AJ138" s="315"/>
      <c r="AK138" s="315"/>
    </row>
    <row r="139" spans="1:38">
      <c r="C139" s="264"/>
      <c r="F139" s="295" t="s">
        <v>160</v>
      </c>
      <c r="H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X139" s="264"/>
      <c r="Y139" s="264"/>
      <c r="Z139" s="264"/>
      <c r="AA139" s="264"/>
      <c r="AB139" s="314"/>
      <c r="AC139" s="314"/>
      <c r="AD139" s="314"/>
      <c r="AE139" s="314"/>
      <c r="AF139" s="314"/>
      <c r="AG139" s="314"/>
      <c r="AH139" s="316"/>
      <c r="AI139" s="316"/>
      <c r="AJ139" s="316"/>
      <c r="AK139" s="316"/>
    </row>
    <row r="140" spans="1:38">
      <c r="C140" s="264"/>
      <c r="F140" s="295" t="s">
        <v>161</v>
      </c>
      <c r="H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X140" s="264"/>
      <c r="Y140" s="264"/>
      <c r="Z140" s="264"/>
      <c r="AA140" s="264"/>
      <c r="AB140" s="314"/>
      <c r="AC140" s="314"/>
      <c r="AD140" s="314"/>
      <c r="AE140" s="314"/>
      <c r="AF140" s="314"/>
      <c r="AG140" s="314"/>
      <c r="AH140" s="316"/>
      <c r="AI140" s="316"/>
      <c r="AJ140" s="316"/>
      <c r="AK140" s="316"/>
    </row>
    <row r="141" spans="1:38">
      <c r="C141" s="264"/>
      <c r="F141" s="295" t="s">
        <v>162</v>
      </c>
      <c r="H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X141" s="264"/>
      <c r="Y141" s="264"/>
      <c r="Z141" s="264"/>
      <c r="AA141" s="264"/>
      <c r="AB141" s="314"/>
      <c r="AC141" s="314"/>
      <c r="AD141" s="314"/>
      <c r="AE141" s="314"/>
      <c r="AF141" s="314"/>
      <c r="AG141" s="314"/>
      <c r="AH141" s="316"/>
      <c r="AI141" s="316"/>
      <c r="AJ141" s="316"/>
      <c r="AK141" s="316"/>
    </row>
    <row r="142" spans="1:38">
      <c r="C142" s="264"/>
      <c r="F142" s="295" t="s">
        <v>163</v>
      </c>
      <c r="H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X142" s="264"/>
      <c r="Y142" s="264"/>
      <c r="Z142" s="264"/>
      <c r="AA142" s="264"/>
      <c r="AB142" s="314"/>
      <c r="AC142" s="314"/>
      <c r="AD142" s="314"/>
      <c r="AE142" s="314"/>
      <c r="AF142" s="314"/>
      <c r="AG142" s="314"/>
      <c r="AH142" s="316"/>
      <c r="AI142" s="316"/>
      <c r="AJ142" s="316"/>
      <c r="AK142" s="316"/>
    </row>
    <row r="143" spans="1:38" customHeight="1" ht="5.1">
      <c r="C143" s="264"/>
      <c r="H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  <c r="AA143" s="264"/>
      <c r="AB143" s="314"/>
      <c r="AC143" s="314"/>
      <c r="AD143" s="314"/>
      <c r="AE143" s="314"/>
      <c r="AF143" s="314"/>
      <c r="AG143" s="314"/>
      <c r="AH143" s="316"/>
      <c r="AI143" s="316"/>
      <c r="AJ143" s="316"/>
      <c r="AK143" s="316"/>
    </row>
    <row r="144" spans="1:38">
      <c r="C144" s="264"/>
      <c r="D144" s="312" t="s">
        <v>157</v>
      </c>
      <c r="F144" s="285" t="s">
        <v>164</v>
      </c>
      <c r="H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  <c r="AA144" s="264"/>
      <c r="AB144" s="314"/>
      <c r="AC144" s="314"/>
      <c r="AD144" s="314"/>
      <c r="AE144" s="314"/>
      <c r="AF144" s="421">
        <f>329508/0.95</f>
        <v>346850.52631579</v>
      </c>
      <c r="AG144" s="421"/>
      <c r="AH144" s="421"/>
      <c r="AI144" s="421"/>
      <c r="AJ144" s="421"/>
      <c r="AK144" s="421"/>
    </row>
    <row r="145" spans="1:38">
      <c r="F145" s="264" t="s">
        <v>165</v>
      </c>
      <c r="X145" s="264"/>
      <c r="Y145" s="264"/>
      <c r="Z145" s="264"/>
      <c r="AA145" s="264"/>
      <c r="AB145" s="314"/>
      <c r="AC145" s="314"/>
      <c r="AD145" s="314"/>
      <c r="AE145" s="314"/>
      <c r="AF145" s="315"/>
      <c r="AG145" s="315"/>
      <c r="AH145" s="315"/>
      <c r="AI145" s="315"/>
      <c r="AJ145" s="315"/>
      <c r="AK145" s="315"/>
    </row>
    <row r="146" spans="1:38">
      <c r="C146" s="264"/>
      <c r="F146" s="295" t="s">
        <v>166</v>
      </c>
      <c r="H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  <c r="AA146" s="264"/>
      <c r="AB146" s="314"/>
      <c r="AC146" s="314"/>
      <c r="AD146" s="314"/>
      <c r="AE146" s="314"/>
      <c r="AF146" s="314"/>
      <c r="AG146" s="314"/>
      <c r="AH146" s="316"/>
      <c r="AI146" s="316"/>
      <c r="AJ146" s="316"/>
      <c r="AK146" s="316"/>
    </row>
    <row r="147" spans="1:38">
      <c r="C147" s="264"/>
      <c r="F147" s="295" t="s">
        <v>167</v>
      </c>
      <c r="H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264"/>
      <c r="AB147" s="314"/>
      <c r="AC147" s="314"/>
      <c r="AD147" s="314"/>
      <c r="AE147" s="314"/>
      <c r="AF147" s="314"/>
      <c r="AG147" s="314"/>
      <c r="AH147" s="316"/>
      <c r="AI147" s="316"/>
      <c r="AJ147" s="316"/>
      <c r="AK147" s="316"/>
    </row>
    <row r="148" spans="1:38">
      <c r="C148" s="264"/>
      <c r="F148" s="295" t="s">
        <v>168</v>
      </c>
      <c r="H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AB148" s="317"/>
      <c r="AC148" s="317"/>
      <c r="AD148" s="317"/>
      <c r="AE148" s="317"/>
      <c r="AF148" s="317"/>
      <c r="AG148" s="317"/>
      <c r="AH148" s="317"/>
      <c r="AI148" s="317"/>
      <c r="AJ148" s="317"/>
      <c r="AK148" s="317"/>
    </row>
    <row r="149" spans="1:38" customHeight="1" ht="5.1">
      <c r="C149" s="264"/>
      <c r="H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  <c r="AA149" s="264"/>
      <c r="AB149" s="314"/>
      <c r="AC149" s="314"/>
      <c r="AD149" s="314"/>
      <c r="AE149" s="314"/>
      <c r="AF149" s="315"/>
      <c r="AG149" s="315"/>
      <c r="AH149" s="315"/>
      <c r="AI149" s="315"/>
      <c r="AJ149" s="315"/>
      <c r="AK149" s="315"/>
    </row>
    <row r="150" spans="1:38">
      <c r="C150" s="264"/>
      <c r="D150" s="312" t="s">
        <v>157</v>
      </c>
      <c r="F150" s="285" t="s">
        <v>169</v>
      </c>
      <c r="H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  <c r="AA150" s="264"/>
      <c r="AB150" s="314"/>
      <c r="AC150" s="314"/>
      <c r="AD150" s="314"/>
      <c r="AE150" s="314"/>
      <c r="AF150" s="421">
        <f>32000/0.7</f>
        <v>45714.285714286</v>
      </c>
      <c r="AG150" s="421"/>
      <c r="AH150" s="421"/>
      <c r="AI150" s="421"/>
      <c r="AJ150" s="421"/>
      <c r="AK150" s="421"/>
    </row>
    <row r="151" spans="1:38" customHeight="1" ht="5.1">
      <c r="C151" s="264"/>
      <c r="H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  <c r="AA151" s="264"/>
      <c r="AB151" s="314"/>
      <c r="AC151" s="314"/>
      <c r="AD151" s="314"/>
      <c r="AE151" s="314"/>
      <c r="AF151" s="315"/>
      <c r="AG151" s="315"/>
      <c r="AH151" s="315"/>
      <c r="AI151" s="315"/>
      <c r="AJ151" s="315"/>
      <c r="AK151" s="315"/>
    </row>
    <row r="152" spans="1:38">
      <c r="C152" s="264"/>
      <c r="D152" s="312" t="s">
        <v>157</v>
      </c>
      <c r="F152" s="285" t="s">
        <v>170</v>
      </c>
      <c r="H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  <c r="AA152" s="264"/>
      <c r="AB152" s="314"/>
      <c r="AC152" s="314"/>
      <c r="AD152" s="314"/>
      <c r="AE152" s="314"/>
      <c r="AF152" s="421">
        <f>20000/0.8</f>
        <v>25000</v>
      </c>
      <c r="AG152" s="421"/>
      <c r="AH152" s="421"/>
      <c r="AI152" s="421"/>
      <c r="AJ152" s="421"/>
      <c r="AK152" s="421"/>
    </row>
    <row r="153" spans="1:38" customHeight="1" ht="5.1">
      <c r="C153" s="264"/>
      <c r="H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  <c r="AA153" s="264"/>
      <c r="AB153" s="314"/>
      <c r="AC153" s="314"/>
      <c r="AD153" s="314"/>
      <c r="AE153" s="314"/>
      <c r="AF153" s="314"/>
      <c r="AG153" s="314"/>
      <c r="AH153" s="316"/>
      <c r="AI153" s="316"/>
      <c r="AJ153" s="316"/>
      <c r="AK153" s="316"/>
    </row>
    <row r="154" spans="1:38">
      <c r="C154" s="264"/>
      <c r="D154" s="312" t="s">
        <v>157</v>
      </c>
      <c r="F154" s="285" t="s">
        <v>171</v>
      </c>
      <c r="H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  <c r="AA154" s="264"/>
      <c r="AB154" s="314"/>
      <c r="AC154" s="314"/>
      <c r="AD154" s="314"/>
      <c r="AE154" s="314"/>
      <c r="AF154" s="421">
        <f>85672/0.9</f>
        <v>95191.111111111</v>
      </c>
      <c r="AG154" s="421"/>
      <c r="AH154" s="421"/>
      <c r="AI154" s="421"/>
      <c r="AJ154" s="421"/>
      <c r="AK154" s="421"/>
    </row>
    <row r="155" spans="1:38">
      <c r="C155" s="264"/>
      <c r="F155" s="295" t="s">
        <v>172</v>
      </c>
      <c r="H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  <c r="AA155" s="264"/>
      <c r="AB155" s="314"/>
      <c r="AC155" s="314"/>
      <c r="AD155" s="314"/>
      <c r="AE155" s="314"/>
      <c r="AF155" s="314"/>
      <c r="AG155" s="314"/>
      <c r="AH155" s="316"/>
      <c r="AI155" s="316"/>
      <c r="AJ155" s="316"/>
      <c r="AK155" s="316"/>
    </row>
    <row r="156" spans="1:38">
      <c r="C156" s="264"/>
      <c r="F156" s="295" t="s">
        <v>173</v>
      </c>
      <c r="H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  <c r="AA156" s="264"/>
      <c r="AB156" s="314"/>
      <c r="AC156" s="314"/>
      <c r="AD156" s="314"/>
      <c r="AE156" s="314"/>
      <c r="AF156" s="314"/>
      <c r="AG156" s="314"/>
      <c r="AH156" s="316"/>
      <c r="AI156" s="316"/>
      <c r="AJ156" s="316"/>
      <c r="AK156" s="316"/>
    </row>
    <row r="157" spans="1:38" customHeight="1" ht="5.1">
      <c r="C157" s="264"/>
      <c r="F157" s="295"/>
      <c r="H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  <c r="AA157" s="264"/>
      <c r="AB157" s="314"/>
      <c r="AC157" s="314"/>
      <c r="AD157" s="314"/>
      <c r="AE157" s="314"/>
      <c r="AF157" s="314"/>
      <c r="AG157" s="314"/>
      <c r="AH157" s="316"/>
      <c r="AI157" s="316"/>
      <c r="AJ157" s="316"/>
      <c r="AK157" s="316"/>
    </row>
    <row r="158" spans="1:38">
      <c r="C158" s="264"/>
      <c r="D158" s="312" t="s">
        <v>157</v>
      </c>
      <c r="F158" s="285" t="s">
        <v>174</v>
      </c>
      <c r="H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427"/>
      <c r="X158" s="427"/>
      <c r="Y158" s="427"/>
      <c r="Z158" s="427"/>
      <c r="AA158" s="264"/>
      <c r="AB158" s="314"/>
      <c r="AC158" s="314"/>
      <c r="AD158" s="314"/>
      <c r="AE158" s="314"/>
      <c r="AF158" s="421">
        <f>95199/0.9</f>
        <v>105776.66666667</v>
      </c>
      <c r="AG158" s="421"/>
      <c r="AH158" s="421"/>
      <c r="AI158" s="421"/>
      <c r="AJ158" s="421"/>
      <c r="AK158" s="421"/>
    </row>
    <row r="159" spans="1:38">
      <c r="C159" s="264"/>
      <c r="F159" s="295" t="s">
        <v>175</v>
      </c>
      <c r="H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  <c r="AA159" s="264"/>
      <c r="AB159" s="314"/>
      <c r="AC159" s="314"/>
      <c r="AD159" s="314"/>
      <c r="AE159" s="314"/>
      <c r="AF159" s="314"/>
      <c r="AG159" s="314"/>
      <c r="AH159" s="316"/>
      <c r="AI159" s="316"/>
      <c r="AJ159" s="316"/>
      <c r="AK159" s="316"/>
    </row>
    <row r="160" spans="1:38" customHeight="1" ht="5.1">
      <c r="C160" s="264"/>
      <c r="F160" s="295"/>
      <c r="H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B160" s="314"/>
      <c r="AC160" s="314"/>
      <c r="AD160" s="314"/>
      <c r="AE160" s="314"/>
      <c r="AF160" s="318"/>
      <c r="AG160" s="318"/>
      <c r="AH160" s="318"/>
      <c r="AI160" s="318"/>
      <c r="AJ160" s="318"/>
      <c r="AK160" s="318"/>
    </row>
    <row r="161" spans="1:38">
      <c r="C161" s="264"/>
      <c r="D161" s="312" t="s">
        <v>157</v>
      </c>
      <c r="F161" s="285" t="s">
        <v>176</v>
      </c>
      <c r="H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314"/>
      <c r="AC161" s="314"/>
      <c r="AD161" s="314"/>
      <c r="AE161" s="314"/>
      <c r="AF161" s="421">
        <f>146569/0.95</f>
        <v>154283.15789474</v>
      </c>
      <c r="AG161" s="421"/>
      <c r="AH161" s="421"/>
      <c r="AI161" s="421"/>
      <c r="AJ161" s="421"/>
      <c r="AK161" s="421"/>
    </row>
    <row r="162" spans="1:38">
      <c r="C162" s="264"/>
      <c r="F162" s="295" t="s">
        <v>177</v>
      </c>
      <c r="H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  <c r="AA162" s="264"/>
      <c r="AB162" s="319"/>
      <c r="AC162" s="319"/>
      <c r="AD162" s="319"/>
      <c r="AE162" s="319"/>
      <c r="AF162" s="294"/>
      <c r="AG162" s="294"/>
      <c r="AH162" s="294"/>
      <c r="AI162" s="294"/>
      <c r="AJ162" s="294"/>
      <c r="AK162" s="294"/>
    </row>
    <row r="163" spans="1:38" customHeight="1" ht="5.1">
      <c r="C163" s="264"/>
      <c r="F163" s="264"/>
      <c r="G163" s="290"/>
      <c r="H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  <c r="AA163" s="264"/>
      <c r="AB163" s="264"/>
      <c r="AC163" s="264"/>
      <c r="AD163" s="264"/>
      <c r="AE163" s="264"/>
      <c r="AF163" s="297"/>
      <c r="AG163" s="297"/>
      <c r="AH163" s="297"/>
      <c r="AI163" s="297"/>
      <c r="AJ163" s="297"/>
      <c r="AK163" s="297"/>
    </row>
    <row r="164" spans="1:38">
      <c r="C164" s="264"/>
      <c r="D164" s="312" t="s">
        <v>157</v>
      </c>
      <c r="F164" s="285" t="s">
        <v>178</v>
      </c>
      <c r="H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421"/>
      <c r="Y164" s="421"/>
      <c r="Z164" s="421"/>
      <c r="AA164" s="421"/>
      <c r="AB164" s="421"/>
      <c r="AC164" s="421"/>
      <c r="AD164" s="314"/>
      <c r="AE164" s="314"/>
      <c r="AF164" s="421">
        <f>101550/0.95</f>
        <v>106894.73684211</v>
      </c>
      <c r="AG164" s="421"/>
      <c r="AH164" s="421"/>
      <c r="AI164" s="421"/>
      <c r="AJ164" s="421"/>
      <c r="AK164" s="421"/>
    </row>
    <row r="165" spans="1:38">
      <c r="C165" s="264"/>
      <c r="F165" s="295" t="s">
        <v>179</v>
      </c>
      <c r="H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  <c r="AA165" s="264"/>
      <c r="AB165" s="314"/>
      <c r="AC165" s="314"/>
      <c r="AD165" s="314"/>
      <c r="AE165" s="314"/>
      <c r="AF165" s="318"/>
      <c r="AG165" s="318"/>
      <c r="AH165" s="318"/>
      <c r="AI165" s="318"/>
      <c r="AJ165" s="318"/>
      <c r="AK165" s="318"/>
    </row>
    <row r="166" spans="1:38">
      <c r="C166" s="264"/>
      <c r="F166" s="295" t="s">
        <v>180</v>
      </c>
      <c r="H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264"/>
      <c r="AB166" s="314"/>
      <c r="AC166" s="314"/>
      <c r="AD166" s="314"/>
      <c r="AE166" s="314"/>
      <c r="AF166" s="315"/>
      <c r="AG166" s="315"/>
      <c r="AH166" s="315"/>
      <c r="AI166" s="315"/>
      <c r="AJ166" s="315"/>
      <c r="AK166" s="315"/>
    </row>
    <row r="167" spans="1:38">
      <c r="C167" s="264"/>
      <c r="F167" s="295" t="s">
        <v>181</v>
      </c>
      <c r="H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  <c r="AA167" s="264"/>
      <c r="AB167" s="314"/>
      <c r="AC167" s="314"/>
      <c r="AD167" s="314"/>
      <c r="AE167" s="314"/>
      <c r="AF167" s="318"/>
      <c r="AG167" s="318"/>
      <c r="AH167" s="318"/>
      <c r="AI167" s="318"/>
      <c r="AJ167" s="318"/>
      <c r="AK167" s="318"/>
    </row>
    <row r="168" spans="1:38">
      <c r="C168" s="264"/>
      <c r="D168" s="264"/>
      <c r="E168" s="264"/>
      <c r="F168" s="295" t="s">
        <v>182</v>
      </c>
      <c r="G168" s="290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  <c r="AA168" s="264"/>
      <c r="AB168" s="314"/>
      <c r="AC168" s="314"/>
      <c r="AD168" s="314"/>
      <c r="AE168" s="314"/>
      <c r="AF168" s="318"/>
      <c r="AG168" s="318"/>
      <c r="AH168" s="318"/>
      <c r="AI168" s="318"/>
      <c r="AJ168" s="318"/>
      <c r="AK168" s="318"/>
    </row>
    <row r="169" spans="1:38" customHeight="1" ht="5.1">
      <c r="C169" s="264"/>
      <c r="D169" s="287"/>
      <c r="E169" s="287"/>
      <c r="F169" s="295"/>
      <c r="G169" s="290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  <c r="AA169" s="264"/>
      <c r="AB169" s="314"/>
      <c r="AC169" s="314"/>
      <c r="AD169" s="314"/>
      <c r="AE169" s="314"/>
      <c r="AF169" s="318"/>
      <c r="AG169" s="318"/>
      <c r="AH169" s="318"/>
      <c r="AI169" s="318"/>
      <c r="AJ169" s="318"/>
      <c r="AK169" s="318"/>
    </row>
    <row r="170" spans="1:38">
      <c r="C170" s="264"/>
      <c r="D170" s="312" t="s">
        <v>157</v>
      </c>
      <c r="F170" s="285" t="s">
        <v>183</v>
      </c>
      <c r="H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421"/>
      <c r="Y170" s="421"/>
      <c r="Z170" s="421"/>
      <c r="AA170" s="421"/>
      <c r="AB170" s="421"/>
      <c r="AC170" s="421"/>
      <c r="AD170" s="314"/>
      <c r="AE170" s="314"/>
      <c r="AF170" s="421">
        <f>78972/0.9</f>
        <v>87746.666666667</v>
      </c>
      <c r="AG170" s="421"/>
      <c r="AH170" s="421"/>
      <c r="AI170" s="421"/>
      <c r="AJ170" s="421"/>
      <c r="AK170" s="421"/>
    </row>
    <row r="171" spans="1:38">
      <c r="C171" s="264"/>
      <c r="F171" s="264" t="s">
        <v>184</v>
      </c>
      <c r="H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  <c r="AA171" s="264"/>
      <c r="AB171" s="314"/>
      <c r="AC171" s="314"/>
      <c r="AD171" s="314"/>
      <c r="AE171" s="314"/>
      <c r="AF171" s="314"/>
      <c r="AG171" s="314"/>
      <c r="AH171" s="316"/>
      <c r="AI171" s="316"/>
      <c r="AJ171" s="316"/>
      <c r="AK171" s="316"/>
    </row>
    <row r="172" spans="1:38" customHeight="1" ht="15">
      <c r="C172" s="264"/>
      <c r="F172" s="295" t="s">
        <v>185</v>
      </c>
      <c r="H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428"/>
      <c r="Y172" s="428"/>
      <c r="Z172" s="428"/>
      <c r="AA172" s="428"/>
      <c r="AB172" s="428"/>
      <c r="AC172" s="428"/>
      <c r="AD172" s="314"/>
      <c r="AE172" s="314"/>
      <c r="AF172" s="314"/>
      <c r="AG172" s="314"/>
      <c r="AH172" s="316"/>
      <c r="AI172" s="316"/>
      <c r="AJ172" s="316"/>
      <c r="AK172" s="316"/>
    </row>
    <row r="173" spans="1:38" customHeight="1" ht="5.1">
      <c r="C173" s="264"/>
      <c r="F173" s="295"/>
      <c r="H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  <c r="AA173" s="264"/>
      <c r="AB173" s="314"/>
      <c r="AC173" s="314"/>
      <c r="AD173" s="314"/>
      <c r="AE173" s="314"/>
      <c r="AF173" s="314"/>
      <c r="AG173" s="314"/>
      <c r="AH173" s="316"/>
      <c r="AI173" s="316"/>
      <c r="AJ173" s="316"/>
      <c r="AK173" s="316"/>
    </row>
    <row r="174" spans="1:38">
      <c r="C174" s="264"/>
      <c r="D174" s="312" t="s">
        <v>157</v>
      </c>
      <c r="F174" s="285" t="s">
        <v>186</v>
      </c>
      <c r="H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421"/>
      <c r="Y174" s="421"/>
      <c r="Z174" s="421"/>
      <c r="AA174" s="421"/>
      <c r="AB174" s="421"/>
      <c r="AC174" s="421"/>
      <c r="AD174" s="314"/>
      <c r="AE174" s="314"/>
      <c r="AF174" s="421">
        <f>429470/0.9</f>
        <v>477188.88888889</v>
      </c>
      <c r="AG174" s="421"/>
      <c r="AH174" s="421"/>
      <c r="AI174" s="421"/>
      <c r="AJ174" s="421"/>
      <c r="AK174" s="421"/>
    </row>
    <row r="175" spans="1:38">
      <c r="C175" s="264"/>
      <c r="F175" s="295" t="s">
        <v>187</v>
      </c>
      <c r="H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314"/>
      <c r="AC175" s="314"/>
      <c r="AD175" s="314"/>
      <c r="AE175" s="314"/>
      <c r="AF175" s="318"/>
      <c r="AG175" s="318"/>
      <c r="AH175" s="318"/>
      <c r="AI175" s="318"/>
      <c r="AJ175" s="318"/>
      <c r="AK175" s="318"/>
    </row>
    <row r="176" spans="1:38">
      <c r="C176" s="264"/>
      <c r="F176" s="295" t="s">
        <v>188</v>
      </c>
      <c r="H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314"/>
      <c r="AC176" s="314"/>
      <c r="AD176" s="314"/>
      <c r="AE176" s="314"/>
      <c r="AF176" s="315"/>
      <c r="AG176" s="315"/>
      <c r="AH176" s="315"/>
      <c r="AI176" s="315"/>
      <c r="AJ176" s="315"/>
      <c r="AK176" s="315"/>
    </row>
    <row r="177" spans="1:38">
      <c r="C177" s="264"/>
      <c r="F177" s="295" t="s">
        <v>189</v>
      </c>
      <c r="H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314"/>
      <c r="AC177" s="314"/>
      <c r="AD177" s="314"/>
      <c r="AE177" s="314"/>
      <c r="AF177" s="318"/>
      <c r="AG177" s="318"/>
      <c r="AH177" s="318"/>
      <c r="AI177" s="318"/>
      <c r="AJ177" s="318"/>
      <c r="AK177" s="318"/>
    </row>
    <row r="178" spans="1:38">
      <c r="C178" s="264"/>
      <c r="F178" s="295" t="s">
        <v>190</v>
      </c>
      <c r="H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314"/>
      <c r="AC178" s="314"/>
      <c r="AD178" s="314"/>
      <c r="AE178" s="314"/>
      <c r="AF178" s="318"/>
      <c r="AG178" s="318"/>
      <c r="AH178" s="318"/>
      <c r="AI178" s="318"/>
      <c r="AJ178" s="318"/>
      <c r="AK178" s="318"/>
    </row>
    <row r="179" spans="1:38">
      <c r="C179" s="264"/>
      <c r="D179" s="264"/>
      <c r="E179" s="264"/>
      <c r="F179" s="295" t="s">
        <v>191</v>
      </c>
      <c r="G179" s="290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  <c r="AA179" s="264"/>
      <c r="AB179" s="314"/>
      <c r="AC179" s="314"/>
      <c r="AD179" s="314"/>
      <c r="AE179" s="314"/>
      <c r="AF179" s="318"/>
      <c r="AG179" s="318"/>
      <c r="AH179" s="318"/>
      <c r="AI179" s="318"/>
      <c r="AJ179" s="318"/>
      <c r="AK179" s="318"/>
    </row>
    <row r="180" spans="1:38" customHeight="1" ht="5.1">
      <c r="C180" s="264"/>
      <c r="D180" s="287"/>
      <c r="E180" s="287"/>
      <c r="F180" s="295"/>
      <c r="G180" s="290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  <c r="AA180" s="264"/>
      <c r="AB180" s="314"/>
      <c r="AC180" s="314"/>
      <c r="AD180" s="314"/>
      <c r="AE180" s="314"/>
      <c r="AF180" s="318"/>
      <c r="AG180" s="318"/>
      <c r="AH180" s="318"/>
      <c r="AI180" s="318"/>
      <c r="AJ180" s="318"/>
      <c r="AK180" s="318"/>
    </row>
    <row r="181" spans="1:38">
      <c r="C181" s="264"/>
      <c r="D181" s="312" t="s">
        <v>157</v>
      </c>
      <c r="F181" s="285" t="s">
        <v>192</v>
      </c>
      <c r="H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421"/>
      <c r="Y181" s="421"/>
      <c r="Z181" s="421"/>
      <c r="AA181" s="421"/>
      <c r="AB181" s="421"/>
      <c r="AC181" s="421"/>
      <c r="AD181" s="314"/>
      <c r="AE181" s="314"/>
      <c r="AF181" s="421">
        <f>40293/0.9</f>
        <v>44770</v>
      </c>
      <c r="AG181" s="421"/>
      <c r="AH181" s="421"/>
      <c r="AI181" s="421"/>
      <c r="AJ181" s="421"/>
      <c r="AK181" s="421"/>
    </row>
    <row r="182" spans="1:38">
      <c r="C182" s="264"/>
      <c r="F182" s="295" t="s">
        <v>193</v>
      </c>
      <c r="H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  <c r="AA182" s="264"/>
      <c r="AB182" s="314"/>
      <c r="AC182" s="314"/>
      <c r="AD182" s="314"/>
      <c r="AE182" s="314"/>
      <c r="AF182" s="318"/>
      <c r="AG182" s="318"/>
      <c r="AH182" s="318"/>
      <c r="AI182" s="318"/>
      <c r="AJ182" s="318"/>
      <c r="AK182" s="318"/>
    </row>
    <row r="183" spans="1:38">
      <c r="C183" s="264"/>
      <c r="F183" s="295" t="s">
        <v>194</v>
      </c>
      <c r="H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  <c r="AA183" s="264"/>
      <c r="AB183" s="314"/>
      <c r="AC183" s="314"/>
      <c r="AD183" s="314"/>
      <c r="AE183" s="314"/>
      <c r="AF183" s="315"/>
      <c r="AG183" s="315"/>
      <c r="AH183" s="315"/>
      <c r="AI183" s="315"/>
      <c r="AJ183" s="315"/>
      <c r="AK183" s="315"/>
    </row>
    <row r="184" spans="1:38">
      <c r="C184" s="264"/>
      <c r="F184" s="295" t="s">
        <v>195</v>
      </c>
      <c r="H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  <c r="AA184" s="264"/>
      <c r="AB184" s="314"/>
      <c r="AC184" s="314"/>
      <c r="AD184" s="314"/>
      <c r="AE184" s="314"/>
      <c r="AF184" s="318"/>
      <c r="AG184" s="318"/>
      <c r="AH184" s="318"/>
      <c r="AI184" s="318"/>
      <c r="AJ184" s="318"/>
      <c r="AK184" s="318"/>
    </row>
    <row r="185" spans="1:38" customHeight="1" ht="5.1">
      <c r="C185" s="264"/>
      <c r="F185" s="295"/>
      <c r="H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  <c r="AA185" s="264"/>
      <c r="AB185" s="314"/>
      <c r="AC185" s="314"/>
      <c r="AD185" s="314"/>
      <c r="AE185" s="314"/>
      <c r="AF185" s="314"/>
      <c r="AG185" s="314"/>
      <c r="AH185" s="316"/>
      <c r="AI185" s="316"/>
      <c r="AJ185" s="316"/>
      <c r="AK185" s="316"/>
    </row>
    <row r="186" spans="1:38">
      <c r="C186" s="264"/>
      <c r="D186" s="312" t="s">
        <v>157</v>
      </c>
      <c r="F186" s="285" t="s">
        <v>196</v>
      </c>
      <c r="H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421"/>
      <c r="Y186" s="421"/>
      <c r="Z186" s="421"/>
      <c r="AA186" s="421"/>
      <c r="AB186" s="421"/>
      <c r="AC186" s="421"/>
      <c r="AD186" s="314"/>
      <c r="AE186" s="314"/>
      <c r="AF186" s="421">
        <f>152379.2/0.8</f>
        <v>190474</v>
      </c>
      <c r="AG186" s="421"/>
      <c r="AH186" s="421"/>
      <c r="AI186" s="421"/>
      <c r="AJ186" s="421"/>
      <c r="AK186" s="421"/>
    </row>
    <row r="187" spans="1:38">
      <c r="C187" s="264"/>
      <c r="F187" s="295" t="s">
        <v>197</v>
      </c>
      <c r="H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4"/>
      <c r="AB187" s="314"/>
      <c r="AC187" s="314"/>
      <c r="AD187" s="314"/>
      <c r="AE187" s="314"/>
      <c r="AF187" s="318"/>
      <c r="AG187" s="318"/>
      <c r="AH187" s="318"/>
      <c r="AI187" s="318"/>
      <c r="AJ187" s="318"/>
      <c r="AK187" s="318"/>
    </row>
    <row r="188" spans="1:38" customHeight="1" ht="5.1">
      <c r="C188" s="264"/>
      <c r="F188" s="295"/>
      <c r="H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  <c r="AA188" s="264"/>
      <c r="AB188" s="314"/>
      <c r="AC188" s="314"/>
      <c r="AD188" s="314"/>
      <c r="AE188" s="314"/>
      <c r="AF188" s="314"/>
      <c r="AG188" s="314"/>
      <c r="AH188" s="316"/>
      <c r="AI188" s="316"/>
      <c r="AJ188" s="316"/>
      <c r="AK188" s="316"/>
    </row>
    <row r="189" spans="1:38" customHeight="1" ht="14.4">
      <c r="C189" s="264"/>
      <c r="D189" s="320" t="s">
        <v>198</v>
      </c>
      <c r="E189" s="321"/>
      <c r="F189" s="264"/>
      <c r="G189" s="290"/>
      <c r="H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  <c r="AA189" s="264"/>
      <c r="AB189" s="264"/>
      <c r="AC189" s="264"/>
      <c r="AD189" s="264"/>
      <c r="AE189" s="264"/>
      <c r="AF189" s="297"/>
      <c r="AG189" s="297"/>
      <c r="AH189" s="297"/>
      <c r="AI189" s="297"/>
      <c r="AJ189" s="297"/>
      <c r="AK189" s="297"/>
    </row>
    <row r="190" spans="1:38" customHeight="1" ht="5.1">
      <c r="C190" s="264"/>
      <c r="D190" s="264"/>
      <c r="E190" s="264"/>
      <c r="F190" s="322"/>
      <c r="H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  <c r="AA190" s="264"/>
      <c r="AB190" s="264"/>
      <c r="AC190" s="264"/>
      <c r="AD190" s="264"/>
      <c r="AE190" s="264"/>
      <c r="AF190" s="323"/>
      <c r="AG190" s="323"/>
      <c r="AH190" s="323"/>
      <c r="AI190" s="323"/>
      <c r="AJ190" s="323"/>
      <c r="AK190" s="323"/>
    </row>
    <row r="191" spans="1:38" customHeight="1" ht="14.4">
      <c r="C191" s="264"/>
      <c r="D191" s="312" t="s">
        <v>157</v>
      </c>
      <c r="E191" s="285"/>
      <c r="F191" s="324" t="s">
        <v>38</v>
      </c>
      <c r="H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432"/>
      <c r="Y191" s="432"/>
      <c r="Z191" s="432"/>
      <c r="AA191" s="432"/>
      <c r="AB191" s="314"/>
      <c r="AC191" s="314"/>
      <c r="AD191" s="314"/>
      <c r="AE191" s="314"/>
      <c r="AF191" s="421">
        <v>3545430</v>
      </c>
      <c r="AG191" s="421"/>
      <c r="AH191" s="421"/>
      <c r="AI191" s="421"/>
      <c r="AJ191" s="421"/>
      <c r="AK191" s="421"/>
    </row>
    <row r="192" spans="1:38">
      <c r="C192" s="264"/>
      <c r="D192" s="264"/>
      <c r="E192" s="285"/>
      <c r="F192" s="322" t="s">
        <v>199</v>
      </c>
      <c r="H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  <c r="AA192" s="264"/>
      <c r="AB192" s="264"/>
      <c r="AC192" s="264"/>
      <c r="AD192" s="264"/>
      <c r="AE192" s="264"/>
      <c r="AF192" s="297"/>
      <c r="AG192" s="297"/>
      <c r="AH192" s="297"/>
      <c r="AI192" s="297"/>
      <c r="AJ192" s="297"/>
      <c r="AK192" s="297"/>
    </row>
    <row r="193" spans="1:38">
      <c r="C193" s="264"/>
      <c r="D193" s="264"/>
      <c r="E193" s="285"/>
      <c r="F193" s="322" t="s">
        <v>200</v>
      </c>
      <c r="H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  <c r="AA193" s="264"/>
      <c r="AB193" s="264"/>
      <c r="AC193" s="264"/>
      <c r="AD193" s="264"/>
      <c r="AE193" s="264"/>
      <c r="AF193" s="297"/>
      <c r="AG193" s="297"/>
      <c r="AH193" s="297"/>
      <c r="AI193" s="297"/>
      <c r="AJ193" s="297"/>
      <c r="AK193" s="297"/>
    </row>
    <row r="194" spans="1:38" customHeight="1" ht="5.1">
      <c r="C194" s="264"/>
      <c r="D194" s="290"/>
      <c r="E194" s="264"/>
      <c r="F194" s="322"/>
      <c r="H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  <c r="AA194" s="264"/>
      <c r="AB194" s="264"/>
      <c r="AC194" s="264"/>
      <c r="AD194" s="264"/>
      <c r="AE194" s="264"/>
      <c r="AF194" s="264"/>
      <c r="AG194" s="264"/>
      <c r="AH194" s="297"/>
      <c r="AI194" s="297"/>
      <c r="AJ194" s="297"/>
      <c r="AK194" s="293"/>
    </row>
    <row r="195" spans="1:38">
      <c r="C195" s="264"/>
      <c r="D195" s="312"/>
      <c r="E195" s="285"/>
      <c r="F195" s="324" t="s">
        <v>201</v>
      </c>
      <c r="H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  <c r="AA195" s="264"/>
      <c r="AB195" s="314"/>
      <c r="AC195" s="314"/>
      <c r="AD195" s="314"/>
      <c r="AE195" s="314"/>
      <c r="AF195" s="421"/>
      <c r="AG195" s="421"/>
      <c r="AH195" s="421"/>
      <c r="AI195" s="421"/>
      <c r="AJ195" s="421"/>
      <c r="AK195" s="421"/>
    </row>
    <row r="196" spans="1:38">
      <c r="C196" s="264"/>
      <c r="D196" s="285"/>
      <c r="E196" s="285"/>
      <c r="F196" s="322" t="s">
        <v>202</v>
      </c>
      <c r="H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  <c r="AA196" s="264"/>
      <c r="AB196" s="264"/>
      <c r="AC196" s="264"/>
      <c r="AD196" s="264"/>
      <c r="AE196" s="264"/>
      <c r="AF196" s="264"/>
      <c r="AG196" s="264"/>
      <c r="AH196" s="297"/>
      <c r="AI196" s="297"/>
      <c r="AJ196" s="297"/>
      <c r="AK196" s="293"/>
    </row>
    <row r="197" spans="1:38">
      <c r="C197" s="264"/>
      <c r="D197" s="285"/>
      <c r="E197" s="285"/>
      <c r="F197" s="322" t="s">
        <v>200</v>
      </c>
      <c r="H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  <c r="AA197" s="264"/>
      <c r="AB197" s="264"/>
      <c r="AC197" s="264"/>
      <c r="AD197" s="264"/>
      <c r="AE197" s="264"/>
      <c r="AF197" s="264"/>
      <c r="AG197" s="264"/>
      <c r="AH197" s="297"/>
      <c r="AI197" s="297"/>
      <c r="AJ197" s="297"/>
      <c r="AK197" s="293"/>
    </row>
    <row r="198" spans="1:38" customHeight="1" ht="5.1">
      <c r="C198" s="264"/>
      <c r="D198" s="290"/>
      <c r="E198" s="264"/>
      <c r="F198" s="322"/>
      <c r="H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  <c r="AA198" s="264"/>
      <c r="AB198" s="264"/>
      <c r="AC198" s="264"/>
      <c r="AD198" s="264"/>
      <c r="AE198" s="264"/>
      <c r="AF198" s="264"/>
      <c r="AG198" s="264"/>
      <c r="AH198" s="297"/>
      <c r="AI198" s="297"/>
      <c r="AJ198" s="297"/>
      <c r="AK198" s="293"/>
    </row>
    <row r="199" spans="1:38">
      <c r="C199" s="264"/>
      <c r="D199" s="312"/>
      <c r="E199" s="264"/>
      <c r="F199" s="324" t="s">
        <v>203</v>
      </c>
      <c r="H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  <c r="AA199" s="264"/>
      <c r="AB199" s="264"/>
      <c r="AC199" s="264"/>
      <c r="AD199" s="264"/>
      <c r="AE199" s="264"/>
      <c r="AF199" s="421"/>
      <c r="AG199" s="421"/>
      <c r="AH199" s="421"/>
      <c r="AI199" s="421"/>
      <c r="AJ199" s="421"/>
      <c r="AK199" s="421"/>
    </row>
    <row r="200" spans="1:38">
      <c r="C200" s="264"/>
      <c r="D200" s="264"/>
      <c r="E200" s="264"/>
      <c r="F200" s="322" t="s">
        <v>204</v>
      </c>
      <c r="H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  <c r="AA200" s="264"/>
      <c r="AB200" s="264"/>
      <c r="AC200" s="264"/>
      <c r="AD200" s="264"/>
      <c r="AE200" s="264"/>
      <c r="AF200" s="297"/>
      <c r="AG200" s="297"/>
      <c r="AH200" s="297"/>
      <c r="AI200" s="297"/>
      <c r="AJ200" s="297"/>
      <c r="AK200" s="297"/>
    </row>
    <row r="201" spans="1:38">
      <c r="C201" s="264"/>
      <c r="D201" s="264"/>
      <c r="E201" s="264"/>
      <c r="F201" s="322" t="s">
        <v>205</v>
      </c>
      <c r="H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  <c r="AA201" s="264"/>
      <c r="AB201" s="264"/>
      <c r="AC201" s="264"/>
      <c r="AD201" s="264"/>
      <c r="AE201" s="264"/>
      <c r="AF201" s="264"/>
      <c r="AG201" s="264"/>
      <c r="AH201" s="297"/>
      <c r="AI201" s="297"/>
      <c r="AJ201" s="297"/>
      <c r="AK201" s="293"/>
    </row>
    <row r="202" spans="1:38" customHeight="1" ht="5.1">
      <c r="C202" s="264"/>
      <c r="D202" s="264"/>
      <c r="E202" s="264"/>
      <c r="F202" s="290"/>
      <c r="G202" s="290"/>
      <c r="H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97"/>
      <c r="AI202" s="297"/>
      <c r="AJ202" s="297"/>
      <c r="AK202" s="293"/>
    </row>
    <row r="203" spans="1:38">
      <c r="C203" s="264"/>
      <c r="D203" s="312" t="s">
        <v>157</v>
      </c>
      <c r="E203" s="321"/>
      <c r="F203" s="325" t="s">
        <v>40</v>
      </c>
      <c r="G203" s="290"/>
      <c r="H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314"/>
      <c r="AC203" s="314"/>
      <c r="AD203" s="314"/>
      <c r="AE203" s="314"/>
      <c r="AF203" s="421">
        <v>600000</v>
      </c>
      <c r="AG203" s="421"/>
      <c r="AH203" s="421"/>
      <c r="AI203" s="421"/>
      <c r="AJ203" s="421"/>
      <c r="AK203" s="421"/>
    </row>
    <row r="204" spans="1:38" customHeight="1" ht="15.6">
      <c r="C204" s="264"/>
      <c r="D204" s="264"/>
      <c r="E204" s="264"/>
      <c r="F204" s="287"/>
      <c r="G204" s="285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7"/>
      <c r="AA204" s="267"/>
      <c r="AB204" s="267"/>
      <c r="AC204" s="267"/>
      <c r="AD204" s="267"/>
      <c r="AE204" s="267"/>
      <c r="AF204" s="267"/>
      <c r="AG204" s="267"/>
      <c r="AH204" s="267"/>
      <c r="AI204" s="267"/>
      <c r="AJ204" s="267"/>
      <c r="AK204" s="267"/>
    </row>
    <row r="205" spans="1:38" customHeight="1" ht="18">
      <c r="C205" s="264"/>
      <c r="D205" s="326" t="s">
        <v>206</v>
      </c>
      <c r="E205" s="320"/>
      <c r="G205" s="264"/>
      <c r="H205" s="296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327"/>
      <c r="AC205" s="327"/>
      <c r="AD205" s="327"/>
      <c r="AE205" s="327"/>
      <c r="AF205" s="429">
        <f>SUMIF(D137:D203, "☒", AF137:AK203)+AF133</f>
        <v>10776734.736842</v>
      </c>
      <c r="AG205" s="430"/>
      <c r="AH205" s="430"/>
      <c r="AI205" s="430"/>
      <c r="AJ205" s="430"/>
      <c r="AK205" s="431"/>
    </row>
    <row r="206" spans="1:38" customHeight="1" ht="15" s="331" customFormat="1">
      <c r="A206" s="259"/>
      <c r="B206" s="259"/>
      <c r="C206" s="274"/>
      <c r="D206" s="328"/>
      <c r="E206" s="328"/>
      <c r="F206" s="274"/>
      <c r="G206" s="274"/>
      <c r="H206" s="329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  <c r="AA206" s="274"/>
      <c r="AB206" s="274"/>
      <c r="AC206" s="274"/>
      <c r="AD206" s="274"/>
      <c r="AE206" s="330"/>
      <c r="AF206" s="330"/>
      <c r="AG206" s="330"/>
      <c r="AH206" s="330"/>
      <c r="AI206" s="330"/>
      <c r="AJ206" s="330"/>
      <c r="AK206" s="273"/>
    </row>
    <row r="207" spans="1:38" customHeight="1" ht="15" s="331" customFormat="1">
      <c r="A207" s="259"/>
      <c r="B207" s="259"/>
      <c r="C207" s="264"/>
      <c r="D207" s="264"/>
      <c r="E207" s="264"/>
      <c r="F207" s="287"/>
      <c r="G207" s="285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7"/>
      <c r="AA207" s="267"/>
      <c r="AB207" s="267"/>
      <c r="AC207" s="267"/>
      <c r="AD207" s="267"/>
      <c r="AE207" s="267"/>
      <c r="AF207" s="267"/>
      <c r="AG207" s="267"/>
      <c r="AH207" s="267"/>
      <c r="AI207" s="267"/>
      <c r="AJ207" s="267"/>
      <c r="AK207" s="267"/>
    </row>
    <row r="208" spans="1:38" customHeight="1" ht="14.4" s="331" customFormat="1">
      <c r="A208" s="259"/>
      <c r="B208" s="259"/>
      <c r="C208" s="267"/>
      <c r="D208" s="264"/>
      <c r="E208" s="264"/>
      <c r="F208" s="332" t="s">
        <v>207</v>
      </c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7"/>
      <c r="AA208" s="267"/>
      <c r="AB208" s="259"/>
      <c r="AC208" s="333" t="s">
        <v>69</v>
      </c>
      <c r="AD208" s="259"/>
      <c r="AE208" s="264"/>
      <c r="AF208" s="297"/>
      <c r="AG208" s="297"/>
      <c r="AH208" s="297"/>
      <c r="AI208" s="297"/>
      <c r="AJ208" s="297"/>
      <c r="AK208" s="297"/>
    </row>
    <row r="209" spans="1:38" customHeight="1" ht="14.4" s="331" customFormat="1">
      <c r="A209" s="259"/>
      <c r="B209" s="259"/>
      <c r="C209" s="267"/>
      <c r="D209" s="264"/>
      <c r="E209" s="264"/>
      <c r="F209" s="264" t="s">
        <v>208</v>
      </c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7"/>
      <c r="AA209" s="267"/>
      <c r="AB209" s="259"/>
      <c r="AC209" s="264"/>
      <c r="AD209" s="259"/>
      <c r="AE209" s="264"/>
      <c r="AF209" s="297"/>
      <c r="AG209" s="297"/>
      <c r="AH209" s="297"/>
      <c r="AI209" s="297"/>
      <c r="AJ209" s="297"/>
      <c r="AK209" s="297"/>
    </row>
    <row r="210" spans="1:38" customHeight="1" ht="14.4" s="331" customFormat="1">
      <c r="A210" s="259"/>
      <c r="B210" s="259"/>
      <c r="C210" s="267"/>
      <c r="D210" s="264"/>
      <c r="E210" s="264"/>
      <c r="F210" s="264" t="s">
        <v>209</v>
      </c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7"/>
      <c r="AA210" s="267"/>
      <c r="AB210" s="259"/>
      <c r="AC210" s="264"/>
      <c r="AD210" s="259"/>
      <c r="AE210" s="264"/>
      <c r="AF210" s="297"/>
      <c r="AG210" s="297"/>
      <c r="AH210" s="297"/>
      <c r="AI210" s="297"/>
      <c r="AJ210" s="297"/>
      <c r="AK210" s="297"/>
    </row>
    <row r="211" spans="1:38" customHeight="1" ht="14.4" s="331" customFormat="1">
      <c r="A211" s="259"/>
      <c r="B211" s="259"/>
      <c r="C211" s="267"/>
      <c r="D211" s="264"/>
      <c r="E211" s="264"/>
      <c r="F211" s="264" t="s">
        <v>210</v>
      </c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7"/>
      <c r="AA211" s="267"/>
      <c r="AB211" s="259"/>
      <c r="AC211" s="334"/>
      <c r="AD211" s="335"/>
      <c r="AE211" s="334"/>
      <c r="AF211" s="336"/>
      <c r="AG211" s="336"/>
      <c r="AH211" s="336"/>
      <c r="AI211" s="336"/>
      <c r="AJ211" s="336"/>
      <c r="AK211" s="336"/>
    </row>
    <row r="212" spans="1:38" customHeight="1" ht="14.4" s="331" customFormat="1">
      <c r="A212" s="259"/>
      <c r="B212" s="259"/>
      <c r="C212" s="337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7"/>
      <c r="AA212" s="267"/>
      <c r="AB212" s="259"/>
      <c r="AC212" s="338" t="s">
        <v>211</v>
      </c>
      <c r="AD212" s="259"/>
      <c r="AE212" s="264"/>
      <c r="AF212" s="297"/>
      <c r="AG212" s="297"/>
      <c r="AH212" s="297"/>
      <c r="AI212" s="297"/>
      <c r="AJ212" s="297"/>
      <c r="AK212" s="297"/>
    </row>
    <row r="213" spans="1:38" customHeight="1" ht="14.4" s="331" customFormat="1">
      <c r="A213" s="259"/>
      <c r="B213" s="259"/>
      <c r="C213" s="267"/>
      <c r="D213" s="267"/>
      <c r="E213" s="267"/>
      <c r="F213" s="338" t="s">
        <v>212</v>
      </c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7"/>
      <c r="Y213" s="267"/>
      <c r="Z213" s="267"/>
      <c r="AA213" s="267"/>
      <c r="AB213" s="267"/>
      <c r="AC213" s="267"/>
      <c r="AD213" s="267"/>
      <c r="AE213" s="267"/>
      <c r="AF213" s="267"/>
      <c r="AG213" s="267"/>
      <c r="AH213" s="267"/>
      <c r="AI213" s="267"/>
      <c r="AJ213" s="267"/>
      <c r="AK213" s="267"/>
    </row>
    <row r="214" spans="1:38" customHeight="1" ht="14.4" s="331" customFormat="1">
      <c r="A214" s="259"/>
      <c r="B214" s="259"/>
      <c r="C214" s="267"/>
      <c r="D214" s="267"/>
      <c r="E214" s="267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7"/>
      <c r="Y214" s="267"/>
      <c r="Z214" s="267"/>
      <c r="AA214" s="267"/>
      <c r="AB214" s="267"/>
      <c r="AC214" s="267"/>
      <c r="AD214" s="267"/>
      <c r="AE214" s="267"/>
      <c r="AF214" s="267"/>
      <c r="AG214" s="267"/>
      <c r="AH214" s="267"/>
      <c r="AI214" s="267"/>
      <c r="AJ214" s="267"/>
      <c r="AK214" s="267"/>
    </row>
    <row r="215" spans="1:38" customHeight="1" ht="14.4" s="331" customFormat="1">
      <c r="A215" s="259"/>
      <c r="B215" s="259"/>
      <c r="C215" s="267"/>
      <c r="D215" s="267"/>
      <c r="E215" s="267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7"/>
      <c r="Y215" s="267"/>
      <c r="Z215" s="267"/>
      <c r="AA215" s="267"/>
      <c r="AB215" s="267"/>
      <c r="AC215" s="267"/>
      <c r="AD215" s="267"/>
      <c r="AE215" s="267"/>
      <c r="AF215" s="267"/>
      <c r="AG215" s="267"/>
      <c r="AH215" s="267"/>
      <c r="AI215" s="267"/>
      <c r="AJ215" s="267"/>
      <c r="AK215" s="267"/>
    </row>
    <row r="216" spans="1:38" customHeight="1" ht="14.4" s="331" customFormat="1">
      <c r="A216" s="259"/>
      <c r="B216" s="259"/>
      <c r="C216" s="267"/>
      <c r="D216" s="267"/>
      <c r="E216" s="267"/>
      <c r="F216" s="282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7"/>
      <c r="Y216" s="267"/>
      <c r="Z216" s="267"/>
      <c r="AA216" s="267"/>
      <c r="AB216" s="267"/>
      <c r="AC216" s="267"/>
      <c r="AD216" s="267"/>
      <c r="AE216" s="267"/>
      <c r="AF216" s="267"/>
      <c r="AG216" s="267"/>
      <c r="AH216" s="267"/>
      <c r="AI216" s="267"/>
      <c r="AJ216" s="267"/>
      <c r="AK216" s="267"/>
    </row>
    <row r="217" spans="1:38" customHeight="1" ht="14.4" s="331" customFormat="1">
      <c r="A217" s="259"/>
      <c r="B217" s="259"/>
      <c r="C217" s="267"/>
      <c r="D217" s="267"/>
      <c r="E217" s="267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7"/>
      <c r="Y217" s="267"/>
      <c r="Z217" s="267"/>
      <c r="AA217" s="267"/>
      <c r="AB217" s="267"/>
      <c r="AC217" s="267"/>
      <c r="AD217" s="267"/>
      <c r="AE217" s="267"/>
      <c r="AF217" s="267"/>
      <c r="AG217" s="267"/>
      <c r="AH217" s="267"/>
      <c r="AI217" s="267"/>
      <c r="AJ217" s="267"/>
      <c r="AK217" s="267"/>
    </row>
    <row r="218" spans="1:38" customHeight="1" ht="14.4" s="331" customFormat="1">
      <c r="A218" s="259"/>
      <c r="B218" s="259"/>
      <c r="C218" s="267"/>
      <c r="D218" s="267"/>
      <c r="E218" s="267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7"/>
      <c r="Y218" s="267"/>
      <c r="Z218" s="267"/>
      <c r="AA218" s="267"/>
      <c r="AB218" s="267"/>
      <c r="AC218" s="267"/>
      <c r="AD218" s="267"/>
      <c r="AE218" s="267"/>
      <c r="AF218" s="267"/>
      <c r="AG218" s="267"/>
      <c r="AH218" s="267"/>
      <c r="AI218" s="267"/>
      <c r="AJ218" s="267"/>
      <c r="AK218" s="267"/>
    </row>
    <row r="219" spans="1:38" customHeight="1" ht="14.4" s="331" customFormat="1">
      <c r="A219" s="259"/>
      <c r="B219" s="259"/>
      <c r="C219" s="267"/>
      <c r="D219" s="267"/>
      <c r="E219" s="267"/>
      <c r="F219" s="282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7"/>
      <c r="Y219" s="267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</row>
    <row r="220" spans="1:38" customHeight="1" ht="14.4" s="331" customFormat="1">
      <c r="A220" s="259"/>
      <c r="B220" s="259"/>
      <c r="C220" s="267"/>
      <c r="D220" s="267"/>
      <c r="E220" s="267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7"/>
      <c r="Y220" s="267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</row>
    <row r="221" spans="1:38" customHeight="1" ht="14.4" s="331" customFormat="1">
      <c r="A221" s="259"/>
      <c r="B221" s="259"/>
      <c r="C221" s="267"/>
      <c r="D221" s="267"/>
      <c r="E221" s="267"/>
      <c r="F221" s="267"/>
      <c r="G221" s="264"/>
      <c r="H221" s="264"/>
      <c r="I221" s="264"/>
      <c r="J221" s="267"/>
      <c r="K221" s="267"/>
      <c r="L221" s="267"/>
      <c r="M221" s="267"/>
      <c r="N221" s="267"/>
      <c r="O221" s="267"/>
      <c r="P221" s="267"/>
      <c r="Q221" s="267"/>
      <c r="R221" s="267"/>
      <c r="S221" s="267"/>
      <c r="T221" s="267"/>
      <c r="U221" s="267"/>
      <c r="V221" s="267"/>
      <c r="W221" s="267"/>
      <c r="X221" s="267"/>
      <c r="Y221" s="267"/>
      <c r="Z221" s="259"/>
      <c r="AA221" s="259"/>
      <c r="AB221" s="259"/>
      <c r="AC221" s="259"/>
      <c r="AD221" s="259"/>
      <c r="AE221" s="259"/>
      <c r="AF221" s="259"/>
      <c r="AG221" s="259"/>
      <c r="AH221" s="259"/>
      <c r="AI221" s="259"/>
      <c r="AJ221" s="259"/>
      <c r="AK221" s="259"/>
    </row>
    <row r="222" spans="1:38" customHeight="1" ht="14.4" s="331" customFormat="1">
      <c r="A222" s="259"/>
      <c r="B222" s="259"/>
      <c r="C222" s="267"/>
      <c r="D222" s="267"/>
      <c r="E222" s="267"/>
      <c r="F222" s="267"/>
      <c r="G222" s="267"/>
      <c r="H222" s="267"/>
      <c r="I222" s="267"/>
      <c r="J222" s="267"/>
      <c r="K222" s="267"/>
      <c r="L222" s="267"/>
      <c r="M222" s="267"/>
      <c r="N222" s="267"/>
      <c r="O222" s="267"/>
      <c r="P222" s="267"/>
      <c r="Q222" s="267"/>
      <c r="R222" s="267"/>
      <c r="S222" s="267"/>
      <c r="T222" s="267"/>
      <c r="U222" s="267"/>
      <c r="V222" s="267"/>
      <c r="W222" s="267"/>
      <c r="X222" s="267"/>
      <c r="Y222" s="267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</row>
    <row r="223" spans="1:38" customHeight="1" ht="14.4" s="331" customFormat="1">
      <c r="A223" s="259"/>
      <c r="B223" s="259"/>
      <c r="C223" s="267"/>
      <c r="D223" s="267"/>
      <c r="E223" s="267"/>
      <c r="F223" s="267"/>
      <c r="G223" s="267"/>
      <c r="H223" s="267"/>
      <c r="I223" s="267"/>
      <c r="J223" s="267"/>
      <c r="K223" s="267"/>
      <c r="L223" s="267"/>
      <c r="M223" s="267"/>
      <c r="N223" s="267"/>
      <c r="O223" s="267"/>
      <c r="P223" s="267"/>
      <c r="Q223" s="267"/>
      <c r="R223" s="267"/>
      <c r="S223" s="267"/>
      <c r="T223" s="267"/>
      <c r="U223" s="267"/>
      <c r="V223" s="267"/>
      <c r="W223" s="267"/>
      <c r="X223" s="267"/>
      <c r="Y223" s="267"/>
      <c r="Z223" s="259"/>
      <c r="AA223" s="259"/>
      <c r="AB223" s="259"/>
      <c r="AC223" s="259"/>
      <c r="AD223" s="259"/>
      <c r="AE223" s="259"/>
      <c r="AF223" s="259"/>
      <c r="AG223" s="259"/>
      <c r="AH223" s="259"/>
      <c r="AI223" s="259"/>
      <c r="AJ223" s="259"/>
      <c r="AK223" s="259"/>
    </row>
    <row r="224" spans="1:38" customHeight="1" ht="14.4" s="331" customFormat="1">
      <c r="A224" s="259"/>
      <c r="B224" s="259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67"/>
      <c r="P224" s="267"/>
      <c r="Q224" s="267"/>
      <c r="R224" s="267"/>
      <c r="S224" s="267"/>
      <c r="T224" s="267"/>
      <c r="U224" s="267"/>
      <c r="V224" s="267"/>
      <c r="W224" s="267"/>
      <c r="X224" s="267"/>
      <c r="Y224" s="267"/>
      <c r="Z224" s="259"/>
      <c r="AA224" s="259"/>
      <c r="AB224" s="259"/>
      <c r="AC224" s="259"/>
      <c r="AD224" s="259"/>
      <c r="AE224" s="259"/>
      <c r="AF224" s="259"/>
      <c r="AG224" s="259"/>
      <c r="AH224" s="259"/>
      <c r="AI224" s="259"/>
      <c r="AJ224" s="259"/>
      <c r="AK224" s="259"/>
    </row>
    <row r="225" spans="1:38" customHeight="1" ht="14.4" s="331" customFormat="1">
      <c r="A225" s="259"/>
      <c r="B225" s="259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7"/>
      <c r="P225" s="267"/>
      <c r="Q225" s="267"/>
      <c r="R225" s="267"/>
      <c r="S225" s="267"/>
      <c r="T225" s="267"/>
      <c r="U225" s="267"/>
      <c r="V225" s="267"/>
      <c r="W225" s="267"/>
      <c r="X225" s="267"/>
      <c r="Y225" s="267"/>
      <c r="Z225" s="259"/>
      <c r="AA225" s="259"/>
      <c r="AB225" s="259"/>
      <c r="AC225" s="259"/>
      <c r="AD225" s="259"/>
      <c r="AE225" s="259"/>
      <c r="AF225" s="259"/>
      <c r="AG225" s="259"/>
      <c r="AH225" s="259"/>
      <c r="AI225" s="259"/>
      <c r="AJ225" s="259"/>
      <c r="AK225" s="259"/>
    </row>
    <row r="226" spans="1:38" customHeight="1" ht="14.4" s="331" customFormat="1">
      <c r="A226" s="259"/>
      <c r="B226" s="259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7"/>
      <c r="O226" s="267"/>
      <c r="P226" s="267"/>
      <c r="Q226" s="267"/>
      <c r="R226" s="267"/>
      <c r="S226" s="267"/>
      <c r="T226" s="267"/>
      <c r="U226" s="267"/>
      <c r="V226" s="267"/>
      <c r="W226" s="267"/>
      <c r="X226" s="267"/>
      <c r="Y226" s="267"/>
      <c r="Z226" s="259"/>
      <c r="AA226" s="259"/>
      <c r="AB226" s="259"/>
      <c r="AC226" s="259"/>
      <c r="AD226" s="259"/>
      <c r="AE226" s="259"/>
      <c r="AF226" s="259"/>
      <c r="AG226" s="259"/>
      <c r="AH226" s="259"/>
      <c r="AI226" s="259"/>
      <c r="AJ226" s="259"/>
      <c r="AK226" s="259"/>
    </row>
    <row r="227" spans="1:38"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7"/>
      <c r="O227" s="267"/>
      <c r="P227" s="267"/>
      <c r="Q227" s="267"/>
      <c r="R227" s="267"/>
      <c r="S227" s="267"/>
      <c r="T227" s="267"/>
      <c r="U227" s="267"/>
      <c r="V227" s="267"/>
      <c r="W227" s="267"/>
      <c r="X227" s="267"/>
      <c r="Y227" s="267"/>
    </row>
    <row r="228" spans="1:38"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</row>
    <row r="229" spans="1:38"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67"/>
      <c r="P229" s="267"/>
      <c r="Q229" s="267"/>
      <c r="R229" s="267"/>
      <c r="S229" s="267"/>
      <c r="T229" s="267"/>
      <c r="U229" s="267"/>
      <c r="V229" s="267"/>
      <c r="W229" s="267"/>
      <c r="X229" s="267"/>
      <c r="Y229" s="267"/>
    </row>
    <row r="230" spans="1:38">
      <c r="X230" s="267"/>
      <c r="Y230" s="267"/>
    </row>
    <row r="231" spans="1:38">
      <c r="Y231" s="267"/>
    </row>
    <row r="232" spans="1:38">
      <c r="Y232" s="267"/>
    </row>
    <row r="233" spans="1:38">
      <c r="Y233" s="267"/>
    </row>
    <row r="234" spans="1:38">
      <c r="Y234" s="267"/>
    </row>
    <row r="235" spans="1:38">
      <c r="Y235" s="267"/>
    </row>
    <row r="236" spans="1:38">
      <c r="Y236" s="267"/>
    </row>
  </sheetData>
  <mergeCells>
    <mergeCell ref="AF195:AK195"/>
    <mergeCell ref="AF199:AK199"/>
    <mergeCell ref="AF203:AK203"/>
    <mergeCell ref="AF205:AK205"/>
    <mergeCell ref="X181:AC181"/>
    <mergeCell ref="AF181:AK181"/>
    <mergeCell ref="X186:AC186"/>
    <mergeCell ref="AF186:AK186"/>
    <mergeCell ref="X191:AA191"/>
    <mergeCell ref="AF191:AK191"/>
    <mergeCell ref="X174:AC174"/>
    <mergeCell ref="AF174:AK174"/>
    <mergeCell ref="AF150:AK150"/>
    <mergeCell ref="AF152:AK152"/>
    <mergeCell ref="AF154:AK154"/>
    <mergeCell ref="W158:Z158"/>
    <mergeCell ref="AF158:AK158"/>
    <mergeCell ref="AF161:AK161"/>
    <mergeCell ref="X164:AC164"/>
    <mergeCell ref="AF164:AK164"/>
    <mergeCell ref="X170:AC170"/>
    <mergeCell ref="AF170:AK170"/>
    <mergeCell ref="X172:AC172"/>
    <mergeCell ref="AF144:AK144"/>
    <mergeCell ref="AE5:AK5"/>
    <mergeCell ref="AF131:AK131"/>
    <mergeCell ref="AF132:AK132"/>
    <mergeCell ref="AF133:AK133"/>
    <mergeCell ref="AF137:AK137"/>
    <mergeCell ref="AE6:AK6"/>
  </mergeCells>
  <hyperlinks>
    <hyperlink ref="C8" r:id="rId_hyperlink_1"/>
  </hyperlinks>
  <printOptions gridLines="false" gridLinesSet="true"/>
  <pageMargins left="0.7" right="0.7" top="0.75" bottom="0.75" header="0.3" footer="0.3"/>
  <pageSetup paperSize="9" orientation="portrait" scale="71" fitToHeight="1" fitToWidth="1" pageOrder="downThenOver" r:id="rId2ps"/>
  <rowBreaks count="2" manualBreakCount="2">
    <brk id="67" man="1" max="36"/>
    <brk id="130" man="1" max="36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SCHEDULE</vt:lpstr>
      <vt:lpstr>INVOICE</vt:lpstr>
      <vt:lpstr>QUOTATION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2006-09-16T08:00:00+08:00</dcterms:created>
  <dcterms:modified xsi:type="dcterms:W3CDTF">2024-06-16T21:09:28+08:00</dcterms:modified>
  <dc:title/>
  <dc:description/>
  <dc:subject/>
  <cp:keywords/>
  <cp:category/>
</cp:coreProperties>
</file>