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plitters"/>
    <sheet r:id="rId2" sheetId="2" name="Porta 01"/>
    <sheet r:id="rId3" sheetId="3" name="Porta 02"/>
    <sheet r:id="rId4" sheetId="4" name="Porta 03"/>
    <sheet r:id="rId5" sheetId="5" name="Porta 04"/>
    <sheet r:id="rId6" sheetId="6" name="Porta 05"/>
    <sheet r:id="rId7" sheetId="7" name="Porta 06"/>
    <sheet r:id="rId8" sheetId="8" name="Porta 07"/>
    <sheet r:id="rId9" sheetId="9" name="Porta 08"/>
  </sheets>
  <calcPr fullCalcOnLoad="1"/>
</workbook>
</file>

<file path=xl/sharedStrings.xml><?xml version="1.0" encoding="utf-8"?>
<sst xmlns="http://schemas.openxmlformats.org/spreadsheetml/2006/main" count="181" uniqueCount="31">
  <si>
    <t>CTO</t>
  </si>
  <si>
    <t>Sinal da OLT</t>
  </si>
  <si>
    <t>Splitters 1x2</t>
  </si>
  <si>
    <t>Splitters 1x4</t>
  </si>
  <si>
    <t>Splitters 1x8</t>
  </si>
  <si>
    <t>Splitters 1x16</t>
  </si>
  <si>
    <t>Emendas</t>
  </si>
  <si>
    <t>Conexões</t>
  </si>
  <si>
    <t>Distancia (Km)</t>
  </si>
  <si>
    <t>Atenuação (Percurso)</t>
  </si>
  <si>
    <t>Atenuação Total</t>
  </si>
  <si>
    <t>Sinal (dbm)</t>
  </si>
  <si>
    <t>Splitters Desbalanceados</t>
  </si>
  <si>
    <t>Atenuação Desbalanceados</t>
  </si>
  <si>
    <t>[30/70] 1</t>
  </si>
  <si>
    <t>1x2</t>
  </si>
  <si>
    <t>1x4</t>
  </si>
  <si>
    <t>1x8</t>
  </si>
  <si>
    <t>1x16</t>
  </si>
  <si>
    <t>1x32</t>
  </si>
  <si>
    <t>1x64</t>
  </si>
  <si>
    <t>50/50</t>
  </si>
  <si>
    <t>40/60</t>
  </si>
  <si>
    <t>30/70</t>
  </si>
  <si>
    <t>20/80</t>
  </si>
  <si>
    <t>15/85</t>
  </si>
  <si>
    <t>10/90</t>
  </si>
  <si>
    <t>5/95</t>
  </si>
  <si>
    <t>2/98</t>
  </si>
  <si>
    <t>1/99</t>
  </si>
  <si>
    <t>Perda de Inserção (db)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</si>
</sst>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2"/>
  <sheetViews>
    <sheetView workbookViewId="0"/>
  </sheetViews>
  <sheetFormatPr defaultRowHeight="15" x14ac:dyDescent="0.25"/>
  <cols>
    <col min="1" max="1" style="11" width="17.719285714285714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7" width="13.576428571428572" customWidth="1" bestFit="1"/>
    <col min="8" max="8" style="8" width="13.576428571428572" customWidth="1" bestFit="1"/>
    <col min="9" max="9" style="8" width="13.576428571428572" customWidth="1" bestFit="1"/>
    <col min="10" max="10" style="7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</cols>
  <sheetData>
    <row x14ac:dyDescent="0.25" r="1" customHeight="1" ht="18.75">
      <c r="A1" s="12"/>
      <c r="B1" s="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3" t="s">
        <v>20</v>
      </c>
      <c r="H1" s="13" t="s">
        <v>21</v>
      </c>
      <c r="I1" s="13" t="s">
        <v>22</v>
      </c>
      <c r="J1" s="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</row>
    <row x14ac:dyDescent="0.25" r="2" customHeight="1" ht="18.75">
      <c r="A2" s="12" t="s">
        <v>30</v>
      </c>
      <c r="B2" s="4">
        <v>4</v>
      </c>
      <c r="C2" s="5">
        <v>7.3</v>
      </c>
      <c r="D2" s="5">
        <v>10.5</v>
      </c>
      <c r="E2" s="5">
        <v>13.7</v>
      </c>
      <c r="F2" s="5">
        <v>16.9</v>
      </c>
      <c r="G2" s="4">
        <v>21</v>
      </c>
      <c r="H2" s="5">
        <v>3.6</v>
      </c>
      <c r="I2" s="5">
        <v>4.7</v>
      </c>
      <c r="J2" s="4">
        <v>6</v>
      </c>
      <c r="K2" s="5">
        <v>7.9</v>
      </c>
      <c r="L2" s="5">
        <v>9.6</v>
      </c>
      <c r="M2" s="5">
        <v>11.3</v>
      </c>
      <c r="N2" s="5">
        <v>14.6</v>
      </c>
      <c r="O2" s="5">
        <v>18.8</v>
      </c>
      <c r="P2" s="5">
        <v>22.5</v>
      </c>
    </row>
    <row x14ac:dyDescent="0.25" r="3" customHeight="1" ht="18.75">
      <c r="A3" s="12" t="s">
        <v>30</v>
      </c>
      <c r="B3" s="4">
        <v>4</v>
      </c>
      <c r="C3" s="5">
        <v>7.3</v>
      </c>
      <c r="D3" s="5">
        <v>10.5</v>
      </c>
      <c r="E3" s="5">
        <v>13.7</v>
      </c>
      <c r="F3" s="5">
        <v>16.9</v>
      </c>
      <c r="G3" s="4">
        <v>21</v>
      </c>
      <c r="H3" s="5">
        <v>3.6</v>
      </c>
      <c r="I3" s="5">
        <v>4.7</v>
      </c>
      <c r="J3" s="4">
        <v>6</v>
      </c>
      <c r="K3" s="5">
        <v>7.9</v>
      </c>
      <c r="L3" s="5">
        <v>9.6</v>
      </c>
      <c r="M3" s="5">
        <v>11.3</v>
      </c>
      <c r="N3" s="5">
        <v>14.6</v>
      </c>
      <c r="O3" s="5">
        <v>18.8</v>
      </c>
      <c r="P3" s="5">
        <v>22.5</v>
      </c>
    </row>
    <row x14ac:dyDescent="0.25" r="4" customHeight="1" ht="18.75">
      <c r="A4" s="12" t="s">
        <v>30</v>
      </c>
      <c r="B4" s="4">
        <v>4</v>
      </c>
      <c r="C4" s="5">
        <v>7.3</v>
      </c>
      <c r="D4" s="5">
        <v>10.5</v>
      </c>
      <c r="E4" s="5">
        <v>13.7</v>
      </c>
      <c r="F4" s="5">
        <v>16.9</v>
      </c>
      <c r="G4" s="4">
        <v>21</v>
      </c>
      <c r="H4" s="5">
        <v>3.6</v>
      </c>
      <c r="I4" s="5">
        <v>4.7</v>
      </c>
      <c r="J4" s="4">
        <v>6</v>
      </c>
      <c r="K4" s="5">
        <v>7.9</v>
      </c>
      <c r="L4" s="5">
        <v>9.6</v>
      </c>
      <c r="M4" s="5">
        <v>11.3</v>
      </c>
      <c r="N4" s="5">
        <v>14.6</v>
      </c>
      <c r="O4" s="5">
        <v>18.8</v>
      </c>
      <c r="P4" s="5">
        <v>22.5</v>
      </c>
    </row>
    <row x14ac:dyDescent="0.25" r="5" customHeight="1" ht="18.75">
      <c r="A5" s="12" t="s">
        <v>30</v>
      </c>
      <c r="B5" s="4">
        <v>4</v>
      </c>
      <c r="C5" s="5">
        <v>7.3</v>
      </c>
      <c r="D5" s="5">
        <v>10.5</v>
      </c>
      <c r="E5" s="5">
        <v>13.7</v>
      </c>
      <c r="F5" s="5">
        <v>16.9</v>
      </c>
      <c r="G5" s="4">
        <v>21</v>
      </c>
      <c r="H5" s="5">
        <v>3.6</v>
      </c>
      <c r="I5" s="5">
        <v>4.7</v>
      </c>
      <c r="J5" s="4">
        <v>6</v>
      </c>
      <c r="K5" s="5">
        <v>7.9</v>
      </c>
      <c r="L5" s="5">
        <v>9.6</v>
      </c>
      <c r="M5" s="5">
        <v>11.3</v>
      </c>
      <c r="N5" s="5">
        <v>14.6</v>
      </c>
      <c r="O5" s="5">
        <v>18.8</v>
      </c>
      <c r="P5" s="5">
        <v>22.5</v>
      </c>
    </row>
    <row x14ac:dyDescent="0.25" r="6" customHeight="1" ht="18.75">
      <c r="A6" s="12" t="s">
        <v>30</v>
      </c>
      <c r="B6" s="4">
        <v>4</v>
      </c>
      <c r="C6" s="5">
        <v>7.3</v>
      </c>
      <c r="D6" s="5">
        <v>10.5</v>
      </c>
      <c r="E6" s="5">
        <v>13.7</v>
      </c>
      <c r="F6" s="5">
        <v>16.9</v>
      </c>
      <c r="G6" s="4">
        <v>21</v>
      </c>
      <c r="H6" s="5">
        <v>3.6</v>
      </c>
      <c r="I6" s="5">
        <v>4.7</v>
      </c>
      <c r="J6" s="4">
        <v>6</v>
      </c>
      <c r="K6" s="5">
        <v>7.9</v>
      </c>
      <c r="L6" s="5">
        <v>9.6</v>
      </c>
      <c r="M6" s="5">
        <v>11.3</v>
      </c>
      <c r="N6" s="5">
        <v>14.6</v>
      </c>
      <c r="O6" s="5">
        <v>18.8</v>
      </c>
      <c r="P6" s="5">
        <v>22.5</v>
      </c>
    </row>
    <row x14ac:dyDescent="0.25" r="7" customHeight="1" ht="18.75">
      <c r="A7" s="12" t="s">
        <v>30</v>
      </c>
      <c r="B7" s="4">
        <v>4</v>
      </c>
      <c r="C7" s="5">
        <v>7.3</v>
      </c>
      <c r="D7" s="5">
        <v>10.5</v>
      </c>
      <c r="E7" s="5">
        <v>13.7</v>
      </c>
      <c r="F7" s="5">
        <v>16.9</v>
      </c>
      <c r="G7" s="4">
        <v>21</v>
      </c>
      <c r="H7" s="5">
        <v>3.6</v>
      </c>
      <c r="I7" s="5">
        <v>4.7</v>
      </c>
      <c r="J7" s="4">
        <v>6</v>
      </c>
      <c r="K7" s="5">
        <v>7.9</v>
      </c>
      <c r="L7" s="5">
        <v>9.6</v>
      </c>
      <c r="M7" s="5">
        <v>11.3</v>
      </c>
      <c r="N7" s="5">
        <v>14.6</v>
      </c>
      <c r="O7" s="5">
        <v>18.8</v>
      </c>
      <c r="P7" s="5">
        <v>22.5</v>
      </c>
    </row>
    <row x14ac:dyDescent="0.25" r="8" customHeight="1" ht="18.75">
      <c r="A8" s="12" t="s">
        <v>30</v>
      </c>
      <c r="B8" s="4">
        <v>4</v>
      </c>
      <c r="C8" s="5">
        <v>7.3</v>
      </c>
      <c r="D8" s="5">
        <v>10.5</v>
      </c>
      <c r="E8" s="5">
        <v>13.7</v>
      </c>
      <c r="F8" s="5">
        <v>16.9</v>
      </c>
      <c r="G8" s="4">
        <v>21</v>
      </c>
      <c r="H8" s="5">
        <v>3.6</v>
      </c>
      <c r="I8" s="5">
        <v>4.7</v>
      </c>
      <c r="J8" s="4">
        <v>6</v>
      </c>
      <c r="K8" s="5">
        <v>7.9</v>
      </c>
      <c r="L8" s="5">
        <v>9.6</v>
      </c>
      <c r="M8" s="5">
        <v>11.3</v>
      </c>
      <c r="N8" s="5">
        <v>14.6</v>
      </c>
      <c r="O8" s="5">
        <v>18.8</v>
      </c>
      <c r="P8" s="5">
        <v>22.5</v>
      </c>
    </row>
    <row x14ac:dyDescent="0.25" r="9" customHeight="1" ht="18.75">
      <c r="A9" s="12" t="s">
        <v>30</v>
      </c>
      <c r="B9" s="4">
        <v>4</v>
      </c>
      <c r="C9" s="5">
        <v>7.3</v>
      </c>
      <c r="D9" s="5">
        <v>10.5</v>
      </c>
      <c r="E9" s="5">
        <v>13.7</v>
      </c>
      <c r="F9" s="5">
        <v>16.9</v>
      </c>
      <c r="G9" s="4">
        <v>21</v>
      </c>
      <c r="H9" s="5">
        <v>3.6</v>
      </c>
      <c r="I9" s="5">
        <v>4.7</v>
      </c>
      <c r="J9" s="4">
        <v>6</v>
      </c>
      <c r="K9" s="5">
        <v>7.9</v>
      </c>
      <c r="L9" s="5">
        <v>9.6</v>
      </c>
      <c r="M9" s="5">
        <v>11.3</v>
      </c>
      <c r="N9" s="5">
        <v>14.6</v>
      </c>
      <c r="O9" s="5">
        <v>18.8</v>
      </c>
      <c r="P9" s="5">
        <v>22.5</v>
      </c>
    </row>
    <row x14ac:dyDescent="0.25" r="10" customHeight="1" ht="18.75">
      <c r="A10" s="12" t="s">
        <v>30</v>
      </c>
      <c r="B10" s="4">
        <v>4</v>
      </c>
      <c r="C10" s="5">
        <v>7.3</v>
      </c>
      <c r="D10" s="5">
        <v>10.5</v>
      </c>
      <c r="E10" s="5">
        <v>13.7</v>
      </c>
      <c r="F10" s="5">
        <v>16.9</v>
      </c>
      <c r="G10" s="4">
        <v>21</v>
      </c>
      <c r="H10" s="5">
        <v>3.6</v>
      </c>
      <c r="I10" s="5">
        <v>4.7</v>
      </c>
      <c r="J10" s="4">
        <v>6</v>
      </c>
      <c r="K10" s="5">
        <v>7.9</v>
      </c>
      <c r="L10" s="5">
        <v>9.6</v>
      </c>
      <c r="M10" s="5">
        <v>11.3</v>
      </c>
      <c r="N10" s="5">
        <v>14.6</v>
      </c>
      <c r="O10" s="5">
        <v>18.8</v>
      </c>
      <c r="P10" s="5">
        <v>22.5</v>
      </c>
    </row>
    <row x14ac:dyDescent="0.25" r="11" customHeight="1" ht="18.75">
      <c r="A11" s="12" t="s">
        <v>30</v>
      </c>
      <c r="B11" s="4">
        <v>4</v>
      </c>
      <c r="C11" s="5">
        <v>7.3</v>
      </c>
      <c r="D11" s="5">
        <v>10.5</v>
      </c>
      <c r="E11" s="5">
        <v>13.7</v>
      </c>
      <c r="F11" s="5">
        <v>16.9</v>
      </c>
      <c r="G11" s="4">
        <v>21</v>
      </c>
      <c r="H11" s="5">
        <v>3.6</v>
      </c>
      <c r="I11" s="5">
        <v>4.7</v>
      </c>
      <c r="J11" s="4">
        <v>6</v>
      </c>
      <c r="K11" s="5">
        <v>7.9</v>
      </c>
      <c r="L11" s="5">
        <v>9.6</v>
      </c>
      <c r="M11" s="5">
        <v>11.3</v>
      </c>
      <c r="N11" s="5">
        <v>14.6</v>
      </c>
      <c r="O11" s="5">
        <v>18.8</v>
      </c>
      <c r="P11" s="5">
        <v>22.5</v>
      </c>
    </row>
    <row x14ac:dyDescent="0.25" r="12" customHeight="1" ht="18.75">
      <c r="A12" s="12" t="s">
        <v>30</v>
      </c>
      <c r="B12" s="4">
        <v>4</v>
      </c>
      <c r="C12" s="5">
        <v>7.3</v>
      </c>
      <c r="D12" s="5">
        <v>10.5</v>
      </c>
      <c r="E12" s="5">
        <v>13.7</v>
      </c>
      <c r="F12" s="5">
        <v>16.9</v>
      </c>
      <c r="G12" s="4">
        <v>21</v>
      </c>
      <c r="H12" s="5">
        <v>3.6</v>
      </c>
      <c r="I12" s="5">
        <v>4.7</v>
      </c>
      <c r="J12" s="4">
        <v>6</v>
      </c>
      <c r="K12" s="5">
        <v>7.9</v>
      </c>
      <c r="L12" s="5">
        <v>9.6</v>
      </c>
      <c r="M12" s="5">
        <v>11.3</v>
      </c>
      <c r="N12" s="5">
        <v>14.6</v>
      </c>
      <c r="O12" s="5">
        <v>18.8</v>
      </c>
      <c r="P12" s="5">
        <v>22.5</v>
      </c>
    </row>
    <row x14ac:dyDescent="0.25" r="13" customHeight="1" ht="18.75">
      <c r="A13" s="12" t="s">
        <v>30</v>
      </c>
      <c r="B13" s="4">
        <v>4</v>
      </c>
      <c r="C13" s="5">
        <v>7.3</v>
      </c>
      <c r="D13" s="5">
        <v>10.5</v>
      </c>
      <c r="E13" s="5">
        <v>13.7</v>
      </c>
      <c r="F13" s="5">
        <v>16.9</v>
      </c>
      <c r="G13" s="4">
        <v>21</v>
      </c>
      <c r="H13" s="5">
        <v>3.6</v>
      </c>
      <c r="I13" s="5">
        <v>4.7</v>
      </c>
      <c r="J13" s="4">
        <v>6</v>
      </c>
      <c r="K13" s="5">
        <v>7.9</v>
      </c>
      <c r="L13" s="5">
        <v>9.6</v>
      </c>
      <c r="M13" s="5">
        <v>11.3</v>
      </c>
      <c r="N13" s="5">
        <v>14.6</v>
      </c>
      <c r="O13" s="5">
        <v>18.8</v>
      </c>
      <c r="P13" s="5">
        <v>22.5</v>
      </c>
    </row>
    <row x14ac:dyDescent="0.25" r="14" customHeight="1" ht="18.75">
      <c r="A14" s="12" t="s">
        <v>30</v>
      </c>
      <c r="B14" s="4">
        <v>4</v>
      </c>
      <c r="C14" s="5">
        <v>7.3</v>
      </c>
      <c r="D14" s="5">
        <v>10.5</v>
      </c>
      <c r="E14" s="5">
        <v>13.7</v>
      </c>
      <c r="F14" s="5">
        <v>16.9</v>
      </c>
      <c r="G14" s="4">
        <v>21</v>
      </c>
      <c r="H14" s="5">
        <v>3.6</v>
      </c>
      <c r="I14" s="5">
        <v>4.7</v>
      </c>
      <c r="J14" s="4">
        <v>6</v>
      </c>
      <c r="K14" s="5">
        <v>7.9</v>
      </c>
      <c r="L14" s="5">
        <v>9.6</v>
      </c>
      <c r="M14" s="5">
        <v>11.3</v>
      </c>
      <c r="N14" s="5">
        <v>14.6</v>
      </c>
      <c r="O14" s="5">
        <v>18.8</v>
      </c>
      <c r="P14" s="5">
        <v>22.5</v>
      </c>
    </row>
    <row x14ac:dyDescent="0.25" r="15" customHeight="1" ht="18.75">
      <c r="A15" s="12" t="s">
        <v>30</v>
      </c>
      <c r="B15" s="4">
        <v>4</v>
      </c>
      <c r="C15" s="5">
        <v>7.3</v>
      </c>
      <c r="D15" s="5">
        <v>10.5</v>
      </c>
      <c r="E15" s="5">
        <v>13.7</v>
      </c>
      <c r="F15" s="5">
        <v>16.9</v>
      </c>
      <c r="G15" s="4">
        <v>21</v>
      </c>
      <c r="H15" s="5">
        <v>3.6</v>
      </c>
      <c r="I15" s="5">
        <v>4.7</v>
      </c>
      <c r="J15" s="4">
        <v>6</v>
      </c>
      <c r="K15" s="5">
        <v>7.9</v>
      </c>
      <c r="L15" s="5">
        <v>9.6</v>
      </c>
      <c r="M15" s="5">
        <v>11.3</v>
      </c>
      <c r="N15" s="5">
        <v>14.6</v>
      </c>
      <c r="O15" s="5">
        <v>18.8</v>
      </c>
      <c r="P15" s="5">
        <v>22.5</v>
      </c>
    </row>
    <row x14ac:dyDescent="0.25" r="16" customHeight="1" ht="18.75">
      <c r="A16" s="12" t="s">
        <v>30</v>
      </c>
      <c r="B16" s="4">
        <v>4</v>
      </c>
      <c r="C16" s="5">
        <v>7.3</v>
      </c>
      <c r="D16" s="5">
        <v>10.5</v>
      </c>
      <c r="E16" s="5">
        <v>13.7</v>
      </c>
      <c r="F16" s="5">
        <v>16.9</v>
      </c>
      <c r="G16" s="4">
        <v>21</v>
      </c>
      <c r="H16" s="5">
        <v>3.6</v>
      </c>
      <c r="I16" s="5">
        <v>4.7</v>
      </c>
      <c r="J16" s="4">
        <v>6</v>
      </c>
      <c r="K16" s="5">
        <v>7.9</v>
      </c>
      <c r="L16" s="5">
        <v>9.6</v>
      </c>
      <c r="M16" s="5">
        <v>11.3</v>
      </c>
      <c r="N16" s="5">
        <v>14.6</v>
      </c>
      <c r="O16" s="5">
        <v>18.8</v>
      </c>
      <c r="P16" s="5">
        <v>22.5</v>
      </c>
    </row>
    <row x14ac:dyDescent="0.25" r="17" customHeight="1" ht="18.75">
      <c r="A17" s="12" t="s">
        <v>30</v>
      </c>
      <c r="B17" s="4">
        <v>4</v>
      </c>
      <c r="C17" s="5">
        <v>7.3</v>
      </c>
      <c r="D17" s="5">
        <v>10.5</v>
      </c>
      <c r="E17" s="5">
        <v>13.7</v>
      </c>
      <c r="F17" s="5">
        <v>16.9</v>
      </c>
      <c r="G17" s="4">
        <v>21</v>
      </c>
      <c r="H17" s="5">
        <v>3.6</v>
      </c>
      <c r="I17" s="5">
        <v>4.7</v>
      </c>
      <c r="J17" s="4">
        <v>6</v>
      </c>
      <c r="K17" s="5">
        <v>7.9</v>
      </c>
      <c r="L17" s="5">
        <v>9.6</v>
      </c>
      <c r="M17" s="5">
        <v>11.3</v>
      </c>
      <c r="N17" s="5">
        <v>14.6</v>
      </c>
      <c r="O17" s="5">
        <v>18.8</v>
      </c>
      <c r="P17" s="5">
        <v>22.5</v>
      </c>
    </row>
    <row x14ac:dyDescent="0.25" r="18" customHeight="1" ht="18.75">
      <c r="A18" s="12" t="s">
        <v>30</v>
      </c>
      <c r="B18" s="4">
        <v>4</v>
      </c>
      <c r="C18" s="5">
        <v>7.3</v>
      </c>
      <c r="D18" s="5">
        <v>10.5</v>
      </c>
      <c r="E18" s="5">
        <v>13.7</v>
      </c>
      <c r="F18" s="5">
        <v>16.9</v>
      </c>
      <c r="G18" s="4">
        <v>21</v>
      </c>
      <c r="H18" s="5">
        <v>3.6</v>
      </c>
      <c r="I18" s="5">
        <v>4.7</v>
      </c>
      <c r="J18" s="4">
        <v>6</v>
      </c>
      <c r="K18" s="5">
        <v>7.9</v>
      </c>
      <c r="L18" s="5">
        <v>9.6</v>
      </c>
      <c r="M18" s="5">
        <v>11.3</v>
      </c>
      <c r="N18" s="5">
        <v>14.6</v>
      </c>
      <c r="O18" s="5">
        <v>18.8</v>
      </c>
      <c r="P18" s="5">
        <v>22.5</v>
      </c>
    </row>
    <row x14ac:dyDescent="0.25" r="19" customHeight="1" ht="18.75">
      <c r="A19" s="12" t="s">
        <v>30</v>
      </c>
      <c r="B19" s="4">
        <v>4</v>
      </c>
      <c r="C19" s="5">
        <v>7.3</v>
      </c>
      <c r="D19" s="5">
        <v>10.5</v>
      </c>
      <c r="E19" s="5">
        <v>13.7</v>
      </c>
      <c r="F19" s="5">
        <v>16.9</v>
      </c>
      <c r="G19" s="4">
        <v>21</v>
      </c>
      <c r="H19" s="5">
        <v>3.6</v>
      </c>
      <c r="I19" s="5">
        <v>4.7</v>
      </c>
      <c r="J19" s="4">
        <v>6</v>
      </c>
      <c r="K19" s="5">
        <v>7.9</v>
      </c>
      <c r="L19" s="5">
        <v>9.6</v>
      </c>
      <c r="M19" s="5">
        <v>11.3</v>
      </c>
      <c r="N19" s="5">
        <v>14.6</v>
      </c>
      <c r="O19" s="5">
        <v>18.8</v>
      </c>
      <c r="P19" s="5">
        <v>22.5</v>
      </c>
    </row>
    <row x14ac:dyDescent="0.25" r="20" customHeight="1" ht="18.75">
      <c r="A20" s="12" t="s">
        <v>30</v>
      </c>
      <c r="B20" s="4">
        <v>4</v>
      </c>
      <c r="C20" s="5">
        <v>7.3</v>
      </c>
      <c r="D20" s="5">
        <v>10.5</v>
      </c>
      <c r="E20" s="5">
        <v>13.7</v>
      </c>
      <c r="F20" s="5">
        <v>16.9</v>
      </c>
      <c r="G20" s="4">
        <v>21</v>
      </c>
      <c r="H20" s="5">
        <v>3.6</v>
      </c>
      <c r="I20" s="5">
        <v>4.7</v>
      </c>
      <c r="J20" s="4">
        <v>6</v>
      </c>
      <c r="K20" s="5">
        <v>7.9</v>
      </c>
      <c r="L20" s="5">
        <v>9.6</v>
      </c>
      <c r="M20" s="5">
        <v>11.3</v>
      </c>
      <c r="N20" s="5">
        <v>14.6</v>
      </c>
      <c r="O20" s="5">
        <v>18.8</v>
      </c>
      <c r="P20" s="5">
        <v>22.5</v>
      </c>
    </row>
    <row x14ac:dyDescent="0.25" r="21" customHeight="1" ht="18.75">
      <c r="A21" s="12" t="s">
        <v>30</v>
      </c>
      <c r="B21" s="4">
        <v>4</v>
      </c>
      <c r="C21" s="5">
        <v>7.3</v>
      </c>
      <c r="D21" s="5">
        <v>10.5</v>
      </c>
      <c r="E21" s="5">
        <v>13.7</v>
      </c>
      <c r="F21" s="5">
        <v>16.9</v>
      </c>
      <c r="G21" s="4">
        <v>21</v>
      </c>
      <c r="H21" s="5">
        <v>3.6</v>
      </c>
      <c r="I21" s="5">
        <v>4.7</v>
      </c>
      <c r="J21" s="4">
        <v>6</v>
      </c>
      <c r="K21" s="5">
        <v>7.9</v>
      </c>
      <c r="L21" s="5">
        <v>9.6</v>
      </c>
      <c r="M21" s="5">
        <v>11.3</v>
      </c>
      <c r="N21" s="5">
        <v>14.6</v>
      </c>
      <c r="O21" s="5">
        <v>18.8</v>
      </c>
      <c r="P21" s="5">
        <v>22.5</v>
      </c>
    </row>
    <row x14ac:dyDescent="0.25" r="22" customHeight="1" ht="18.75">
      <c r="A22" s="12" t="s">
        <v>30</v>
      </c>
      <c r="B22" s="4">
        <v>4</v>
      </c>
      <c r="C22" s="5">
        <v>7.3</v>
      </c>
      <c r="D22" s="5">
        <v>10.5</v>
      </c>
      <c r="E22" s="5">
        <v>13.7</v>
      </c>
      <c r="F22" s="5">
        <v>16.9</v>
      </c>
      <c r="G22" s="4">
        <v>21</v>
      </c>
      <c r="H22" s="5">
        <v>3.6</v>
      </c>
      <c r="I22" s="5">
        <v>4.7</v>
      </c>
      <c r="J22" s="4">
        <v>6</v>
      </c>
      <c r="K22" s="5">
        <v>7.9</v>
      </c>
      <c r="L22" s="5">
        <v>9.6</v>
      </c>
      <c r="M22" s="5">
        <v>11.3</v>
      </c>
      <c r="N22" s="5">
        <v>14.6</v>
      </c>
      <c r="O22" s="5">
        <v>18.8</v>
      </c>
      <c r="P22" s="5">
        <v>22.5</v>
      </c>
    </row>
    <row x14ac:dyDescent="0.25" r="23" customHeight="1" ht="18.75">
      <c r="A23" s="12" t="s">
        <v>30</v>
      </c>
      <c r="B23" s="4">
        <v>4</v>
      </c>
      <c r="C23" s="5">
        <v>7.3</v>
      </c>
      <c r="D23" s="5">
        <v>10.5</v>
      </c>
      <c r="E23" s="5">
        <v>13.7</v>
      </c>
      <c r="F23" s="5">
        <v>16.9</v>
      </c>
      <c r="G23" s="4">
        <v>21</v>
      </c>
      <c r="H23" s="5">
        <v>3.6</v>
      </c>
      <c r="I23" s="5">
        <v>4.7</v>
      </c>
      <c r="J23" s="4">
        <v>6</v>
      </c>
      <c r="K23" s="5">
        <v>7.9</v>
      </c>
      <c r="L23" s="5">
        <v>9.6</v>
      </c>
      <c r="M23" s="5">
        <v>11.3</v>
      </c>
      <c r="N23" s="5">
        <v>14.6</v>
      </c>
      <c r="O23" s="5">
        <v>18.8</v>
      </c>
      <c r="P23" s="5">
        <v>22.5</v>
      </c>
    </row>
    <row x14ac:dyDescent="0.25" r="24" customHeight="1" ht="18.75">
      <c r="A24" s="12" t="s">
        <v>30</v>
      </c>
      <c r="B24" s="4">
        <v>4</v>
      </c>
      <c r="C24" s="5">
        <v>7.3</v>
      </c>
      <c r="D24" s="5">
        <v>10.5</v>
      </c>
      <c r="E24" s="5">
        <v>13.7</v>
      </c>
      <c r="F24" s="5">
        <v>16.9</v>
      </c>
      <c r="G24" s="4">
        <v>21</v>
      </c>
      <c r="H24" s="5">
        <v>3.6</v>
      </c>
      <c r="I24" s="5">
        <v>4.7</v>
      </c>
      <c r="J24" s="4">
        <v>6</v>
      </c>
      <c r="K24" s="5">
        <v>7.9</v>
      </c>
      <c r="L24" s="5">
        <v>9.6</v>
      </c>
      <c r="M24" s="5">
        <v>11.3</v>
      </c>
      <c r="N24" s="5">
        <v>14.6</v>
      </c>
      <c r="O24" s="5">
        <v>18.8</v>
      </c>
      <c r="P24" s="5">
        <v>22.5</v>
      </c>
    </row>
    <row x14ac:dyDescent="0.25" r="25" customHeight="1" ht="18.75">
      <c r="A25" s="12" t="s">
        <v>30</v>
      </c>
      <c r="B25" s="4">
        <v>4</v>
      </c>
      <c r="C25" s="5">
        <v>7.3</v>
      </c>
      <c r="D25" s="5">
        <v>10.5</v>
      </c>
      <c r="E25" s="5">
        <v>13.7</v>
      </c>
      <c r="F25" s="5">
        <v>16.9</v>
      </c>
      <c r="G25" s="4">
        <v>21</v>
      </c>
      <c r="H25" s="5">
        <v>3.6</v>
      </c>
      <c r="I25" s="5">
        <v>4.7</v>
      </c>
      <c r="J25" s="4">
        <v>6</v>
      </c>
      <c r="K25" s="5">
        <v>7.9</v>
      </c>
      <c r="L25" s="5">
        <v>9.6</v>
      </c>
      <c r="M25" s="5">
        <v>11.3</v>
      </c>
      <c r="N25" s="5">
        <v>14.6</v>
      </c>
      <c r="O25" s="5">
        <v>18.8</v>
      </c>
      <c r="P25" s="5">
        <v>22.5</v>
      </c>
    </row>
    <row x14ac:dyDescent="0.25" r="26" customHeight="1" ht="18.75">
      <c r="A26" s="12" t="s">
        <v>30</v>
      </c>
      <c r="B26" s="4">
        <v>4</v>
      </c>
      <c r="C26" s="5">
        <v>7.3</v>
      </c>
      <c r="D26" s="5">
        <v>10.5</v>
      </c>
      <c r="E26" s="5">
        <v>13.7</v>
      </c>
      <c r="F26" s="5">
        <v>16.9</v>
      </c>
      <c r="G26" s="4">
        <v>21</v>
      </c>
      <c r="H26" s="5">
        <v>3.6</v>
      </c>
      <c r="I26" s="5">
        <v>4.7</v>
      </c>
      <c r="J26" s="4">
        <v>6</v>
      </c>
      <c r="K26" s="5">
        <v>7.9</v>
      </c>
      <c r="L26" s="5">
        <v>9.6</v>
      </c>
      <c r="M26" s="5">
        <v>11.3</v>
      </c>
      <c r="N26" s="5">
        <v>14.6</v>
      </c>
      <c r="O26" s="5">
        <v>18.8</v>
      </c>
      <c r="P26" s="5">
        <v>22.5</v>
      </c>
    </row>
    <row x14ac:dyDescent="0.25" r="27" customHeight="1" ht="18.75">
      <c r="A27" s="12" t="s">
        <v>30</v>
      </c>
      <c r="B27" s="4">
        <v>4</v>
      </c>
      <c r="C27" s="5">
        <v>7.3</v>
      </c>
      <c r="D27" s="5">
        <v>10.5</v>
      </c>
      <c r="E27" s="5">
        <v>13.7</v>
      </c>
      <c r="F27" s="5">
        <v>16.9</v>
      </c>
      <c r="G27" s="4">
        <v>21</v>
      </c>
      <c r="H27" s="5">
        <v>3.6</v>
      </c>
      <c r="I27" s="5">
        <v>4.7</v>
      </c>
      <c r="J27" s="4">
        <v>6</v>
      </c>
      <c r="K27" s="5">
        <v>7.9</v>
      </c>
      <c r="L27" s="5">
        <v>9.6</v>
      </c>
      <c r="M27" s="5">
        <v>11.3</v>
      </c>
      <c r="N27" s="5">
        <v>14.6</v>
      </c>
      <c r="O27" s="5">
        <v>18.8</v>
      </c>
      <c r="P27" s="5">
        <v>22.5</v>
      </c>
    </row>
    <row x14ac:dyDescent="0.25" r="28" customHeight="1" ht="18.75">
      <c r="A28" s="12" t="s">
        <v>30</v>
      </c>
      <c r="B28" s="4">
        <v>4</v>
      </c>
      <c r="C28" s="5">
        <v>7.3</v>
      </c>
      <c r="D28" s="5">
        <v>10.5</v>
      </c>
      <c r="E28" s="5">
        <v>13.7</v>
      </c>
      <c r="F28" s="5">
        <v>16.9</v>
      </c>
      <c r="G28" s="4">
        <v>21</v>
      </c>
      <c r="H28" s="5">
        <v>3.6</v>
      </c>
      <c r="I28" s="5">
        <v>4.7</v>
      </c>
      <c r="J28" s="4">
        <v>6</v>
      </c>
      <c r="K28" s="5">
        <v>7.9</v>
      </c>
      <c r="L28" s="5">
        <v>9.6</v>
      </c>
      <c r="M28" s="5">
        <v>11.3</v>
      </c>
      <c r="N28" s="5">
        <v>14.6</v>
      </c>
      <c r="O28" s="5">
        <v>18.8</v>
      </c>
      <c r="P28" s="5">
        <v>22.5</v>
      </c>
    </row>
    <row x14ac:dyDescent="0.25" r="29" customHeight="1" ht="18.75">
      <c r="A29" s="12" t="s">
        <v>30</v>
      </c>
      <c r="B29" s="4">
        <v>4</v>
      </c>
      <c r="C29" s="5">
        <v>7.3</v>
      </c>
      <c r="D29" s="5">
        <v>10.5</v>
      </c>
      <c r="E29" s="5">
        <v>13.7</v>
      </c>
      <c r="F29" s="5">
        <v>16.9</v>
      </c>
      <c r="G29" s="4">
        <v>21</v>
      </c>
      <c r="H29" s="5">
        <v>3.6</v>
      </c>
      <c r="I29" s="5">
        <v>4.7</v>
      </c>
      <c r="J29" s="4">
        <v>6</v>
      </c>
      <c r="K29" s="5">
        <v>7.9</v>
      </c>
      <c r="L29" s="5">
        <v>9.6</v>
      </c>
      <c r="M29" s="5">
        <v>11.3</v>
      </c>
      <c r="N29" s="5">
        <v>14.6</v>
      </c>
      <c r="O29" s="5">
        <v>18.8</v>
      </c>
      <c r="P29" s="5">
        <v>22.5</v>
      </c>
    </row>
    <row x14ac:dyDescent="0.25" r="30" customHeight="1" ht="18.75">
      <c r="A30" s="12" t="s">
        <v>30</v>
      </c>
      <c r="B30" s="4">
        <v>4</v>
      </c>
      <c r="C30" s="5">
        <v>7.3</v>
      </c>
      <c r="D30" s="5">
        <v>10.5</v>
      </c>
      <c r="E30" s="5">
        <v>13.7</v>
      </c>
      <c r="F30" s="5">
        <v>16.9</v>
      </c>
      <c r="G30" s="4">
        <v>21</v>
      </c>
      <c r="H30" s="5">
        <v>3.6</v>
      </c>
      <c r="I30" s="5">
        <v>4.7</v>
      </c>
      <c r="J30" s="4">
        <v>6</v>
      </c>
      <c r="K30" s="5">
        <v>7.9</v>
      </c>
      <c r="L30" s="5">
        <v>9.6</v>
      </c>
      <c r="M30" s="5">
        <v>11.3</v>
      </c>
      <c r="N30" s="5">
        <v>14.6</v>
      </c>
      <c r="O30" s="5">
        <v>18.8</v>
      </c>
      <c r="P30" s="5">
        <v>22.5</v>
      </c>
    </row>
    <row x14ac:dyDescent="0.25" r="31" customHeight="1" ht="18.75">
      <c r="A31" s="12" t="s">
        <v>30</v>
      </c>
      <c r="B31" s="4">
        <v>4</v>
      </c>
      <c r="C31" s="5">
        <v>7.3</v>
      </c>
      <c r="D31" s="5">
        <v>10.5</v>
      </c>
      <c r="E31" s="5">
        <v>13.7</v>
      </c>
      <c r="F31" s="5">
        <v>16.9</v>
      </c>
      <c r="G31" s="4">
        <v>21</v>
      </c>
      <c r="H31" s="5">
        <v>3.6</v>
      </c>
      <c r="I31" s="5">
        <v>4.7</v>
      </c>
      <c r="J31" s="4">
        <v>6</v>
      </c>
      <c r="K31" s="5">
        <v>7.9</v>
      </c>
      <c r="L31" s="5">
        <v>9.6</v>
      </c>
      <c r="M31" s="5">
        <v>11.3</v>
      </c>
      <c r="N31" s="5">
        <v>14.6</v>
      </c>
      <c r="O31" s="5">
        <v>18.8</v>
      </c>
      <c r="P31" s="5">
        <v>22.5</v>
      </c>
    </row>
    <row x14ac:dyDescent="0.25" r="32" customHeight="1" ht="18.75">
      <c r="A32" s="12" t="s">
        <v>30</v>
      </c>
      <c r="B32" s="4">
        <v>4</v>
      </c>
      <c r="C32" s="5">
        <v>7.3</v>
      </c>
      <c r="D32" s="5">
        <v>10.5</v>
      </c>
      <c r="E32" s="5">
        <v>13.7</v>
      </c>
      <c r="F32" s="5">
        <v>16.9</v>
      </c>
      <c r="G32" s="4">
        <v>21</v>
      </c>
      <c r="H32" s="5">
        <v>3.6</v>
      </c>
      <c r="I32" s="5">
        <v>4.7</v>
      </c>
      <c r="J32" s="4">
        <v>6</v>
      </c>
      <c r="K32" s="5">
        <v>7.9</v>
      </c>
      <c r="L32" s="5">
        <v>9.6</v>
      </c>
      <c r="M32" s="5">
        <v>11.3</v>
      </c>
      <c r="N32" s="5">
        <v>14.6</v>
      </c>
      <c r="O32" s="5">
        <v>18.8</v>
      </c>
      <c r="P32" s="5">
        <v>22.5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7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15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0.57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16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0.47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17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0.37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18</v>
      </c>
      <c r="B5" s="4">
        <v>3</v>
      </c>
      <c r="C5" s="4">
        <v>0</v>
      </c>
      <c r="D5" s="4">
        <v>2</v>
      </c>
      <c r="E5" s="4">
        <v>1</v>
      </c>
      <c r="F5" s="4">
        <v>0</v>
      </c>
      <c r="G5" s="4">
        <v>0</v>
      </c>
      <c r="H5" s="4">
        <v>4</v>
      </c>
      <c r="I5" s="5">
        <v>0.3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21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0.53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22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0.46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23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0.36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24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0.26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25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0.25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26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4">
        <v>0</v>
      </c>
      <c r="H11" s="4">
        <v>4</v>
      </c>
      <c r="I11" s="5">
        <v>0.37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28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0.64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29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0.77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27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4">
        <v>0</v>
      </c>
      <c r="H14" s="4">
        <v>4</v>
      </c>
      <c r="I14" s="5">
        <v>0.32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30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0.52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  <row x14ac:dyDescent="0.25" r="16" customHeight="1" ht="18.75">
      <c r="A16" s="3">
        <v>31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4">
        <v>0</v>
      </c>
      <c r="H16" s="4">
        <v>4</v>
      </c>
      <c r="I16" s="5">
        <v>0.68</v>
      </c>
      <c r="J16" s="5">
        <f>I16*0.35</f>
      </c>
      <c r="K16" s="5">
        <f>SUM(C16*Splitters!$B16,D16*Splitters!$C16,E16*Splitters!$D16,F16*Splitters!$E16,G16*0.1,H16*0.5,J16)</f>
      </c>
      <c r="L16" s="5">
        <f>B16-K16</f>
      </c>
    </row>
    <row x14ac:dyDescent="0.25" r="17" customHeight="1" ht="18.75">
      <c r="A17" s="3">
        <v>32</v>
      </c>
      <c r="B17" s="4">
        <v>3</v>
      </c>
      <c r="C17" s="4">
        <v>0</v>
      </c>
      <c r="D17" s="4">
        <v>2</v>
      </c>
      <c r="E17" s="4">
        <v>1</v>
      </c>
      <c r="F17" s="4">
        <v>0</v>
      </c>
      <c r="G17" s="4">
        <v>0</v>
      </c>
      <c r="H17" s="4">
        <v>4</v>
      </c>
      <c r="I17" s="5">
        <v>0.89</v>
      </c>
      <c r="J17" s="5">
        <f>I17*0.35</f>
      </c>
      <c r="K17" s="5">
        <f>SUM(C17*Splitters!$B17,D17*Splitters!$C17,E17*Splitters!$D17,F17*Splitters!$E17,G17*0.1,H17*0.5,J17)</f>
      </c>
      <c r="L17" s="5">
        <f>B17-K17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7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1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0.44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2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0.37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7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0.2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6</v>
      </c>
      <c r="B5" s="4">
        <v>3</v>
      </c>
      <c r="C5" s="4">
        <v>0</v>
      </c>
      <c r="D5" s="4">
        <v>2</v>
      </c>
      <c r="E5" s="4">
        <v>1</v>
      </c>
      <c r="F5" s="4">
        <v>0</v>
      </c>
      <c r="G5" s="4">
        <v>0</v>
      </c>
      <c r="H5" s="4">
        <v>4</v>
      </c>
      <c r="I5" s="5">
        <v>0.28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3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0.35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4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0.49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8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0.27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9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0.4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5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0.54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10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4">
        <v>0</v>
      </c>
      <c r="H11" s="4">
        <v>4</v>
      </c>
      <c r="I11" s="5">
        <v>0.35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11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0.26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12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0.17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13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4">
        <v>0</v>
      </c>
      <c r="H14" s="4">
        <v>4</v>
      </c>
      <c r="I14" s="5">
        <v>0.19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14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0.32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  <row x14ac:dyDescent="0.25" r="16" customHeight="1" ht="18.75">
      <c r="A16" s="3">
        <v>20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4">
        <v>0</v>
      </c>
      <c r="H16" s="4">
        <v>4</v>
      </c>
      <c r="I16" s="5">
        <v>0.53</v>
      </c>
      <c r="J16" s="5">
        <f>I16*0.35</f>
      </c>
      <c r="K16" s="5">
        <f>SUM(C16*Splitters!$B16,D16*Splitters!$C16,E16*Splitters!$D16,F16*Splitters!$E16,G16*0.1,H16*0.5,J16)</f>
      </c>
      <c r="L16" s="5">
        <f>B16-K16</f>
      </c>
    </row>
    <row x14ac:dyDescent="0.25" r="17" customHeight="1" ht="18.75">
      <c r="A17" s="3">
        <v>19</v>
      </c>
      <c r="B17" s="4">
        <v>3</v>
      </c>
      <c r="C17" s="4">
        <v>0</v>
      </c>
      <c r="D17" s="4">
        <v>2</v>
      </c>
      <c r="E17" s="4">
        <v>1</v>
      </c>
      <c r="F17" s="4">
        <v>0</v>
      </c>
      <c r="G17" s="4">
        <v>0</v>
      </c>
      <c r="H17" s="4">
        <v>4</v>
      </c>
      <c r="I17" s="5">
        <v>0.67</v>
      </c>
      <c r="J17" s="5">
        <f>I17*0.35</f>
      </c>
      <c r="K17" s="5">
        <f>SUM(C17*Splitters!$B17,D17*Splitters!$C17,E17*Splitters!$D17,F17*Splitters!$E17,G17*0.1,H17*0.5,J17)</f>
      </c>
      <c r="L17" s="5">
        <f>B17-K17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40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1.25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37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1.26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38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1.17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39</v>
      </c>
      <c r="B5" s="4">
        <v>3</v>
      </c>
      <c r="C5" s="4">
        <v>0</v>
      </c>
      <c r="D5" s="4">
        <v>2</v>
      </c>
      <c r="E5" s="4">
        <v>0</v>
      </c>
      <c r="F5" s="4">
        <v>1</v>
      </c>
      <c r="G5" s="4">
        <v>0</v>
      </c>
      <c r="H5" s="4">
        <v>4</v>
      </c>
      <c r="I5" s="5">
        <v>1.08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33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1.18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34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1.13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35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1.06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36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0.99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45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1.16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46</v>
      </c>
      <c r="B11" s="4">
        <v>3</v>
      </c>
      <c r="C11" s="4">
        <v>0</v>
      </c>
      <c r="D11" s="4">
        <v>2</v>
      </c>
      <c r="E11" s="4">
        <v>0</v>
      </c>
      <c r="F11" s="4">
        <v>1</v>
      </c>
      <c r="G11" s="4">
        <v>0</v>
      </c>
      <c r="H11" s="4">
        <v>4</v>
      </c>
      <c r="I11" s="5">
        <v>1.08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47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1.01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48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1.22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49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4">
        <v>0</v>
      </c>
      <c r="H14" s="4">
        <v>4</v>
      </c>
      <c r="I14" s="5">
        <v>1.15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50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1.08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7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41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1.08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42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1.06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43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1.19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44</v>
      </c>
      <c r="B5" s="4">
        <v>3</v>
      </c>
      <c r="C5" s="4">
        <v>0</v>
      </c>
      <c r="D5" s="4">
        <v>2</v>
      </c>
      <c r="E5" s="4">
        <v>1</v>
      </c>
      <c r="F5" s="4">
        <v>0</v>
      </c>
      <c r="G5" s="4">
        <v>0</v>
      </c>
      <c r="H5" s="4">
        <v>4</v>
      </c>
      <c r="I5" s="5">
        <v>1.29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59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1.01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60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1.08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61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1.15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62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1.22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63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1.01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64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4">
        <v>0</v>
      </c>
      <c r="H11" s="4">
        <v>4</v>
      </c>
      <c r="I11" s="5">
        <v>1.08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65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1.14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66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1.2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67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4">
        <v>0</v>
      </c>
      <c r="H14" s="4">
        <v>4</v>
      </c>
      <c r="I14" s="5">
        <v>1.09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68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1.15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  <row x14ac:dyDescent="0.25" r="16" customHeight="1" ht="18.75">
      <c r="A16" s="3">
        <v>69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4">
        <v>0</v>
      </c>
      <c r="H16" s="4">
        <v>4</v>
      </c>
      <c r="I16" s="5">
        <v>1.21</v>
      </c>
      <c r="J16" s="5">
        <f>I16*0.35</f>
      </c>
      <c r="K16" s="5">
        <f>SUM(C16*Splitters!$B16,D16*Splitters!$C16,E16*Splitters!$D16,F16*Splitters!$E16,G16*0.1,H16*0.5,J16)</f>
      </c>
      <c r="L16" s="5">
        <f>B16-K16</f>
      </c>
    </row>
    <row x14ac:dyDescent="0.25" r="17" customHeight="1" ht="18.75">
      <c r="A17" s="3">
        <v>70</v>
      </c>
      <c r="B17" s="4">
        <v>3</v>
      </c>
      <c r="C17" s="4">
        <v>0</v>
      </c>
      <c r="D17" s="4">
        <v>2</v>
      </c>
      <c r="E17" s="4">
        <v>1</v>
      </c>
      <c r="F17" s="4">
        <v>0</v>
      </c>
      <c r="G17" s="4">
        <v>0</v>
      </c>
      <c r="H17" s="4">
        <v>4</v>
      </c>
      <c r="I17" s="5">
        <v>1.27</v>
      </c>
      <c r="J17" s="5">
        <f>I17*0.35</f>
      </c>
      <c r="K17" s="5">
        <f>SUM(C17*Splitters!$B17,D17*Splitters!$C17,E17*Splitters!$D17,F17*Splitters!$E17,G17*0.1,H17*0.5,J17)</f>
      </c>
      <c r="L17" s="5">
        <f>B17-K17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11" width="20.576428571428572" customWidth="1" bestFit="1"/>
    <col min="8" max="8" style="7" width="22.005" customWidth="1" bestFit="1"/>
    <col min="9" max="9" style="7" width="13.576428571428572" customWidth="1" bestFit="1"/>
    <col min="10" max="10" style="7" width="13.576428571428572" customWidth="1" bestFit="1"/>
    <col min="11" max="11" style="8" width="13.576428571428572" customWidth="1" bestFit="1"/>
    <col min="12" max="12" style="8" width="17.719285714285714" customWidth="1" bestFit="1"/>
    <col min="13" max="13" style="8" width="14.862142857142858" customWidth="1" bestFit="1"/>
    <col min="14" max="14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12</v>
      </c>
      <c r="H1" s="1" t="s">
        <v>13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x14ac:dyDescent="0.25" r="2" customHeight="1" ht="18.75">
      <c r="A2" s="3">
        <v>51</v>
      </c>
      <c r="B2" s="4">
        <v>3</v>
      </c>
      <c r="C2" s="4">
        <v>0</v>
      </c>
      <c r="D2" s="4">
        <v>3</v>
      </c>
      <c r="E2" s="4">
        <v>0</v>
      </c>
      <c r="F2" s="4">
        <v>0</v>
      </c>
      <c r="G2" s="10" t="s">
        <v>14</v>
      </c>
      <c r="H2" s="4">
        <f>Splitters!J2</f>
      </c>
      <c r="I2" s="4">
        <v>0</v>
      </c>
      <c r="J2" s="4">
        <v>4</v>
      </c>
      <c r="K2" s="5">
        <v>0.75</v>
      </c>
      <c r="L2" s="5">
        <f>K2*0.35</f>
      </c>
      <c r="M2" s="5">
        <f>SUM(C2*Splitters!$B2,D2*Splitters!$C2,E2*Splitters!$D2,F2*Splitters!$E2,I2*0.1,J2*0.5,L2,H2)</f>
      </c>
      <c r="N2" s="5">
        <f>B2-M2</f>
      </c>
    </row>
    <row x14ac:dyDescent="0.25" r="3" customHeight="1" ht="18.75">
      <c r="A3" s="3">
        <v>52</v>
      </c>
      <c r="B3" s="4">
        <v>3</v>
      </c>
      <c r="C3" s="4">
        <v>0</v>
      </c>
      <c r="D3" s="4">
        <v>3</v>
      </c>
      <c r="E3" s="4">
        <v>0</v>
      </c>
      <c r="F3" s="4">
        <v>0</v>
      </c>
      <c r="G3" s="10" t="s">
        <v>14</v>
      </c>
      <c r="H3" s="4">
        <f>Splitters!J3</f>
      </c>
      <c r="I3" s="4">
        <v>0</v>
      </c>
      <c r="J3" s="4">
        <v>4</v>
      </c>
      <c r="K3" s="5">
        <v>0.8</v>
      </c>
      <c r="L3" s="5">
        <f>K3*0.35</f>
      </c>
      <c r="M3" s="5">
        <f>SUM(C3*Splitters!$B3,D3*Splitters!$C3,E3*Splitters!$D3,F3*Splitters!$E3,I3*0.1,J3*0.5,L3,H3)</f>
      </c>
      <c r="N3" s="5">
        <f>B3-M3</f>
      </c>
    </row>
    <row x14ac:dyDescent="0.25" r="4" customHeight="1" ht="18.75">
      <c r="A4" s="3">
        <v>53</v>
      </c>
      <c r="B4" s="4">
        <v>3</v>
      </c>
      <c r="C4" s="4">
        <v>0</v>
      </c>
      <c r="D4" s="4">
        <v>3</v>
      </c>
      <c r="E4" s="4">
        <v>0</v>
      </c>
      <c r="F4" s="4">
        <v>0</v>
      </c>
      <c r="G4" s="10" t="s">
        <v>14</v>
      </c>
      <c r="H4" s="4">
        <f>Splitters!J4</f>
      </c>
      <c r="I4" s="4">
        <v>0</v>
      </c>
      <c r="J4" s="4">
        <v>4</v>
      </c>
      <c r="K4" s="5">
        <v>0.86</v>
      </c>
      <c r="L4" s="5">
        <f>K4*0.35</f>
      </c>
      <c r="M4" s="5">
        <f>SUM(C4*Splitters!$B4,D4*Splitters!$C4,E4*Splitters!$D4,F4*Splitters!$E4,I4*0.1,J4*0.5,L4,H4)</f>
      </c>
      <c r="N4" s="5">
        <f>B4-M4</f>
      </c>
    </row>
    <row x14ac:dyDescent="0.25" r="5" customHeight="1" ht="18.75">
      <c r="A5" s="3">
        <v>54</v>
      </c>
      <c r="B5" s="4">
        <v>3</v>
      </c>
      <c r="C5" s="4">
        <v>1</v>
      </c>
      <c r="D5" s="4">
        <v>2</v>
      </c>
      <c r="E5" s="4">
        <v>0</v>
      </c>
      <c r="F5" s="4">
        <v>0</v>
      </c>
      <c r="G5" s="10" t="s">
        <v>14</v>
      </c>
      <c r="H5" s="4">
        <f>Splitters!J5</f>
      </c>
      <c r="I5" s="4">
        <v>0</v>
      </c>
      <c r="J5" s="4">
        <v>4</v>
      </c>
      <c r="K5" s="5">
        <v>0.92</v>
      </c>
      <c r="L5" s="5">
        <f>K5*0.35</f>
      </c>
      <c r="M5" s="5">
        <f>SUM(C5*Splitters!$B5,D5*Splitters!$C5,E5*Splitters!$D5,F5*Splitters!$E5,I5*0.1,J5*0.5,L5,H5)</f>
      </c>
      <c r="N5" s="5">
        <f>B5-M5</f>
      </c>
    </row>
    <row x14ac:dyDescent="0.25" r="6" customHeight="1" ht="18.75">
      <c r="A6" s="3">
        <v>55</v>
      </c>
      <c r="B6" s="4">
        <v>3</v>
      </c>
      <c r="C6" s="4">
        <v>1</v>
      </c>
      <c r="D6" s="4">
        <v>2</v>
      </c>
      <c r="E6" s="4">
        <v>0</v>
      </c>
      <c r="F6" s="4">
        <v>0</v>
      </c>
      <c r="G6" s="10" t="s">
        <v>14</v>
      </c>
      <c r="H6" s="4">
        <f>Splitters!J6</f>
      </c>
      <c r="I6" s="4">
        <v>0</v>
      </c>
      <c r="J6" s="4">
        <v>4</v>
      </c>
      <c r="K6" s="5">
        <v>0.85</v>
      </c>
      <c r="L6" s="5">
        <f>K6*0.35</f>
      </c>
      <c r="M6" s="5">
        <f>SUM(C6*Splitters!$B6,D6*Splitters!$C6,E6*Splitters!$D6,F6*Splitters!$E6,I6*0.1,J6*0.5,L6,H6)</f>
      </c>
      <c r="N6" s="5">
        <f>B6-M6</f>
      </c>
    </row>
    <row x14ac:dyDescent="0.25" r="7" customHeight="1" ht="18.75">
      <c r="A7" s="3">
        <v>56</v>
      </c>
      <c r="B7" s="4">
        <v>3</v>
      </c>
      <c r="C7" s="4">
        <v>1</v>
      </c>
      <c r="D7" s="4">
        <v>1</v>
      </c>
      <c r="E7" s="4">
        <v>1</v>
      </c>
      <c r="F7" s="4">
        <v>0</v>
      </c>
      <c r="G7" s="10" t="s">
        <v>14</v>
      </c>
      <c r="H7" s="4">
        <f>Splitters!J7</f>
      </c>
      <c r="I7" s="4">
        <v>0</v>
      </c>
      <c r="J7" s="4">
        <v>4</v>
      </c>
      <c r="K7" s="5">
        <v>0.97</v>
      </c>
      <c r="L7" s="5">
        <f>K7*0.35</f>
      </c>
      <c r="M7" s="5">
        <f>SUM(C7*Splitters!$B7,D7*Splitters!$C7,E7*Splitters!$D7,F7*Splitters!$E7,I7*0.1,J7*0.5,L7,H7)</f>
      </c>
      <c r="N7" s="5">
        <f>B7-M7</f>
      </c>
    </row>
    <row x14ac:dyDescent="0.25" r="8" customHeight="1" ht="18.75">
      <c r="A8" s="3">
        <v>57</v>
      </c>
      <c r="B8" s="4">
        <v>3</v>
      </c>
      <c r="C8" s="4">
        <v>1</v>
      </c>
      <c r="D8" s="4">
        <v>1</v>
      </c>
      <c r="E8" s="4">
        <v>1</v>
      </c>
      <c r="F8" s="4">
        <v>0</v>
      </c>
      <c r="G8" s="10" t="s">
        <v>14</v>
      </c>
      <c r="H8" s="4">
        <f>Splitters!J8</f>
      </c>
      <c r="I8" s="4">
        <v>0</v>
      </c>
      <c r="J8" s="4">
        <v>4</v>
      </c>
      <c r="K8" s="5">
        <v>0.92</v>
      </c>
      <c r="L8" s="5">
        <f>K8*0.35</f>
      </c>
      <c r="M8" s="5">
        <f>SUM(C8*Splitters!$B8,D8*Splitters!$C8,E8*Splitters!$D8,F8*Splitters!$E8,I8*0.1,J8*0.5,L8,H8)</f>
      </c>
      <c r="N8" s="5">
        <f>B8-M8</f>
      </c>
    </row>
    <row x14ac:dyDescent="0.25" r="9" customHeight="1" ht="18.75">
      <c r="A9" s="3">
        <v>58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10" t="s">
        <v>14</v>
      </c>
      <c r="H9" s="4">
        <f>Splitters!J9</f>
      </c>
      <c r="I9" s="4">
        <v>0</v>
      </c>
      <c r="J9" s="4">
        <v>4</v>
      </c>
      <c r="K9" s="5">
        <v>1.09</v>
      </c>
      <c r="L9" s="5">
        <f>K9*0.35</f>
      </c>
      <c r="M9" s="5">
        <f>SUM(C9*Splitters!$B9,D9*Splitters!$C9,E9*Splitters!$D9,F9*Splitters!$E9,I9*0.1,J9*0.5,L9,H9)</f>
      </c>
      <c r="N9" s="5">
        <f>B9-M9</f>
      </c>
    </row>
    <row x14ac:dyDescent="0.25" r="10" customHeight="1" ht="18.75">
      <c r="A10" s="3">
        <v>79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10" t="s">
        <v>14</v>
      </c>
      <c r="H10" s="4">
        <f>Splitters!J10</f>
      </c>
      <c r="I10" s="4">
        <v>0</v>
      </c>
      <c r="J10" s="4">
        <v>4</v>
      </c>
      <c r="K10" s="5">
        <v>1.05</v>
      </c>
      <c r="L10" s="5">
        <f>K10*0.35</f>
      </c>
      <c r="M10" s="5">
        <f>SUM(C10*Splitters!$B18,D10*Splitters!$C18,E10*Splitters!$D18,F10*Splitters!$E18,I10*0.1,J10*0.5,L10,H10)</f>
      </c>
      <c r="N10" s="5">
        <f>B10-M10</f>
      </c>
    </row>
    <row x14ac:dyDescent="0.25" r="11" customHeight="1" ht="18.75">
      <c r="A11" s="3">
        <v>80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10" t="s">
        <v>14</v>
      </c>
      <c r="H11" s="4">
        <f>Splitters!J11</f>
      </c>
      <c r="I11" s="4">
        <v>0</v>
      </c>
      <c r="J11" s="4">
        <v>4</v>
      </c>
      <c r="K11" s="5">
        <v>1.15</v>
      </c>
      <c r="L11" s="5">
        <f>K11*0.35</f>
      </c>
      <c r="M11" s="5">
        <f>SUM(C11*Splitters!$B19,D11*Splitters!$C19,E11*Splitters!$D19,F11*Splitters!$E19,I11*0.1,J11*0.5,L11,H11)</f>
      </c>
      <c r="N11" s="5">
        <f>B11-M11</f>
      </c>
    </row>
    <row x14ac:dyDescent="0.25" r="12" customHeight="1" ht="18.75">
      <c r="A12" s="3">
        <v>81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10" t="s">
        <v>14</v>
      </c>
      <c r="H12" s="4">
        <f>Splitters!J12</f>
      </c>
      <c r="I12" s="4">
        <v>0</v>
      </c>
      <c r="J12" s="4">
        <v>4</v>
      </c>
      <c r="K12" s="5">
        <v>1.24</v>
      </c>
      <c r="L12" s="5">
        <f>K12*0.35</f>
      </c>
      <c r="M12" s="5">
        <f>SUM(C12*Splitters!$B20,D12*Splitters!$C20,E12*Splitters!$D20,F12*Splitters!$E20,I12*0.1,J12*0.5,L12,H12)</f>
      </c>
      <c r="N12" s="5">
        <f>B12-M12</f>
      </c>
    </row>
    <row x14ac:dyDescent="0.25" r="13" customHeight="1" ht="18.75">
      <c r="A13" s="3">
        <v>71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10" t="s">
        <v>14</v>
      </c>
      <c r="H13" s="4">
        <f>Splitters!J13</f>
      </c>
      <c r="I13" s="4">
        <v>0</v>
      </c>
      <c r="J13" s="4">
        <v>4</v>
      </c>
      <c r="K13" s="5">
        <v>0.75</v>
      </c>
      <c r="L13" s="5">
        <f>K13*0.35</f>
      </c>
      <c r="M13" s="5">
        <f>SUM(C13*Splitters!$B10,D13*Splitters!$C10,E13*Splitters!$D10,F13*Splitters!$E10,I13*0.1,J13*0.5,L13,H13)</f>
      </c>
      <c r="N13" s="5">
        <f>B13-M13</f>
      </c>
    </row>
    <row x14ac:dyDescent="0.25" r="14" customHeight="1" ht="18.75">
      <c r="A14" s="3">
        <v>72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10" t="s">
        <v>14</v>
      </c>
      <c r="H14" s="4">
        <f>Splitters!J14</f>
      </c>
      <c r="I14" s="4">
        <v>0</v>
      </c>
      <c r="J14" s="4">
        <v>4</v>
      </c>
      <c r="K14" s="5">
        <v>0.82</v>
      </c>
      <c r="L14" s="5">
        <f>K14*0.35</f>
      </c>
      <c r="M14" s="5">
        <f>SUM(C14*Splitters!$B11,D14*Splitters!$C11,E14*Splitters!$D11,F14*Splitters!$E11,I14*0.1,J14*0.5,L14,H14)</f>
      </c>
      <c r="N14" s="5">
        <f>B14-M14</f>
      </c>
    </row>
    <row x14ac:dyDescent="0.25" r="15" customHeight="1" ht="18.75">
      <c r="A15" s="3">
        <v>73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10" t="s">
        <v>14</v>
      </c>
      <c r="H15" s="4">
        <f>Splitters!J15</f>
      </c>
      <c r="I15" s="4">
        <v>0</v>
      </c>
      <c r="J15" s="4">
        <v>4</v>
      </c>
      <c r="K15" s="5">
        <v>0.89</v>
      </c>
      <c r="L15" s="5">
        <f>K15*0.35</f>
      </c>
      <c r="M15" s="5">
        <f>SUM(C15*Splitters!$B12,D15*Splitters!$C12,E15*Splitters!$D12,F15*Splitters!$E12,I15*0.1,J15*0.5,L15,H15)</f>
      </c>
      <c r="N15" s="5">
        <f>B15-M15</f>
      </c>
    </row>
    <row x14ac:dyDescent="0.25" r="16" customHeight="1" ht="18.75">
      <c r="A16" s="3">
        <v>74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10" t="s">
        <v>14</v>
      </c>
      <c r="H16" s="4">
        <f>Splitters!J16</f>
      </c>
      <c r="I16" s="4">
        <v>0</v>
      </c>
      <c r="J16" s="4">
        <v>4</v>
      </c>
      <c r="K16" s="5">
        <v>0.84</v>
      </c>
      <c r="L16" s="5">
        <f>K16*0.35</f>
      </c>
      <c r="M16" s="5">
        <f>SUM(C16*Splitters!$B13,D16*Splitters!$C13,E16*Splitters!$D13,F16*Splitters!$E13,I16*0.1,J16*0.5,L16,H16)</f>
      </c>
      <c r="N16" s="5">
        <f>B16-M16</f>
      </c>
    </row>
    <row x14ac:dyDescent="0.25" r="17" customHeight="1" ht="18.75">
      <c r="A17" s="3">
        <v>75</v>
      </c>
      <c r="B17" s="4">
        <v>3</v>
      </c>
      <c r="C17" s="4">
        <v>0</v>
      </c>
      <c r="D17" s="4">
        <v>2</v>
      </c>
      <c r="E17" s="4">
        <v>1</v>
      </c>
      <c r="F17" s="4">
        <v>0</v>
      </c>
      <c r="G17" s="10" t="s">
        <v>14</v>
      </c>
      <c r="H17" s="4">
        <f>Splitters!J17</f>
      </c>
      <c r="I17" s="4">
        <v>0</v>
      </c>
      <c r="J17" s="4">
        <v>4</v>
      </c>
      <c r="K17" s="5">
        <v>0.89</v>
      </c>
      <c r="L17" s="5">
        <f>K17*0.35</f>
      </c>
      <c r="M17" s="5">
        <f>SUM(C17*Splitters!$B14,D17*Splitters!$C14,E17*Splitters!$D14,F17*Splitters!$E14,I17*0.1,J17*0.5,L17,H17)</f>
      </c>
      <c r="N17" s="5">
        <f>B17-M17</f>
      </c>
    </row>
    <row x14ac:dyDescent="0.25" r="18" customHeight="1" ht="18.75">
      <c r="A18" s="3">
        <v>76</v>
      </c>
      <c r="B18" s="4">
        <v>3</v>
      </c>
      <c r="C18" s="4">
        <v>0</v>
      </c>
      <c r="D18" s="4">
        <v>2</v>
      </c>
      <c r="E18" s="4">
        <v>1</v>
      </c>
      <c r="F18" s="4">
        <v>0</v>
      </c>
      <c r="G18" s="10" t="s">
        <v>14</v>
      </c>
      <c r="H18" s="4">
        <f>Splitters!J18</f>
      </c>
      <c r="I18" s="4">
        <v>0</v>
      </c>
      <c r="J18" s="4">
        <v>4</v>
      </c>
      <c r="K18" s="5">
        <v>0.95</v>
      </c>
      <c r="L18" s="5">
        <f>K18*0.35</f>
      </c>
      <c r="M18" s="5">
        <f>SUM(C18*Splitters!$B15,D18*Splitters!$C15,E18*Splitters!$D15,F18*Splitters!$E15,I18*0.1,J18*0.5,L18,H18)</f>
      </c>
      <c r="N18" s="5">
        <f>B18-M18</f>
      </c>
    </row>
    <row x14ac:dyDescent="0.25" r="19" customHeight="1" ht="18.75">
      <c r="A19" s="3">
        <v>77</v>
      </c>
      <c r="B19" s="4">
        <v>3</v>
      </c>
      <c r="C19" s="4">
        <v>1</v>
      </c>
      <c r="D19" s="4">
        <v>1</v>
      </c>
      <c r="E19" s="4">
        <v>1</v>
      </c>
      <c r="F19" s="4">
        <v>0</v>
      </c>
      <c r="G19" s="10" t="s">
        <v>14</v>
      </c>
      <c r="H19" s="4">
        <f>Splitters!J19</f>
      </c>
      <c r="I19" s="4">
        <v>0</v>
      </c>
      <c r="J19" s="4">
        <v>4</v>
      </c>
      <c r="K19" s="5">
        <v>0.93</v>
      </c>
      <c r="L19" s="5">
        <f>K19*0.35</f>
      </c>
      <c r="M19" s="5">
        <f>SUM(C19*Splitters!$B16,D19*Splitters!$C16,E19*Splitters!$D16,F19*Splitters!$E16,I19*0.1,J19*0.5,L19,H19)</f>
      </c>
      <c r="N19" s="5">
        <f>B19-M19</f>
      </c>
    </row>
    <row x14ac:dyDescent="0.25" r="20" customHeight="1" ht="18.75">
      <c r="A20" s="3">
        <v>78</v>
      </c>
      <c r="B20" s="4">
        <v>3</v>
      </c>
      <c r="C20" s="4">
        <v>1</v>
      </c>
      <c r="D20" s="4">
        <v>1</v>
      </c>
      <c r="E20" s="4">
        <v>1</v>
      </c>
      <c r="F20" s="4">
        <v>0</v>
      </c>
      <c r="G20" s="10" t="s">
        <v>14</v>
      </c>
      <c r="H20" s="4">
        <f>Splitters!J20</f>
      </c>
      <c r="I20" s="4">
        <v>0</v>
      </c>
      <c r="J20" s="4">
        <v>4</v>
      </c>
      <c r="K20" s="5">
        <v>0.99</v>
      </c>
      <c r="L20" s="5">
        <f>K20*0.35</f>
      </c>
      <c r="M20" s="5">
        <f>SUM(C20*Splitters!$B17,D20*Splitters!$C17,E20*Splitters!$D17,F20*Splitters!$E17,I20*0.1,J20*0.5,L20,H20)</f>
      </c>
      <c r="N20" s="5">
        <f>B20-M20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7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11" width="20.576428571428572" customWidth="1" bestFit="1"/>
    <col min="8" max="8" style="7" width="22.005" customWidth="1" bestFit="1"/>
    <col min="9" max="9" style="7" width="13.576428571428572" customWidth="1" bestFit="1"/>
    <col min="10" max="10" style="7" width="13.576428571428572" customWidth="1" bestFit="1"/>
    <col min="11" max="11" style="8" width="13.576428571428572" customWidth="1" bestFit="1"/>
    <col min="12" max="12" style="8" width="17.719285714285714" customWidth="1" bestFit="1"/>
    <col min="13" max="13" style="8" width="14.862142857142858" customWidth="1" bestFit="1"/>
    <col min="14" max="14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12</v>
      </c>
      <c r="H1" s="1" t="s">
        <v>13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x14ac:dyDescent="0.25" r="2" customHeight="1" ht="18.75">
      <c r="A2" s="3">
        <v>103</v>
      </c>
      <c r="B2" s="4">
        <v>3</v>
      </c>
      <c r="C2" s="4">
        <v>0</v>
      </c>
      <c r="D2" s="4">
        <v>0</v>
      </c>
      <c r="E2" s="4">
        <v>2</v>
      </c>
      <c r="F2" s="4">
        <v>0</v>
      </c>
      <c r="G2" s="10" t="s">
        <v>14</v>
      </c>
      <c r="H2" s="4">
        <f>Splitters!J2</f>
      </c>
      <c r="I2" s="4">
        <v>0</v>
      </c>
      <c r="J2" s="4">
        <v>4</v>
      </c>
      <c r="K2" s="5">
        <v>0.97</v>
      </c>
      <c r="L2" s="5">
        <f>K2*0.35</f>
      </c>
      <c r="M2" s="5">
        <f>SUM(C2*Splitters!$B2,D2*Splitters!$C2,E2*Splitters!$D2,F2*Splitters!$E2,I2*0.1,J2*0.5,L2,H2)</f>
      </c>
      <c r="N2" s="5">
        <f>B2-M2</f>
      </c>
    </row>
    <row x14ac:dyDescent="0.25" r="3" customHeight="1" ht="18.75">
      <c r="A3" s="3">
        <v>102</v>
      </c>
      <c r="B3" s="4">
        <v>3</v>
      </c>
      <c r="C3" s="4">
        <v>0</v>
      </c>
      <c r="D3" s="4">
        <v>0</v>
      </c>
      <c r="E3" s="4">
        <v>2</v>
      </c>
      <c r="F3" s="4">
        <v>0</v>
      </c>
      <c r="G3" s="10" t="s">
        <v>14</v>
      </c>
      <c r="H3" s="4">
        <f>Splitters!J3</f>
      </c>
      <c r="I3" s="4">
        <v>0</v>
      </c>
      <c r="J3" s="4">
        <v>4</v>
      </c>
      <c r="K3" s="5">
        <v>1.05</v>
      </c>
      <c r="L3" s="5">
        <f>K3*0.35</f>
      </c>
      <c r="M3" s="5">
        <f>SUM(C3*Splitters!$B3,D3*Splitters!$C3,E3*Splitters!$D3,F3*Splitters!$E3,I3*0.1,J3*0.5,L3,H3)</f>
      </c>
      <c r="N3" s="5">
        <f>B3-M3</f>
      </c>
    </row>
    <row x14ac:dyDescent="0.25" r="4" customHeight="1" ht="18.75">
      <c r="A4" s="3">
        <v>101</v>
      </c>
      <c r="B4" s="4">
        <v>3</v>
      </c>
      <c r="C4" s="4">
        <v>0</v>
      </c>
      <c r="D4" s="4">
        <v>0</v>
      </c>
      <c r="E4" s="4">
        <v>2</v>
      </c>
      <c r="F4" s="4">
        <v>0</v>
      </c>
      <c r="G4" s="10" t="s">
        <v>14</v>
      </c>
      <c r="H4" s="4">
        <f>Splitters!J4</f>
      </c>
      <c r="I4" s="4">
        <v>0</v>
      </c>
      <c r="J4" s="4">
        <v>4</v>
      </c>
      <c r="K4" s="5">
        <v>1.13</v>
      </c>
      <c r="L4" s="5">
        <f>K4*0.35</f>
      </c>
      <c r="M4" s="5">
        <f>SUM(C4*Splitters!$B4,D4*Splitters!$C4,E4*Splitters!$D4,F4*Splitters!$E4,I4*0.1,J4*0.5,L4,H4)</f>
      </c>
      <c r="N4" s="5">
        <f>B4-M4</f>
      </c>
    </row>
    <row x14ac:dyDescent="0.25" r="5" customHeight="1" ht="18.75">
      <c r="A5" s="3">
        <v>100</v>
      </c>
      <c r="B5" s="4">
        <v>3</v>
      </c>
      <c r="C5" s="4">
        <v>0</v>
      </c>
      <c r="D5" s="4">
        <v>0</v>
      </c>
      <c r="E5" s="4">
        <v>2</v>
      </c>
      <c r="F5" s="4">
        <v>0</v>
      </c>
      <c r="G5" s="10" t="s">
        <v>14</v>
      </c>
      <c r="H5" s="4">
        <f>Splitters!J5</f>
      </c>
      <c r="I5" s="4">
        <v>0</v>
      </c>
      <c r="J5" s="4">
        <v>4</v>
      </c>
      <c r="K5" s="5">
        <v>1.31</v>
      </c>
      <c r="L5" s="5">
        <f>K5*0.35</f>
      </c>
      <c r="M5" s="5">
        <f>SUM(C5*Splitters!$B5,D5*Splitters!$C5,E5*Splitters!$D5,F5*Splitters!$E5,I5*0.1,J5*0.5,L5,H5)</f>
      </c>
      <c r="N5" s="5">
        <f>B5-M5</f>
      </c>
    </row>
    <row x14ac:dyDescent="0.25" r="6" customHeight="1" ht="18.75">
      <c r="A6" s="3">
        <v>99</v>
      </c>
      <c r="B6" s="4">
        <v>3</v>
      </c>
      <c r="C6" s="4">
        <v>0</v>
      </c>
      <c r="D6" s="4">
        <v>0</v>
      </c>
      <c r="E6" s="4">
        <v>2</v>
      </c>
      <c r="F6" s="4">
        <v>0</v>
      </c>
      <c r="G6" s="10" t="s">
        <v>14</v>
      </c>
      <c r="H6" s="4">
        <f>Splitters!J6</f>
      </c>
      <c r="I6" s="4">
        <v>0</v>
      </c>
      <c r="J6" s="4">
        <v>4</v>
      </c>
      <c r="K6" s="5">
        <v>1.39</v>
      </c>
      <c r="L6" s="5">
        <f>K6*0.35</f>
      </c>
      <c r="M6" s="5">
        <f>SUM(C6*Splitters!$B6,D6*Splitters!$C6,E6*Splitters!$D6,F6*Splitters!$E6,I6*0.1,J6*0.5,L6,H6)</f>
      </c>
      <c r="N6" s="5">
        <f>B6-M6</f>
      </c>
    </row>
    <row x14ac:dyDescent="0.25" r="7" customHeight="1" ht="18.75">
      <c r="A7" s="3">
        <v>98</v>
      </c>
      <c r="B7" s="4">
        <v>3</v>
      </c>
      <c r="C7" s="4">
        <v>0</v>
      </c>
      <c r="D7" s="4">
        <v>0</v>
      </c>
      <c r="E7" s="4">
        <v>2</v>
      </c>
      <c r="F7" s="4">
        <v>0</v>
      </c>
      <c r="G7" s="10" t="s">
        <v>14</v>
      </c>
      <c r="H7" s="4">
        <f>Splitters!J7</f>
      </c>
      <c r="I7" s="4">
        <v>0</v>
      </c>
      <c r="J7" s="4">
        <v>4</v>
      </c>
      <c r="K7" s="5">
        <v>1.58</v>
      </c>
      <c r="L7" s="5">
        <f>K7*0.35</f>
      </c>
      <c r="M7" s="5">
        <f>SUM(C7*Splitters!$B7,D7*Splitters!$C7,E7*Splitters!$D7,F7*Splitters!$E7,I7*0.1,J7*0.5,L7,H7)</f>
      </c>
      <c r="N7" s="5">
        <f>B7-M7</f>
      </c>
    </row>
    <row x14ac:dyDescent="0.25" r="8" customHeight="1" ht="18.75">
      <c r="A8" s="3">
        <v>84</v>
      </c>
      <c r="B8" s="4">
        <v>3</v>
      </c>
      <c r="C8" s="4">
        <v>1</v>
      </c>
      <c r="D8" s="4">
        <v>0</v>
      </c>
      <c r="E8" s="4">
        <v>2</v>
      </c>
      <c r="F8" s="4">
        <v>0</v>
      </c>
      <c r="G8" s="10" t="s">
        <v>14</v>
      </c>
      <c r="H8" s="4">
        <f>Splitters!J8</f>
      </c>
      <c r="I8" s="4">
        <v>0</v>
      </c>
      <c r="J8" s="4">
        <v>5</v>
      </c>
      <c r="K8" s="5">
        <v>1.46</v>
      </c>
      <c r="L8" s="5">
        <f>K8*0.35</f>
      </c>
      <c r="M8" s="5">
        <f>SUM(C8*Splitters!$B8,D8*Splitters!$C8,E8*Splitters!$D8,F8*Splitters!$E8,I8*0.1,J8*0.5,L8,H8)</f>
      </c>
      <c r="N8" s="5">
        <f>B8-M8</f>
      </c>
    </row>
    <row x14ac:dyDescent="0.25" r="9" customHeight="1" ht="18.75">
      <c r="A9" s="3">
        <v>85</v>
      </c>
      <c r="B9" s="4">
        <v>3</v>
      </c>
      <c r="C9" s="4">
        <v>1</v>
      </c>
      <c r="D9" s="4">
        <v>0</v>
      </c>
      <c r="E9" s="4">
        <v>2</v>
      </c>
      <c r="F9" s="4">
        <v>0</v>
      </c>
      <c r="G9" s="10" t="s">
        <v>14</v>
      </c>
      <c r="H9" s="4">
        <f>Splitters!J9</f>
      </c>
      <c r="I9" s="4">
        <v>0</v>
      </c>
      <c r="J9" s="4">
        <v>5</v>
      </c>
      <c r="K9" s="5">
        <v>1.37</v>
      </c>
      <c r="L9" s="5">
        <f>K9*0.35</f>
      </c>
      <c r="M9" s="5">
        <f>SUM(C9*Splitters!$B9,D9*Splitters!$C9,E9*Splitters!$D9,F9*Splitters!$E9,I9*0.1,J9*0.5,L9,H9)</f>
      </c>
      <c r="N9" s="5">
        <f>B9-M9</f>
      </c>
    </row>
    <row x14ac:dyDescent="0.25" r="10" customHeight="1" ht="18.75">
      <c r="A10" s="3">
        <v>88</v>
      </c>
      <c r="B10" s="4">
        <v>3</v>
      </c>
      <c r="C10" s="4">
        <v>1</v>
      </c>
      <c r="D10" s="4">
        <v>0</v>
      </c>
      <c r="E10" s="4">
        <v>2</v>
      </c>
      <c r="F10" s="4">
        <v>0</v>
      </c>
      <c r="G10" s="10" t="s">
        <v>14</v>
      </c>
      <c r="H10" s="4">
        <f>Splitters!J10</f>
      </c>
      <c r="I10" s="4">
        <v>0</v>
      </c>
      <c r="J10" s="4">
        <v>5</v>
      </c>
      <c r="K10" s="5">
        <v>1.24</v>
      </c>
      <c r="L10" s="5">
        <f>K10*0.35</f>
      </c>
      <c r="M10" s="5">
        <f>SUM(C10*Splitters!$B10,D10*Splitters!$C10,E10*Splitters!$D10,F10*Splitters!$E10,I10*0.1,J10*0.5,L10,H10)</f>
      </c>
      <c r="N10" s="5">
        <f>B10-M10</f>
      </c>
    </row>
    <row x14ac:dyDescent="0.25" r="11" customHeight="1" ht="18.75">
      <c r="A11" s="3">
        <v>87</v>
      </c>
      <c r="B11" s="4">
        <v>3</v>
      </c>
      <c r="C11" s="4">
        <v>1</v>
      </c>
      <c r="D11" s="4">
        <v>0</v>
      </c>
      <c r="E11" s="4">
        <v>2</v>
      </c>
      <c r="F11" s="4">
        <v>0</v>
      </c>
      <c r="G11" s="10" t="s">
        <v>14</v>
      </c>
      <c r="H11" s="4">
        <f>Splitters!J11</f>
      </c>
      <c r="I11" s="4">
        <v>0</v>
      </c>
      <c r="J11" s="4">
        <v>5</v>
      </c>
      <c r="K11" s="5">
        <v>1.3</v>
      </c>
      <c r="L11" s="5">
        <f>K11*0.35</f>
      </c>
      <c r="M11" s="5">
        <f>SUM(C11*Splitters!$B11,D11*Splitters!$C11,E11*Splitters!$D11,F11*Splitters!$E11,I11*0.1,J11*0.5,L11,H11)</f>
      </c>
      <c r="N11" s="5">
        <f>B11-M11</f>
      </c>
    </row>
    <row x14ac:dyDescent="0.25" r="12" customHeight="1" ht="18.75">
      <c r="A12" s="3">
        <v>91</v>
      </c>
      <c r="B12" s="4">
        <v>3</v>
      </c>
      <c r="C12" s="4">
        <v>1</v>
      </c>
      <c r="D12" s="4">
        <v>0</v>
      </c>
      <c r="E12" s="4">
        <v>2</v>
      </c>
      <c r="F12" s="4">
        <v>0</v>
      </c>
      <c r="G12" s="10" t="s">
        <v>14</v>
      </c>
      <c r="H12" s="4">
        <f>Splitters!J12</f>
      </c>
      <c r="I12" s="4">
        <v>0</v>
      </c>
      <c r="J12" s="4">
        <v>5</v>
      </c>
      <c r="K12" s="5">
        <v>1.91</v>
      </c>
      <c r="L12" s="5">
        <f>K12*0.35</f>
      </c>
      <c r="M12" s="5">
        <f>SUM(C12*Splitters!$B12,D12*Splitters!$C12,E12*Splitters!$D12,F12*Splitters!$E12,I12*0.1,J12*0.5,L12,H12)</f>
      </c>
      <c r="N12" s="5">
        <f>B12-M12</f>
      </c>
    </row>
    <row x14ac:dyDescent="0.25" r="13" customHeight="1" ht="18.75">
      <c r="A13" s="3">
        <v>86</v>
      </c>
      <c r="B13" s="4">
        <v>3</v>
      </c>
      <c r="C13" s="4">
        <v>1</v>
      </c>
      <c r="D13" s="4">
        <v>0</v>
      </c>
      <c r="E13" s="4">
        <v>2</v>
      </c>
      <c r="F13" s="4">
        <v>0</v>
      </c>
      <c r="G13" s="10" t="s">
        <v>14</v>
      </c>
      <c r="H13" s="4">
        <f>Splitters!J13</f>
      </c>
      <c r="I13" s="4">
        <v>0</v>
      </c>
      <c r="J13" s="4">
        <v>5</v>
      </c>
      <c r="K13" s="5">
        <v>1.23</v>
      </c>
      <c r="L13" s="5">
        <f>K13*0.35</f>
      </c>
      <c r="M13" s="5">
        <f>SUM(C13*Splitters!$B13,D13*Splitters!$C13,E13*Splitters!$D13,F13*Splitters!$E13,I13*0.1,J13*0.5,L13,H13)</f>
      </c>
      <c r="N13" s="5">
        <f>B13-M13</f>
      </c>
    </row>
    <row x14ac:dyDescent="0.25" r="14" customHeight="1" ht="18.75">
      <c r="A14" s="3">
        <v>89</v>
      </c>
      <c r="B14" s="4">
        <v>3</v>
      </c>
      <c r="C14" s="4">
        <v>1</v>
      </c>
      <c r="D14" s="4">
        <v>0</v>
      </c>
      <c r="E14" s="4">
        <v>2</v>
      </c>
      <c r="F14" s="4">
        <v>0</v>
      </c>
      <c r="G14" s="10" t="s">
        <v>14</v>
      </c>
      <c r="H14" s="4">
        <f>Splitters!J14</f>
      </c>
      <c r="I14" s="4">
        <v>0</v>
      </c>
      <c r="J14" s="4">
        <v>5</v>
      </c>
      <c r="K14" s="5">
        <v>1.44</v>
      </c>
      <c r="L14" s="5">
        <f>K14*0.35</f>
      </c>
      <c r="M14" s="5">
        <f>SUM(C14*Splitters!$B14,D14*Splitters!$C14,E14*Splitters!$D14,F14*Splitters!$E14,I14*0.1,J14*0.5,L14,H14)</f>
      </c>
      <c r="N14" s="5">
        <f>B14-M14</f>
      </c>
    </row>
    <row x14ac:dyDescent="0.25" r="15" customHeight="1" ht="18.75">
      <c r="A15" s="3">
        <v>90</v>
      </c>
      <c r="B15" s="4">
        <v>3</v>
      </c>
      <c r="C15" s="4">
        <v>1</v>
      </c>
      <c r="D15" s="4">
        <v>0</v>
      </c>
      <c r="E15" s="4">
        <v>2</v>
      </c>
      <c r="F15" s="4">
        <v>0</v>
      </c>
      <c r="G15" s="10" t="s">
        <v>14</v>
      </c>
      <c r="H15" s="4">
        <f>Splitters!J15</f>
      </c>
      <c r="I15" s="4">
        <v>0</v>
      </c>
      <c r="J15" s="4">
        <v>5</v>
      </c>
      <c r="K15" s="5">
        <v>1.5</v>
      </c>
      <c r="L15" s="5">
        <f>K15*0.35</f>
      </c>
      <c r="M15" s="5">
        <f>SUM(C15*Splitters!$B15,D15*Splitters!$C15,E15*Splitters!$D15,F15*Splitters!$E15,I15*0.1,J15*0.5,L15,H15)</f>
      </c>
      <c r="N15" s="5">
        <f>B15-M15</f>
      </c>
    </row>
    <row x14ac:dyDescent="0.25" r="16" customHeight="1" ht="18.75">
      <c r="A16" s="3">
        <v>83</v>
      </c>
      <c r="B16" s="4">
        <v>3</v>
      </c>
      <c r="C16" s="4">
        <v>1</v>
      </c>
      <c r="D16" s="4">
        <v>0</v>
      </c>
      <c r="E16" s="4">
        <v>2</v>
      </c>
      <c r="F16" s="4">
        <v>0</v>
      </c>
      <c r="G16" s="10" t="s">
        <v>14</v>
      </c>
      <c r="H16" s="4">
        <f>Splitters!J16</f>
      </c>
      <c r="I16" s="4">
        <v>0</v>
      </c>
      <c r="J16" s="4">
        <v>5</v>
      </c>
      <c r="K16" s="5">
        <v>1.42</v>
      </c>
      <c r="L16" s="5">
        <f>K16*0.35</f>
      </c>
      <c r="M16" s="5">
        <f>SUM(C16*Splitters!$B16,D16*Splitters!$C16,E16*Splitters!$D16,F16*Splitters!$E16,I16*0.1,J16*0.5,L16,H16)</f>
      </c>
      <c r="N16" s="5">
        <f>B16-M16</f>
      </c>
    </row>
    <row x14ac:dyDescent="0.25" r="17" customHeight="1" ht="18.75">
      <c r="A17" s="3">
        <v>82</v>
      </c>
      <c r="B17" s="4">
        <v>3</v>
      </c>
      <c r="C17" s="4">
        <v>1</v>
      </c>
      <c r="D17" s="4">
        <v>0</v>
      </c>
      <c r="E17" s="4">
        <v>2</v>
      </c>
      <c r="F17" s="4">
        <v>0</v>
      </c>
      <c r="G17" s="10" t="s">
        <v>14</v>
      </c>
      <c r="H17" s="4">
        <f>Splitters!J17</f>
      </c>
      <c r="I17" s="4">
        <v>0</v>
      </c>
      <c r="J17" s="4">
        <v>5</v>
      </c>
      <c r="K17" s="5">
        <v>1.53</v>
      </c>
      <c r="L17" s="5">
        <f>K17*0.35</f>
      </c>
      <c r="M17" s="5">
        <f>SUM(C17*Splitters!$B17,D17*Splitters!$C17,E17*Splitters!$D17,F17*Splitters!$E17,I17*0.1,J17*0.5,L17,H17)</f>
      </c>
      <c r="N17" s="5">
        <f>B17-M17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7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112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1.64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113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1.53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114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1.54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128</v>
      </c>
      <c r="B5" s="4">
        <v>3</v>
      </c>
      <c r="C5" s="4">
        <v>0</v>
      </c>
      <c r="D5" s="4">
        <v>2</v>
      </c>
      <c r="E5" s="4">
        <v>1</v>
      </c>
      <c r="F5" s="4">
        <v>0</v>
      </c>
      <c r="G5" s="4">
        <v>0</v>
      </c>
      <c r="H5" s="4">
        <v>4</v>
      </c>
      <c r="I5" s="5">
        <v>1.76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109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1.67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111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1.48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110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1.42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115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1.51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116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1.43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117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4">
        <v>0</v>
      </c>
      <c r="H11" s="4">
        <v>4</v>
      </c>
      <c r="I11" s="5">
        <v>1.48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119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1.7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118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1.76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108</v>
      </c>
      <c r="B14" s="4">
        <v>3</v>
      </c>
      <c r="C14" s="4">
        <v>0</v>
      </c>
      <c r="D14" s="4">
        <v>2</v>
      </c>
      <c r="E14" s="4">
        <v>1</v>
      </c>
      <c r="F14" s="4">
        <v>0</v>
      </c>
      <c r="G14" s="4">
        <v>0</v>
      </c>
      <c r="H14" s="4">
        <v>4</v>
      </c>
      <c r="I14" s="5">
        <v>1.63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107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1.52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  <row x14ac:dyDescent="0.25" r="16" customHeight="1" ht="18.75">
      <c r="A16" s="3">
        <v>106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4">
        <v>0</v>
      </c>
      <c r="H16" s="4">
        <v>4</v>
      </c>
      <c r="I16" s="5">
        <v>1.58</v>
      </c>
      <c r="J16" s="5">
        <f>I16*0.35</f>
      </c>
      <c r="K16" s="5">
        <f>SUM(C16*Splitters!$B16,D16*Splitters!$C16,E16*Splitters!$D16,F16*Splitters!$E16,G16*0.1,H16*0.5,J16)</f>
      </c>
      <c r="L16" s="5">
        <f>B16-K16</f>
      </c>
    </row>
    <row x14ac:dyDescent="0.25" r="17" customHeight="1" ht="18.75">
      <c r="A17" s="3">
        <v>105</v>
      </c>
      <c r="B17" s="4">
        <v>3</v>
      </c>
      <c r="C17" s="4">
        <v>0</v>
      </c>
      <c r="D17" s="4">
        <v>2</v>
      </c>
      <c r="E17" s="4">
        <v>1</v>
      </c>
      <c r="F17" s="4">
        <v>0</v>
      </c>
      <c r="G17" s="4">
        <v>0</v>
      </c>
      <c r="H17" s="4">
        <v>4</v>
      </c>
      <c r="I17" s="5">
        <v>1.77</v>
      </c>
      <c r="J17" s="5">
        <f>I17*0.35</f>
      </c>
      <c r="K17" s="5">
        <f>SUM(C17*Splitters!$B17,D17*Splitters!$C17,E17*Splitters!$D17,F17*Splitters!$E17,G17*0.1,H17*0.5,J17)</f>
      </c>
      <c r="L17" s="5">
        <f>B17-K17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8" width="13.576428571428572" customWidth="1" bestFit="1"/>
    <col min="10" max="10" style="8" width="17.719285714285714" customWidth="1" bestFit="1"/>
    <col min="11" max="11" style="8" width="14.862142857142858" customWidth="1" bestFit="1"/>
    <col min="12" max="12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3">
        <v>126</v>
      </c>
      <c r="B2" s="4">
        <v>3</v>
      </c>
      <c r="C2" s="4">
        <v>0</v>
      </c>
      <c r="D2" s="4">
        <v>2</v>
      </c>
      <c r="E2" s="4">
        <v>1</v>
      </c>
      <c r="F2" s="4">
        <v>0</v>
      </c>
      <c r="G2" s="4">
        <v>0</v>
      </c>
      <c r="H2" s="4">
        <v>4</v>
      </c>
      <c r="I2" s="5">
        <v>2.14</v>
      </c>
      <c r="J2" s="5">
        <f>I2*0.35</f>
      </c>
      <c r="K2" s="5">
        <f>SUM(C2*Splitters!$B2,D2*Splitters!$C2,E2*Splitters!$D2,F2*Splitters!$E2,G2*0.1,H2*0.5,J2)</f>
      </c>
      <c r="L2" s="5">
        <f>B2-K2</f>
      </c>
    </row>
    <row x14ac:dyDescent="0.25" r="3" customHeight="1" ht="18.75">
      <c r="A3" s="3">
        <v>124</v>
      </c>
      <c r="B3" s="4">
        <v>3</v>
      </c>
      <c r="C3" s="4">
        <v>0</v>
      </c>
      <c r="D3" s="4">
        <v>2</v>
      </c>
      <c r="E3" s="4">
        <v>1</v>
      </c>
      <c r="F3" s="4">
        <v>0</v>
      </c>
      <c r="G3" s="4">
        <v>0</v>
      </c>
      <c r="H3" s="4">
        <v>4</v>
      </c>
      <c r="I3" s="5">
        <v>1.89</v>
      </c>
      <c r="J3" s="5">
        <f>I3*0.35</f>
      </c>
      <c r="K3" s="5">
        <f>SUM(C3*Splitters!$B3,D3*Splitters!$C3,E3*Splitters!$D3,F3*Splitters!$E3,G3*0.1,H3*0.5,J3)</f>
      </c>
      <c r="L3" s="5">
        <f>B3-K3</f>
      </c>
    </row>
    <row x14ac:dyDescent="0.25" r="4" customHeight="1" ht="18.75">
      <c r="A4" s="3">
        <v>125</v>
      </c>
      <c r="B4" s="4">
        <v>3</v>
      </c>
      <c r="C4" s="4">
        <v>0</v>
      </c>
      <c r="D4" s="4">
        <v>2</v>
      </c>
      <c r="E4" s="4">
        <v>1</v>
      </c>
      <c r="F4" s="4">
        <v>0</v>
      </c>
      <c r="G4" s="4">
        <v>0</v>
      </c>
      <c r="H4" s="4">
        <v>4</v>
      </c>
      <c r="I4" s="5">
        <v>1.94</v>
      </c>
      <c r="J4" s="5">
        <f>I4*0.35</f>
      </c>
      <c r="K4" s="5">
        <f>SUM(C4*Splitters!$B4,D4*Splitters!$C4,E4*Splitters!$D4,F4*Splitters!$E4,G4*0.1,H4*0.5,J4)</f>
      </c>
      <c r="L4" s="5">
        <f>B4-K4</f>
      </c>
    </row>
    <row x14ac:dyDescent="0.25" r="5" customHeight="1" ht="18.75">
      <c r="A5" s="3">
        <v>127</v>
      </c>
      <c r="B5" s="4">
        <v>3</v>
      </c>
      <c r="C5" s="4">
        <v>0</v>
      </c>
      <c r="D5" s="4">
        <v>2</v>
      </c>
      <c r="E5" s="4">
        <v>1</v>
      </c>
      <c r="F5" s="4">
        <v>0</v>
      </c>
      <c r="G5" s="4">
        <v>0</v>
      </c>
      <c r="H5" s="4">
        <v>4</v>
      </c>
      <c r="I5" s="5">
        <v>2.13</v>
      </c>
      <c r="J5" s="5">
        <f>I5*0.35</f>
      </c>
      <c r="K5" s="5">
        <f>SUM(C5*Splitters!$B5,D5*Splitters!$C5,E5*Splitters!$D5,F5*Splitters!$E5,G5*0.1,H5*0.5,J5)</f>
      </c>
      <c r="L5" s="5">
        <f>B5-K5</f>
      </c>
    </row>
    <row x14ac:dyDescent="0.25" r="6" customHeight="1" ht="18.75">
      <c r="A6" s="3">
        <v>122</v>
      </c>
      <c r="B6" s="4">
        <v>3</v>
      </c>
      <c r="C6" s="4">
        <v>0</v>
      </c>
      <c r="D6" s="4">
        <v>2</v>
      </c>
      <c r="E6" s="4">
        <v>1</v>
      </c>
      <c r="F6" s="4">
        <v>0</v>
      </c>
      <c r="G6" s="4">
        <v>0</v>
      </c>
      <c r="H6" s="4">
        <v>4</v>
      </c>
      <c r="I6" s="5">
        <v>1.83</v>
      </c>
      <c r="J6" s="5">
        <f>I6*0.35</f>
      </c>
      <c r="K6" s="5">
        <f>SUM(C6*Splitters!$B6,D6*Splitters!$C6,E6*Splitters!$D6,F6*Splitters!$E6,G6*0.1,H6*0.5,J6)</f>
      </c>
      <c r="L6" s="5">
        <f>B6-K6</f>
      </c>
    </row>
    <row x14ac:dyDescent="0.25" r="7" customHeight="1" ht="18.75">
      <c r="A7" s="3">
        <v>121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  <c r="H7" s="4">
        <v>4</v>
      </c>
      <c r="I7" s="5">
        <v>1.68</v>
      </c>
      <c r="J7" s="5">
        <f>I7*0.35</f>
      </c>
      <c r="K7" s="5">
        <f>SUM(C7*Splitters!$B7,D7*Splitters!$C7,E7*Splitters!$D7,F7*Splitters!$E7,G7*0.1,H7*0.5,J7)</f>
      </c>
      <c r="L7" s="5">
        <f>B7-K7</f>
      </c>
    </row>
    <row x14ac:dyDescent="0.25" r="8" customHeight="1" ht="18.75">
      <c r="A8" s="3">
        <v>120</v>
      </c>
      <c r="B8" s="4">
        <v>3</v>
      </c>
      <c r="C8" s="4">
        <v>0</v>
      </c>
      <c r="D8" s="4">
        <v>2</v>
      </c>
      <c r="E8" s="4">
        <v>1</v>
      </c>
      <c r="F8" s="4">
        <v>0</v>
      </c>
      <c r="G8" s="4">
        <v>0</v>
      </c>
      <c r="H8" s="4">
        <v>4</v>
      </c>
      <c r="I8" s="5">
        <v>1.66</v>
      </c>
      <c r="J8" s="5">
        <f>I8*0.35</f>
      </c>
      <c r="K8" s="5">
        <f>SUM(C8*Splitters!$B8,D8*Splitters!$C8,E8*Splitters!$D8,F8*Splitters!$E8,G8*0.1,H8*0.5,J8)</f>
      </c>
      <c r="L8" s="5">
        <f>B8-K8</f>
      </c>
    </row>
    <row x14ac:dyDescent="0.25" r="9" customHeight="1" ht="18.75">
      <c r="A9" s="3">
        <v>123</v>
      </c>
      <c r="B9" s="4">
        <v>3</v>
      </c>
      <c r="C9" s="4">
        <v>0</v>
      </c>
      <c r="D9" s="4">
        <v>2</v>
      </c>
      <c r="E9" s="4">
        <v>1</v>
      </c>
      <c r="F9" s="4">
        <v>0</v>
      </c>
      <c r="G9" s="4">
        <v>0</v>
      </c>
      <c r="H9" s="4">
        <v>4</v>
      </c>
      <c r="I9" s="5">
        <v>1.9</v>
      </c>
      <c r="J9" s="5">
        <f>I9*0.35</f>
      </c>
      <c r="K9" s="5">
        <f>SUM(C9*Splitters!$B9,D9*Splitters!$C9,E9*Splitters!$D9,F9*Splitters!$E9,G9*0.1,H9*0.5,J9)</f>
      </c>
      <c r="L9" s="5">
        <f>B9-K9</f>
      </c>
    </row>
    <row x14ac:dyDescent="0.25" r="10" customHeight="1" ht="18.75">
      <c r="A10" s="3">
        <v>104</v>
      </c>
      <c r="B10" s="4">
        <v>3</v>
      </c>
      <c r="C10" s="4">
        <v>0</v>
      </c>
      <c r="D10" s="4">
        <v>2</v>
      </c>
      <c r="E10" s="4">
        <v>1</v>
      </c>
      <c r="F10" s="4">
        <v>0</v>
      </c>
      <c r="G10" s="4">
        <v>0</v>
      </c>
      <c r="H10" s="4">
        <v>4</v>
      </c>
      <c r="I10" s="5">
        <v>1.68</v>
      </c>
      <c r="J10" s="5">
        <f>I10*0.35</f>
      </c>
      <c r="K10" s="5">
        <f>SUM(C10*Splitters!$B10,D10*Splitters!$C10,E10*Splitters!$D10,F10*Splitters!$E10,G10*0.1,H10*0.5,J10)</f>
      </c>
      <c r="L10" s="5">
        <f>B10-K10</f>
      </c>
    </row>
    <row x14ac:dyDescent="0.25" r="11" customHeight="1" ht="18.75">
      <c r="A11" s="3">
        <v>95</v>
      </c>
      <c r="B11" s="4">
        <v>3</v>
      </c>
      <c r="C11" s="4">
        <v>0</v>
      </c>
      <c r="D11" s="4">
        <v>2</v>
      </c>
      <c r="E11" s="4">
        <v>1</v>
      </c>
      <c r="F11" s="4">
        <v>0</v>
      </c>
      <c r="G11" s="4">
        <v>0</v>
      </c>
      <c r="H11" s="4">
        <v>4</v>
      </c>
      <c r="I11" s="5">
        <v>1.63</v>
      </c>
      <c r="J11" s="5">
        <f>I11*0.35</f>
      </c>
      <c r="K11" s="5">
        <f>SUM(C11*Splitters!$B11,D11*Splitters!$C11,E11*Splitters!$D11,F11*Splitters!$E11,G11*0.1,H11*0.5,J11)</f>
      </c>
      <c r="L11" s="5">
        <f>B11-K11</f>
      </c>
    </row>
    <row x14ac:dyDescent="0.25" r="12" customHeight="1" ht="18.75">
      <c r="A12" s="3">
        <v>97</v>
      </c>
      <c r="B12" s="4">
        <v>3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 s="4">
        <v>4</v>
      </c>
      <c r="I12" s="5">
        <v>1.71</v>
      </c>
      <c r="J12" s="5">
        <f>I12*0.35</f>
      </c>
      <c r="K12" s="5">
        <f>SUM(C12*Splitters!$B12,D12*Splitters!$C12,E12*Splitters!$D12,F12*Splitters!$E12,G12*0.1,H12*0.5,J12)</f>
      </c>
      <c r="L12" s="5">
        <f>B12-K12</f>
      </c>
    </row>
    <row x14ac:dyDescent="0.25" r="13" customHeight="1" ht="18.75">
      <c r="A13" s="3">
        <v>96</v>
      </c>
      <c r="B13" s="4">
        <v>3</v>
      </c>
      <c r="C13" s="4">
        <v>0</v>
      </c>
      <c r="D13" s="4">
        <v>2</v>
      </c>
      <c r="E13" s="4">
        <v>1</v>
      </c>
      <c r="F13" s="4">
        <v>0</v>
      </c>
      <c r="G13" s="4">
        <v>0</v>
      </c>
      <c r="H13" s="4">
        <v>4</v>
      </c>
      <c r="I13" s="5">
        <v>1.91</v>
      </c>
      <c r="J13" s="5">
        <f>I13*0.35</f>
      </c>
      <c r="K13" s="5">
        <f>SUM(C13*Splitters!$B13,D13*Splitters!$C13,E13*Splitters!$D13,F13*Splitters!$E13,G13*0.1,H13*0.5,J13)</f>
      </c>
      <c r="L13" s="5">
        <f>B13-K13</f>
      </c>
    </row>
    <row x14ac:dyDescent="0.25" r="14" customHeight="1" ht="18.75">
      <c r="A14" s="3">
        <v>94</v>
      </c>
      <c r="B14" s="4">
        <v>3</v>
      </c>
      <c r="C14" s="4">
        <v>0</v>
      </c>
      <c r="D14" s="4">
        <v>2</v>
      </c>
      <c r="E14" s="4">
        <v>0</v>
      </c>
      <c r="F14" s="4">
        <v>1</v>
      </c>
      <c r="G14" s="4">
        <v>0</v>
      </c>
      <c r="H14" s="4">
        <v>4</v>
      </c>
      <c r="I14" s="5">
        <v>1.78</v>
      </c>
      <c r="J14" s="5">
        <f>I14*0.35</f>
      </c>
      <c r="K14" s="5">
        <f>SUM(C14*Splitters!$B14,D14*Splitters!$C14,E14*Splitters!$D14,F14*Splitters!$E14,G14*0.1,H14*0.5,J14)</f>
      </c>
      <c r="L14" s="5">
        <f>B14-K14</f>
      </c>
    </row>
    <row x14ac:dyDescent="0.25" r="15" customHeight="1" ht="18.75">
      <c r="A15" s="3">
        <v>93</v>
      </c>
      <c r="B15" s="4">
        <v>3</v>
      </c>
      <c r="C15" s="4">
        <v>0</v>
      </c>
      <c r="D15" s="4">
        <v>2</v>
      </c>
      <c r="E15" s="4">
        <v>1</v>
      </c>
      <c r="F15" s="4">
        <v>0</v>
      </c>
      <c r="G15" s="4">
        <v>0</v>
      </c>
      <c r="H15" s="4">
        <v>4</v>
      </c>
      <c r="I15" s="5">
        <v>1.74</v>
      </c>
      <c r="J15" s="5">
        <f>I15*0.35</f>
      </c>
      <c r="K15" s="5">
        <f>SUM(C15*Splitters!$B15,D15*Splitters!$C15,E15*Splitters!$D15,F15*Splitters!$E15,G15*0.1,H15*0.5,J15)</f>
      </c>
      <c r="L15" s="5">
        <f>B15-K15</f>
      </c>
    </row>
    <row x14ac:dyDescent="0.25" r="16" customHeight="1" ht="18.75">
      <c r="A16" s="3">
        <v>92</v>
      </c>
      <c r="B16" s="4">
        <v>3</v>
      </c>
      <c r="C16" s="4">
        <v>0</v>
      </c>
      <c r="D16" s="4">
        <v>2</v>
      </c>
      <c r="E16" s="4">
        <v>1</v>
      </c>
      <c r="F16" s="4">
        <v>0</v>
      </c>
      <c r="G16" s="4">
        <v>0</v>
      </c>
      <c r="H16" s="4">
        <v>4</v>
      </c>
      <c r="I16" s="5">
        <v>1.78</v>
      </c>
      <c r="J16" s="5">
        <f>I16*0.35</f>
      </c>
      <c r="K16" s="5">
        <f>SUM(C16*Splitters!$B16,D16*Splitters!$C16,E16*Splitters!$D16,F16*Splitters!$E16,G16*0.1,H16*0.5,J16)</f>
      </c>
      <c r="L16" s="5">
        <f>B16-K16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Splitters</vt:lpstr>
      <vt:lpstr>Porta 01</vt:lpstr>
      <vt:lpstr>Porta 02</vt:lpstr>
      <vt:lpstr>Porta 03</vt:lpstr>
      <vt:lpstr>Porta 04</vt:lpstr>
      <vt:lpstr>Porta 05</vt:lpstr>
      <vt:lpstr>Porta 06</vt:lpstr>
      <vt:lpstr>Porta 07</vt:lpstr>
      <vt:lpstr>Porta 08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2024-05-03T01:44:52.997Z</dcterms:created>
  <dcterms:modified xsi:type="dcterms:W3CDTF">2024-05-03T01:44:52.997Z</dcterms:modified>
</cp:coreProperties>
</file>