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9D2F7577-61EE-0546-9A91-4997AEE4C63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orta 1" sheetId="1" r:id="rId1"/>
    <sheet name="Porta 2" sheetId="2" r:id="rId2"/>
    <sheet name="Porta 3" sheetId="3" r:id="rId3"/>
    <sheet name="Porta 4" sheetId="4" r:id="rId4"/>
    <sheet name="Porta 5 (Desbalanceado)" sheetId="5" r:id="rId5"/>
    <sheet name="Porta 6" sheetId="6" r:id="rId6"/>
    <sheet name="Porta 7" sheetId="7" r:id="rId7"/>
    <sheet name="Porta 8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jIoh0wzeRdCsdB3OGSlheqAa+WqPJOR7Cao/gQhF3wE="/>
    </ext>
  </extLst>
</workbook>
</file>

<file path=xl/calcChain.xml><?xml version="1.0" encoding="utf-8"?>
<calcChain xmlns="http://schemas.openxmlformats.org/spreadsheetml/2006/main">
  <c r="F17" i="8" l="1"/>
  <c r="G17" i="8"/>
  <c r="I17" i="8"/>
  <c r="J17" i="8"/>
  <c r="K1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F16" i="8"/>
  <c r="G16" i="8"/>
  <c r="I16" i="8"/>
  <c r="J16" i="8"/>
  <c r="K16" i="8"/>
  <c r="F15" i="8"/>
  <c r="G15" i="8"/>
  <c r="I15" i="8"/>
  <c r="J15" i="8"/>
  <c r="K15" i="8"/>
  <c r="F14" i="8"/>
  <c r="G14" i="8"/>
  <c r="I14" i="8"/>
  <c r="J14" i="8"/>
  <c r="K14" i="8"/>
  <c r="F13" i="8"/>
  <c r="G13" i="8"/>
  <c r="I13" i="8"/>
  <c r="J13" i="8"/>
  <c r="K13" i="8"/>
  <c r="F12" i="8"/>
  <c r="G12" i="8"/>
  <c r="I12" i="8"/>
  <c r="J12" i="8"/>
  <c r="K12" i="8"/>
  <c r="F11" i="8"/>
  <c r="G11" i="8"/>
  <c r="I11" i="8"/>
  <c r="J11" i="8"/>
  <c r="K11" i="8"/>
  <c r="F10" i="8"/>
  <c r="G10" i="8"/>
  <c r="I10" i="8"/>
  <c r="J10" i="8"/>
  <c r="K10" i="8"/>
  <c r="F9" i="8"/>
  <c r="G9" i="8"/>
  <c r="I9" i="8"/>
  <c r="J9" i="8"/>
  <c r="K9" i="8"/>
  <c r="F8" i="8"/>
  <c r="G8" i="8"/>
  <c r="I8" i="8"/>
  <c r="J8" i="8"/>
  <c r="K8" i="8"/>
  <c r="F7" i="8"/>
  <c r="G7" i="8"/>
  <c r="I7" i="8"/>
  <c r="J7" i="8"/>
  <c r="K7" i="8"/>
  <c r="F6" i="8"/>
  <c r="G6" i="8"/>
  <c r="I6" i="8"/>
  <c r="J6" i="8"/>
  <c r="K6" i="8"/>
  <c r="F5" i="8"/>
  <c r="G5" i="8"/>
  <c r="I5" i="8"/>
  <c r="J5" i="8"/>
  <c r="K5" i="8"/>
  <c r="F4" i="8"/>
  <c r="G4" i="8"/>
  <c r="I4" i="8"/>
  <c r="J4" i="8"/>
  <c r="K4" i="8"/>
  <c r="F3" i="8"/>
  <c r="G3" i="8"/>
  <c r="I3" i="8"/>
  <c r="J3" i="8"/>
  <c r="K3" i="8"/>
  <c r="F2" i="8"/>
  <c r="G2" i="8"/>
  <c r="I2" i="8"/>
  <c r="J2" i="8"/>
  <c r="K2" i="8"/>
  <c r="F17" i="7"/>
  <c r="G17" i="7"/>
  <c r="I17" i="7"/>
  <c r="J17" i="7"/>
  <c r="K17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F16" i="7"/>
  <c r="G16" i="7"/>
  <c r="I16" i="7"/>
  <c r="J16" i="7"/>
  <c r="K16" i="7"/>
  <c r="F15" i="7"/>
  <c r="G15" i="7"/>
  <c r="I15" i="7"/>
  <c r="J15" i="7"/>
  <c r="K15" i="7"/>
  <c r="F14" i="7"/>
  <c r="G14" i="7"/>
  <c r="I14" i="7"/>
  <c r="J14" i="7"/>
  <c r="K14" i="7"/>
  <c r="F13" i="7"/>
  <c r="G13" i="7"/>
  <c r="I13" i="7"/>
  <c r="J13" i="7"/>
  <c r="K13" i="7"/>
  <c r="F12" i="7"/>
  <c r="G12" i="7"/>
  <c r="I12" i="7"/>
  <c r="J12" i="7"/>
  <c r="K12" i="7"/>
  <c r="F11" i="7"/>
  <c r="G11" i="7"/>
  <c r="I11" i="7"/>
  <c r="J11" i="7"/>
  <c r="K11" i="7"/>
  <c r="F10" i="7"/>
  <c r="G10" i="7"/>
  <c r="I10" i="7"/>
  <c r="J10" i="7"/>
  <c r="K10" i="7"/>
  <c r="F9" i="7"/>
  <c r="G9" i="7"/>
  <c r="I9" i="7"/>
  <c r="J9" i="7"/>
  <c r="K9" i="7"/>
  <c r="F8" i="7"/>
  <c r="G8" i="7"/>
  <c r="I8" i="7"/>
  <c r="J8" i="7"/>
  <c r="K8" i="7"/>
  <c r="F7" i="7"/>
  <c r="G7" i="7"/>
  <c r="I7" i="7"/>
  <c r="J7" i="7"/>
  <c r="K7" i="7"/>
  <c r="F6" i="7"/>
  <c r="G6" i="7"/>
  <c r="I6" i="7"/>
  <c r="J6" i="7"/>
  <c r="K6" i="7"/>
  <c r="F5" i="7"/>
  <c r="G5" i="7"/>
  <c r="I5" i="7"/>
  <c r="J5" i="7"/>
  <c r="K5" i="7"/>
  <c r="F4" i="7"/>
  <c r="G4" i="7"/>
  <c r="I4" i="7"/>
  <c r="J4" i="7"/>
  <c r="K4" i="7"/>
  <c r="F3" i="7"/>
  <c r="G3" i="7"/>
  <c r="I3" i="7"/>
  <c r="J3" i="7"/>
  <c r="K3" i="7"/>
  <c r="F2" i="7"/>
  <c r="G2" i="7"/>
  <c r="I2" i="7"/>
  <c r="J2" i="7"/>
  <c r="K2" i="7"/>
  <c r="F17" i="6"/>
  <c r="G17" i="6"/>
  <c r="I17" i="6"/>
  <c r="J17" i="6"/>
  <c r="K1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F16" i="6"/>
  <c r="G16" i="6"/>
  <c r="I16" i="6"/>
  <c r="J16" i="6"/>
  <c r="K16" i="6"/>
  <c r="F15" i="6"/>
  <c r="G15" i="6"/>
  <c r="I15" i="6"/>
  <c r="J15" i="6"/>
  <c r="K15" i="6"/>
  <c r="F14" i="6"/>
  <c r="G14" i="6"/>
  <c r="I14" i="6"/>
  <c r="J14" i="6"/>
  <c r="K14" i="6"/>
  <c r="F13" i="6"/>
  <c r="G13" i="6"/>
  <c r="I13" i="6"/>
  <c r="J13" i="6"/>
  <c r="K13" i="6"/>
  <c r="F12" i="6"/>
  <c r="G12" i="6"/>
  <c r="I12" i="6"/>
  <c r="J12" i="6"/>
  <c r="K12" i="6"/>
  <c r="F11" i="6"/>
  <c r="G11" i="6"/>
  <c r="I11" i="6"/>
  <c r="J11" i="6"/>
  <c r="K11" i="6"/>
  <c r="F10" i="6"/>
  <c r="G10" i="6"/>
  <c r="I10" i="6"/>
  <c r="J10" i="6"/>
  <c r="K10" i="6"/>
  <c r="F9" i="6"/>
  <c r="G9" i="6"/>
  <c r="I9" i="6"/>
  <c r="J9" i="6"/>
  <c r="K9" i="6"/>
  <c r="F8" i="6"/>
  <c r="G8" i="6"/>
  <c r="I8" i="6"/>
  <c r="J8" i="6"/>
  <c r="K8" i="6"/>
  <c r="F7" i="6"/>
  <c r="G7" i="6"/>
  <c r="I7" i="6"/>
  <c r="J7" i="6"/>
  <c r="K7" i="6"/>
  <c r="F6" i="6"/>
  <c r="G6" i="6"/>
  <c r="I6" i="6"/>
  <c r="J6" i="6"/>
  <c r="K6" i="6"/>
  <c r="F5" i="6"/>
  <c r="G5" i="6"/>
  <c r="I5" i="6"/>
  <c r="J5" i="6"/>
  <c r="K5" i="6"/>
  <c r="F4" i="6"/>
  <c r="G4" i="6"/>
  <c r="I4" i="6"/>
  <c r="J4" i="6"/>
  <c r="K4" i="6"/>
  <c r="F3" i="6"/>
  <c r="G3" i="6"/>
  <c r="I3" i="6"/>
  <c r="J3" i="6"/>
  <c r="K3" i="6"/>
  <c r="F2" i="6"/>
  <c r="G2" i="6"/>
  <c r="I2" i="6"/>
  <c r="J2" i="6"/>
  <c r="K2" i="6"/>
  <c r="C17" i="5"/>
  <c r="D17" i="5"/>
  <c r="E17" i="5"/>
  <c r="G17" i="5"/>
  <c r="H17" i="5"/>
  <c r="I1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C16" i="5"/>
  <c r="D16" i="5"/>
  <c r="E16" i="5"/>
  <c r="G16" i="5"/>
  <c r="H16" i="5"/>
  <c r="I16" i="5"/>
  <c r="C15" i="5"/>
  <c r="D15" i="5"/>
  <c r="E15" i="5"/>
  <c r="G15" i="5"/>
  <c r="H15" i="5"/>
  <c r="I15" i="5"/>
  <c r="C14" i="5"/>
  <c r="D14" i="5"/>
  <c r="E14" i="5"/>
  <c r="G14" i="5"/>
  <c r="H14" i="5"/>
  <c r="I14" i="5"/>
  <c r="C13" i="5"/>
  <c r="D13" i="5"/>
  <c r="E13" i="5"/>
  <c r="G13" i="5"/>
  <c r="H13" i="5"/>
  <c r="I13" i="5"/>
  <c r="C12" i="5"/>
  <c r="D12" i="5"/>
  <c r="E12" i="5"/>
  <c r="G12" i="5"/>
  <c r="H12" i="5"/>
  <c r="I12" i="5"/>
  <c r="C11" i="5"/>
  <c r="D11" i="5"/>
  <c r="E11" i="5"/>
  <c r="G11" i="5"/>
  <c r="H11" i="5"/>
  <c r="I11" i="5"/>
  <c r="C10" i="5"/>
  <c r="E10" i="5"/>
  <c r="G10" i="5"/>
  <c r="H10" i="5"/>
  <c r="I10" i="5"/>
  <c r="C9" i="5"/>
  <c r="E9" i="5"/>
  <c r="G9" i="5"/>
  <c r="H9" i="5"/>
  <c r="I9" i="5"/>
  <c r="C8" i="5"/>
  <c r="E8" i="5"/>
  <c r="G8" i="5"/>
  <c r="H8" i="5"/>
  <c r="I8" i="5"/>
  <c r="C7" i="5"/>
  <c r="E7" i="5"/>
  <c r="G7" i="5"/>
  <c r="H7" i="5"/>
  <c r="I7" i="5"/>
  <c r="C6" i="5"/>
  <c r="E6" i="5"/>
  <c r="G6" i="5"/>
  <c r="H6" i="5"/>
  <c r="I6" i="5"/>
  <c r="C5" i="5"/>
  <c r="E5" i="5"/>
  <c r="G5" i="5"/>
  <c r="H5" i="5"/>
  <c r="I5" i="5"/>
  <c r="C4" i="5"/>
  <c r="E4" i="5"/>
  <c r="G4" i="5"/>
  <c r="H4" i="5"/>
  <c r="I4" i="5"/>
  <c r="C3" i="5"/>
  <c r="E3" i="5"/>
  <c r="G3" i="5"/>
  <c r="H3" i="5"/>
  <c r="I3" i="5"/>
  <c r="C2" i="5"/>
  <c r="E2" i="5"/>
  <c r="G2" i="5"/>
  <c r="H2" i="5"/>
  <c r="I2" i="5"/>
  <c r="F17" i="4"/>
  <c r="G17" i="4"/>
  <c r="I17" i="4"/>
  <c r="J17" i="4"/>
  <c r="K1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F16" i="4"/>
  <c r="G16" i="4"/>
  <c r="I16" i="4"/>
  <c r="J16" i="4"/>
  <c r="K16" i="4"/>
  <c r="F15" i="4"/>
  <c r="G15" i="4"/>
  <c r="I15" i="4"/>
  <c r="J15" i="4"/>
  <c r="K15" i="4"/>
  <c r="F14" i="4"/>
  <c r="G14" i="4"/>
  <c r="I14" i="4"/>
  <c r="J14" i="4"/>
  <c r="K14" i="4"/>
  <c r="F13" i="4"/>
  <c r="G13" i="4"/>
  <c r="I13" i="4"/>
  <c r="J13" i="4"/>
  <c r="K13" i="4"/>
  <c r="F12" i="4"/>
  <c r="G12" i="4"/>
  <c r="I12" i="4"/>
  <c r="J12" i="4"/>
  <c r="K12" i="4"/>
  <c r="F11" i="4"/>
  <c r="G11" i="4"/>
  <c r="I11" i="4"/>
  <c r="J11" i="4"/>
  <c r="K11" i="4"/>
  <c r="F10" i="4"/>
  <c r="G10" i="4"/>
  <c r="I10" i="4"/>
  <c r="J10" i="4"/>
  <c r="K10" i="4"/>
  <c r="F9" i="4"/>
  <c r="G9" i="4"/>
  <c r="I9" i="4"/>
  <c r="J9" i="4"/>
  <c r="K9" i="4"/>
  <c r="F8" i="4"/>
  <c r="G8" i="4"/>
  <c r="I8" i="4"/>
  <c r="J8" i="4"/>
  <c r="K8" i="4"/>
  <c r="F7" i="4"/>
  <c r="G7" i="4"/>
  <c r="I7" i="4"/>
  <c r="J7" i="4"/>
  <c r="K7" i="4"/>
  <c r="F6" i="4"/>
  <c r="G6" i="4"/>
  <c r="I6" i="4"/>
  <c r="J6" i="4"/>
  <c r="K6" i="4"/>
  <c r="F5" i="4"/>
  <c r="G5" i="4"/>
  <c r="I5" i="4"/>
  <c r="J5" i="4"/>
  <c r="K5" i="4"/>
  <c r="F4" i="4"/>
  <c r="G4" i="4"/>
  <c r="I4" i="4"/>
  <c r="J4" i="4"/>
  <c r="K4" i="4"/>
  <c r="F3" i="4"/>
  <c r="G3" i="4"/>
  <c r="I3" i="4"/>
  <c r="J3" i="4"/>
  <c r="K3" i="4"/>
  <c r="F2" i="4"/>
  <c r="G2" i="4"/>
  <c r="I2" i="4"/>
  <c r="J2" i="4"/>
  <c r="K2" i="4"/>
  <c r="F17" i="3"/>
  <c r="G17" i="3"/>
  <c r="I17" i="3"/>
  <c r="J17" i="3"/>
  <c r="K1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F16" i="3"/>
  <c r="G16" i="3"/>
  <c r="I16" i="3"/>
  <c r="J16" i="3"/>
  <c r="K16" i="3"/>
  <c r="F15" i="3"/>
  <c r="G15" i="3"/>
  <c r="I15" i="3"/>
  <c r="J15" i="3"/>
  <c r="K15" i="3"/>
  <c r="F14" i="3"/>
  <c r="G14" i="3"/>
  <c r="I14" i="3"/>
  <c r="J14" i="3"/>
  <c r="K14" i="3"/>
  <c r="F13" i="3"/>
  <c r="G13" i="3"/>
  <c r="I13" i="3"/>
  <c r="J13" i="3"/>
  <c r="K13" i="3"/>
  <c r="F12" i="3"/>
  <c r="G12" i="3"/>
  <c r="I12" i="3"/>
  <c r="J12" i="3"/>
  <c r="K12" i="3"/>
  <c r="F11" i="3"/>
  <c r="G11" i="3"/>
  <c r="I11" i="3"/>
  <c r="J11" i="3"/>
  <c r="K11" i="3"/>
  <c r="F10" i="3"/>
  <c r="G10" i="3"/>
  <c r="I10" i="3"/>
  <c r="J10" i="3"/>
  <c r="K10" i="3"/>
  <c r="F9" i="3"/>
  <c r="G9" i="3"/>
  <c r="I9" i="3"/>
  <c r="J9" i="3"/>
  <c r="K9" i="3"/>
  <c r="F8" i="3"/>
  <c r="G8" i="3"/>
  <c r="I8" i="3"/>
  <c r="J8" i="3"/>
  <c r="K8" i="3"/>
  <c r="F7" i="3"/>
  <c r="G7" i="3"/>
  <c r="I7" i="3"/>
  <c r="J7" i="3"/>
  <c r="K7" i="3"/>
  <c r="F6" i="3"/>
  <c r="G6" i="3"/>
  <c r="I6" i="3"/>
  <c r="J6" i="3"/>
  <c r="K6" i="3"/>
  <c r="F5" i="3"/>
  <c r="G5" i="3"/>
  <c r="I5" i="3"/>
  <c r="J5" i="3"/>
  <c r="K5" i="3"/>
  <c r="F4" i="3"/>
  <c r="G4" i="3"/>
  <c r="I4" i="3"/>
  <c r="J4" i="3"/>
  <c r="K4" i="3"/>
  <c r="F3" i="3"/>
  <c r="G3" i="3"/>
  <c r="I3" i="3"/>
  <c r="J3" i="3"/>
  <c r="K3" i="3"/>
  <c r="F2" i="3"/>
  <c r="G2" i="3"/>
  <c r="I2" i="3"/>
  <c r="J2" i="3"/>
  <c r="K2" i="3"/>
  <c r="F17" i="2"/>
  <c r="G17" i="2"/>
  <c r="I17" i="2"/>
  <c r="J17" i="2"/>
  <c r="K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F16" i="2"/>
  <c r="G16" i="2"/>
  <c r="I16" i="2"/>
  <c r="J16" i="2"/>
  <c r="K16" i="2"/>
  <c r="F15" i="2"/>
  <c r="G15" i="2"/>
  <c r="I15" i="2"/>
  <c r="J15" i="2"/>
  <c r="K15" i="2"/>
  <c r="F14" i="2"/>
  <c r="G14" i="2"/>
  <c r="I14" i="2"/>
  <c r="J14" i="2"/>
  <c r="K14" i="2"/>
  <c r="F13" i="2"/>
  <c r="G13" i="2"/>
  <c r="I13" i="2"/>
  <c r="J13" i="2"/>
  <c r="K13" i="2"/>
  <c r="F12" i="2"/>
  <c r="G12" i="2"/>
  <c r="I12" i="2"/>
  <c r="J12" i="2"/>
  <c r="K12" i="2"/>
  <c r="F11" i="2"/>
  <c r="G11" i="2"/>
  <c r="I11" i="2"/>
  <c r="J11" i="2"/>
  <c r="K11" i="2"/>
  <c r="F10" i="2"/>
  <c r="G10" i="2"/>
  <c r="I10" i="2"/>
  <c r="J10" i="2"/>
  <c r="K10" i="2"/>
  <c r="F9" i="2"/>
  <c r="G9" i="2"/>
  <c r="I9" i="2"/>
  <c r="J9" i="2"/>
  <c r="K9" i="2"/>
  <c r="F8" i="2"/>
  <c r="G8" i="2"/>
  <c r="I8" i="2"/>
  <c r="J8" i="2"/>
  <c r="K8" i="2"/>
  <c r="F7" i="2"/>
  <c r="G7" i="2"/>
  <c r="I7" i="2"/>
  <c r="J7" i="2"/>
  <c r="K7" i="2"/>
  <c r="F6" i="2"/>
  <c r="G6" i="2"/>
  <c r="I6" i="2"/>
  <c r="J6" i="2"/>
  <c r="K6" i="2"/>
  <c r="F5" i="2"/>
  <c r="G5" i="2"/>
  <c r="I5" i="2"/>
  <c r="J5" i="2"/>
  <c r="K5" i="2"/>
  <c r="F4" i="2"/>
  <c r="G4" i="2"/>
  <c r="I4" i="2"/>
  <c r="J4" i="2"/>
  <c r="K4" i="2"/>
  <c r="F3" i="2"/>
  <c r="G3" i="2"/>
  <c r="I3" i="2"/>
  <c r="J3" i="2"/>
  <c r="K3" i="2"/>
  <c r="F2" i="2"/>
  <c r="G2" i="2"/>
  <c r="I2" i="2"/>
  <c r="J2" i="2"/>
  <c r="K2" i="2"/>
  <c r="F17" i="1"/>
  <c r="G17" i="1"/>
  <c r="I17" i="1"/>
  <c r="J17" i="1"/>
  <c r="K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F16" i="1"/>
  <c r="G16" i="1"/>
  <c r="I16" i="1"/>
  <c r="J16" i="1"/>
  <c r="K16" i="1"/>
  <c r="F15" i="1"/>
  <c r="G15" i="1"/>
  <c r="I15" i="1"/>
  <c r="J15" i="1"/>
  <c r="K15" i="1"/>
  <c r="F14" i="1"/>
  <c r="G14" i="1"/>
  <c r="I14" i="1"/>
  <c r="J14" i="1"/>
  <c r="K14" i="1"/>
  <c r="F13" i="1"/>
  <c r="G13" i="1"/>
  <c r="I13" i="1"/>
  <c r="J13" i="1"/>
  <c r="K13" i="1"/>
  <c r="F12" i="1"/>
  <c r="G12" i="1"/>
  <c r="I12" i="1"/>
  <c r="J12" i="1"/>
  <c r="K12" i="1"/>
  <c r="F11" i="1"/>
  <c r="G11" i="1"/>
  <c r="I11" i="1"/>
  <c r="J11" i="1"/>
  <c r="K11" i="1"/>
  <c r="F10" i="1"/>
  <c r="G10" i="1"/>
  <c r="I10" i="1"/>
  <c r="J10" i="1"/>
  <c r="K10" i="1"/>
  <c r="F9" i="1"/>
  <c r="G9" i="1"/>
  <c r="I9" i="1"/>
  <c r="J9" i="1"/>
  <c r="K9" i="1"/>
  <c r="F8" i="1"/>
  <c r="G8" i="1"/>
  <c r="I8" i="1"/>
  <c r="J8" i="1"/>
  <c r="K8" i="1"/>
  <c r="F7" i="1"/>
  <c r="G7" i="1"/>
  <c r="I7" i="1"/>
  <c r="J7" i="1"/>
  <c r="K7" i="1"/>
  <c r="F6" i="1"/>
  <c r="G6" i="1"/>
  <c r="I6" i="1"/>
  <c r="J6" i="1"/>
  <c r="K6" i="1"/>
  <c r="F5" i="1"/>
  <c r="G5" i="1"/>
  <c r="I5" i="1"/>
  <c r="J5" i="1"/>
  <c r="K5" i="1"/>
  <c r="F4" i="1"/>
  <c r="G4" i="1"/>
  <c r="I4" i="1"/>
  <c r="J4" i="1"/>
  <c r="K4" i="1"/>
  <c r="F3" i="1"/>
  <c r="G3" i="1"/>
  <c r="I3" i="1"/>
  <c r="J3" i="1"/>
  <c r="K3" i="1"/>
  <c r="F2" i="1"/>
  <c r="G2" i="1"/>
  <c r="I2" i="1"/>
  <c r="J2" i="1"/>
  <c r="K2" i="1"/>
</calcChain>
</file>

<file path=xl/sharedStrings.xml><?xml version="1.0" encoding="utf-8"?>
<sst xmlns="http://schemas.openxmlformats.org/spreadsheetml/2006/main" count="87" uniqueCount="13">
  <si>
    <t xml:space="preserve">CTO </t>
  </si>
  <si>
    <t>Sinal da OLT (C+)</t>
  </si>
  <si>
    <t>Splitters 1/2</t>
  </si>
  <si>
    <t>Splitters 1/4</t>
  </si>
  <si>
    <t>Splitters 1/8</t>
  </si>
  <si>
    <t>Emenda</t>
  </si>
  <si>
    <t>Conexão</t>
  </si>
  <si>
    <t>Percurso (KM)</t>
  </si>
  <si>
    <t>Atenuação (Percurso)</t>
  </si>
  <si>
    <t>Atenuação Total</t>
  </si>
  <si>
    <t>Prx (dbm)</t>
  </si>
  <si>
    <t>q</t>
  </si>
  <si>
    <t>Atenuação (Splitters)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</si>
</sst>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/>
    <xf numFmtId="0" fontId="3" fillId="0" borderId="0" xfId="0" applyFont="1" applyAlignment="1"/>
  </cellXfs>
  <cellStyles count="1">
    <cellStyle name="Normal" xfId="0" builtinId="0"/>
  </cellStyles>
  <dxfs count="2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customschemas.google.com/relationships/workbookmetadata" Target="metadata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1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8"/>
  <sheetViews>
    <sheetView tabSelected="1"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1.6379999999999999</v>
      </c>
      <c r="I2" s="6">
        <f t="shared" ref="I2:I17" si="2">PRODUCT(H2,0.35)</f>
        <v>0.57329999999999992</v>
      </c>
      <c r="J2" s="7">
        <f t="shared" ref="J2:J17" si="3">SUM(C2*4,D2*7.3,E2*10.5,F2,G2,I2)</f>
        <v>27.673300000000001</v>
      </c>
      <c r="K2" s="8">
        <f t="shared" ref="K2:K17" si="4">SUM(B2,-J2)</f>
        <v>-24.673300000000001</v>
      </c>
    </row>
    <row r="3" spans="1:11" x14ac:dyDescent="0.2">
      <c r="A3" s="2">
        <v>2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1.5349999999999999</v>
      </c>
      <c r="I3" s="6">
        <f t="shared" si="2"/>
        <v>0.53724999999999989</v>
      </c>
      <c r="J3" s="7">
        <f t="shared" si="3"/>
        <v>27.637250000000002</v>
      </c>
      <c r="K3" s="8">
        <f t="shared" si="4"/>
        <v>-24.637250000000002</v>
      </c>
    </row>
    <row r="4" spans="1:11" x14ac:dyDescent="0.2">
      <c r="A4" s="1">
        <f t="shared" ref="A4:A17" si="5">A3+1</f>
        <v>3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1.5209999999999999</v>
      </c>
      <c r="I4" s="6">
        <f t="shared" si="2"/>
        <v>0.53234999999999988</v>
      </c>
      <c r="J4" s="7">
        <f t="shared" si="3"/>
        <v>27.632350000000002</v>
      </c>
      <c r="K4" s="8">
        <f t="shared" si="4"/>
        <v>-24.632350000000002</v>
      </c>
    </row>
    <row r="5" spans="1:11" x14ac:dyDescent="0.2">
      <c r="A5" s="1">
        <f t="shared" si="5"/>
        <v>4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1.405</v>
      </c>
      <c r="I5" s="6">
        <f t="shared" si="2"/>
        <v>0.49174999999999996</v>
      </c>
      <c r="J5" s="7">
        <f t="shared" si="3"/>
        <v>27.591750000000001</v>
      </c>
      <c r="K5" s="8">
        <f t="shared" si="4"/>
        <v>-24.591750000000001</v>
      </c>
    </row>
    <row r="6" spans="1:11" x14ac:dyDescent="0.2">
      <c r="A6" s="1">
        <f t="shared" si="5"/>
        <v>5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1.536</v>
      </c>
      <c r="I6" s="6">
        <f t="shared" si="2"/>
        <v>0.53759999999999997</v>
      </c>
      <c r="J6" s="7">
        <f t="shared" si="3"/>
        <v>27.637600000000003</v>
      </c>
      <c r="K6" s="8">
        <f t="shared" si="4"/>
        <v>-24.637600000000003</v>
      </c>
    </row>
    <row r="7" spans="1:11" x14ac:dyDescent="0.2">
      <c r="A7" s="1">
        <f t="shared" si="5"/>
        <v>6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1.4410000000000001</v>
      </c>
      <c r="I7" s="6">
        <f t="shared" si="2"/>
        <v>0.50434999999999997</v>
      </c>
      <c r="J7" s="7">
        <f t="shared" si="3"/>
        <v>27.60435</v>
      </c>
      <c r="K7" s="8">
        <f t="shared" si="4"/>
        <v>-24.60435</v>
      </c>
    </row>
    <row r="8" spans="1:11" x14ac:dyDescent="0.2">
      <c r="A8" s="1">
        <f t="shared" si="5"/>
        <v>7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1.5229999999999999</v>
      </c>
      <c r="I8" s="6">
        <f t="shared" si="2"/>
        <v>0.53304999999999991</v>
      </c>
      <c r="J8" s="7">
        <f t="shared" si="3"/>
        <v>27.633050000000001</v>
      </c>
      <c r="K8" s="8">
        <f t="shared" si="4"/>
        <v>-24.633050000000001</v>
      </c>
    </row>
    <row r="9" spans="1:11" x14ac:dyDescent="0.2">
      <c r="A9" s="1">
        <f t="shared" si="5"/>
        <v>8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1.5089999999999999</v>
      </c>
      <c r="I9" s="6">
        <f t="shared" si="2"/>
        <v>0.5281499999999999</v>
      </c>
      <c r="J9" s="7">
        <f t="shared" si="3"/>
        <v>27.628150000000002</v>
      </c>
      <c r="K9" s="8">
        <f t="shared" si="4"/>
        <v>-24.628150000000002</v>
      </c>
    </row>
    <row r="10" spans="1:11" x14ac:dyDescent="0.2">
      <c r="A10" s="1">
        <f t="shared" si="5"/>
        <v>9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1.5509999999999999</v>
      </c>
      <c r="I10" s="6">
        <f t="shared" si="2"/>
        <v>0.54284999999999994</v>
      </c>
      <c r="J10" s="7">
        <f t="shared" si="3"/>
        <v>27.642850000000003</v>
      </c>
      <c r="K10" s="8">
        <f t="shared" si="4"/>
        <v>-24.642850000000003</v>
      </c>
    </row>
    <row r="11" spans="1:11" x14ac:dyDescent="0.2">
      <c r="A11" s="1">
        <f t="shared" si="5"/>
        <v>10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1.55</v>
      </c>
      <c r="I11" s="6">
        <f t="shared" si="2"/>
        <v>0.54249999999999998</v>
      </c>
      <c r="J11" s="7">
        <f t="shared" si="3"/>
        <v>27.642500000000002</v>
      </c>
      <c r="K11" s="8">
        <f t="shared" si="4"/>
        <v>-24.642500000000002</v>
      </c>
    </row>
    <row r="12" spans="1:11" x14ac:dyDescent="0.2">
      <c r="A12" s="1">
        <f t="shared" si="5"/>
        <v>11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1.583</v>
      </c>
      <c r="I12" s="6">
        <f t="shared" si="2"/>
        <v>0.55404999999999993</v>
      </c>
      <c r="J12" s="7">
        <f t="shared" si="3"/>
        <v>27.654050000000002</v>
      </c>
      <c r="K12" s="8">
        <f t="shared" si="4"/>
        <v>-24.654050000000002</v>
      </c>
    </row>
    <row r="13" spans="1:11" x14ac:dyDescent="0.2">
      <c r="A13" s="1">
        <f t="shared" si="5"/>
        <v>12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1.371</v>
      </c>
      <c r="I13" s="6">
        <f t="shared" si="2"/>
        <v>0.47984999999999994</v>
      </c>
      <c r="J13" s="7">
        <f t="shared" si="3"/>
        <v>27.57985</v>
      </c>
      <c r="K13" s="8">
        <f t="shared" si="4"/>
        <v>-24.57985</v>
      </c>
    </row>
    <row r="14" spans="1:11" x14ac:dyDescent="0.2">
      <c r="A14" s="1">
        <f t="shared" si="5"/>
        <v>13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1.6459999999999999</v>
      </c>
      <c r="I14" s="6">
        <f t="shared" si="2"/>
        <v>0.57609999999999995</v>
      </c>
      <c r="J14" s="7">
        <f t="shared" si="3"/>
        <v>27.676100000000002</v>
      </c>
      <c r="K14" s="8">
        <f t="shared" si="4"/>
        <v>-24.676100000000002</v>
      </c>
    </row>
    <row r="15" spans="1:11" x14ac:dyDescent="0.2">
      <c r="A15" s="1">
        <f t="shared" si="5"/>
        <v>14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1.54</v>
      </c>
      <c r="I15" s="6">
        <f t="shared" si="2"/>
        <v>0.53899999999999992</v>
      </c>
      <c r="J15" s="7">
        <f t="shared" si="3"/>
        <v>27.639000000000003</v>
      </c>
      <c r="K15" s="8">
        <f t="shared" si="4"/>
        <v>-24.639000000000003</v>
      </c>
    </row>
    <row r="16" spans="1:11" x14ac:dyDescent="0.2">
      <c r="A16" s="1">
        <f t="shared" si="5"/>
        <v>15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1.4139999999999999</v>
      </c>
      <c r="I16" s="6">
        <f t="shared" si="2"/>
        <v>0.49489999999999995</v>
      </c>
      <c r="J16" s="7">
        <f t="shared" si="3"/>
        <v>27.594900000000003</v>
      </c>
      <c r="K16" s="8">
        <f t="shared" si="4"/>
        <v>-24.594900000000003</v>
      </c>
    </row>
    <row r="17" spans="1:13" x14ac:dyDescent="0.2">
      <c r="A17" s="1">
        <f t="shared" si="5"/>
        <v>16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1.5069999999999999</v>
      </c>
      <c r="I17" s="6">
        <f t="shared" si="2"/>
        <v>0.52744999999999997</v>
      </c>
      <c r="J17" s="7">
        <f t="shared" si="3"/>
        <v>27.627450000000003</v>
      </c>
      <c r="K17" s="8">
        <f t="shared" si="4"/>
        <v>-24.627450000000003</v>
      </c>
      <c r="M17" s="9" t="s">
        <v>11</v>
      </c>
    </row>
    <row r="18" spans="1:13" ht="15.75" customHeight="1" x14ac:dyDescent="0.2"/>
    <row r="19" spans="1:13" ht="15.75" customHeight="1" x14ac:dyDescent="0.2"/>
    <row r="20" spans="1:13" ht="15.75" customHeight="1" x14ac:dyDescent="0.2"/>
    <row r="21" spans="1:13" ht="15.75" customHeight="1" x14ac:dyDescent="0.2"/>
    <row r="22" spans="1:13" ht="15.75" customHeight="1" x14ac:dyDescent="0.2"/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23" priority="1" operator="lessThan">
      <formula>-27</formula>
    </cfRule>
    <cfRule type="cellIs" dxfId="22" priority="2" operator="between">
      <formula>-9</formula>
      <formula>-25</formula>
    </cfRule>
    <cfRule type="cellIs" dxfId="21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8"/>
  <sheetViews>
    <sheetView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2">
        <v>17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1.1319999999999999</v>
      </c>
      <c r="I2" s="6">
        <f t="shared" ref="I2:I17" si="2">PRODUCT(H2,0.35)</f>
        <v>0.39619999999999994</v>
      </c>
      <c r="J2" s="7">
        <f t="shared" ref="J2:J17" si="3">SUM(C2*4,D2*7.3,E2*10.5,F2,G2,I2)</f>
        <v>27.496200000000002</v>
      </c>
      <c r="K2" s="8">
        <f t="shared" ref="K2:K17" si="4">SUM(B2,-J2)</f>
        <v>-24.496200000000002</v>
      </c>
    </row>
    <row r="3" spans="1:11" x14ac:dyDescent="0.2">
      <c r="A3" s="1">
        <f t="shared" ref="A3:A17" si="5">A2+1</f>
        <v>18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1</v>
      </c>
      <c r="I3" s="6">
        <f t="shared" si="2"/>
        <v>0.35</v>
      </c>
      <c r="J3" s="7">
        <f t="shared" si="3"/>
        <v>27.450000000000003</v>
      </c>
      <c r="K3" s="8">
        <f t="shared" si="4"/>
        <v>-24.450000000000003</v>
      </c>
    </row>
    <row r="4" spans="1:11" x14ac:dyDescent="0.2">
      <c r="A4" s="1">
        <f t="shared" si="5"/>
        <v>19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1.014</v>
      </c>
      <c r="I4" s="6">
        <f t="shared" si="2"/>
        <v>0.35489999999999999</v>
      </c>
      <c r="J4" s="7">
        <f t="shared" si="3"/>
        <v>27.454900000000002</v>
      </c>
      <c r="K4" s="8">
        <f t="shared" si="4"/>
        <v>-24.454900000000002</v>
      </c>
    </row>
    <row r="5" spans="1:11" ht="15.75" customHeight="1" x14ac:dyDescent="0.2">
      <c r="A5" s="1">
        <f t="shared" si="5"/>
        <v>20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1.02</v>
      </c>
      <c r="I5" s="6">
        <f t="shared" si="2"/>
        <v>0.35699999999999998</v>
      </c>
      <c r="J5" s="7">
        <f t="shared" si="3"/>
        <v>27.457000000000001</v>
      </c>
      <c r="K5" s="8">
        <f t="shared" si="4"/>
        <v>-24.457000000000001</v>
      </c>
    </row>
    <row r="6" spans="1:11" ht="15.75" customHeight="1" x14ac:dyDescent="0.2">
      <c r="A6" s="1">
        <f t="shared" si="5"/>
        <v>21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1</v>
      </c>
      <c r="I6" s="6">
        <f t="shared" si="2"/>
        <v>0.35</v>
      </c>
      <c r="J6" s="7">
        <f t="shared" si="3"/>
        <v>27.450000000000003</v>
      </c>
      <c r="K6" s="8">
        <f t="shared" si="4"/>
        <v>-24.450000000000003</v>
      </c>
    </row>
    <row r="7" spans="1:11" ht="15.75" customHeight="1" x14ac:dyDescent="0.2">
      <c r="A7" s="1">
        <f t="shared" si="5"/>
        <v>22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1.016</v>
      </c>
      <c r="I7" s="6">
        <f t="shared" si="2"/>
        <v>0.35559999999999997</v>
      </c>
      <c r="J7" s="7">
        <f t="shared" si="3"/>
        <v>27.4556</v>
      </c>
      <c r="K7" s="8">
        <f t="shared" si="4"/>
        <v>-24.4556</v>
      </c>
    </row>
    <row r="8" spans="1:11" ht="15.75" customHeight="1" x14ac:dyDescent="0.2">
      <c r="A8" s="1">
        <f t="shared" si="5"/>
        <v>23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1.08</v>
      </c>
      <c r="I8" s="6">
        <f t="shared" si="2"/>
        <v>0.378</v>
      </c>
      <c r="J8" s="7">
        <f t="shared" si="3"/>
        <v>27.478000000000002</v>
      </c>
      <c r="K8" s="8">
        <f t="shared" si="4"/>
        <v>-24.478000000000002</v>
      </c>
    </row>
    <row r="9" spans="1:11" ht="15.75" customHeight="1" x14ac:dyDescent="0.2">
      <c r="A9" s="1">
        <f t="shared" si="5"/>
        <v>24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1</v>
      </c>
      <c r="I9" s="6">
        <f t="shared" si="2"/>
        <v>0.35</v>
      </c>
      <c r="J9" s="7">
        <f t="shared" si="3"/>
        <v>27.450000000000003</v>
      </c>
      <c r="K9" s="8">
        <f t="shared" si="4"/>
        <v>-24.450000000000003</v>
      </c>
    </row>
    <row r="10" spans="1:11" ht="15.75" customHeight="1" x14ac:dyDescent="0.2">
      <c r="A10" s="1">
        <f t="shared" si="5"/>
        <v>25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1.048</v>
      </c>
      <c r="I10" s="6">
        <f t="shared" si="2"/>
        <v>0.36680000000000001</v>
      </c>
      <c r="J10" s="7">
        <f t="shared" si="3"/>
        <v>27.466800000000003</v>
      </c>
      <c r="K10" s="8">
        <f t="shared" si="4"/>
        <v>-24.466800000000003</v>
      </c>
    </row>
    <row r="11" spans="1:11" ht="15.75" customHeight="1" x14ac:dyDescent="0.2">
      <c r="A11" s="1">
        <f t="shared" si="5"/>
        <v>26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1.032</v>
      </c>
      <c r="I11" s="6">
        <f t="shared" si="2"/>
        <v>0.36119999999999997</v>
      </c>
      <c r="J11" s="7">
        <f t="shared" si="3"/>
        <v>27.461200000000002</v>
      </c>
      <c r="K11" s="8">
        <f t="shared" si="4"/>
        <v>-24.461200000000002</v>
      </c>
    </row>
    <row r="12" spans="1:11" ht="15.75" customHeight="1" x14ac:dyDescent="0.2">
      <c r="A12" s="1">
        <f t="shared" si="5"/>
        <v>27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1.163</v>
      </c>
      <c r="I12" s="6">
        <f t="shared" si="2"/>
        <v>0.40704999999999997</v>
      </c>
      <c r="J12" s="7">
        <f t="shared" si="3"/>
        <v>27.507050000000003</v>
      </c>
      <c r="K12" s="8">
        <f t="shared" si="4"/>
        <v>-24.507050000000003</v>
      </c>
    </row>
    <row r="13" spans="1:11" ht="15.75" customHeight="1" x14ac:dyDescent="0.2">
      <c r="A13" s="1">
        <f t="shared" si="5"/>
        <v>28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1</v>
      </c>
      <c r="I13" s="6">
        <f t="shared" si="2"/>
        <v>0.35</v>
      </c>
      <c r="J13" s="7">
        <f t="shared" si="3"/>
        <v>27.450000000000003</v>
      </c>
      <c r="K13" s="8">
        <f t="shared" si="4"/>
        <v>-24.450000000000003</v>
      </c>
    </row>
    <row r="14" spans="1:11" ht="15.75" customHeight="1" x14ac:dyDescent="0.2">
      <c r="A14" s="1">
        <f t="shared" si="5"/>
        <v>29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1.0580000000000001</v>
      </c>
      <c r="I14" s="6">
        <f t="shared" si="2"/>
        <v>0.37030000000000002</v>
      </c>
      <c r="J14" s="7">
        <f t="shared" si="3"/>
        <v>27.470300000000002</v>
      </c>
      <c r="K14" s="8">
        <f t="shared" si="4"/>
        <v>-24.470300000000002</v>
      </c>
    </row>
    <row r="15" spans="1:11" ht="15.75" customHeight="1" x14ac:dyDescent="0.2">
      <c r="A15" s="1">
        <f t="shared" si="5"/>
        <v>30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1.0960000000000001</v>
      </c>
      <c r="I15" s="6">
        <f t="shared" si="2"/>
        <v>0.3836</v>
      </c>
      <c r="J15" s="7">
        <f t="shared" si="3"/>
        <v>27.483600000000003</v>
      </c>
      <c r="K15" s="8">
        <f t="shared" si="4"/>
        <v>-24.483600000000003</v>
      </c>
    </row>
    <row r="16" spans="1:11" ht="15.75" customHeight="1" x14ac:dyDescent="0.2">
      <c r="A16" s="1">
        <f t="shared" si="5"/>
        <v>31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1</v>
      </c>
      <c r="I16" s="6">
        <f t="shared" si="2"/>
        <v>0.35</v>
      </c>
      <c r="J16" s="7">
        <f t="shared" si="3"/>
        <v>27.450000000000003</v>
      </c>
      <c r="K16" s="8">
        <f t="shared" si="4"/>
        <v>-24.450000000000003</v>
      </c>
    </row>
    <row r="17" spans="1:11" ht="15.75" customHeight="1" x14ac:dyDescent="0.2">
      <c r="A17" s="1">
        <f t="shared" si="5"/>
        <v>32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1</v>
      </c>
      <c r="I17" s="6">
        <f t="shared" si="2"/>
        <v>0.35</v>
      </c>
      <c r="J17" s="7">
        <f t="shared" si="3"/>
        <v>27.450000000000003</v>
      </c>
      <c r="K17" s="8">
        <f t="shared" si="4"/>
        <v>-24.450000000000003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20" priority="1" operator="lessThan">
      <formula>-27</formula>
    </cfRule>
    <cfRule type="cellIs" dxfId="19" priority="2" operator="between">
      <formula>-9</formula>
      <formula>-25</formula>
    </cfRule>
    <cfRule type="cellIs" dxfId="18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88"/>
  <sheetViews>
    <sheetView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2">
      <c r="A2" s="2">
        <v>33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1</v>
      </c>
      <c r="I2" s="6">
        <f t="shared" ref="I2:I17" si="2">PRODUCT(H2,0.35)</f>
        <v>0.35</v>
      </c>
      <c r="J2" s="7">
        <f t="shared" ref="J2:J17" si="3">SUM(C2*4,D2*7.3,E2*10.5,F2,G2,I2)</f>
        <v>27.450000000000003</v>
      </c>
      <c r="K2" s="8">
        <f t="shared" ref="K2:K17" si="4">SUM(B2,-J2)</f>
        <v>-24.450000000000003</v>
      </c>
    </row>
    <row r="3" spans="1:11" ht="15.75" customHeight="1" x14ac:dyDescent="0.2">
      <c r="A3" s="1">
        <f t="shared" ref="A3:A17" si="5">A2+1</f>
        <v>34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0.81200000000000006</v>
      </c>
      <c r="I3" s="6">
        <f t="shared" si="2"/>
        <v>0.28420000000000001</v>
      </c>
      <c r="J3" s="7">
        <f t="shared" si="3"/>
        <v>27.3842</v>
      </c>
      <c r="K3" s="8">
        <f t="shared" si="4"/>
        <v>-24.3842</v>
      </c>
    </row>
    <row r="4" spans="1:11" ht="15.75" customHeight="1" x14ac:dyDescent="0.2">
      <c r="A4" s="1">
        <f t="shared" si="5"/>
        <v>35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0.76300000000000001</v>
      </c>
      <c r="I4" s="6">
        <f t="shared" si="2"/>
        <v>0.26705000000000001</v>
      </c>
      <c r="J4" s="7">
        <f t="shared" si="3"/>
        <v>27.367050000000003</v>
      </c>
      <c r="K4" s="8">
        <f t="shared" si="4"/>
        <v>-24.367050000000003</v>
      </c>
    </row>
    <row r="5" spans="1:11" ht="15.75" customHeight="1" x14ac:dyDescent="0.2">
      <c r="A5" s="1">
        <f t="shared" si="5"/>
        <v>36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0.89</v>
      </c>
      <c r="I5" s="6">
        <f t="shared" si="2"/>
        <v>0.3115</v>
      </c>
      <c r="J5" s="7">
        <f t="shared" si="3"/>
        <v>27.4115</v>
      </c>
      <c r="K5" s="8">
        <f t="shared" si="4"/>
        <v>-24.4115</v>
      </c>
    </row>
    <row r="6" spans="1:11" ht="15.75" customHeight="1" x14ac:dyDescent="0.2">
      <c r="A6" s="1">
        <f t="shared" si="5"/>
        <v>37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1</v>
      </c>
      <c r="I6" s="6">
        <f t="shared" si="2"/>
        <v>0.35</v>
      </c>
      <c r="J6" s="7">
        <f t="shared" si="3"/>
        <v>27.450000000000003</v>
      </c>
      <c r="K6" s="8">
        <f t="shared" si="4"/>
        <v>-24.450000000000003</v>
      </c>
    </row>
    <row r="7" spans="1:11" ht="15.75" customHeight="1" x14ac:dyDescent="0.2">
      <c r="A7" s="1">
        <f t="shared" si="5"/>
        <v>38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0.85399999999999998</v>
      </c>
      <c r="I7" s="6">
        <f t="shared" si="2"/>
        <v>0.2989</v>
      </c>
      <c r="J7" s="7">
        <f t="shared" si="3"/>
        <v>27.398900000000001</v>
      </c>
      <c r="K7" s="8">
        <f t="shared" si="4"/>
        <v>-24.398900000000001</v>
      </c>
    </row>
    <row r="8" spans="1:11" ht="15.75" customHeight="1" x14ac:dyDescent="0.2">
      <c r="A8" s="1">
        <f t="shared" si="5"/>
        <v>39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0.745</v>
      </c>
      <c r="I8" s="6">
        <f t="shared" si="2"/>
        <v>0.26074999999999998</v>
      </c>
      <c r="J8" s="7">
        <f t="shared" si="3"/>
        <v>27.360750000000003</v>
      </c>
      <c r="K8" s="8">
        <f t="shared" si="4"/>
        <v>-24.360750000000003</v>
      </c>
    </row>
    <row r="9" spans="1:11" ht="15.75" customHeight="1" x14ac:dyDescent="0.2">
      <c r="A9" s="1">
        <f t="shared" si="5"/>
        <v>40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0.7</v>
      </c>
      <c r="I9" s="6">
        <f t="shared" si="2"/>
        <v>0.24499999999999997</v>
      </c>
      <c r="J9" s="7">
        <f t="shared" si="3"/>
        <v>27.345000000000002</v>
      </c>
      <c r="K9" s="8">
        <f t="shared" si="4"/>
        <v>-24.345000000000002</v>
      </c>
    </row>
    <row r="10" spans="1:11" ht="15.75" customHeight="1" x14ac:dyDescent="0.2">
      <c r="A10" s="1">
        <f t="shared" si="5"/>
        <v>41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0.84</v>
      </c>
      <c r="I10" s="6">
        <f t="shared" si="2"/>
        <v>0.29399999999999998</v>
      </c>
      <c r="J10" s="7">
        <f t="shared" si="3"/>
        <v>27.394000000000002</v>
      </c>
      <c r="K10" s="8">
        <f t="shared" si="4"/>
        <v>-24.394000000000002</v>
      </c>
    </row>
    <row r="11" spans="1:11" ht="15.75" customHeight="1" x14ac:dyDescent="0.2">
      <c r="A11" s="1">
        <f t="shared" si="5"/>
        <v>42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1</v>
      </c>
      <c r="I11" s="6">
        <f t="shared" si="2"/>
        <v>0.35</v>
      </c>
      <c r="J11" s="7">
        <f t="shared" si="3"/>
        <v>27.450000000000003</v>
      </c>
      <c r="K11" s="8">
        <f t="shared" si="4"/>
        <v>-24.450000000000003</v>
      </c>
    </row>
    <row r="12" spans="1:11" ht="15.75" customHeight="1" x14ac:dyDescent="0.2">
      <c r="A12" s="1">
        <f t="shared" si="5"/>
        <v>43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0.63900000000000001</v>
      </c>
      <c r="I12" s="6">
        <f t="shared" si="2"/>
        <v>0.22364999999999999</v>
      </c>
      <c r="J12" s="7">
        <f t="shared" si="3"/>
        <v>27.323650000000001</v>
      </c>
      <c r="K12" s="8">
        <f t="shared" si="4"/>
        <v>-24.323650000000001</v>
      </c>
    </row>
    <row r="13" spans="1:11" ht="15.75" customHeight="1" x14ac:dyDescent="0.2">
      <c r="A13" s="1">
        <f t="shared" si="5"/>
        <v>44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0.59</v>
      </c>
      <c r="I13" s="6">
        <f t="shared" si="2"/>
        <v>0.20649999999999999</v>
      </c>
      <c r="J13" s="7">
        <f t="shared" si="3"/>
        <v>27.3065</v>
      </c>
      <c r="K13" s="8">
        <f t="shared" si="4"/>
        <v>-24.3065</v>
      </c>
    </row>
    <row r="14" spans="1:11" ht="15.75" customHeight="1" x14ac:dyDescent="0.2">
      <c r="A14" s="1">
        <f t="shared" si="5"/>
        <v>45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0.74399999999999999</v>
      </c>
      <c r="I14" s="6">
        <f t="shared" si="2"/>
        <v>0.26039999999999996</v>
      </c>
      <c r="J14" s="7">
        <f t="shared" si="3"/>
        <v>27.360400000000002</v>
      </c>
      <c r="K14" s="8">
        <f t="shared" si="4"/>
        <v>-24.360400000000002</v>
      </c>
    </row>
    <row r="15" spans="1:11" ht="15.75" customHeight="1" x14ac:dyDescent="0.2">
      <c r="A15" s="1">
        <f t="shared" si="5"/>
        <v>46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0.64700000000000002</v>
      </c>
      <c r="I15" s="6">
        <f t="shared" si="2"/>
        <v>0.22644999999999998</v>
      </c>
      <c r="J15" s="7">
        <f t="shared" si="3"/>
        <v>27.326450000000001</v>
      </c>
      <c r="K15" s="8">
        <f t="shared" si="4"/>
        <v>-24.326450000000001</v>
      </c>
    </row>
    <row r="16" spans="1:11" ht="15.75" customHeight="1" x14ac:dyDescent="0.2">
      <c r="A16" s="1">
        <f t="shared" si="5"/>
        <v>47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0.56899999999999995</v>
      </c>
      <c r="I16" s="6">
        <f t="shared" si="2"/>
        <v>0.19914999999999997</v>
      </c>
      <c r="J16" s="7">
        <f t="shared" si="3"/>
        <v>27.299150000000001</v>
      </c>
      <c r="K16" s="8">
        <f t="shared" si="4"/>
        <v>-24.299150000000001</v>
      </c>
    </row>
    <row r="17" spans="1:11" ht="15.75" customHeight="1" x14ac:dyDescent="0.2">
      <c r="A17" s="1">
        <f t="shared" si="5"/>
        <v>48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0.65800000000000003</v>
      </c>
      <c r="I17" s="6">
        <f t="shared" si="2"/>
        <v>0.2303</v>
      </c>
      <c r="J17" s="7">
        <f t="shared" si="3"/>
        <v>27.330300000000001</v>
      </c>
      <c r="K17" s="8">
        <f t="shared" si="4"/>
        <v>-24.330300000000001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17" priority="1" operator="lessThan">
      <formula>-27</formula>
    </cfRule>
    <cfRule type="cellIs" dxfId="16" priority="2" operator="between">
      <formula>-9</formula>
      <formula>-25</formula>
    </cfRule>
    <cfRule type="cellIs" dxfId="15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88"/>
  <sheetViews>
    <sheetView topLeftCell="I1"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2">
      <c r="A2" s="2">
        <v>49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0.42799999999999999</v>
      </c>
      <c r="I2" s="6">
        <f t="shared" ref="I2:I17" si="2">PRODUCT(H2,0.35)</f>
        <v>0.14979999999999999</v>
      </c>
      <c r="J2" s="7">
        <f t="shared" ref="J2:J17" si="3">SUM(C2*4,D2*7.3,E2*10.5,F2,G2,I2)</f>
        <v>27.2498</v>
      </c>
      <c r="K2" s="8">
        <f t="shared" ref="K2:K17" si="4">SUM(B2,-J2)</f>
        <v>-24.2498</v>
      </c>
    </row>
    <row r="3" spans="1:11" ht="15.75" customHeight="1" x14ac:dyDescent="0.2">
      <c r="A3" s="1">
        <f t="shared" ref="A3:A17" si="5">A2+1</f>
        <v>50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0.36199999999999999</v>
      </c>
      <c r="I3" s="6">
        <f t="shared" si="2"/>
        <v>0.12669999999999998</v>
      </c>
      <c r="J3" s="7">
        <f t="shared" si="3"/>
        <v>27.226700000000001</v>
      </c>
      <c r="K3" s="8">
        <f t="shared" si="4"/>
        <v>-24.226700000000001</v>
      </c>
    </row>
    <row r="4" spans="1:11" ht="15.75" customHeight="1" x14ac:dyDescent="0.2">
      <c r="A4" s="1">
        <f t="shared" si="5"/>
        <v>51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0.40799999999999997</v>
      </c>
      <c r="I4" s="6">
        <f t="shared" si="2"/>
        <v>0.14279999999999998</v>
      </c>
      <c r="J4" s="7">
        <f t="shared" si="3"/>
        <v>27.242800000000003</v>
      </c>
      <c r="K4" s="8">
        <f t="shared" si="4"/>
        <v>-24.242800000000003</v>
      </c>
    </row>
    <row r="5" spans="1:11" ht="15.75" customHeight="1" x14ac:dyDescent="0.2">
      <c r="A5" s="1">
        <f t="shared" si="5"/>
        <v>52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0.503</v>
      </c>
      <c r="I5" s="6">
        <f t="shared" si="2"/>
        <v>0.17604999999999998</v>
      </c>
      <c r="J5" s="7">
        <f t="shared" si="3"/>
        <v>27.276050000000001</v>
      </c>
      <c r="K5" s="8">
        <f t="shared" si="4"/>
        <v>-24.276050000000001</v>
      </c>
    </row>
    <row r="6" spans="1:11" ht="15.75" customHeight="1" x14ac:dyDescent="0.2">
      <c r="A6" s="1">
        <f t="shared" si="5"/>
        <v>53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0.65300000000000002</v>
      </c>
      <c r="I6" s="6">
        <f t="shared" si="2"/>
        <v>0.22855</v>
      </c>
      <c r="J6" s="7">
        <f t="shared" si="3"/>
        <v>27.32855</v>
      </c>
      <c r="K6" s="8">
        <f t="shared" si="4"/>
        <v>-24.32855</v>
      </c>
    </row>
    <row r="7" spans="1:11" ht="15.75" customHeight="1" x14ac:dyDescent="0.2">
      <c r="A7" s="1">
        <f t="shared" si="5"/>
        <v>54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0.34</v>
      </c>
      <c r="I7" s="6">
        <f t="shared" si="2"/>
        <v>0.11899999999999999</v>
      </c>
      <c r="J7" s="7">
        <f t="shared" si="3"/>
        <v>27.219000000000001</v>
      </c>
      <c r="K7" s="8">
        <f t="shared" si="4"/>
        <v>-24.219000000000001</v>
      </c>
    </row>
    <row r="8" spans="1:11" ht="15.75" customHeight="1" x14ac:dyDescent="0.2">
      <c r="A8" s="1">
        <f t="shared" si="5"/>
        <v>55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0.41299999999999998</v>
      </c>
      <c r="I8" s="6">
        <f t="shared" si="2"/>
        <v>0.14454999999999998</v>
      </c>
      <c r="J8" s="7">
        <f t="shared" si="3"/>
        <v>27.24455</v>
      </c>
      <c r="K8" s="8">
        <f t="shared" si="4"/>
        <v>-24.24455</v>
      </c>
    </row>
    <row r="9" spans="1:11" ht="15.75" customHeight="1" x14ac:dyDescent="0.2">
      <c r="A9" s="1">
        <f t="shared" si="5"/>
        <v>56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0.55400000000000005</v>
      </c>
      <c r="I9" s="6">
        <f t="shared" si="2"/>
        <v>0.19390000000000002</v>
      </c>
      <c r="J9" s="7">
        <f t="shared" si="3"/>
        <v>27.293900000000001</v>
      </c>
      <c r="K9" s="8">
        <f t="shared" si="4"/>
        <v>-24.293900000000001</v>
      </c>
    </row>
    <row r="10" spans="1:11" ht="15.75" customHeight="1" x14ac:dyDescent="0.2">
      <c r="A10" s="1">
        <f t="shared" si="5"/>
        <v>57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0.35199999999999998</v>
      </c>
      <c r="I10" s="6">
        <f t="shared" si="2"/>
        <v>0.12319999999999999</v>
      </c>
      <c r="J10" s="7">
        <f t="shared" si="3"/>
        <v>27.223200000000002</v>
      </c>
      <c r="K10" s="8">
        <f t="shared" si="4"/>
        <v>-24.223200000000002</v>
      </c>
    </row>
    <row r="11" spans="1:11" ht="15.75" customHeight="1" x14ac:dyDescent="0.2">
      <c r="A11" s="1">
        <f t="shared" si="5"/>
        <v>58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0.47299999999999998</v>
      </c>
      <c r="I11" s="6">
        <f t="shared" si="2"/>
        <v>0.16554999999999997</v>
      </c>
      <c r="J11" s="7">
        <f t="shared" si="3"/>
        <v>27.265550000000001</v>
      </c>
      <c r="K11" s="8">
        <f t="shared" si="4"/>
        <v>-24.265550000000001</v>
      </c>
    </row>
    <row r="12" spans="1:11" ht="15.75" customHeight="1" x14ac:dyDescent="0.2">
      <c r="A12" s="1">
        <f t="shared" si="5"/>
        <v>59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0.36199999999999999</v>
      </c>
      <c r="I12" s="6">
        <f t="shared" si="2"/>
        <v>0.12669999999999998</v>
      </c>
      <c r="J12" s="7">
        <f t="shared" si="3"/>
        <v>27.226700000000001</v>
      </c>
      <c r="K12" s="8">
        <f t="shared" si="4"/>
        <v>-24.226700000000001</v>
      </c>
    </row>
    <row r="13" spans="1:11" ht="15.75" customHeight="1" x14ac:dyDescent="0.2">
      <c r="A13" s="1">
        <f t="shared" si="5"/>
        <v>60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0.247</v>
      </c>
      <c r="I13" s="6">
        <f t="shared" si="2"/>
        <v>8.6449999999999999E-2</v>
      </c>
      <c r="J13" s="7">
        <f t="shared" si="3"/>
        <v>27.186450000000001</v>
      </c>
      <c r="K13" s="8">
        <f t="shared" si="4"/>
        <v>-24.186450000000001</v>
      </c>
    </row>
    <row r="14" spans="1:11" ht="15.75" customHeight="1" x14ac:dyDescent="0.2">
      <c r="A14" s="1">
        <f t="shared" si="5"/>
        <v>61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0.55300000000000005</v>
      </c>
      <c r="I14" s="6">
        <f t="shared" si="2"/>
        <v>0.19355</v>
      </c>
      <c r="J14" s="7">
        <f t="shared" si="3"/>
        <v>27.29355</v>
      </c>
      <c r="K14" s="8">
        <f t="shared" si="4"/>
        <v>-24.29355</v>
      </c>
    </row>
    <row r="15" spans="1:11" ht="15.75" customHeight="1" x14ac:dyDescent="0.2">
      <c r="A15" s="1">
        <f t="shared" si="5"/>
        <v>62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0.5</v>
      </c>
      <c r="I15" s="6">
        <f t="shared" si="2"/>
        <v>0.17499999999999999</v>
      </c>
      <c r="J15" s="7">
        <f t="shared" si="3"/>
        <v>27.275000000000002</v>
      </c>
      <c r="K15" s="8">
        <f t="shared" si="4"/>
        <v>-24.275000000000002</v>
      </c>
    </row>
    <row r="16" spans="1:11" ht="15.75" customHeight="1" x14ac:dyDescent="0.2">
      <c r="A16" s="1">
        <f t="shared" si="5"/>
        <v>63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0.34100000000000003</v>
      </c>
      <c r="I16" s="6">
        <f t="shared" si="2"/>
        <v>0.11935</v>
      </c>
      <c r="J16" s="7">
        <f t="shared" si="3"/>
        <v>27.219350000000002</v>
      </c>
      <c r="K16" s="8">
        <f t="shared" si="4"/>
        <v>-24.219350000000002</v>
      </c>
    </row>
    <row r="17" spans="1:11" ht="15.75" customHeight="1" x14ac:dyDescent="0.2">
      <c r="A17" s="1">
        <f t="shared" si="5"/>
        <v>64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0.436</v>
      </c>
      <c r="I17" s="6">
        <f t="shared" si="2"/>
        <v>0.15259999999999999</v>
      </c>
      <c r="J17" s="7">
        <f t="shared" si="3"/>
        <v>27.252600000000001</v>
      </c>
      <c r="K17" s="8">
        <f t="shared" si="4"/>
        <v>-24.252600000000001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14" priority="1" operator="lessThan">
      <formula>-27</formula>
    </cfRule>
    <cfRule type="cellIs" dxfId="13" priority="2" operator="between">
      <formula>-9</formula>
      <formula>-25</formula>
    </cfRule>
    <cfRule type="cellIs" dxfId="12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7"/>
  <sheetViews>
    <sheetView topLeftCell="F1"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23.26953125" customWidth="1"/>
    <col min="4" max="4" width="11.1640625" customWidth="1"/>
    <col min="5" max="5" width="9.953125" customWidth="1"/>
    <col min="6" max="6" width="15.6015625" customWidth="1"/>
    <col min="7" max="7" width="20.04296875" customWidth="1"/>
    <col min="8" max="8" width="16.6796875" customWidth="1"/>
    <col min="9" max="9" width="13.31640625" customWidth="1"/>
    <col min="10" max="24" width="8.7421875" customWidth="1"/>
  </cols>
  <sheetData>
    <row r="1" spans="1:9" x14ac:dyDescent="0.2">
      <c r="A1" s="1" t="s">
        <v>0</v>
      </c>
      <c r="B1" s="2" t="s">
        <v>1</v>
      </c>
      <c r="C1" s="2" t="s">
        <v>12</v>
      </c>
      <c r="D1" s="1" t="s">
        <v>5</v>
      </c>
      <c r="E1" s="1" t="s">
        <v>6</v>
      </c>
      <c r="F1" s="1" t="s">
        <v>7</v>
      </c>
      <c r="G1" s="2" t="s">
        <v>8</v>
      </c>
      <c r="H1" s="1" t="s">
        <v>9</v>
      </c>
      <c r="I1" s="1" t="s">
        <v>10</v>
      </c>
    </row>
    <row r="2" spans="1:9" ht="15.75" customHeight="1" x14ac:dyDescent="0.2">
      <c r="A2" s="2">
        <v>65</v>
      </c>
      <c r="B2" s="3">
        <v>3</v>
      </c>
      <c r="C2" s="3">
        <f t="shared" ref="C2:C6" si="0">1.9+0.4+0.3+4+7.3+10.5</f>
        <v>24.4</v>
      </c>
      <c r="D2" s="3">
        <v>1.1000000000000001</v>
      </c>
      <c r="E2" s="4">
        <f t="shared" ref="E2:E17" si="1">PRODUCT(3,0.5)</f>
        <v>1.5</v>
      </c>
      <c r="F2" s="5">
        <v>3.3919999999999999</v>
      </c>
      <c r="G2" s="6">
        <f t="shared" ref="G2:G17" si="2">PRODUCT(F2,0.35)</f>
        <v>1.1871999999999998</v>
      </c>
      <c r="H2" s="7">
        <f t="shared" ref="H2:H17" si="3">SUM(C2,D2,E2,G2)</f>
        <v>28.187200000000001</v>
      </c>
      <c r="I2" s="8">
        <f t="shared" ref="I2:I17" si="4">SUM(B2,-H2)</f>
        <v>-25.187200000000001</v>
      </c>
    </row>
    <row r="3" spans="1:9" ht="15.75" customHeight="1" x14ac:dyDescent="0.2">
      <c r="A3" s="1">
        <f t="shared" ref="A3:A17" si="5">A2+1</f>
        <v>66</v>
      </c>
      <c r="B3" s="3">
        <v>3</v>
      </c>
      <c r="C3" s="3">
        <f t="shared" si="0"/>
        <v>24.4</v>
      </c>
      <c r="D3" s="3">
        <v>1.1000000000000001</v>
      </c>
      <c r="E3" s="4">
        <f t="shared" si="1"/>
        <v>1.5</v>
      </c>
      <c r="F3" s="5">
        <v>3.3029999999999999</v>
      </c>
      <c r="G3" s="6">
        <f t="shared" si="2"/>
        <v>1.1560499999999998</v>
      </c>
      <c r="H3" s="7">
        <f t="shared" si="3"/>
        <v>28.15605</v>
      </c>
      <c r="I3" s="8">
        <f t="shared" si="4"/>
        <v>-25.15605</v>
      </c>
    </row>
    <row r="4" spans="1:9" ht="15.75" customHeight="1" x14ac:dyDescent="0.2">
      <c r="A4" s="1">
        <f t="shared" si="5"/>
        <v>67</v>
      </c>
      <c r="B4" s="3">
        <v>3</v>
      </c>
      <c r="C4" s="3">
        <f t="shared" si="0"/>
        <v>24.4</v>
      </c>
      <c r="D4" s="3">
        <v>1.1000000000000001</v>
      </c>
      <c r="E4" s="4">
        <f t="shared" si="1"/>
        <v>1.5</v>
      </c>
      <c r="F4" s="5">
        <v>3.31</v>
      </c>
      <c r="G4" s="6">
        <f t="shared" si="2"/>
        <v>1.1584999999999999</v>
      </c>
      <c r="H4" s="7">
        <f t="shared" si="3"/>
        <v>28.1585</v>
      </c>
      <c r="I4" s="8">
        <f t="shared" si="4"/>
        <v>-25.1585</v>
      </c>
    </row>
    <row r="5" spans="1:9" ht="15.75" customHeight="1" x14ac:dyDescent="0.2">
      <c r="A5" s="1">
        <f t="shared" si="5"/>
        <v>68</v>
      </c>
      <c r="B5" s="3">
        <v>3</v>
      </c>
      <c r="C5" s="3">
        <f t="shared" si="0"/>
        <v>24.4</v>
      </c>
      <c r="D5" s="3">
        <v>1.1000000000000001</v>
      </c>
      <c r="E5" s="4">
        <f t="shared" si="1"/>
        <v>1.5</v>
      </c>
      <c r="F5" s="5">
        <v>3.3319999999999999</v>
      </c>
      <c r="G5" s="6">
        <f t="shared" si="2"/>
        <v>1.1661999999999999</v>
      </c>
      <c r="H5" s="7">
        <f t="shared" si="3"/>
        <v>28.1662</v>
      </c>
      <c r="I5" s="8">
        <f t="shared" si="4"/>
        <v>-25.1662</v>
      </c>
    </row>
    <row r="6" spans="1:9" ht="15.75" customHeight="1" x14ac:dyDescent="0.2">
      <c r="A6" s="1">
        <f t="shared" si="5"/>
        <v>69</v>
      </c>
      <c r="B6" s="3">
        <v>3</v>
      </c>
      <c r="C6" s="3">
        <f t="shared" si="0"/>
        <v>24.4</v>
      </c>
      <c r="D6" s="3">
        <v>1.1000000000000001</v>
      </c>
      <c r="E6" s="4">
        <f t="shared" si="1"/>
        <v>1.5</v>
      </c>
      <c r="F6" s="5">
        <v>3.3380000000000001</v>
      </c>
      <c r="G6" s="6">
        <f t="shared" si="2"/>
        <v>1.1682999999999999</v>
      </c>
      <c r="H6" s="7">
        <f t="shared" si="3"/>
        <v>28.168299999999999</v>
      </c>
      <c r="I6" s="8">
        <f t="shared" si="4"/>
        <v>-25.168299999999999</v>
      </c>
    </row>
    <row r="7" spans="1:9" ht="15.75" customHeight="1" x14ac:dyDescent="0.2">
      <c r="A7" s="1">
        <f t="shared" si="5"/>
        <v>70</v>
      </c>
      <c r="B7" s="3">
        <v>3</v>
      </c>
      <c r="C7" s="3">
        <f>1.9+0.4+0.3+18.8</f>
        <v>21.4</v>
      </c>
      <c r="D7" s="3">
        <v>0.7</v>
      </c>
      <c r="E7" s="4">
        <f t="shared" si="1"/>
        <v>1.5</v>
      </c>
      <c r="F7" s="5">
        <v>3.0430000000000001</v>
      </c>
      <c r="G7" s="6">
        <f t="shared" si="2"/>
        <v>1.0650500000000001</v>
      </c>
      <c r="H7" s="7">
        <f t="shared" si="3"/>
        <v>24.665049999999997</v>
      </c>
      <c r="I7" s="8">
        <f t="shared" si="4"/>
        <v>-21.665049999999997</v>
      </c>
    </row>
    <row r="8" spans="1:9" ht="15.75" customHeight="1" x14ac:dyDescent="0.2">
      <c r="A8" s="1">
        <f t="shared" si="5"/>
        <v>71</v>
      </c>
      <c r="B8" s="3">
        <v>3</v>
      </c>
      <c r="C8" s="3">
        <f t="shared" ref="C8:C10" si="6">1.9+0.4+0.3+4+7.3+10.5</f>
        <v>24.4</v>
      </c>
      <c r="D8" s="3">
        <v>1.1000000000000001</v>
      </c>
      <c r="E8" s="4">
        <f t="shared" si="1"/>
        <v>1.5</v>
      </c>
      <c r="F8" s="5">
        <v>3.2349999999999999</v>
      </c>
      <c r="G8" s="6">
        <f t="shared" si="2"/>
        <v>1.13225</v>
      </c>
      <c r="H8" s="7">
        <f t="shared" si="3"/>
        <v>28.132249999999999</v>
      </c>
      <c r="I8" s="8">
        <f t="shared" si="4"/>
        <v>-25.132249999999999</v>
      </c>
    </row>
    <row r="9" spans="1:9" ht="15.75" customHeight="1" x14ac:dyDescent="0.2">
      <c r="A9" s="1">
        <f t="shared" si="5"/>
        <v>72</v>
      </c>
      <c r="B9" s="3">
        <v>3</v>
      </c>
      <c r="C9" s="3">
        <f t="shared" si="6"/>
        <v>24.4</v>
      </c>
      <c r="D9" s="3">
        <v>1.1000000000000001</v>
      </c>
      <c r="E9" s="4">
        <f t="shared" si="1"/>
        <v>1.5</v>
      </c>
      <c r="F9" s="5">
        <v>3.4</v>
      </c>
      <c r="G9" s="6">
        <f t="shared" si="2"/>
        <v>1.19</v>
      </c>
      <c r="H9" s="7">
        <f t="shared" si="3"/>
        <v>28.19</v>
      </c>
      <c r="I9" s="8">
        <f t="shared" si="4"/>
        <v>-25.19</v>
      </c>
    </row>
    <row r="10" spans="1:9" ht="15.75" customHeight="1" x14ac:dyDescent="0.2">
      <c r="A10" s="1">
        <f t="shared" si="5"/>
        <v>73</v>
      </c>
      <c r="B10" s="3">
        <v>3</v>
      </c>
      <c r="C10" s="3">
        <f t="shared" si="6"/>
        <v>24.4</v>
      </c>
      <c r="D10" s="3">
        <v>1.1000000000000001</v>
      </c>
      <c r="E10" s="4">
        <f t="shared" si="1"/>
        <v>1.5</v>
      </c>
      <c r="F10" s="5">
        <v>3.6259999999999999</v>
      </c>
      <c r="G10" s="6">
        <f t="shared" si="2"/>
        <v>1.2690999999999999</v>
      </c>
      <c r="H10" s="7">
        <f t="shared" si="3"/>
        <v>28.269100000000002</v>
      </c>
      <c r="I10" s="8">
        <f t="shared" si="4"/>
        <v>-25.269100000000002</v>
      </c>
    </row>
    <row r="11" spans="1:9" ht="15.75" customHeight="1" x14ac:dyDescent="0.2">
      <c r="A11" s="1">
        <f t="shared" si="5"/>
        <v>74</v>
      </c>
      <c r="B11" s="3">
        <v>3</v>
      </c>
      <c r="C11" s="3">
        <f>1.9+14.6</f>
        <v>16.5</v>
      </c>
      <c r="D11" s="4">
        <f>PRODUCT(3,0.1)</f>
        <v>0.30000000000000004</v>
      </c>
      <c r="E11" s="4">
        <f t="shared" si="1"/>
        <v>1.5</v>
      </c>
      <c r="F11" s="5">
        <v>2.2730000000000001</v>
      </c>
      <c r="G11" s="6">
        <f t="shared" si="2"/>
        <v>0.79554999999999998</v>
      </c>
      <c r="H11" s="7">
        <f t="shared" si="3"/>
        <v>19.095549999999999</v>
      </c>
      <c r="I11" s="8">
        <f t="shared" si="4"/>
        <v>-16.095549999999999</v>
      </c>
    </row>
    <row r="12" spans="1:9" ht="15.75" customHeight="1" x14ac:dyDescent="0.2">
      <c r="A12" s="1">
        <f t="shared" si="5"/>
        <v>75</v>
      </c>
      <c r="B12" s="3">
        <v>3</v>
      </c>
      <c r="C12" s="3">
        <f t="shared" ref="C12:C13" si="7">6+4.7+4+10.5</f>
        <v>25.2</v>
      </c>
      <c r="D12" s="4">
        <f t="shared" ref="D12:D17" si="8">PRODUCT(5,0.1)</f>
        <v>0.5</v>
      </c>
      <c r="E12" s="4">
        <f t="shared" si="1"/>
        <v>1.5</v>
      </c>
      <c r="F12" s="5">
        <v>2.206</v>
      </c>
      <c r="G12" s="6">
        <f t="shared" si="2"/>
        <v>0.7720999999999999</v>
      </c>
      <c r="H12" s="7">
        <f t="shared" si="3"/>
        <v>27.972099999999998</v>
      </c>
      <c r="I12" s="8">
        <f t="shared" si="4"/>
        <v>-24.972099999999998</v>
      </c>
    </row>
    <row r="13" spans="1:9" ht="15.75" customHeight="1" x14ac:dyDescent="0.2">
      <c r="A13" s="1">
        <f t="shared" si="5"/>
        <v>76</v>
      </c>
      <c r="B13" s="3">
        <v>3</v>
      </c>
      <c r="C13" s="3">
        <f t="shared" si="7"/>
        <v>25.2</v>
      </c>
      <c r="D13" s="4">
        <f t="shared" si="8"/>
        <v>0.5</v>
      </c>
      <c r="E13" s="4">
        <f t="shared" si="1"/>
        <v>1.5</v>
      </c>
      <c r="F13" s="5">
        <v>1.92</v>
      </c>
      <c r="G13" s="6">
        <f t="shared" si="2"/>
        <v>0.67199999999999993</v>
      </c>
      <c r="H13" s="7">
        <f t="shared" si="3"/>
        <v>27.872</v>
      </c>
      <c r="I13" s="8">
        <f t="shared" si="4"/>
        <v>-24.872</v>
      </c>
    </row>
    <row r="14" spans="1:9" ht="15.75" customHeight="1" x14ac:dyDescent="0.2">
      <c r="A14" s="1">
        <f t="shared" si="5"/>
        <v>77</v>
      </c>
      <c r="B14" s="3">
        <v>3</v>
      </c>
      <c r="C14" s="3">
        <f t="shared" ref="C14:C17" si="9">6+2.7+10.5+4</f>
        <v>23.2</v>
      </c>
      <c r="D14" s="4">
        <f t="shared" si="8"/>
        <v>0.5</v>
      </c>
      <c r="E14" s="4">
        <f t="shared" si="1"/>
        <v>1.5</v>
      </c>
      <c r="F14" s="5">
        <v>1.6</v>
      </c>
      <c r="G14" s="6">
        <f t="shared" si="2"/>
        <v>0.55999999999999994</v>
      </c>
      <c r="H14" s="7">
        <f t="shared" si="3"/>
        <v>25.759999999999998</v>
      </c>
      <c r="I14" s="8">
        <f t="shared" si="4"/>
        <v>-22.759999999999998</v>
      </c>
    </row>
    <row r="15" spans="1:9" ht="15.75" customHeight="1" x14ac:dyDescent="0.2">
      <c r="A15" s="1">
        <f t="shared" si="5"/>
        <v>78</v>
      </c>
      <c r="B15" s="3">
        <v>3</v>
      </c>
      <c r="C15" s="3">
        <f t="shared" si="9"/>
        <v>23.2</v>
      </c>
      <c r="D15" s="4">
        <f t="shared" si="8"/>
        <v>0.5</v>
      </c>
      <c r="E15" s="4">
        <f t="shared" si="1"/>
        <v>1.5</v>
      </c>
      <c r="F15" s="5">
        <v>1.7629999999999999</v>
      </c>
      <c r="G15" s="6">
        <f t="shared" si="2"/>
        <v>0.61704999999999988</v>
      </c>
      <c r="H15" s="7">
        <f t="shared" si="3"/>
        <v>25.817049999999998</v>
      </c>
      <c r="I15" s="8">
        <f t="shared" si="4"/>
        <v>-22.817049999999998</v>
      </c>
    </row>
    <row r="16" spans="1:9" ht="15.75" customHeight="1" x14ac:dyDescent="0.2">
      <c r="A16" s="1">
        <f t="shared" si="5"/>
        <v>79</v>
      </c>
      <c r="B16" s="3">
        <v>3</v>
      </c>
      <c r="C16" s="3">
        <f t="shared" si="9"/>
        <v>23.2</v>
      </c>
      <c r="D16" s="4">
        <f t="shared" si="8"/>
        <v>0.5</v>
      </c>
      <c r="E16" s="4">
        <f t="shared" si="1"/>
        <v>1.5</v>
      </c>
      <c r="F16" s="5">
        <v>2.0299999999999998</v>
      </c>
      <c r="G16" s="6">
        <f t="shared" si="2"/>
        <v>0.71049999999999991</v>
      </c>
      <c r="H16" s="7">
        <f t="shared" si="3"/>
        <v>25.910499999999999</v>
      </c>
      <c r="I16" s="8">
        <f t="shared" si="4"/>
        <v>-22.910499999999999</v>
      </c>
    </row>
    <row r="17" spans="1:9" ht="15.75" customHeight="1" x14ac:dyDescent="0.2">
      <c r="A17" s="1">
        <f t="shared" si="5"/>
        <v>80</v>
      </c>
      <c r="B17" s="3">
        <v>3</v>
      </c>
      <c r="C17" s="3">
        <f t="shared" si="9"/>
        <v>23.2</v>
      </c>
      <c r="D17" s="4">
        <f t="shared" si="8"/>
        <v>0.5</v>
      </c>
      <c r="E17" s="4">
        <f t="shared" si="1"/>
        <v>1.5</v>
      </c>
      <c r="F17" s="5">
        <v>2.262</v>
      </c>
      <c r="G17" s="6">
        <f t="shared" si="2"/>
        <v>0.79169999999999996</v>
      </c>
      <c r="H17" s="7">
        <f t="shared" si="3"/>
        <v>25.991699999999998</v>
      </c>
      <c r="I17" s="8">
        <f t="shared" si="4"/>
        <v>-22.991699999999998</v>
      </c>
    </row>
    <row r="18" spans="1:9" ht="15.75" customHeight="1" x14ac:dyDescent="0.2"/>
    <row r="19" spans="1:9" ht="15.75" customHeight="1" x14ac:dyDescent="0.2"/>
    <row r="20" spans="1:9" ht="15.75" customHeight="1" x14ac:dyDescent="0.2"/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</sheetData>
  <conditionalFormatting sqref="I2:I17">
    <cfRule type="cellIs" dxfId="11" priority="1" operator="lessThan">
      <formula>-27</formula>
    </cfRule>
    <cfRule type="cellIs" dxfId="10" priority="2" operator="between">
      <formula>-9</formula>
      <formula>-25</formula>
    </cfRule>
    <cfRule type="cellIs" dxfId="9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88"/>
  <sheetViews>
    <sheetView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2">
      <c r="A2" s="2">
        <v>81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0.69699999999999995</v>
      </c>
      <c r="I2" s="6">
        <f t="shared" ref="I2:I17" si="2">PRODUCT(H2,0.35)</f>
        <v>0.24394999999999997</v>
      </c>
      <c r="J2" s="7">
        <f t="shared" ref="J2:J17" si="3">SUM(C2*4,D2*7.3,E2*10.5,F2,G2,I2)</f>
        <v>27.343950000000003</v>
      </c>
      <c r="K2" s="8">
        <f t="shared" ref="K2:K17" si="4">SUM(B2,-J2)</f>
        <v>-24.343950000000003</v>
      </c>
    </row>
    <row r="3" spans="1:11" ht="15.75" customHeight="1" x14ac:dyDescent="0.2">
      <c r="A3" s="1">
        <f t="shared" ref="A3:A17" si="5">A2+1</f>
        <v>82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0.6</v>
      </c>
      <c r="I3" s="6">
        <f t="shared" si="2"/>
        <v>0.21</v>
      </c>
      <c r="J3" s="7">
        <f t="shared" si="3"/>
        <v>27.310000000000002</v>
      </c>
      <c r="K3" s="8">
        <f t="shared" si="4"/>
        <v>-24.310000000000002</v>
      </c>
    </row>
    <row r="4" spans="1:11" ht="15.75" customHeight="1" x14ac:dyDescent="0.2">
      <c r="A4" s="1">
        <f t="shared" si="5"/>
        <v>83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0.70599999999999996</v>
      </c>
      <c r="I4" s="6">
        <f t="shared" si="2"/>
        <v>0.24709999999999996</v>
      </c>
      <c r="J4" s="7">
        <f t="shared" si="3"/>
        <v>27.347100000000001</v>
      </c>
      <c r="K4" s="8">
        <f t="shared" si="4"/>
        <v>-24.347100000000001</v>
      </c>
    </row>
    <row r="5" spans="1:11" ht="15.75" customHeight="1" x14ac:dyDescent="0.2">
      <c r="A5" s="1">
        <f t="shared" si="5"/>
        <v>84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0.78500000000000003</v>
      </c>
      <c r="I5" s="6">
        <f t="shared" si="2"/>
        <v>0.27474999999999999</v>
      </c>
      <c r="J5" s="7">
        <f t="shared" si="3"/>
        <v>27.374750000000002</v>
      </c>
      <c r="K5" s="8">
        <f t="shared" si="4"/>
        <v>-24.374750000000002</v>
      </c>
    </row>
    <row r="6" spans="1:11" ht="15.75" customHeight="1" x14ac:dyDescent="0.2">
      <c r="A6" s="1">
        <f t="shared" si="5"/>
        <v>85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0.55200000000000005</v>
      </c>
      <c r="I6" s="6">
        <f t="shared" si="2"/>
        <v>0.19320000000000001</v>
      </c>
      <c r="J6" s="7">
        <f t="shared" si="3"/>
        <v>27.293200000000002</v>
      </c>
      <c r="K6" s="8">
        <f t="shared" si="4"/>
        <v>-24.293200000000002</v>
      </c>
    </row>
    <row r="7" spans="1:11" ht="15.75" customHeight="1" x14ac:dyDescent="0.2">
      <c r="A7" s="1">
        <f t="shared" si="5"/>
        <v>86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0.45300000000000001</v>
      </c>
      <c r="I7" s="6">
        <f t="shared" si="2"/>
        <v>0.15855</v>
      </c>
      <c r="J7" s="7">
        <f t="shared" si="3"/>
        <v>27.258550000000003</v>
      </c>
      <c r="K7" s="8">
        <f t="shared" si="4"/>
        <v>-24.258550000000003</v>
      </c>
    </row>
    <row r="8" spans="1:11" ht="15.75" customHeight="1" x14ac:dyDescent="0.2">
      <c r="A8" s="1">
        <f t="shared" si="5"/>
        <v>87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0.35199999999999998</v>
      </c>
      <c r="I8" s="6">
        <f t="shared" si="2"/>
        <v>0.12319999999999999</v>
      </c>
      <c r="J8" s="7">
        <f t="shared" si="3"/>
        <v>27.223200000000002</v>
      </c>
      <c r="K8" s="8">
        <f t="shared" si="4"/>
        <v>-24.223200000000002</v>
      </c>
    </row>
    <row r="9" spans="1:11" ht="15.75" customHeight="1" x14ac:dyDescent="0.2">
      <c r="A9" s="1">
        <f t="shared" si="5"/>
        <v>88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0.46100000000000002</v>
      </c>
      <c r="I9" s="6">
        <f t="shared" si="2"/>
        <v>0.16134999999999999</v>
      </c>
      <c r="J9" s="7">
        <f t="shared" si="3"/>
        <v>27.26135</v>
      </c>
      <c r="K9" s="8">
        <f t="shared" si="4"/>
        <v>-24.26135</v>
      </c>
    </row>
    <row r="10" spans="1:11" ht="15.75" customHeight="1" x14ac:dyDescent="0.2">
      <c r="A10" s="1">
        <f t="shared" si="5"/>
        <v>89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0.5</v>
      </c>
      <c r="I10" s="6">
        <f t="shared" si="2"/>
        <v>0.17499999999999999</v>
      </c>
      <c r="J10" s="7">
        <f t="shared" si="3"/>
        <v>27.275000000000002</v>
      </c>
      <c r="K10" s="8">
        <f t="shared" si="4"/>
        <v>-24.275000000000002</v>
      </c>
    </row>
    <row r="11" spans="1:11" ht="15.75" customHeight="1" x14ac:dyDescent="0.2">
      <c r="A11" s="1">
        <f t="shared" si="5"/>
        <v>90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0.7</v>
      </c>
      <c r="I11" s="6">
        <f t="shared" si="2"/>
        <v>0.24499999999999997</v>
      </c>
      <c r="J11" s="7">
        <f t="shared" si="3"/>
        <v>27.345000000000002</v>
      </c>
      <c r="K11" s="8">
        <f t="shared" si="4"/>
        <v>-24.345000000000002</v>
      </c>
    </row>
    <row r="12" spans="1:11" ht="15.75" customHeight="1" x14ac:dyDescent="0.2">
      <c r="A12" s="1">
        <f t="shared" si="5"/>
        <v>91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0.5</v>
      </c>
      <c r="I12" s="6">
        <f t="shared" si="2"/>
        <v>0.17499999999999999</v>
      </c>
      <c r="J12" s="7">
        <f t="shared" si="3"/>
        <v>27.275000000000002</v>
      </c>
      <c r="K12" s="8">
        <f t="shared" si="4"/>
        <v>-24.275000000000002</v>
      </c>
    </row>
    <row r="13" spans="1:11" ht="15.75" customHeight="1" x14ac:dyDescent="0.2">
      <c r="A13" s="1">
        <f t="shared" si="5"/>
        <v>92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0.308</v>
      </c>
      <c r="I13" s="6">
        <f t="shared" si="2"/>
        <v>0.10779999999999999</v>
      </c>
      <c r="J13" s="7">
        <f t="shared" si="3"/>
        <v>27.207800000000002</v>
      </c>
      <c r="K13" s="8">
        <f t="shared" si="4"/>
        <v>-24.207800000000002</v>
      </c>
    </row>
    <row r="14" spans="1:11" ht="15.75" customHeight="1" x14ac:dyDescent="0.2">
      <c r="A14" s="1">
        <f t="shared" si="5"/>
        <v>93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0.83699999999999997</v>
      </c>
      <c r="I14" s="6">
        <f t="shared" si="2"/>
        <v>0.29294999999999999</v>
      </c>
      <c r="J14" s="7">
        <f t="shared" si="3"/>
        <v>27.392950000000003</v>
      </c>
      <c r="K14" s="8">
        <f t="shared" si="4"/>
        <v>-24.392950000000003</v>
      </c>
    </row>
    <row r="15" spans="1:11" ht="15.75" customHeight="1" x14ac:dyDescent="0.2">
      <c r="A15" s="1">
        <f t="shared" si="5"/>
        <v>94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0.69599999999999995</v>
      </c>
      <c r="I15" s="6">
        <f t="shared" si="2"/>
        <v>0.24359999999999996</v>
      </c>
      <c r="J15" s="7">
        <f t="shared" si="3"/>
        <v>27.343600000000002</v>
      </c>
      <c r="K15" s="8">
        <f t="shared" si="4"/>
        <v>-24.343600000000002</v>
      </c>
    </row>
    <row r="16" spans="1:11" ht="15.75" customHeight="1" x14ac:dyDescent="0.2">
      <c r="A16" s="1">
        <f t="shared" si="5"/>
        <v>95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0.7</v>
      </c>
      <c r="I16" s="6">
        <f t="shared" si="2"/>
        <v>0.24499999999999997</v>
      </c>
      <c r="J16" s="7">
        <f t="shared" si="3"/>
        <v>27.345000000000002</v>
      </c>
      <c r="K16" s="8">
        <f t="shared" si="4"/>
        <v>-24.345000000000002</v>
      </c>
    </row>
    <row r="17" spans="1:11" ht="15.75" customHeight="1" x14ac:dyDescent="0.2">
      <c r="A17" s="1">
        <f t="shared" si="5"/>
        <v>96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0.6</v>
      </c>
      <c r="I17" s="6">
        <f t="shared" si="2"/>
        <v>0.21</v>
      </c>
      <c r="J17" s="7">
        <f t="shared" si="3"/>
        <v>27.310000000000002</v>
      </c>
      <c r="K17" s="8">
        <f t="shared" si="4"/>
        <v>-24.310000000000002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8" priority="1" operator="lessThan">
      <formula>-27</formula>
    </cfRule>
    <cfRule type="cellIs" dxfId="7" priority="2" operator="between">
      <formula>-9</formula>
      <formula>-25</formula>
    </cfRule>
    <cfRule type="cellIs" dxfId="6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88"/>
  <sheetViews>
    <sheetView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2">
      <c r="A2" s="2">
        <v>97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1.9</v>
      </c>
      <c r="I2" s="6">
        <f t="shared" ref="I2:I17" si="2">PRODUCT(H2,0.35)</f>
        <v>0.66499999999999992</v>
      </c>
      <c r="J2" s="7">
        <f t="shared" ref="J2:J17" si="3">SUM(C2*4,D2*7.3,E2*10.5,F2,G2,I2)</f>
        <v>27.765000000000001</v>
      </c>
      <c r="K2" s="8">
        <f t="shared" ref="K2:K17" si="4">SUM(B2,-J2)</f>
        <v>-24.765000000000001</v>
      </c>
    </row>
    <row r="3" spans="1:11" ht="15.75" customHeight="1" x14ac:dyDescent="0.2">
      <c r="A3" s="1">
        <f t="shared" ref="A3:A17" si="5">A2+1</f>
        <v>98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1.9</v>
      </c>
      <c r="I3" s="6">
        <f t="shared" si="2"/>
        <v>0.66499999999999992</v>
      </c>
      <c r="J3" s="7">
        <f t="shared" si="3"/>
        <v>27.765000000000001</v>
      </c>
      <c r="K3" s="8">
        <f t="shared" si="4"/>
        <v>-24.765000000000001</v>
      </c>
    </row>
    <row r="4" spans="1:11" ht="15.75" customHeight="1" x14ac:dyDescent="0.2">
      <c r="A4" s="1">
        <f t="shared" si="5"/>
        <v>99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1.716</v>
      </c>
      <c r="I4" s="6">
        <f t="shared" si="2"/>
        <v>0.60059999999999991</v>
      </c>
      <c r="J4" s="7">
        <f t="shared" si="3"/>
        <v>27.700600000000001</v>
      </c>
      <c r="K4" s="8">
        <f t="shared" si="4"/>
        <v>-24.700600000000001</v>
      </c>
    </row>
    <row r="5" spans="1:11" ht="15.75" customHeight="1" x14ac:dyDescent="0.2">
      <c r="A5" s="1">
        <f t="shared" si="5"/>
        <v>100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1.9</v>
      </c>
      <c r="I5" s="6">
        <f t="shared" si="2"/>
        <v>0.66499999999999992</v>
      </c>
      <c r="J5" s="7">
        <f t="shared" si="3"/>
        <v>27.765000000000001</v>
      </c>
      <c r="K5" s="8">
        <f t="shared" si="4"/>
        <v>-24.765000000000001</v>
      </c>
    </row>
    <row r="6" spans="1:11" ht="15.75" customHeight="1" x14ac:dyDescent="0.2">
      <c r="A6" s="1">
        <f t="shared" si="5"/>
        <v>101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1.8</v>
      </c>
      <c r="I6" s="6">
        <f t="shared" si="2"/>
        <v>0.63</v>
      </c>
      <c r="J6" s="7">
        <f t="shared" si="3"/>
        <v>27.73</v>
      </c>
      <c r="K6" s="8">
        <f t="shared" si="4"/>
        <v>-24.73</v>
      </c>
    </row>
    <row r="7" spans="1:11" ht="15.75" customHeight="1" x14ac:dyDescent="0.2">
      <c r="A7" s="1">
        <f t="shared" si="5"/>
        <v>102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1.95</v>
      </c>
      <c r="I7" s="6">
        <f t="shared" si="2"/>
        <v>0.6825</v>
      </c>
      <c r="J7" s="7">
        <f t="shared" si="3"/>
        <v>27.782500000000002</v>
      </c>
      <c r="K7" s="8">
        <f t="shared" si="4"/>
        <v>-24.782500000000002</v>
      </c>
    </row>
    <row r="8" spans="1:11" ht="15.75" customHeight="1" x14ac:dyDescent="0.2">
      <c r="A8" s="1">
        <f t="shared" si="5"/>
        <v>103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1.9</v>
      </c>
      <c r="I8" s="6">
        <f t="shared" si="2"/>
        <v>0.66499999999999992</v>
      </c>
      <c r="J8" s="7">
        <f t="shared" si="3"/>
        <v>27.765000000000001</v>
      </c>
      <c r="K8" s="8">
        <f t="shared" si="4"/>
        <v>-24.765000000000001</v>
      </c>
    </row>
    <row r="9" spans="1:11" ht="15.75" customHeight="1" x14ac:dyDescent="0.2">
      <c r="A9" s="1">
        <f t="shared" si="5"/>
        <v>104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2.2360000000000002</v>
      </c>
      <c r="I9" s="6">
        <f t="shared" si="2"/>
        <v>0.78260000000000007</v>
      </c>
      <c r="J9" s="7">
        <f t="shared" si="3"/>
        <v>27.8826</v>
      </c>
      <c r="K9" s="8">
        <f t="shared" si="4"/>
        <v>-24.8826</v>
      </c>
    </row>
    <row r="10" spans="1:11" ht="15.75" customHeight="1" x14ac:dyDescent="0.2">
      <c r="A10" s="1">
        <f t="shared" si="5"/>
        <v>105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1.9</v>
      </c>
      <c r="I10" s="6">
        <f t="shared" si="2"/>
        <v>0.66499999999999992</v>
      </c>
      <c r="J10" s="7">
        <f t="shared" si="3"/>
        <v>27.765000000000001</v>
      </c>
      <c r="K10" s="8">
        <f t="shared" si="4"/>
        <v>-24.765000000000001</v>
      </c>
    </row>
    <row r="11" spans="1:11" ht="15.75" customHeight="1" x14ac:dyDescent="0.2">
      <c r="A11" s="1">
        <f t="shared" si="5"/>
        <v>106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2</v>
      </c>
      <c r="I11" s="6">
        <f t="shared" si="2"/>
        <v>0.7</v>
      </c>
      <c r="J11" s="7">
        <f t="shared" si="3"/>
        <v>27.8</v>
      </c>
      <c r="K11" s="8">
        <f t="shared" si="4"/>
        <v>-24.8</v>
      </c>
    </row>
    <row r="12" spans="1:11" ht="15.75" customHeight="1" x14ac:dyDescent="0.2">
      <c r="A12" s="1">
        <f t="shared" si="5"/>
        <v>107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2.1120000000000001</v>
      </c>
      <c r="I12" s="6">
        <f t="shared" si="2"/>
        <v>0.73919999999999997</v>
      </c>
      <c r="J12" s="7">
        <f t="shared" si="3"/>
        <v>27.839200000000002</v>
      </c>
      <c r="K12" s="8">
        <f t="shared" si="4"/>
        <v>-24.839200000000002</v>
      </c>
    </row>
    <row r="13" spans="1:11" ht="15.75" customHeight="1" x14ac:dyDescent="0.2">
      <c r="A13" s="1">
        <f t="shared" si="5"/>
        <v>108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2.0550000000000002</v>
      </c>
      <c r="I13" s="6">
        <f t="shared" si="2"/>
        <v>0.71925000000000006</v>
      </c>
      <c r="J13" s="7">
        <f t="shared" si="3"/>
        <v>27.81925</v>
      </c>
      <c r="K13" s="8">
        <f t="shared" si="4"/>
        <v>-24.81925</v>
      </c>
    </row>
    <row r="14" spans="1:11" ht="15.75" customHeight="1" x14ac:dyDescent="0.2">
      <c r="A14" s="1">
        <f t="shared" si="5"/>
        <v>109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2</v>
      </c>
      <c r="I14" s="6">
        <f t="shared" si="2"/>
        <v>0.7</v>
      </c>
      <c r="J14" s="7">
        <f t="shared" si="3"/>
        <v>27.8</v>
      </c>
      <c r="K14" s="8">
        <f t="shared" si="4"/>
        <v>-24.8</v>
      </c>
    </row>
    <row r="15" spans="1:11" ht="15.75" customHeight="1" x14ac:dyDescent="0.2">
      <c r="A15" s="1">
        <f t="shared" si="5"/>
        <v>110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2.93</v>
      </c>
      <c r="I15" s="6">
        <f t="shared" si="2"/>
        <v>1.0255000000000001</v>
      </c>
      <c r="J15" s="7">
        <f t="shared" si="3"/>
        <v>28.125500000000002</v>
      </c>
      <c r="K15" s="8">
        <f t="shared" si="4"/>
        <v>-25.125500000000002</v>
      </c>
    </row>
    <row r="16" spans="1:11" ht="15.75" customHeight="1" x14ac:dyDescent="0.2">
      <c r="A16" s="1">
        <f t="shared" si="5"/>
        <v>111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2.2000000000000002</v>
      </c>
      <c r="I16" s="6">
        <f t="shared" si="2"/>
        <v>0.77</v>
      </c>
      <c r="J16" s="7">
        <f t="shared" si="3"/>
        <v>27.87</v>
      </c>
      <c r="K16" s="8">
        <f t="shared" si="4"/>
        <v>-24.87</v>
      </c>
    </row>
    <row r="17" spans="1:11" ht="15.75" customHeight="1" x14ac:dyDescent="0.2">
      <c r="A17" s="1">
        <f t="shared" si="5"/>
        <v>112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2.0760000000000001</v>
      </c>
      <c r="I17" s="6">
        <f t="shared" si="2"/>
        <v>0.72660000000000002</v>
      </c>
      <c r="J17" s="7">
        <f t="shared" si="3"/>
        <v>27.826600000000003</v>
      </c>
      <c r="K17" s="8">
        <f t="shared" si="4"/>
        <v>-24.826600000000003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5" priority="1" operator="lessThan">
      <formula>-27</formula>
    </cfRule>
    <cfRule type="cellIs" dxfId="4" priority="2" operator="between">
      <formula>-9</formula>
      <formula>-25</formula>
    </cfRule>
    <cfRule type="cellIs" dxfId="3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88"/>
  <sheetViews>
    <sheetView workbookViewId="0"/>
  </sheetViews>
  <sheetFormatPr defaultColWidth="14.390625" defaultRowHeight="15" customHeight="1" x14ac:dyDescent="0.2"/>
  <cols>
    <col min="1" max="1" width="16.94921875" customWidth="1"/>
    <col min="2" max="2" width="16.27734375" customWidth="1"/>
    <col min="3" max="3" width="14.52734375" customWidth="1"/>
    <col min="4" max="4" width="15.46875" customWidth="1"/>
    <col min="5" max="5" width="13.98828125" customWidth="1"/>
    <col min="6" max="6" width="11.1640625" customWidth="1"/>
    <col min="7" max="7" width="9.953125" customWidth="1"/>
    <col min="8" max="8" width="15.6015625" customWidth="1"/>
    <col min="9" max="9" width="20.04296875" customWidth="1"/>
    <col min="10" max="10" width="16.6796875" customWidth="1"/>
    <col min="11" max="11" width="13.31640625" customWidth="1"/>
    <col min="12" max="26" width="8.7421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ht="15.75" customHeight="1" x14ac:dyDescent="0.2">
      <c r="A2" s="2">
        <v>113</v>
      </c>
      <c r="B2" s="3">
        <v>3</v>
      </c>
      <c r="C2" s="3">
        <v>0</v>
      </c>
      <c r="D2" s="3">
        <v>2</v>
      </c>
      <c r="E2" s="3">
        <v>1</v>
      </c>
      <c r="F2" s="4">
        <f t="shared" ref="F2:F17" si="0">PRODUCT(5,0.1)</f>
        <v>0.5</v>
      </c>
      <c r="G2" s="4">
        <f t="shared" ref="G2:G17" si="1">PRODUCT(3,0.5)</f>
        <v>1.5</v>
      </c>
      <c r="H2" s="5">
        <v>2.8820000000000001</v>
      </c>
      <c r="I2" s="6">
        <f t="shared" ref="I2:I17" si="2">PRODUCT(H2,0.35)</f>
        <v>1.0086999999999999</v>
      </c>
      <c r="J2" s="7">
        <f t="shared" ref="J2:J17" si="3">SUM(C2*4,D2*7.3,E2*10.5,F2,G2,I2)</f>
        <v>28.108700000000002</v>
      </c>
      <c r="K2" s="8">
        <f t="shared" ref="K2:K17" si="4">SUM(B2,-J2)</f>
        <v>-25.108700000000002</v>
      </c>
    </row>
    <row r="3" spans="1:11" ht="15.75" customHeight="1" x14ac:dyDescent="0.2">
      <c r="A3" s="1">
        <f t="shared" ref="A3:A17" si="5">A2+1</f>
        <v>114</v>
      </c>
      <c r="B3" s="3">
        <v>3</v>
      </c>
      <c r="C3" s="3">
        <v>0</v>
      </c>
      <c r="D3" s="3">
        <v>2</v>
      </c>
      <c r="E3" s="3">
        <v>1</v>
      </c>
      <c r="F3" s="4">
        <f t="shared" si="0"/>
        <v>0.5</v>
      </c>
      <c r="G3" s="4">
        <f t="shared" si="1"/>
        <v>1.5</v>
      </c>
      <c r="H3" s="5">
        <v>2.6</v>
      </c>
      <c r="I3" s="6">
        <f t="shared" si="2"/>
        <v>0.90999999999999992</v>
      </c>
      <c r="J3" s="7">
        <f t="shared" si="3"/>
        <v>28.01</v>
      </c>
      <c r="K3" s="8">
        <f t="shared" si="4"/>
        <v>-25.01</v>
      </c>
    </row>
    <row r="4" spans="1:11" ht="15.75" customHeight="1" x14ac:dyDescent="0.2">
      <c r="A4" s="1">
        <f t="shared" si="5"/>
        <v>115</v>
      </c>
      <c r="B4" s="3">
        <v>3</v>
      </c>
      <c r="C4" s="3">
        <v>0</v>
      </c>
      <c r="D4" s="3">
        <v>2</v>
      </c>
      <c r="E4" s="3">
        <v>1</v>
      </c>
      <c r="F4" s="4">
        <f t="shared" si="0"/>
        <v>0.5</v>
      </c>
      <c r="G4" s="4">
        <f t="shared" si="1"/>
        <v>1.5</v>
      </c>
      <c r="H4" s="5">
        <v>2.4169999999999998</v>
      </c>
      <c r="I4" s="6">
        <f t="shared" si="2"/>
        <v>0.84594999999999987</v>
      </c>
      <c r="J4" s="7">
        <f t="shared" si="3"/>
        <v>27.94595</v>
      </c>
      <c r="K4" s="8">
        <f t="shared" si="4"/>
        <v>-24.94595</v>
      </c>
    </row>
    <row r="5" spans="1:11" ht="15.75" customHeight="1" x14ac:dyDescent="0.2">
      <c r="A5" s="1">
        <f t="shared" si="5"/>
        <v>116</v>
      </c>
      <c r="B5" s="3">
        <v>3</v>
      </c>
      <c r="C5" s="3">
        <v>0</v>
      </c>
      <c r="D5" s="3">
        <v>2</v>
      </c>
      <c r="E5" s="3">
        <v>1</v>
      </c>
      <c r="F5" s="4">
        <f t="shared" si="0"/>
        <v>0.5</v>
      </c>
      <c r="G5" s="4">
        <f t="shared" si="1"/>
        <v>1.5</v>
      </c>
      <c r="H5" s="5">
        <v>2.2069999999999999</v>
      </c>
      <c r="I5" s="6">
        <f t="shared" si="2"/>
        <v>0.77244999999999986</v>
      </c>
      <c r="J5" s="7">
        <f t="shared" si="3"/>
        <v>27.872450000000001</v>
      </c>
      <c r="K5" s="8">
        <f t="shared" si="4"/>
        <v>-24.872450000000001</v>
      </c>
    </row>
    <row r="6" spans="1:11" ht="15.75" customHeight="1" x14ac:dyDescent="0.2">
      <c r="A6" s="1">
        <f t="shared" si="5"/>
        <v>117</v>
      </c>
      <c r="B6" s="3">
        <v>3</v>
      </c>
      <c r="C6" s="3">
        <v>0</v>
      </c>
      <c r="D6" s="3">
        <v>2</v>
      </c>
      <c r="E6" s="3">
        <v>1</v>
      </c>
      <c r="F6" s="4">
        <f t="shared" si="0"/>
        <v>0.5</v>
      </c>
      <c r="G6" s="4">
        <f t="shared" si="1"/>
        <v>1.5</v>
      </c>
      <c r="H6" s="5">
        <v>2.7130000000000001</v>
      </c>
      <c r="I6" s="6">
        <f t="shared" si="2"/>
        <v>0.94955000000000001</v>
      </c>
      <c r="J6" s="7">
        <f t="shared" si="3"/>
        <v>28.04955</v>
      </c>
      <c r="K6" s="8">
        <f t="shared" si="4"/>
        <v>-25.04955</v>
      </c>
    </row>
    <row r="7" spans="1:11" ht="15.75" customHeight="1" x14ac:dyDescent="0.2">
      <c r="A7" s="1">
        <f t="shared" si="5"/>
        <v>118</v>
      </c>
      <c r="B7" s="3">
        <v>3</v>
      </c>
      <c r="C7" s="3">
        <v>0</v>
      </c>
      <c r="D7" s="3">
        <v>2</v>
      </c>
      <c r="E7" s="3">
        <v>1</v>
      </c>
      <c r="F7" s="4">
        <f t="shared" si="0"/>
        <v>0.5</v>
      </c>
      <c r="G7" s="4">
        <f t="shared" si="1"/>
        <v>1.5</v>
      </c>
      <c r="H7" s="5">
        <v>2.831</v>
      </c>
      <c r="I7" s="6">
        <f t="shared" si="2"/>
        <v>0.9908499999999999</v>
      </c>
      <c r="J7" s="7">
        <f t="shared" si="3"/>
        <v>28.09085</v>
      </c>
      <c r="K7" s="8">
        <f t="shared" si="4"/>
        <v>-25.09085</v>
      </c>
    </row>
    <row r="8" spans="1:11" ht="15.75" customHeight="1" x14ac:dyDescent="0.2">
      <c r="A8" s="1">
        <f t="shared" si="5"/>
        <v>119</v>
      </c>
      <c r="B8" s="3">
        <v>3</v>
      </c>
      <c r="C8" s="3">
        <v>0</v>
      </c>
      <c r="D8" s="3">
        <v>2</v>
      </c>
      <c r="E8" s="3">
        <v>1</v>
      </c>
      <c r="F8" s="4">
        <f t="shared" si="0"/>
        <v>0.5</v>
      </c>
      <c r="G8" s="4">
        <f t="shared" si="1"/>
        <v>1.5</v>
      </c>
      <c r="H8" s="5">
        <v>2.2509999999999999</v>
      </c>
      <c r="I8" s="6">
        <f t="shared" si="2"/>
        <v>0.78784999999999994</v>
      </c>
      <c r="J8" s="7">
        <f t="shared" si="3"/>
        <v>27.88785</v>
      </c>
      <c r="K8" s="8">
        <f t="shared" si="4"/>
        <v>-24.88785</v>
      </c>
    </row>
    <row r="9" spans="1:11" ht="15.75" customHeight="1" x14ac:dyDescent="0.2">
      <c r="A9" s="1">
        <f t="shared" si="5"/>
        <v>120</v>
      </c>
      <c r="B9" s="3">
        <v>3</v>
      </c>
      <c r="C9" s="3">
        <v>0</v>
      </c>
      <c r="D9" s="3">
        <v>2</v>
      </c>
      <c r="E9" s="3">
        <v>1</v>
      </c>
      <c r="F9" s="4">
        <f t="shared" si="0"/>
        <v>0.5</v>
      </c>
      <c r="G9" s="4">
        <f t="shared" si="1"/>
        <v>1.5</v>
      </c>
      <c r="H9" s="5">
        <v>2.3380000000000001</v>
      </c>
      <c r="I9" s="6">
        <f t="shared" si="2"/>
        <v>0.81830000000000003</v>
      </c>
      <c r="J9" s="7">
        <f t="shared" si="3"/>
        <v>27.918300000000002</v>
      </c>
      <c r="K9" s="8">
        <f t="shared" si="4"/>
        <v>-24.918300000000002</v>
      </c>
    </row>
    <row r="10" spans="1:11" ht="15.75" customHeight="1" x14ac:dyDescent="0.2">
      <c r="A10" s="1">
        <f t="shared" si="5"/>
        <v>121</v>
      </c>
      <c r="B10" s="3">
        <v>3</v>
      </c>
      <c r="C10" s="3">
        <v>0</v>
      </c>
      <c r="D10" s="3">
        <v>2</v>
      </c>
      <c r="E10" s="3">
        <v>1</v>
      </c>
      <c r="F10" s="4">
        <f t="shared" si="0"/>
        <v>0.5</v>
      </c>
      <c r="G10" s="4">
        <f t="shared" si="1"/>
        <v>1.5</v>
      </c>
      <c r="H10" s="5">
        <v>2.0430000000000001</v>
      </c>
      <c r="I10" s="6">
        <f t="shared" si="2"/>
        <v>0.71504999999999996</v>
      </c>
      <c r="J10" s="7">
        <f t="shared" si="3"/>
        <v>27.815050000000003</v>
      </c>
      <c r="K10" s="8">
        <f t="shared" si="4"/>
        <v>-24.815050000000003</v>
      </c>
    </row>
    <row r="11" spans="1:11" ht="15.75" customHeight="1" x14ac:dyDescent="0.2">
      <c r="A11" s="1">
        <f t="shared" si="5"/>
        <v>122</v>
      </c>
      <c r="B11" s="3">
        <v>3</v>
      </c>
      <c r="C11" s="3">
        <v>0</v>
      </c>
      <c r="D11" s="3">
        <v>2</v>
      </c>
      <c r="E11" s="3">
        <v>1</v>
      </c>
      <c r="F11" s="4">
        <f t="shared" si="0"/>
        <v>0.5</v>
      </c>
      <c r="G11" s="4">
        <f t="shared" si="1"/>
        <v>1.5</v>
      </c>
      <c r="H11" s="5">
        <v>2.169</v>
      </c>
      <c r="I11" s="6">
        <f t="shared" si="2"/>
        <v>0.75914999999999999</v>
      </c>
      <c r="J11" s="7">
        <f t="shared" si="3"/>
        <v>27.85915</v>
      </c>
      <c r="K11" s="8">
        <f t="shared" si="4"/>
        <v>-24.85915</v>
      </c>
    </row>
    <row r="12" spans="1:11" ht="15.75" customHeight="1" x14ac:dyDescent="0.2">
      <c r="A12" s="1">
        <f t="shared" si="5"/>
        <v>123</v>
      </c>
      <c r="B12" s="3">
        <v>3</v>
      </c>
      <c r="C12" s="3">
        <v>0</v>
      </c>
      <c r="D12" s="3">
        <v>2</v>
      </c>
      <c r="E12" s="3">
        <v>1</v>
      </c>
      <c r="F12" s="4">
        <f t="shared" si="0"/>
        <v>0.5</v>
      </c>
      <c r="G12" s="4">
        <f t="shared" si="1"/>
        <v>1.5</v>
      </c>
      <c r="H12" s="5">
        <v>2.9</v>
      </c>
      <c r="I12" s="6">
        <f t="shared" si="2"/>
        <v>1.0149999999999999</v>
      </c>
      <c r="J12" s="7">
        <f t="shared" si="3"/>
        <v>28.115000000000002</v>
      </c>
      <c r="K12" s="8">
        <f t="shared" si="4"/>
        <v>-25.115000000000002</v>
      </c>
    </row>
    <row r="13" spans="1:11" ht="15.75" customHeight="1" x14ac:dyDescent="0.2">
      <c r="A13" s="1">
        <f t="shared" si="5"/>
        <v>124</v>
      </c>
      <c r="B13" s="3">
        <v>3</v>
      </c>
      <c r="C13" s="3">
        <v>0</v>
      </c>
      <c r="D13" s="3">
        <v>2</v>
      </c>
      <c r="E13" s="3">
        <v>1</v>
      </c>
      <c r="F13" s="4">
        <f t="shared" si="0"/>
        <v>0.5</v>
      </c>
      <c r="G13" s="4">
        <f t="shared" si="1"/>
        <v>1.5</v>
      </c>
      <c r="H13" s="5">
        <v>2.8109999999999999</v>
      </c>
      <c r="I13" s="6">
        <f t="shared" si="2"/>
        <v>0.98384999999999989</v>
      </c>
      <c r="J13" s="7">
        <f t="shared" si="3"/>
        <v>28.083850000000002</v>
      </c>
      <c r="K13" s="8">
        <f t="shared" si="4"/>
        <v>-25.083850000000002</v>
      </c>
    </row>
    <row r="14" spans="1:11" ht="15.75" customHeight="1" x14ac:dyDescent="0.2">
      <c r="A14" s="1">
        <f t="shared" si="5"/>
        <v>125</v>
      </c>
      <c r="B14" s="3">
        <v>3</v>
      </c>
      <c r="C14" s="3">
        <v>0</v>
      </c>
      <c r="D14" s="3">
        <v>2</v>
      </c>
      <c r="E14" s="3">
        <v>1</v>
      </c>
      <c r="F14" s="4">
        <f t="shared" si="0"/>
        <v>0.5</v>
      </c>
      <c r="G14" s="4">
        <f t="shared" si="1"/>
        <v>1.5</v>
      </c>
      <c r="H14" s="5">
        <v>2.5619999999999998</v>
      </c>
      <c r="I14" s="6">
        <f t="shared" si="2"/>
        <v>0.89669999999999983</v>
      </c>
      <c r="J14" s="7">
        <f t="shared" si="3"/>
        <v>27.996700000000001</v>
      </c>
      <c r="K14" s="8">
        <f t="shared" si="4"/>
        <v>-24.996700000000001</v>
      </c>
    </row>
    <row r="15" spans="1:11" ht="15.75" customHeight="1" x14ac:dyDescent="0.2">
      <c r="A15" s="1">
        <f t="shared" si="5"/>
        <v>126</v>
      </c>
      <c r="B15" s="3">
        <v>3</v>
      </c>
      <c r="C15" s="3">
        <v>0</v>
      </c>
      <c r="D15" s="3">
        <v>2</v>
      </c>
      <c r="E15" s="3">
        <v>1</v>
      </c>
      <c r="F15" s="4">
        <f t="shared" si="0"/>
        <v>0.5</v>
      </c>
      <c r="G15" s="4">
        <f t="shared" si="1"/>
        <v>1.5</v>
      </c>
      <c r="H15" s="5">
        <v>2.1669999999999998</v>
      </c>
      <c r="I15" s="6">
        <f t="shared" si="2"/>
        <v>0.75844999999999985</v>
      </c>
      <c r="J15" s="7">
        <f t="shared" si="3"/>
        <v>27.858450000000001</v>
      </c>
      <c r="K15" s="8">
        <f t="shared" si="4"/>
        <v>-24.858450000000001</v>
      </c>
    </row>
    <row r="16" spans="1:11" ht="15.75" customHeight="1" x14ac:dyDescent="0.2">
      <c r="A16" s="1">
        <f t="shared" si="5"/>
        <v>127</v>
      </c>
      <c r="B16" s="3">
        <v>3</v>
      </c>
      <c r="C16" s="3">
        <v>0</v>
      </c>
      <c r="D16" s="3">
        <v>2</v>
      </c>
      <c r="E16" s="3">
        <v>1</v>
      </c>
      <c r="F16" s="4">
        <f t="shared" si="0"/>
        <v>0.5</v>
      </c>
      <c r="G16" s="4">
        <f t="shared" si="1"/>
        <v>1.5</v>
      </c>
      <c r="H16" s="5">
        <v>2.5379999999999998</v>
      </c>
      <c r="I16" s="6">
        <f t="shared" si="2"/>
        <v>0.88829999999999987</v>
      </c>
      <c r="J16" s="7">
        <f t="shared" si="3"/>
        <v>27.988300000000002</v>
      </c>
      <c r="K16" s="8">
        <f t="shared" si="4"/>
        <v>-24.988300000000002</v>
      </c>
    </row>
    <row r="17" spans="1:11" ht="15.75" customHeight="1" x14ac:dyDescent="0.2">
      <c r="A17" s="1">
        <f t="shared" si="5"/>
        <v>128</v>
      </c>
      <c r="B17" s="3">
        <v>3</v>
      </c>
      <c r="C17" s="3">
        <v>0</v>
      </c>
      <c r="D17" s="3">
        <v>2</v>
      </c>
      <c r="E17" s="3">
        <v>1</v>
      </c>
      <c r="F17" s="4">
        <f t="shared" si="0"/>
        <v>0.5</v>
      </c>
      <c r="G17" s="4">
        <f t="shared" si="1"/>
        <v>1.5</v>
      </c>
      <c r="H17" s="5">
        <v>2.7149999999999999</v>
      </c>
      <c r="I17" s="6">
        <f t="shared" si="2"/>
        <v>0.95024999999999993</v>
      </c>
      <c r="J17" s="7">
        <f t="shared" si="3"/>
        <v>28.050250000000002</v>
      </c>
      <c r="K17" s="8">
        <f t="shared" si="4"/>
        <v>-25.050250000000002</v>
      </c>
    </row>
    <row r="18" spans="1:11" ht="15.75" customHeight="1" x14ac:dyDescent="0.2"/>
    <row r="19" spans="1:11" ht="15.75" customHeight="1" x14ac:dyDescent="0.2"/>
    <row r="20" spans="1:11" ht="15.75" customHeight="1" x14ac:dyDescent="0.2"/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</sheetData>
  <conditionalFormatting sqref="K2:K17">
    <cfRule type="cellIs" dxfId="2" priority="1" operator="lessThan">
      <formula>-27</formula>
    </cfRule>
    <cfRule type="cellIs" dxfId="1" priority="2" operator="between">
      <formula>-9</formula>
      <formula>-25</formula>
    </cfRule>
    <cfRule type="cellIs" dxfId="0" priority="3" operator="lessThan">
      <formula>-25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Porta 1</vt:lpstr>
      <vt:lpstr>Porta 2</vt:lpstr>
      <vt:lpstr>Porta 3</vt:lpstr>
      <vt:lpstr>Porta 4</vt:lpstr>
      <vt:lpstr>Porta 5 (Desbalanceado)</vt:lpstr>
      <vt:lpstr>Porta 6</vt:lpstr>
      <vt:lpstr>Porta 7</vt:lpstr>
      <vt:lpstr>Porta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Jarlison</dc:creator>
  <dcterms:created xsi:type="dcterms:W3CDTF">2024-02-18T20:04:59Z</dcterms:created>
</cp:coreProperties>
</file>