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unitafestudents-my.sharepoint.com/personal/09133567_students_sunitafe_edu_au/Documents/Attachments/work/ICTICT312/"/>
    </mc:Choice>
  </mc:AlternateContent>
  <xr:revisionPtr revIDLastSave="9" documentId="8_{3F2C95D6-678E-4D0A-9D04-F3CF9C5CD647}" xr6:coauthVersionLast="47" xr6:coauthVersionMax="47" xr10:uidLastSave="{413BE09A-33AE-45F1-BD6E-4929C1387D4F}"/>
  <bookViews>
    <workbookView xWindow="36120" yWindow="-30" windowWidth="21600" windowHeight="12645" xr2:uid="{00000000-000D-0000-FFFF-FFFF00000000}"/>
  </bookViews>
  <sheets>
    <sheet name="ICTICT312 Murray Tafe Students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B7" i="1"/>
  <c r="H6" i="1"/>
  <c r="I6" i="1" s="1"/>
  <c r="H7" i="1"/>
  <c r="I7" i="1" s="1"/>
  <c r="H9" i="1"/>
  <c r="I9" i="1" s="1"/>
  <c r="H10" i="1"/>
  <c r="I10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K21" i="1" s="1"/>
  <c r="H22" i="1"/>
  <c r="I22" i="1" s="1"/>
  <c r="J22" i="1" s="1"/>
  <c r="H23" i="1"/>
  <c r="I23" i="1" s="1"/>
  <c r="H24" i="1"/>
  <c r="I24" i="1" s="1"/>
  <c r="K19" i="1" l="1"/>
  <c r="J19" i="1"/>
  <c r="J17" i="1"/>
  <c r="K17" i="1"/>
  <c r="J16" i="1"/>
  <c r="K16" i="1"/>
  <c r="K15" i="1"/>
  <c r="J15" i="1"/>
  <c r="K13" i="1"/>
  <c r="J13" i="1"/>
  <c r="K12" i="1"/>
  <c r="J12" i="1"/>
  <c r="K9" i="1"/>
  <c r="J9" i="1"/>
  <c r="J7" i="1"/>
  <c r="K7" i="1"/>
  <c r="K6" i="1"/>
  <c r="J6" i="1"/>
  <c r="J23" i="1"/>
  <c r="K23" i="1"/>
  <c r="K20" i="1"/>
  <c r="J20" i="1"/>
  <c r="K18" i="1"/>
  <c r="J18" i="1"/>
  <c r="J14" i="1"/>
  <c r="K14" i="1"/>
  <c r="K10" i="1"/>
  <c r="J10" i="1"/>
  <c r="K24" i="1"/>
  <c r="J24" i="1"/>
  <c r="J21" i="1"/>
  <c r="K22" i="1"/>
  <c r="B15" i="1"/>
  <c r="B14" i="1"/>
  <c r="B13" i="1"/>
  <c r="B24" i="1"/>
  <c r="B23" i="1"/>
  <c r="B22" i="1"/>
  <c r="B21" i="1"/>
  <c r="B20" i="1"/>
  <c r="B19" i="1"/>
  <c r="B18" i="1"/>
  <c r="B17" i="1"/>
  <c r="B16" i="1"/>
  <c r="B12" i="1"/>
  <c r="B10" i="1"/>
  <c r="B9" i="1"/>
  <c r="B8" i="1"/>
  <c r="B11" i="1"/>
  <c r="B6" i="1"/>
  <c r="H8" i="1"/>
  <c r="I8" i="1" s="1"/>
  <c r="K8" i="1" l="1"/>
  <c r="J8" i="1"/>
  <c r="H11" i="1"/>
  <c r="I11" i="1" s="1"/>
  <c r="K11" i="1" l="1"/>
  <c r="J11" i="1"/>
  <c r="K31" i="1" s="1"/>
  <c r="K32" i="1" s="1"/>
  <c r="K30" i="1" l="1"/>
</calcChain>
</file>

<file path=xl/sharedStrings.xml><?xml version="1.0" encoding="utf-8"?>
<sst xmlns="http://schemas.openxmlformats.org/spreadsheetml/2006/main" count="56" uniqueCount="54">
  <si>
    <t>Murray Tafe Marks</t>
  </si>
  <si>
    <t>Teacher</t>
  </si>
  <si>
    <t>Subject:</t>
  </si>
  <si>
    <t>Maximum Total:</t>
  </si>
  <si>
    <t>Threshold</t>
  </si>
  <si>
    <t>Mark</t>
  </si>
  <si>
    <t>Student</t>
  </si>
  <si>
    <t>Assignment 1</t>
  </si>
  <si>
    <t>Assignment 2</t>
  </si>
  <si>
    <t>Assignment 3</t>
  </si>
  <si>
    <t>Assignment 4</t>
  </si>
  <si>
    <t>Assignment 5</t>
  </si>
  <si>
    <t>Total Marks</t>
  </si>
  <si>
    <t>% Total</t>
  </si>
  <si>
    <t>Pass / Fail</t>
  </si>
  <si>
    <t>Final Mark</t>
  </si>
  <si>
    <t>Fail</t>
  </si>
  <si>
    <t>Betty</t>
  </si>
  <si>
    <t>Pass</t>
  </si>
  <si>
    <t>Bibek</t>
  </si>
  <si>
    <t>Credit</t>
  </si>
  <si>
    <t>Charles</t>
  </si>
  <si>
    <t>Distinction</t>
  </si>
  <si>
    <t>Chlose</t>
  </si>
  <si>
    <t>High Distinction</t>
  </si>
  <si>
    <t>Clarence</t>
  </si>
  <si>
    <t>David</t>
  </si>
  <si>
    <t>Harry</t>
  </si>
  <si>
    <t>Jenny</t>
  </si>
  <si>
    <t>Jessie</t>
  </si>
  <si>
    <t>Louisa</t>
  </si>
  <si>
    <t>Mary</t>
  </si>
  <si>
    <t>Michael</t>
  </si>
  <si>
    <t>Nancy</t>
  </si>
  <si>
    <t>Nicholas</t>
  </si>
  <si>
    <t>Rebika</t>
  </si>
  <si>
    <t>Siobhan</t>
  </si>
  <si>
    <t>Sue</t>
  </si>
  <si>
    <t>Sunil</t>
  </si>
  <si>
    <t>Tracey</t>
  </si>
  <si>
    <t>Number Students:</t>
  </si>
  <si>
    <t>Number Students Passed:</t>
  </si>
  <si>
    <t>Number Students Failed:</t>
  </si>
  <si>
    <t>% Failed:</t>
  </si>
  <si>
    <t>teacher 1</t>
  </si>
  <si>
    <t>teacher2</t>
  </si>
  <si>
    <t>teacher3</t>
  </si>
  <si>
    <t>sub1</t>
  </si>
  <si>
    <t>sub2</t>
  </si>
  <si>
    <t>sub3</t>
  </si>
  <si>
    <t>Data</t>
  </si>
  <si>
    <t>Subject</t>
  </si>
  <si>
    <t>subject</t>
  </si>
  <si>
    <t>ictict312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</si>
</sst>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447675</xdr:colOff>
          <xdr:row>9</xdr:row>
          <xdr:rowOff>180975</xdr:rowOff>
        </xdr:from>
        <xdr:to>
          <xdr:col>14</xdr:col>
          <xdr:colOff>457200</xdr:colOff>
          <xdr:row>12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Sort by student name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504825</xdr:colOff>
          <xdr:row>15</xdr:row>
          <xdr:rowOff>104775</xdr:rowOff>
        </xdr:from>
        <xdr:to>
          <xdr:col>15</xdr:col>
          <xdr:colOff>142875</xdr:colOff>
          <xdr:row>21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delete dupes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5:K24" totalsRowShown="0">
  <autoFilter ref="A5:K24" xr:uid="{00000000-0009-0000-0100-000005000000}"/>
  <sortState xmlns:xlrd2="http://schemas.microsoft.com/office/spreadsheetml/2017/richdata2" ref="A6:K24">
    <sortCondition ref="A6:A26"/>
  </sortState>
  <tableColumns count="11">
    <tableColumn id="1" xr3:uid="{00000000-0010-0000-0000-000001000000}" name="Student"/>
    <tableColumn id="11" xr3:uid="{9165B45E-BC7B-45CC-94CA-6E40FEDE4690}" name="Subject" dataDxfId="6">
      <calculatedColumnFormula>$F$3</calculatedColumnFormula>
    </tableColumn>
    <tableColumn id="2" xr3:uid="{00000000-0010-0000-0000-000002000000}" name="Assignment 1"/>
    <tableColumn id="3" xr3:uid="{00000000-0010-0000-0000-000003000000}" name="Assignment 2"/>
    <tableColumn id="4" xr3:uid="{00000000-0010-0000-0000-000004000000}" name="Assignment 3"/>
    <tableColumn id="5" xr3:uid="{00000000-0010-0000-0000-000005000000}" name="Assignment 4"/>
    <tableColumn id="6" xr3:uid="{00000000-0010-0000-0000-000006000000}" name="Assignment 5"/>
    <tableColumn id="7" xr3:uid="{00000000-0010-0000-0000-000007000000}" name="Total Marks">
      <calculatedColumnFormula>SUM(C6:G6)</calculatedColumnFormula>
    </tableColumn>
    <tableColumn id="8" xr3:uid="{00000000-0010-0000-0000-000008000000}" name="% Total" dataDxfId="2" dataCellStyle="Percent">
      <calculatedColumnFormula>(H6/500)</calculatedColumnFormula>
    </tableColumn>
    <tableColumn id="9" xr3:uid="{00000000-0010-0000-0000-000009000000}" name="Pass / Fail" dataDxfId="1">
      <calculatedColumnFormula>IF(I6&lt;0.5,"Fail",IF(I6&gt;=0.5,"Pass"))</calculatedColumnFormula>
    </tableColumn>
    <tableColumn id="10" xr3:uid="{00000000-0010-0000-0000-00000A000000}" name="Final Mark" dataDxfId="0">
      <calculatedColumnFormula>IF(I6&lt;0.5,"Fail",IF(I6&lt;0.7,"Pass",IF(I6&lt;0.8,"Credit",IF(I6&lt;0.9,"Distinction","High Distinction"))))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tabSelected="1" topLeftCell="A2" workbookViewId="0">
      <selection activeCell="B3" sqref="B3"/>
    </sheetView>
  </sheetViews>
  <sheetFormatPr defaultRowHeight="15" x14ac:dyDescent="0.25"/>
  <cols>
    <col min="1" max="2" width="10.140625" customWidth="1"/>
    <col min="3" max="7" width="15" customWidth="1"/>
    <col min="8" max="8" width="13.28515625" customWidth="1"/>
    <col min="9" max="9" width="9.5703125" customWidth="1"/>
    <col min="10" max="10" width="16.28515625" customWidth="1"/>
    <col min="11" max="11" width="16.7109375" customWidth="1"/>
  </cols>
  <sheetData>
    <row r="1" spans="1:15" x14ac:dyDescent="0.25">
      <c r="A1" t="s">
        <v>0</v>
      </c>
    </row>
    <row r="3" spans="1:15" x14ac:dyDescent="0.25">
      <c r="A3" t="s">
        <v>1</v>
      </c>
      <c r="B3" t="s">
        <v>45</v>
      </c>
      <c r="E3" t="s">
        <v>2</v>
      </c>
      <c r="F3" s="1" t="s">
        <v>53</v>
      </c>
      <c r="H3" t="s">
        <v>3</v>
      </c>
      <c r="J3">
        <v>500</v>
      </c>
    </row>
    <row r="4" spans="1:15" x14ac:dyDescent="0.25">
      <c r="N4" t="s">
        <v>4</v>
      </c>
      <c r="O4" t="s">
        <v>5</v>
      </c>
    </row>
    <row r="5" spans="1:15" x14ac:dyDescent="0.25">
      <c r="A5" t="s">
        <v>6</v>
      </c>
      <c r="B5" t="s">
        <v>51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N5">
        <v>0</v>
      </c>
      <c r="O5" t="s">
        <v>16</v>
      </c>
    </row>
    <row r="6" spans="1:15" x14ac:dyDescent="0.25">
      <c r="A6" t="s">
        <v>17</v>
      </c>
      <c r="B6" t="str">
        <f>$F$3</f>
        <v>ictict312</v>
      </c>
      <c r="C6">
        <v>6</v>
      </c>
      <c r="D6">
        <v>47</v>
      </c>
      <c r="E6">
        <v>67</v>
      </c>
      <c r="F6">
        <v>3</v>
      </c>
      <c r="G6">
        <v>91</v>
      </c>
      <c r="H6">
        <f>SUM(C6:G6)</f>
        <v>214</v>
      </c>
      <c r="I6" s="2">
        <f>(H6/500)</f>
        <v>0.42799999999999999</v>
      </c>
      <c r="J6" s="1" t="str">
        <f>IF(I6&lt;0.5,"Fail",IF(I6&gt;=0.5,"Pass"))</f>
        <v>Fail</v>
      </c>
      <c r="K6" t="str">
        <f>IF(I6&lt;0.5,"Fail",IF(I6&lt;0.7,"Pass",IF(I6&lt;0.8,"Credit",IF(I6&lt;0.9,"Distinction","High Distinction"))))</f>
        <v>Fail</v>
      </c>
      <c r="N6">
        <v>0.5</v>
      </c>
      <c r="O6" t="s">
        <v>18</v>
      </c>
    </row>
    <row r="7" spans="1:15" x14ac:dyDescent="0.25">
      <c r="A7" t="s">
        <v>19</v>
      </c>
      <c r="B7" t="str">
        <f>$F$3</f>
        <v>ictict312</v>
      </c>
      <c r="C7">
        <v>19</v>
      </c>
      <c r="D7">
        <v>70</v>
      </c>
      <c r="E7">
        <v>91</v>
      </c>
      <c r="F7">
        <v>56</v>
      </c>
      <c r="G7">
        <v>43</v>
      </c>
      <c r="H7">
        <f>SUM(C7:G7)</f>
        <v>279</v>
      </c>
      <c r="I7" s="2">
        <f>(H7/500)</f>
        <v>0.55800000000000005</v>
      </c>
      <c r="J7" s="1" t="str">
        <f>IF(I7&lt;0.5,"Fail",IF(I7&gt;=0.5,"Pass"))</f>
        <v>Pass</v>
      </c>
      <c r="K7" t="str">
        <f>IF(I7&lt;0.5,"Fail",IF(I7&lt;0.7,"Pass",IF(I7&lt;0.8,"Credit",IF(I7&lt;0.9,"Distinction","High Distinction"))))</f>
        <v>Pass</v>
      </c>
      <c r="N7">
        <v>0.7</v>
      </c>
      <c r="O7" t="s">
        <v>20</v>
      </c>
    </row>
    <row r="8" spans="1:15" x14ac:dyDescent="0.25">
      <c r="A8" t="s">
        <v>21</v>
      </c>
      <c r="B8" t="str">
        <f>$F$3</f>
        <v>ictict312</v>
      </c>
      <c r="C8">
        <v>91</v>
      </c>
      <c r="D8">
        <v>59</v>
      </c>
      <c r="E8">
        <v>58</v>
      </c>
      <c r="F8">
        <v>74</v>
      </c>
      <c r="G8">
        <v>58</v>
      </c>
      <c r="H8">
        <f>SUM(H6:H7)</f>
        <v>493</v>
      </c>
      <c r="I8" s="2">
        <f>(H8/500)</f>
        <v>0.98599999999999999</v>
      </c>
      <c r="J8" s="1" t="str">
        <f>IF(I8&lt;0.5,"Fail",IF(I8&gt;=0.5,"Pass"))</f>
        <v>Pass</v>
      </c>
      <c r="K8" t="str">
        <f>IF(I8&lt;0.5,"Fail",IF(I8&lt;0.7,"Pass",IF(I8&lt;0.8,"Credit",IF(I8&lt;0.9,"Distinction","High Distinction"))))</f>
        <v>High Distinction</v>
      </c>
      <c r="N8">
        <v>0.8</v>
      </c>
      <c r="O8" t="s">
        <v>22</v>
      </c>
    </row>
    <row r="9" spans="1:15" x14ac:dyDescent="0.25">
      <c r="A9" t="s">
        <v>23</v>
      </c>
      <c r="B9" t="str">
        <f>$F$3</f>
        <v>ictict312</v>
      </c>
      <c r="C9">
        <v>9</v>
      </c>
      <c r="D9">
        <v>9</v>
      </c>
      <c r="E9">
        <v>69</v>
      </c>
      <c r="F9">
        <v>84</v>
      </c>
      <c r="G9">
        <v>8</v>
      </c>
      <c r="H9">
        <f>SUM(C9:G9)</f>
        <v>179</v>
      </c>
      <c r="I9" s="2">
        <f>(H9/500)</f>
        <v>0.35799999999999998</v>
      </c>
      <c r="J9" s="1" t="str">
        <f>IF(I9&lt;0.5,"Fail",IF(I9&gt;=0.5,"Pass"))</f>
        <v>Fail</v>
      </c>
      <c r="K9" t="str">
        <f>IF(I9&lt;0.5,"Fail",IF(I9&lt;0.7,"Pass",IF(I9&lt;0.8,"Credit",IF(I9&lt;0.9,"Distinction","High Distinction"))))</f>
        <v>Fail</v>
      </c>
      <c r="N9">
        <v>0.9</v>
      </c>
      <c r="O9" t="s">
        <v>24</v>
      </c>
    </row>
    <row r="10" spans="1:15" x14ac:dyDescent="0.25">
      <c r="A10" t="s">
        <v>25</v>
      </c>
      <c r="B10" t="str">
        <f>$F$3</f>
        <v>ictict312</v>
      </c>
      <c r="C10">
        <v>8</v>
      </c>
      <c r="D10">
        <v>44</v>
      </c>
      <c r="E10">
        <v>86</v>
      </c>
      <c r="F10">
        <v>42</v>
      </c>
      <c r="G10">
        <v>44</v>
      </c>
      <c r="H10">
        <f>SUM(C10:G10)</f>
        <v>224</v>
      </c>
      <c r="I10" s="2">
        <f>(H10/500)</f>
        <v>0.44800000000000001</v>
      </c>
      <c r="J10" s="1" t="str">
        <f>IF(I10&lt;0.5,"Fail",IF(I10&gt;=0.5,"Pass"))</f>
        <v>Fail</v>
      </c>
      <c r="K10" t="str">
        <f>IF(I10&lt;0.5,"Fail",IF(I10&lt;0.7,"Pass",IF(I10&lt;0.8,"Credit",IF(I10&lt;0.9,"Distinction","High Distinction"))))</f>
        <v>Fail</v>
      </c>
    </row>
    <row r="11" spans="1:15" x14ac:dyDescent="0.25">
      <c r="A11" t="s">
        <v>26</v>
      </c>
      <c r="B11" t="str">
        <f>$F$3</f>
        <v>ictict312</v>
      </c>
      <c r="C11">
        <v>14</v>
      </c>
      <c r="D11">
        <v>13</v>
      </c>
      <c r="E11">
        <v>87</v>
      </c>
      <c r="F11">
        <v>32</v>
      </c>
      <c r="G11">
        <v>40</v>
      </c>
      <c r="H11">
        <f>SUM(H9:H10)</f>
        <v>403</v>
      </c>
      <c r="I11" s="2">
        <f>(H11/500)</f>
        <v>0.80600000000000005</v>
      </c>
      <c r="J11" s="1" t="str">
        <f>IF(I11&lt;0.5,"Fail",IF(I11&gt;=0.5,"Pass"))</f>
        <v>Pass</v>
      </c>
      <c r="K11" t="str">
        <f>IF(I11&lt;0.5,"Fail",IF(I11&lt;0.7,"Pass",IF(I11&lt;0.8,"Credit",IF(I11&lt;0.9,"Distinction","High Distinction"))))</f>
        <v>Distinction</v>
      </c>
    </row>
    <row r="12" spans="1:15" x14ac:dyDescent="0.25">
      <c r="A12" t="s">
        <v>27</v>
      </c>
      <c r="B12" t="str">
        <f>$F$3</f>
        <v>ictict312</v>
      </c>
      <c r="C12">
        <v>46</v>
      </c>
      <c r="D12">
        <v>89</v>
      </c>
      <c r="E12">
        <v>43</v>
      </c>
      <c r="F12">
        <v>50</v>
      </c>
      <c r="G12">
        <v>37</v>
      </c>
      <c r="H12">
        <f>SUM(C12:G12)</f>
        <v>265</v>
      </c>
      <c r="I12" s="2">
        <f>(H12/500)</f>
        <v>0.53</v>
      </c>
      <c r="J12" s="1" t="str">
        <f>IF(I12&lt;0.5,"Fail",IF(I12&gt;=0.5,"Pass"))</f>
        <v>Pass</v>
      </c>
      <c r="K12" t="str">
        <f>IF(I12&lt;0.5,"Fail",IF(I12&lt;0.7,"Pass",IF(I12&lt;0.8,"Credit",IF(I12&lt;0.9,"Distinction","High Distinction"))))</f>
        <v>Pass</v>
      </c>
    </row>
    <row r="13" spans="1:15" x14ac:dyDescent="0.25">
      <c r="A13" t="s">
        <v>28</v>
      </c>
      <c r="B13" t="str">
        <f>$F$3</f>
        <v>ictict312</v>
      </c>
      <c r="C13">
        <v>95</v>
      </c>
      <c r="D13">
        <v>31</v>
      </c>
      <c r="E13">
        <v>77</v>
      </c>
      <c r="F13">
        <v>40</v>
      </c>
      <c r="G13">
        <v>1</v>
      </c>
      <c r="H13">
        <f>SUM(C13:G13)</f>
        <v>244</v>
      </c>
      <c r="I13" s="2">
        <f>(H13/500)</f>
        <v>0.48799999999999999</v>
      </c>
      <c r="J13" s="1" t="str">
        <f>IF(I13&lt;0.5,"Fail",IF(I13&gt;=0.5,"Pass"))</f>
        <v>Fail</v>
      </c>
      <c r="K13" t="str">
        <f>IF(I13&lt;0.5,"Fail",IF(I13&lt;0.7,"Pass",IF(I13&lt;0.8,"Credit",IF(I13&lt;0.9,"Distinction","High Distinction"))))</f>
        <v>Fail</v>
      </c>
    </row>
    <row r="14" spans="1:15" x14ac:dyDescent="0.25">
      <c r="A14" t="s">
        <v>29</v>
      </c>
      <c r="B14" t="str">
        <f>$F$3</f>
        <v>ictict312</v>
      </c>
      <c r="C14">
        <v>75</v>
      </c>
      <c r="D14">
        <v>56</v>
      </c>
      <c r="E14">
        <v>81</v>
      </c>
      <c r="F14">
        <v>4</v>
      </c>
      <c r="G14">
        <v>60</v>
      </c>
      <c r="H14">
        <f>SUM(C14:G14)</f>
        <v>276</v>
      </c>
      <c r="I14" s="2">
        <f>(H14/500)</f>
        <v>0.55200000000000005</v>
      </c>
      <c r="J14" s="1" t="str">
        <f>IF(I14&lt;0.5,"Fail",IF(I14&gt;=0.5,"Pass"))</f>
        <v>Pass</v>
      </c>
      <c r="K14" t="str">
        <f>IF(I14&lt;0.5,"Fail",IF(I14&lt;0.7,"Pass",IF(I14&lt;0.8,"Credit",IF(I14&lt;0.9,"Distinction","High Distinction"))))</f>
        <v>Pass</v>
      </c>
    </row>
    <row r="15" spans="1:15" x14ac:dyDescent="0.25">
      <c r="A15" t="s">
        <v>30</v>
      </c>
      <c r="B15" t="str">
        <f>$F$3</f>
        <v>ictict312</v>
      </c>
      <c r="C15">
        <v>13</v>
      </c>
      <c r="D15">
        <v>27</v>
      </c>
      <c r="E15">
        <v>74</v>
      </c>
      <c r="F15">
        <v>54</v>
      </c>
      <c r="G15">
        <v>12</v>
      </c>
      <c r="H15">
        <f>SUM(C15:G15)</f>
        <v>180</v>
      </c>
      <c r="I15" s="2">
        <f>(H15/500)</f>
        <v>0.36</v>
      </c>
      <c r="J15" s="1" t="str">
        <f>IF(I15&lt;0.5,"Fail",IF(I15&gt;=0.5,"Pass"))</f>
        <v>Fail</v>
      </c>
      <c r="K15" t="str">
        <f>IF(I15&lt;0.5,"Fail",IF(I15&lt;0.7,"Pass",IF(I15&lt;0.8,"Credit",IF(I15&lt;0.9,"Distinction","High Distinction"))))</f>
        <v>Fail</v>
      </c>
    </row>
    <row r="16" spans="1:15" x14ac:dyDescent="0.25">
      <c r="A16" t="s">
        <v>31</v>
      </c>
      <c r="B16" t="str">
        <f>$F$3</f>
        <v>ictict312</v>
      </c>
      <c r="C16">
        <v>88</v>
      </c>
      <c r="D16">
        <v>28</v>
      </c>
      <c r="E16">
        <v>34</v>
      </c>
      <c r="F16">
        <v>33</v>
      </c>
      <c r="G16">
        <v>47</v>
      </c>
      <c r="H16">
        <f>SUM(C16:G16)</f>
        <v>230</v>
      </c>
      <c r="I16" s="2">
        <f>(H16/500)</f>
        <v>0.46</v>
      </c>
      <c r="J16" s="1" t="str">
        <f>IF(I16&lt;0.5,"Fail",IF(I16&gt;=0.5,"Pass"))</f>
        <v>Fail</v>
      </c>
      <c r="K16" t="str">
        <f>IF(I16&lt;0.5,"Fail",IF(I16&lt;0.7,"Pass",IF(I16&lt;0.8,"Credit",IF(I16&lt;0.9,"Distinction","High Distinction"))))</f>
        <v>Fail</v>
      </c>
    </row>
    <row r="17" spans="1:11" x14ac:dyDescent="0.25">
      <c r="A17" t="s">
        <v>32</v>
      </c>
      <c r="B17" t="str">
        <f>$F$3</f>
        <v>ictict312</v>
      </c>
      <c r="C17">
        <v>31</v>
      </c>
      <c r="D17">
        <v>71</v>
      </c>
      <c r="E17">
        <v>79</v>
      </c>
      <c r="F17">
        <v>2</v>
      </c>
      <c r="G17">
        <v>24</v>
      </c>
      <c r="H17">
        <f>SUM(C17:G17)</f>
        <v>207</v>
      </c>
      <c r="I17" s="2">
        <f>(H17/500)</f>
        <v>0.41399999999999998</v>
      </c>
      <c r="J17" s="1" t="str">
        <f>IF(I17&lt;0.5,"Fail",IF(I17&gt;=0.5,"Pass"))</f>
        <v>Fail</v>
      </c>
      <c r="K17" t="str">
        <f>IF(I17&lt;0.5,"Fail",IF(I17&lt;0.7,"Pass",IF(I17&lt;0.8,"Credit",IF(I17&lt;0.9,"Distinction","High Distinction"))))</f>
        <v>Fail</v>
      </c>
    </row>
    <row r="18" spans="1:11" x14ac:dyDescent="0.25">
      <c r="A18" t="s">
        <v>33</v>
      </c>
      <c r="B18" t="str">
        <f>$F$3</f>
        <v>ictict312</v>
      </c>
      <c r="C18">
        <v>48</v>
      </c>
      <c r="D18">
        <v>95</v>
      </c>
      <c r="E18">
        <v>43</v>
      </c>
      <c r="F18">
        <v>25</v>
      </c>
      <c r="G18">
        <v>5</v>
      </c>
      <c r="H18">
        <f>SUM(C18:G18)</f>
        <v>216</v>
      </c>
      <c r="I18" s="2">
        <f>(H18/500)</f>
        <v>0.432</v>
      </c>
      <c r="J18" s="1" t="str">
        <f>IF(I18&lt;0.5,"Fail",IF(I18&gt;=0.5,"Pass"))</f>
        <v>Fail</v>
      </c>
      <c r="K18" t="str">
        <f>IF(I18&lt;0.5,"Fail",IF(I18&lt;0.7,"Pass",IF(I18&lt;0.8,"Credit",IF(I18&lt;0.9,"Distinction","High Distinction"))))</f>
        <v>Fail</v>
      </c>
    </row>
    <row r="19" spans="1:11" x14ac:dyDescent="0.25">
      <c r="A19" t="s">
        <v>34</v>
      </c>
      <c r="B19" t="str">
        <f>$F$3</f>
        <v>ictict312</v>
      </c>
      <c r="C19">
        <v>65</v>
      </c>
      <c r="D19">
        <v>48</v>
      </c>
      <c r="E19">
        <v>27</v>
      </c>
      <c r="F19">
        <v>43</v>
      </c>
      <c r="G19">
        <v>26</v>
      </c>
      <c r="H19">
        <f>SUM(C19:G19)</f>
        <v>209</v>
      </c>
      <c r="I19" s="2">
        <f>(H19/500)</f>
        <v>0.41799999999999998</v>
      </c>
      <c r="J19" s="1" t="str">
        <f>IF(I19&lt;0.5,"Fail",IF(I19&gt;=0.5,"Pass"))</f>
        <v>Fail</v>
      </c>
      <c r="K19" t="str">
        <f>IF(I19&lt;0.5,"Fail",IF(I19&lt;0.7,"Pass",IF(I19&lt;0.8,"Credit",IF(I19&lt;0.9,"Distinction","High Distinction"))))</f>
        <v>Fail</v>
      </c>
    </row>
    <row r="20" spans="1:11" x14ac:dyDescent="0.25">
      <c r="A20" t="s">
        <v>35</v>
      </c>
      <c r="B20" t="str">
        <f>$F$3</f>
        <v>ictict312</v>
      </c>
      <c r="C20">
        <v>91</v>
      </c>
      <c r="D20">
        <v>5</v>
      </c>
      <c r="E20">
        <v>75</v>
      </c>
      <c r="F20">
        <v>99</v>
      </c>
      <c r="G20">
        <v>7</v>
      </c>
      <c r="H20">
        <f>SUM(C20:G20)</f>
        <v>277</v>
      </c>
      <c r="I20" s="2">
        <f>(H20/500)</f>
        <v>0.55400000000000005</v>
      </c>
      <c r="J20" s="1" t="str">
        <f>IF(I20&lt;0.5,"Fail",IF(I20&gt;=0.5,"Pass"))</f>
        <v>Pass</v>
      </c>
      <c r="K20" t="str">
        <f>IF(I20&lt;0.5,"Fail",IF(I20&lt;0.7,"Pass",IF(I20&lt;0.8,"Credit",IF(I20&lt;0.9,"Distinction","High Distinction"))))</f>
        <v>Pass</v>
      </c>
    </row>
    <row r="21" spans="1:11" x14ac:dyDescent="0.25">
      <c r="A21" t="s">
        <v>36</v>
      </c>
      <c r="B21" t="str">
        <f>$F$3</f>
        <v>ictict312</v>
      </c>
      <c r="C21">
        <v>22</v>
      </c>
      <c r="D21">
        <v>85</v>
      </c>
      <c r="E21">
        <v>21</v>
      </c>
      <c r="F21">
        <v>39</v>
      </c>
      <c r="G21">
        <v>89</v>
      </c>
      <c r="H21">
        <f>SUM(C21:G21)</f>
        <v>256</v>
      </c>
      <c r="I21" s="2">
        <f>(H21/500)</f>
        <v>0.51200000000000001</v>
      </c>
      <c r="J21" s="1" t="str">
        <f>IF(I21&lt;0.5,"Fail",IF(I21&gt;=0.5,"Pass"))</f>
        <v>Pass</v>
      </c>
      <c r="K21" t="str">
        <f>IF(I21&lt;0.5,"Fail",IF(I21&lt;0.7,"Pass",IF(I21&lt;0.8,"Credit",IF(I21&lt;0.9,"Distinction","High Distinction"))))</f>
        <v>Pass</v>
      </c>
    </row>
    <row r="22" spans="1:11" x14ac:dyDescent="0.25">
      <c r="A22" t="s">
        <v>37</v>
      </c>
      <c r="B22" t="str">
        <f>$F$3</f>
        <v>ictict312</v>
      </c>
      <c r="C22">
        <v>34</v>
      </c>
      <c r="D22">
        <v>10</v>
      </c>
      <c r="E22">
        <v>69</v>
      </c>
      <c r="F22">
        <v>81</v>
      </c>
      <c r="G22">
        <v>45</v>
      </c>
      <c r="H22">
        <f>SUM(C22:G22)</f>
        <v>239</v>
      </c>
      <c r="I22" s="2">
        <f>(H22/500)</f>
        <v>0.47799999999999998</v>
      </c>
      <c r="J22" s="1" t="str">
        <f>IF(I22&lt;0.5,"Fail",IF(I22&gt;=0.5,"Pass"))</f>
        <v>Fail</v>
      </c>
      <c r="K22" t="str">
        <f>IF(I22&lt;0.5,"Fail",IF(I22&lt;0.7,"Pass",IF(I22&lt;0.8,"Credit",IF(I22&lt;0.9,"Distinction","High Distinction"))))</f>
        <v>Fail</v>
      </c>
    </row>
    <row r="23" spans="1:11" x14ac:dyDescent="0.25">
      <c r="A23" t="s">
        <v>38</v>
      </c>
      <c r="B23" t="str">
        <f>$F$3</f>
        <v>ictict312</v>
      </c>
      <c r="C23">
        <v>43</v>
      </c>
      <c r="D23">
        <v>83</v>
      </c>
      <c r="E23">
        <v>47</v>
      </c>
      <c r="F23">
        <v>40</v>
      </c>
      <c r="G23">
        <v>94</v>
      </c>
      <c r="H23">
        <f>SUM(C23:G23)</f>
        <v>307</v>
      </c>
      <c r="I23" s="2">
        <f>(H23/500)</f>
        <v>0.61399999999999999</v>
      </c>
      <c r="J23" s="1" t="str">
        <f>IF(I23&lt;0.5,"Fail",IF(I23&gt;=0.5,"Pass"))</f>
        <v>Pass</v>
      </c>
      <c r="K23" t="str">
        <f>IF(I23&lt;0.5,"Fail",IF(I23&lt;0.7,"Pass",IF(I23&lt;0.8,"Credit",IF(I23&lt;0.9,"Distinction","High Distinction"))))</f>
        <v>Pass</v>
      </c>
    </row>
    <row r="24" spans="1:11" x14ac:dyDescent="0.25">
      <c r="A24" t="s">
        <v>39</v>
      </c>
      <c r="B24" t="str">
        <f>$F$3</f>
        <v>ictict312</v>
      </c>
      <c r="C24">
        <v>22</v>
      </c>
      <c r="D24">
        <v>44</v>
      </c>
      <c r="E24">
        <v>79</v>
      </c>
      <c r="F24">
        <v>75</v>
      </c>
      <c r="G24">
        <v>79</v>
      </c>
      <c r="H24">
        <f>SUM(C24:G24)</f>
        <v>299</v>
      </c>
      <c r="I24" s="2">
        <f>(H24/500)</f>
        <v>0.59799999999999998</v>
      </c>
      <c r="J24" s="1" t="str">
        <f>IF(I24&lt;0.5,"Fail",IF(I24&gt;=0.5,"Pass"))</f>
        <v>Pass</v>
      </c>
      <c r="K24" t="str">
        <f>IF(I24&lt;0.5,"Fail",IF(I24&lt;0.7,"Pass",IF(I24&lt;0.8,"Credit",IF(I24&lt;0.9,"Distinction","High Distinction"))))</f>
        <v>Pass</v>
      </c>
    </row>
    <row r="29" spans="1:11" x14ac:dyDescent="0.25">
      <c r="I29" t="s">
        <v>40</v>
      </c>
      <c r="K29">
        <f>COUNTA(A6:A24)</f>
        <v>19</v>
      </c>
    </row>
    <row r="30" spans="1:11" x14ac:dyDescent="0.25">
      <c r="I30" t="s">
        <v>41</v>
      </c>
      <c r="K30">
        <f>COUNTIFS(J6:J24,"Pass")</f>
        <v>9</v>
      </c>
    </row>
    <row r="31" spans="1:11" x14ac:dyDescent="0.25">
      <c r="I31" t="s">
        <v>42</v>
      </c>
      <c r="K31">
        <f>COUNTIFS(J6:J24,"Fail")</f>
        <v>10</v>
      </c>
    </row>
    <row r="32" spans="1:11" x14ac:dyDescent="0.25">
      <c r="I32" t="s">
        <v>43</v>
      </c>
      <c r="K32" s="2">
        <f>K31/100</f>
        <v>0.1</v>
      </c>
    </row>
    <row r="33" spans="11:11" x14ac:dyDescent="0.25">
      <c r="K33" s="2"/>
    </row>
  </sheetData>
  <conditionalFormatting sqref="J6:J24">
    <cfRule type="containsText" dxfId="5" priority="2" operator="containsText" text="Pass">
      <formula>NOT(ISERROR(SEARCH("Pass",J6)))</formula>
    </cfRule>
    <cfRule type="containsText" dxfId="4" priority="3" operator="containsText" text="Fail">
      <formula>NOT(ISERROR(SEARCH("Fail",J6)))</formula>
    </cfRule>
  </conditionalFormatting>
  <conditionalFormatting sqref="K6:K24">
    <cfRule type="containsText" dxfId="3" priority="1" operator="containsText" text="Fail">
      <formula>NOT(ISERROR(SEARCH("Fail",K6)))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SortByStudentName">
                <anchor moveWithCells="1" sizeWithCells="1">
                  <from>
                    <xdr:col>11</xdr:col>
                    <xdr:colOff>447675</xdr:colOff>
                    <xdr:row>9</xdr:row>
                    <xdr:rowOff>180975</xdr:rowOff>
                  </from>
                  <to>
                    <xdr:col>14</xdr:col>
                    <xdr:colOff>457200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11</xdr:col>
                    <xdr:colOff>504825</xdr:colOff>
                    <xdr:row>15</xdr:row>
                    <xdr:rowOff>104775</xdr:rowOff>
                  </from>
                  <to>
                    <xdr:col>15</xdr:col>
                    <xdr:colOff>142875</xdr:colOff>
                    <xdr:row>21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9F2AD4-830F-4900-B90D-ABF126FDF610}">
          <x14:formula1>
            <xm:f>Sheet1!$A$2:$A$4</xm:f>
          </x14:formula1>
          <xm:sqref>A3:B3</xm:sqref>
        </x14:dataValidation>
        <x14:dataValidation type="list" allowBlank="1" showInputMessage="1" showErrorMessage="1" xr:uid="{A9610515-65E3-4DA9-87AA-652E3EEC02C3}">
          <x14:formula1>
            <xm:f>Sheet1!$C$2:$C$4</xm:f>
          </x14:formula1>
          <xm:sqref>E3</xm:sqref>
        </x14:dataValidation>
        <x14:dataValidation type="list" allowBlank="1" showInputMessage="1" showErrorMessage="1" xr:uid="{39733890-FED7-4267-9FB7-F19BF1D11731}">
          <x14:formula1>
            <xm:f>Sheet1!$C$2:$C$5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42FF-D1EC-4A95-B4B7-498030E21F9D}">
  <sheetPr codeName="Sheet2"/>
  <dimension ref="A1:C5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50</v>
      </c>
      <c r="C1" t="s">
        <v>52</v>
      </c>
    </row>
    <row r="2" spans="1:3" x14ac:dyDescent="0.25">
      <c r="A2" t="s">
        <v>44</v>
      </c>
      <c r="C2" t="s">
        <v>47</v>
      </c>
    </row>
    <row r="3" spans="1:3" x14ac:dyDescent="0.25">
      <c r="A3" t="s">
        <v>45</v>
      </c>
      <c r="C3" t="s">
        <v>48</v>
      </c>
    </row>
    <row r="4" spans="1:3" x14ac:dyDescent="0.25">
      <c r="A4" t="s">
        <v>46</v>
      </c>
      <c r="C4" t="s">
        <v>49</v>
      </c>
    </row>
    <row r="5" spans="1:3" x14ac:dyDescent="0.25">
      <c r="C5" t="s">
        <v>53</v>
      </c>
    </row>
  </sheetData>
  <dataValidations count="1">
    <dataValidation type="list" allowBlank="1" showInputMessage="1" showErrorMessage="1" sqref="A1" xr:uid="{7FC47DC3-08C4-4B8D-8F95-6DF5C14450BC}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ICTICT312 Murray Tafe Students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Knight</dc:creator>
  <cp:lastModifiedBy>Nicholas Knight</cp:lastModifiedBy>
  <dcterms:created xsi:type="dcterms:W3CDTF">2024-10-09T00:51:50Z</dcterms:created>
  <dcterms:modified xsi:type="dcterms:W3CDTF">2024-10-15T23:31:24Z</dcterms:modified>
</cp:coreProperties>
</file>