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vish\Desktop\"/>
    </mc:Choice>
  </mc:AlternateContent>
  <xr:revisionPtr revIDLastSave="0" documentId="8_{C995F29F-2A65-46D6-B401-A5F8AAEC175E}" xr6:coauthVersionLast="47" xr6:coauthVersionMax="47" xr10:uidLastSave="{00000000-0000-0000-0000-000000000000}"/>
  <bookViews>
    <workbookView xWindow="-108" yWindow="-108" windowWidth="23256" windowHeight="12576" xr2:uid="{07FCD772-AD43-46AA-BC54-AE62CCAEC6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39" i="1"/>
  <c r="B40" i="1" s="1"/>
  <c r="B44" i="1" s="1"/>
  <c r="B38" i="1"/>
  <c r="B35" i="1"/>
  <c r="B37" i="1" s="1"/>
  <c r="B42" i="1" s="1"/>
  <c r="B34" i="1"/>
  <c r="B36" i="1" s="1"/>
  <c r="B41" i="1" s="1"/>
  <c r="B22" i="1"/>
  <c r="B21" i="1"/>
  <c r="B17" i="1"/>
  <c r="B16" i="1"/>
  <c r="B15" i="1"/>
</calcChain>
</file>

<file path=xl/sharedStrings.xml><?xml version="1.0" encoding="utf-8"?>
<sst xmlns="http://schemas.openxmlformats.org/spreadsheetml/2006/main" count="76" uniqueCount="51">
  <si>
    <t xml:space="preserve">Inverter </t>
  </si>
  <si>
    <t>No of inverters</t>
  </si>
  <si>
    <t>Min Input Voltage</t>
  </si>
  <si>
    <t>V</t>
  </si>
  <si>
    <t>Max Input Voltage</t>
  </si>
  <si>
    <t>Max Input Current</t>
  </si>
  <si>
    <t>A</t>
  </si>
  <si>
    <t>Nominal Output Power</t>
  </si>
  <si>
    <t>W</t>
  </si>
  <si>
    <t>Peak Input Power</t>
  </si>
  <si>
    <t>String Connections</t>
  </si>
  <si>
    <t xml:space="preserve">Module </t>
  </si>
  <si>
    <t>Nominal Module Power</t>
  </si>
  <si>
    <t>Module short circuit current</t>
  </si>
  <si>
    <t>MPP current</t>
  </si>
  <si>
    <t>MPP voltage</t>
  </si>
  <si>
    <t>Open circuit voltage</t>
  </si>
  <si>
    <t>MIN # of panels per string</t>
  </si>
  <si>
    <t>MAX # of panels per string</t>
  </si>
  <si>
    <t>MAX # of strings per MPPT</t>
  </si>
  <si>
    <t xml:space="preserve">Number of modules per string </t>
  </si>
  <si>
    <t>Number of parallel strings used</t>
  </si>
  <si>
    <t>Number of parallel strings per MPPT used</t>
  </si>
  <si>
    <t>String power rating</t>
  </si>
  <si>
    <t>system power rating</t>
  </si>
  <si>
    <t>minimum recorded temperature</t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</si>
  <si>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</si>
  <si>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maximum recorded temperature</t>
  </si>
  <si>
    <t>maximum average irradiance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</si>
  <si>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</si>
  <si>
    <t>STC temperature</t>
  </si>
  <si>
    <t>STC irradiance</t>
  </si>
  <si>
    <t>Tadder</t>
  </si>
  <si>
    <t xml:space="preserve">Temperature </t>
  </si>
  <si>
    <t>Voc temp coeff</t>
  </si>
  <si>
    <r>
      <t>%/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</si>
  <si>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Vm temp coeff</t>
  </si>
  <si>
    <t>Isc temp coeff</t>
  </si>
  <si>
    <t>Pm temp coeff</t>
  </si>
  <si>
    <t>String Voc</t>
  </si>
  <si>
    <t>String Vm</t>
  </si>
  <si>
    <t>System Voc at low temp</t>
  </si>
  <si>
    <t>System Vm at high temp</t>
  </si>
  <si>
    <t>Max Isc under max S and high temp</t>
  </si>
  <si>
    <t>Peak input power at max S and min temp Overall</t>
  </si>
  <si>
    <t>Peak power at s max for each inverter</t>
  </si>
  <si>
    <t xml:space="preserve">Requirement </t>
  </si>
  <si>
    <t>Vocmax &lt; Vdc_max_inverter</t>
  </si>
  <si>
    <t>Vmmin &gt; Vdc_min inverter</t>
  </si>
  <si>
    <t>Iscmax &lt; Idcmax</t>
  </si>
  <si>
    <t>Pdcmax &lt; Pdc_max_inverter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</si>
</sst>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1070-054A-480B-B440-289AE91CD0CC}">
  <dimension ref="A1:D44"/>
  <sheetViews>
    <sheetView tabSelected="1" topLeftCell="A22" workbookViewId="0">
      <selection activeCell="B34" sqref="B34"/>
    </sheetView>
  </sheetViews>
  <sheetFormatPr defaultColWidth="8.77734375" defaultRowHeight="14.4" x14ac:dyDescent="0.3"/>
  <cols>
    <col min="1" max="1" width="40.44140625" customWidth="1"/>
    <col min="2" max="2" width="30" customWidth="1"/>
    <col min="3" max="3" width="22.6640625" customWidth="1"/>
  </cols>
  <sheetData>
    <row r="1" spans="1:4" x14ac:dyDescent="0.3">
      <c r="A1" s="1" t="s">
        <v>0</v>
      </c>
      <c r="B1" s="1"/>
      <c r="C1" s="1"/>
      <c r="D1" s="2"/>
    </row>
    <row r="2" spans="1:4" x14ac:dyDescent="0.3">
      <c r="A2" s="3" t="s">
        <v>1</v>
      </c>
      <c r="B2" s="3">
        <v>126</v>
      </c>
      <c r="C2" s="4"/>
      <c r="D2" s="2"/>
    </row>
    <row r="3" spans="1:4" x14ac:dyDescent="0.3">
      <c r="A3" s="3" t="s">
        <v>2</v>
      </c>
      <c r="B3" s="3">
        <v>650</v>
      </c>
      <c r="C3" s="3" t="s">
        <v>3</v>
      </c>
      <c r="D3" s="2"/>
    </row>
    <row r="4" spans="1:4" x14ac:dyDescent="0.3">
      <c r="A4" s="3" t="s">
        <v>4</v>
      </c>
      <c r="B4" s="3">
        <v>1500</v>
      </c>
      <c r="C4" s="3" t="s">
        <v>3</v>
      </c>
      <c r="D4" s="2"/>
    </row>
    <row r="5" spans="1:4" x14ac:dyDescent="0.3">
      <c r="A5" s="3" t="s">
        <v>5</v>
      </c>
      <c r="B5" s="3">
        <v>150</v>
      </c>
      <c r="C5" s="3" t="s">
        <v>6</v>
      </c>
      <c r="D5" s="2"/>
    </row>
    <row r="6" spans="1:4" x14ac:dyDescent="0.3">
      <c r="A6" s="3" t="s">
        <v>7</v>
      </c>
      <c r="B6" s="3">
        <v>116000</v>
      </c>
      <c r="C6" s="3" t="s">
        <v>8</v>
      </c>
      <c r="D6" s="2"/>
    </row>
    <row r="7" spans="1:4" x14ac:dyDescent="0.3">
      <c r="A7" s="3" t="s">
        <v>9</v>
      </c>
      <c r="B7" s="3">
        <v>220000</v>
      </c>
      <c r="C7" s="3" t="s">
        <v>8</v>
      </c>
      <c r="D7" s="2"/>
    </row>
    <row r="8" spans="1:4" x14ac:dyDescent="0.3">
      <c r="A8" s="3" t="s">
        <v>10</v>
      </c>
      <c r="B8" s="3">
        <v>6</v>
      </c>
      <c r="C8" s="3"/>
      <c r="D8" s="2"/>
    </row>
    <row r="9" spans="1:4" x14ac:dyDescent="0.3">
      <c r="A9" s="5" t="s">
        <v>11</v>
      </c>
      <c r="B9" s="6"/>
      <c r="C9" s="7"/>
      <c r="D9" s="2"/>
    </row>
    <row r="10" spans="1:4" x14ac:dyDescent="0.3">
      <c r="A10" s="3" t="s">
        <v>12</v>
      </c>
      <c r="B10" s="3">
        <v>340</v>
      </c>
      <c r="C10" s="3" t="s">
        <v>8</v>
      </c>
      <c r="D10" s="2"/>
    </row>
    <row r="11" spans="1:4" x14ac:dyDescent="0.3">
      <c r="A11" s="3" t="s">
        <v>13</v>
      </c>
      <c r="B11" s="3">
        <v>9.75</v>
      </c>
      <c r="C11" s="3" t="s">
        <v>6</v>
      </c>
      <c r="D11" s="2"/>
    </row>
    <row r="12" spans="1:4" x14ac:dyDescent="0.3">
      <c r="A12" s="3" t="s">
        <v>14</v>
      </c>
      <c r="B12" s="3">
        <v>8.9499999999999993</v>
      </c>
      <c r="C12" s="3" t="s">
        <v>6</v>
      </c>
      <c r="D12" s="2"/>
    </row>
    <row r="13" spans="1:4" x14ac:dyDescent="0.3">
      <c r="A13" s="3" t="s">
        <v>15</v>
      </c>
      <c r="B13" s="3">
        <v>37.840000000000003</v>
      </c>
      <c r="C13" s="3" t="s">
        <v>3</v>
      </c>
      <c r="D13" s="2"/>
    </row>
    <row r="14" spans="1:4" x14ac:dyDescent="0.3">
      <c r="A14" s="3" t="s">
        <v>16</v>
      </c>
      <c r="B14" s="3">
        <v>44.95</v>
      </c>
      <c r="C14" s="3" t="s">
        <v>3</v>
      </c>
      <c r="D14" s="2"/>
    </row>
    <row r="15" spans="1:4" x14ac:dyDescent="0.3">
      <c r="A15" s="3" t="s">
        <v>17</v>
      </c>
      <c r="B15" s="3">
        <f>ROUNDUP(B2/ROUNDUP(B11+(B27+B23-B25)*B29*B11/100,0),0)</f>
        <v>13</v>
      </c>
      <c r="C15" s="3"/>
      <c r="D15" s="2"/>
    </row>
    <row r="16" spans="1:4" x14ac:dyDescent="0.3">
      <c r="A16" s="3" t="s">
        <v>18</v>
      </c>
      <c r="B16" s="3">
        <f>ROUNDDOWN(B4/ROUNDUP(B14+(B23-B26)*B30*B14/100,0),0)</f>
        <v>31</v>
      </c>
      <c r="C16" s="3"/>
      <c r="D16" s="2"/>
    </row>
    <row r="17" spans="1:4" x14ac:dyDescent="0.3">
      <c r="A17" s="3" t="s">
        <v>19</v>
      </c>
      <c r="B17" s="3">
        <f>ROUNDDOWN(B5/ROUNDUP(B11*(B25/B27)*(1+(B28+B24-B26)*B32/100),0),0)</f>
        <v>11</v>
      </c>
      <c r="C17" s="3"/>
      <c r="D17" s="2"/>
    </row>
    <row r="18" spans="1:4" x14ac:dyDescent="0.3">
      <c r="A18" s="3" t="s">
        <v>20</v>
      </c>
      <c r="B18" s="3">
        <v>30</v>
      </c>
      <c r="C18" s="3"/>
      <c r="D18" s="2"/>
    </row>
    <row r="19" spans="1:4" x14ac:dyDescent="0.3">
      <c r="A19" s="3" t="s">
        <v>21</v>
      </c>
      <c r="B19" s="8">
        <v>1386</v>
      </c>
      <c r="C19" s="3"/>
      <c r="D19" s="2"/>
    </row>
    <row r="20" spans="1:4" x14ac:dyDescent="0.3">
      <c r="A20" s="3" t="s">
        <v>22</v>
      </c>
      <c r="B20" s="3">
        <v>3</v>
      </c>
      <c r="C20" s="3"/>
      <c r="D20" s="2"/>
    </row>
    <row r="21" spans="1:4" x14ac:dyDescent="0.3">
      <c r="A21" s="3" t="s">
        <v>23</v>
      </c>
      <c r="B21" s="3">
        <f>B18*B10</f>
        <v>10200</v>
      </c>
      <c r="C21" s="3" t="s">
        <v>8</v>
      </c>
      <c r="D21" s="2"/>
    </row>
    <row r="22" spans="1:4" x14ac:dyDescent="0.3">
      <c r="A22" s="3" t="s">
        <v>24</v>
      </c>
      <c r="B22" s="3">
        <f>B18*B19*B10</f>
        <v>14137200</v>
      </c>
      <c r="C22" s="3" t="s">
        <v>8</v>
      </c>
      <c r="D22" s="2"/>
    </row>
    <row r="23" spans="1:4" ht="16.2" x14ac:dyDescent="0.3">
      <c r="A23" s="3" t="s">
        <v>25</v>
      </c>
      <c r="B23" s="3">
        <v>17</v>
      </c>
      <c r="C23" s="3" t="s">
        <v>26</v>
      </c>
      <c r="D23" s="2"/>
    </row>
    <row r="24" spans="1:4" ht="16.2" x14ac:dyDescent="0.3">
      <c r="A24" s="3" t="s">
        <v>27</v>
      </c>
      <c r="B24" s="3">
        <v>30</v>
      </c>
      <c r="C24" s="3" t="s">
        <v>26</v>
      </c>
      <c r="D24" s="2"/>
    </row>
    <row r="25" spans="1:4" ht="16.2" x14ac:dyDescent="0.3">
      <c r="A25" s="3" t="s">
        <v>28</v>
      </c>
      <c r="B25" s="3">
        <v>1250</v>
      </c>
      <c r="C25" s="3" t="s">
        <v>29</v>
      </c>
      <c r="D25" s="2"/>
    </row>
    <row r="26" spans="1:4" ht="16.2" x14ac:dyDescent="0.3">
      <c r="A26" s="3" t="s">
        <v>30</v>
      </c>
      <c r="B26" s="3">
        <v>25</v>
      </c>
      <c r="C26" s="3" t="s">
        <v>26</v>
      </c>
      <c r="D26" s="2"/>
    </row>
    <row r="27" spans="1:4" ht="16.2" x14ac:dyDescent="0.3">
      <c r="A27" s="3" t="s">
        <v>31</v>
      </c>
      <c r="B27" s="3">
        <v>1000</v>
      </c>
      <c r="C27" s="3" t="s">
        <v>29</v>
      </c>
      <c r="D27" s="2"/>
    </row>
    <row r="28" spans="1:4" ht="16.2" x14ac:dyDescent="0.3">
      <c r="A28" s="3" t="s">
        <v>32</v>
      </c>
      <c r="B28" s="3">
        <v>25</v>
      </c>
      <c r="C28" s="3" t="s">
        <v>26</v>
      </c>
      <c r="D28" s="2"/>
    </row>
    <row r="29" spans="1:4" x14ac:dyDescent="0.3">
      <c r="A29" s="5" t="s">
        <v>33</v>
      </c>
      <c r="B29" s="6"/>
      <c r="C29" s="7"/>
      <c r="D29" s="2"/>
    </row>
    <row r="30" spans="1:4" ht="16.2" x14ac:dyDescent="0.3">
      <c r="A30" s="3" t="s">
        <v>34</v>
      </c>
      <c r="B30" s="3">
        <v>-0.33</v>
      </c>
      <c r="C30" s="3" t="s">
        <v>35</v>
      </c>
      <c r="D30" s="2"/>
    </row>
    <row r="31" spans="1:4" ht="16.2" x14ac:dyDescent="0.3">
      <c r="A31" s="3" t="s">
        <v>36</v>
      </c>
      <c r="B31" s="3">
        <v>-0.36</v>
      </c>
      <c r="C31" s="3" t="s">
        <v>35</v>
      </c>
      <c r="D31" s="2"/>
    </row>
    <row r="32" spans="1:4" ht="16.2" x14ac:dyDescent="0.3">
      <c r="A32" s="3" t="s">
        <v>37</v>
      </c>
      <c r="B32" s="3">
        <v>0.1</v>
      </c>
      <c r="C32" s="3" t="s">
        <v>35</v>
      </c>
      <c r="D32" s="2"/>
    </row>
    <row r="33" spans="1:4" ht="16.2" x14ac:dyDescent="0.3">
      <c r="A33" s="3" t="s">
        <v>38</v>
      </c>
      <c r="B33" s="3">
        <v>-0.23</v>
      </c>
      <c r="C33" s="3" t="s">
        <v>35</v>
      </c>
      <c r="D33" s="2"/>
    </row>
    <row r="34" spans="1:4" x14ac:dyDescent="0.3">
      <c r="A34" s="3" t="s">
        <v>39</v>
      </c>
      <c r="B34" s="3">
        <f>B18*B14</f>
        <v>1348.5</v>
      </c>
      <c r="C34" s="3" t="s">
        <v>3</v>
      </c>
      <c r="D34" s="2"/>
    </row>
    <row r="35" spans="1:4" x14ac:dyDescent="0.3">
      <c r="A35" s="3" t="s">
        <v>40</v>
      </c>
      <c r="B35" s="3">
        <f>B18*B13</f>
        <v>1135.2</v>
      </c>
      <c r="C35" s="3" t="s">
        <v>3</v>
      </c>
      <c r="D35" s="2"/>
    </row>
    <row r="36" spans="1:4" x14ac:dyDescent="0.3">
      <c r="A36" s="3" t="s">
        <v>41</v>
      </c>
      <c r="B36" s="3">
        <f>ROUNDUP(B34+(B23-B26)*B30*B34/100,0)</f>
        <v>1385</v>
      </c>
      <c r="C36" s="3" t="s">
        <v>3</v>
      </c>
      <c r="D36" s="2"/>
    </row>
    <row r="37" spans="1:4" x14ac:dyDescent="0.3">
      <c r="A37" s="3" t="s">
        <v>42</v>
      </c>
      <c r="B37" s="3">
        <f>ROUNDUP(B35+(B28+B24-B26)*B31*B35/100,0)</f>
        <v>1013</v>
      </c>
      <c r="C37" s="3" t="s">
        <v>3</v>
      </c>
      <c r="D37" s="2"/>
    </row>
    <row r="38" spans="1:4" x14ac:dyDescent="0.3">
      <c r="A38" s="3" t="s">
        <v>43</v>
      </c>
      <c r="B38" s="3">
        <f>ROUNDUP(B11*B20*(B25/B27)*(1+(B28+B24-B26)*B32/100),0)</f>
        <v>38</v>
      </c>
      <c r="C38" s="3" t="s">
        <v>6</v>
      </c>
      <c r="D38" s="2"/>
    </row>
    <row r="39" spans="1:4" x14ac:dyDescent="0.3">
      <c r="A39" s="9" t="s">
        <v>44</v>
      </c>
      <c r="B39" s="9">
        <f>ROUND(B22*(B25/B27)*(1+(B23-B26)*B33/100),0)</f>
        <v>17996656</v>
      </c>
      <c r="C39" s="9" t="s">
        <v>8</v>
      </c>
      <c r="D39" s="2"/>
    </row>
    <row r="40" spans="1:4" x14ac:dyDescent="0.3">
      <c r="A40" s="9" t="s">
        <v>45</v>
      </c>
      <c r="B40" s="9">
        <f>(B39/B2)*0.8</f>
        <v>114264.48253968253</v>
      </c>
      <c r="C40" s="10"/>
      <c r="D40" s="2"/>
    </row>
    <row r="41" spans="1:4" x14ac:dyDescent="0.3">
      <c r="A41" s="3" t="s">
        <v>46</v>
      </c>
      <c r="B41" s="3" t="str">
        <f>IF(B36&lt;B4,"Good ","Bad")</f>
        <v xml:space="preserve">Good </v>
      </c>
      <c r="C41" s="11" t="s">
        <v>47</v>
      </c>
      <c r="D41" s="12"/>
    </row>
    <row r="42" spans="1:4" x14ac:dyDescent="0.3">
      <c r="A42" s="3" t="s">
        <v>46</v>
      </c>
      <c r="B42" s="3" t="str">
        <f>IF(B37&gt;B3,"Good ","Bad ")</f>
        <v xml:space="preserve">Good </v>
      </c>
      <c r="C42" s="11" t="s">
        <v>48</v>
      </c>
      <c r="D42" s="12"/>
    </row>
    <row r="43" spans="1:4" x14ac:dyDescent="0.3">
      <c r="A43" s="13" t="s">
        <v>46</v>
      </c>
      <c r="B43" s="3" t="str">
        <f>IF(B38&lt;B5,"Good ","Bad ")</f>
        <v xml:space="preserve">Good </v>
      </c>
      <c r="C43" s="4" t="s">
        <v>49</v>
      </c>
      <c r="D43" s="4"/>
    </row>
    <row r="44" spans="1:4" x14ac:dyDescent="0.3">
      <c r="A44" s="3" t="s">
        <v>46</v>
      </c>
      <c r="B44" s="3" t="str">
        <f>IF(B40&lt;B7,"Good ","Bad ")</f>
        <v xml:space="preserve">Good </v>
      </c>
      <c r="C44" s="11" t="s">
        <v>50</v>
      </c>
      <c r="D44" s="12"/>
    </row>
  </sheetData>
  <mergeCells count="3">
    <mergeCell ref="A1:C1"/>
    <mergeCell ref="A9:C9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Jhevish</dc:creator>
  <cp:lastModifiedBy>Jhevish</cp:lastModifiedBy>
  <dcterms:created xsi:type="dcterms:W3CDTF">2022-08-13T08:32:31Z</dcterms:created>
  <dcterms:modified xsi:type="dcterms:W3CDTF">2022-08-13T08:33:03Z</dcterms:modified>
</cp:coreProperties>
</file>