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d.docs.live.net/0b1f532924a42308/12. ENEAGRAMA/PROYECTO LAU PINEDA/"/>
    </mc:Choice>
  </mc:AlternateContent>
  <xr:revisionPtr revIDLastSave="38" documentId="8_{78F46271-8BBD-48E7-805C-DA7A4ED51634}" xr6:coauthVersionLast="47" xr6:coauthVersionMax="47" xr10:uidLastSave="{5F1D3A30-7C93-418B-98E4-3B563DB2C116}"/>
  <bookViews>
    <workbookView xWindow="-120" yWindow="-120" windowWidth="20730" windowHeight="11160" xr2:uid="{D14BA555-69C0-4F57-BD5A-E358DD3A177A}"/>
  </bookViews>
  <sheets>
    <sheet name="Análisis Eneagrama Integral" sheetId="1" r:id="rId1"/>
    <sheet name="Criterios de resultados" sheetId="2" r:id="rId2"/>
  </sheets>
  <definedNames>
    <definedName name="_xlnm._FilterDatabase" localSheetId="0" hidden="1">'Análisis Eneagrama Integral'!$A$40:$E$49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2" i="1" l="1"/>
  <c r="B29" i="1"/>
  <c r="B24" i="1" l="1"/>
  <c r="B52" i="1" l="1"/>
  <c r="C52" i="1" s="1"/>
  <c r="D8" i="1"/>
  <c r="C3" i="1" l="1"/>
  <c r="B53" i="1"/>
  <c r="C53" i="1" s="1"/>
  <c r="B54" i="1"/>
  <c r="C54" i="1" s="1"/>
  <c r="C41" i="1"/>
  <c r="B26" i="1" l="1"/>
  <c r="B25" i="1"/>
  <c r="B21" i="1"/>
  <c r="B20" i="1"/>
  <c r="B19" i="1"/>
  <c r="A54" i="1"/>
  <c r="A53" i="1"/>
  <c r="A52" i="1"/>
  <c r="D54" i="1"/>
  <c r="E54" i="1" s="1"/>
  <c r="F54" i="1" s="1"/>
  <c r="D53" i="1"/>
  <c r="E53" i="1" s="1"/>
  <c r="F53" i="1" s="1"/>
  <c r="D52" i="1"/>
  <c r="E52" i="1" s="1"/>
  <c r="F52" i="1" s="1"/>
  <c r="C49" i="1"/>
  <c r="C48" i="1"/>
  <c r="C47" i="1"/>
  <c r="C46" i="1"/>
  <c r="C45" i="1"/>
  <c r="C44" i="1"/>
  <c r="C43" i="1"/>
  <c r="C42" i="1"/>
  <c r="B35" i="1"/>
  <c r="C19" i="1" l="1"/>
  <c r="C20" i="1" s="1"/>
  <c r="E29" i="1"/>
  <c r="C29" i="1"/>
  <c r="B38" i="1" l="1"/>
  <c r="B37" i="1"/>
  <c r="B36" i="1"/>
  <c r="C4" i="1"/>
  <c r="C5" i="1"/>
  <c r="D19" i="1" l="1"/>
  <c r="D20" i="1" s="1"/>
  <c r="E32" i="1"/>
  <c r="B31" i="1"/>
  <c r="E31" i="1" s="1"/>
  <c r="B30" i="1"/>
  <c r="E30" i="1" s="1"/>
  <c r="D16" i="1"/>
  <c r="F35" i="1" s="1"/>
  <c r="C36" i="1" l="1"/>
  <c r="E24" i="1"/>
  <c r="E25" i="1" s="1"/>
  <c r="E19" i="1"/>
  <c r="E20" i="1" s="1"/>
  <c r="D24" i="1"/>
  <c r="D25" i="1" s="1"/>
  <c r="C24" i="1"/>
  <c r="C25" i="1" s="1"/>
  <c r="D29" i="1"/>
  <c r="D30" i="1"/>
  <c r="C30" i="1"/>
  <c r="D31" i="1"/>
  <c r="C31" i="1"/>
  <c r="D32" i="1"/>
  <c r="C32" i="1"/>
  <c r="D9" i="1"/>
  <c r="D10" i="1"/>
  <c r="D11" i="1"/>
  <c r="D12" i="1"/>
  <c r="D38" i="1" s="1"/>
  <c r="D13" i="1"/>
  <c r="D14" i="1"/>
  <c r="C35" i="1" s="1"/>
  <c r="D15" i="1"/>
  <c r="C37" i="1" s="1"/>
  <c r="D36" i="1" l="1"/>
  <c r="E36" i="1" s="1"/>
  <c r="C38" i="1"/>
  <c r="E38" i="1" s="1"/>
  <c r="D35" i="1"/>
  <c r="E35" i="1" s="1"/>
  <c r="D37" i="1"/>
  <c r="E3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Mauricio Villegas</author>
  </authors>
  <commentList>
    <comment ref="A3" authorId="0" shapeId="0" xr:uid="{445FE6E4-BC2F-423E-BD2F-708FE8BE6B8D}">
      <text>
        <r>
          <rPr>
            <sz val="9"/>
            <color indexed="81"/>
            <rFont val="Tahoma"/>
            <family val="2"/>
          </rPr>
          <t>Deseo de sentirse seguro. Se refiere a cómo cuidamos de nosotros mismos. Personas continuamente preocupadas, así sea de forma sutil, con lo esencial para vivir: Alimento, salud, refugio, seguridad y comodidad física, hogar, dinero y estabilidad. Ponen la atención en buscar las condiciones óptimas para sentirse bien, se preocupan por su propio bienestar.</t>
        </r>
      </text>
    </comment>
    <comment ref="A4" authorId="0" shapeId="0" xr:uid="{15B9C5B5-23FC-4866-90A7-73388A88EC4C}">
      <text>
        <r>
          <rPr>
            <sz val="9"/>
            <color indexed="81"/>
            <rFont val="Tahoma"/>
            <family val="2"/>
          </rPr>
          <t>Deseo de interactuar con otros. Actividad Comunitaria. Existe un gran interés por caer bien a los demás y por pertenecer a un grupo de referencia o apoyo. Les preocupa ser aceptados y obtener una posición de privilegio o de reconocimiento dentro de su grupo, familia o trabajo. Les gusta la diversión social.</t>
        </r>
        <r>
          <rPr>
            <b/>
            <sz val="9"/>
            <color indexed="81"/>
            <rFont val="Tahoma"/>
            <family val="2"/>
          </rPr>
          <t xml:space="preserve">
</t>
        </r>
        <r>
          <rPr>
            <sz val="9"/>
            <color indexed="81"/>
            <rFont val="Tahoma"/>
            <family val="2"/>
          </rPr>
          <t xml:space="preserve">
</t>
        </r>
      </text>
    </comment>
    <comment ref="A5" authorId="0" shapeId="0" xr:uid="{9A5761AB-45AD-4DE1-92B3-A58B4A25A3F9}">
      <text>
        <r>
          <rPr>
            <sz val="9"/>
            <color indexed="81"/>
            <rFont val="Tahoma"/>
            <family val="2"/>
          </rPr>
          <t xml:space="preserve">Relaciones estrechas uno-a-uno. Enfocados en si son deseables y atractivos para los demás. Existe una búsqueda de cualquier situación emocionalmente intensa. Les atrae el contacto íntimo, como una conversación profunda con una persona fascinante ó en una relación sexual. 
</t>
        </r>
      </text>
    </comment>
  </commentList>
</comments>
</file>

<file path=xl/sharedStrings.xml><?xml version="1.0" encoding="utf-8"?>
<sst xmlns="http://schemas.openxmlformats.org/spreadsheetml/2006/main" count="308" uniqueCount="209">
  <si>
    <t>Eneatipo</t>
  </si>
  <si>
    <t>Perfeccionista</t>
  </si>
  <si>
    <t>Colaborador</t>
  </si>
  <si>
    <t>Competitivo</t>
  </si>
  <si>
    <t>Creativo</t>
  </si>
  <si>
    <t>Analítico</t>
  </si>
  <si>
    <t>Comprometido</t>
  </si>
  <si>
    <t>Dinámico</t>
  </si>
  <si>
    <t>Líder</t>
  </si>
  <si>
    <t>Conciliador</t>
  </si>
  <si>
    <t>Denominación</t>
  </si>
  <si>
    <t>Resultado</t>
  </si>
  <si>
    <t>Dispersión</t>
  </si>
  <si>
    <t xml:space="preserve">Energía </t>
  </si>
  <si>
    <t>Interna</t>
  </si>
  <si>
    <t>Externa</t>
  </si>
  <si>
    <t>Equilibrio</t>
  </si>
  <si>
    <t>Centro</t>
  </si>
  <si>
    <t>Físico</t>
  </si>
  <si>
    <t>Emocional</t>
  </si>
  <si>
    <t>Intelectual</t>
  </si>
  <si>
    <t>Centros</t>
  </si>
  <si>
    <t>Energías</t>
  </si>
  <si>
    <t>Motivación</t>
  </si>
  <si>
    <t xml:space="preserve">Cumplir </t>
  </si>
  <si>
    <t>Aceptación</t>
  </si>
  <si>
    <t>Éxito</t>
  </si>
  <si>
    <t>Autenticidad</t>
  </si>
  <si>
    <t>Conocimiento</t>
  </si>
  <si>
    <t>Seguridad</t>
  </si>
  <si>
    <t>Diversión</t>
  </si>
  <si>
    <t>Influir</t>
  </si>
  <si>
    <t>Paz</t>
  </si>
  <si>
    <t>Virtud</t>
  </si>
  <si>
    <t>Serenidad</t>
  </si>
  <si>
    <t>Humildad</t>
  </si>
  <si>
    <t>Veracidad</t>
  </si>
  <si>
    <t>Ecuanimidad</t>
  </si>
  <si>
    <t>Desapego</t>
  </si>
  <si>
    <t>Coraje</t>
  </si>
  <si>
    <t>Sobriedad</t>
  </si>
  <si>
    <t>Inocencia</t>
  </si>
  <si>
    <t>Acción</t>
  </si>
  <si>
    <t>Miedo</t>
  </si>
  <si>
    <t>Trampa</t>
  </si>
  <si>
    <t>No cumplir</t>
  </si>
  <si>
    <t>Rechazo</t>
  </si>
  <si>
    <t>Fracaso</t>
  </si>
  <si>
    <t>Ser uno más</t>
  </si>
  <si>
    <t>Ignorancia</t>
  </si>
  <si>
    <t>Amenazas</t>
  </si>
  <si>
    <t>Aburrimiento</t>
  </si>
  <si>
    <t>Descontrol</t>
  </si>
  <si>
    <t>Caos</t>
  </si>
  <si>
    <t>Perfección</t>
  </si>
  <si>
    <t>Servicio</t>
  </si>
  <si>
    <t>Eficiencia</t>
  </si>
  <si>
    <t>Ser único</t>
  </si>
  <si>
    <t>Idealismo</t>
  </si>
  <si>
    <t>Justicia</t>
  </si>
  <si>
    <t>Búsqueda</t>
  </si>
  <si>
    <t xml:space="preserve"> </t>
  </si>
  <si>
    <t>Físico / Emocional</t>
  </si>
  <si>
    <t>Físico / Intelectual</t>
  </si>
  <si>
    <t>Emocional / Intelectual</t>
  </si>
  <si>
    <t>Integración</t>
  </si>
  <si>
    <t>Desintegración</t>
  </si>
  <si>
    <t>Interna / Externa</t>
  </si>
  <si>
    <t>Interna / Equilibrio</t>
  </si>
  <si>
    <t>Externa / Equilibrio</t>
  </si>
  <si>
    <t>Espejos</t>
  </si>
  <si>
    <t>Cumplimiento</t>
  </si>
  <si>
    <t>Socialización</t>
  </si>
  <si>
    <t>Logro</t>
  </si>
  <si>
    <t>Interiorización</t>
  </si>
  <si>
    <t>Espejo</t>
  </si>
  <si>
    <t>Antagonismos</t>
  </si>
  <si>
    <t>Subtipos de Relacionamiento</t>
  </si>
  <si>
    <t>Autopreservación</t>
  </si>
  <si>
    <t>Social</t>
  </si>
  <si>
    <t>Personal - Sexual</t>
  </si>
  <si>
    <t>Estado</t>
  </si>
  <si>
    <t>Imagen ideal</t>
  </si>
  <si>
    <t>Estoy en lo correcto</t>
  </si>
  <si>
    <t>Soy de utilidad</t>
  </si>
  <si>
    <t>Soy exitoso</t>
  </si>
  <si>
    <t>Soy diferente</t>
  </si>
  <si>
    <t>Soy perceptivo</t>
  </si>
  <si>
    <t>Cumplo con mi deber</t>
  </si>
  <si>
    <t>Estoy Feliz</t>
  </si>
  <si>
    <t>Tengo poder</t>
  </si>
  <si>
    <t>Estoy de acuerdo</t>
  </si>
  <si>
    <t>Evita</t>
  </si>
  <si>
    <t>Furia</t>
  </si>
  <si>
    <t>Sus necesidades</t>
  </si>
  <si>
    <t>Fallar</t>
  </si>
  <si>
    <t>Sentirse perdido</t>
  </si>
  <si>
    <t>Vacío</t>
  </si>
  <si>
    <t>Soledad</t>
  </si>
  <si>
    <t>Pena emocional</t>
  </si>
  <si>
    <t>Debilidad</t>
  </si>
  <si>
    <t>Conflicto</t>
  </si>
  <si>
    <t>Estilo de hablar</t>
  </si>
  <si>
    <t>Enseñado, moralizado</t>
  </si>
  <si>
    <t>Haciendo alaarde, aconsejando</t>
  </si>
  <si>
    <t>Promoviend, empujando</t>
  </si>
  <si>
    <t>Lamentando, historias tristes</t>
  </si>
  <si>
    <t>Explicando, sistematizando</t>
  </si>
  <si>
    <t>Con precaución, en Grupo</t>
  </si>
  <si>
    <t>Anecdotas, cuentos</t>
  </si>
  <si>
    <t>Con mando, imperativo</t>
  </si>
  <si>
    <t>Monótono, Sagaz</t>
  </si>
  <si>
    <t>Libertad vs Autenticidad</t>
  </si>
  <si>
    <t>Calidad vs Oportunidad</t>
  </si>
  <si>
    <t>Dirección vs Seguimiento</t>
  </si>
  <si>
    <t>Socialización vs Aislamiento</t>
  </si>
  <si>
    <t>Aporte N1,N2,N3,N4 (%)</t>
  </si>
  <si>
    <t>Aporte N6,N7,N8,N5 (%)</t>
  </si>
  <si>
    <t xml:space="preserve">Diferencia </t>
  </si>
  <si>
    <t>Estado N7,N1,N8,N2</t>
  </si>
  <si>
    <t>Estado N4,N3,N6,N5</t>
  </si>
  <si>
    <t>Integración N Principales</t>
  </si>
  <si>
    <t>Valor N Integra</t>
  </si>
  <si>
    <t>Valor N Desintegra</t>
  </si>
  <si>
    <t>N9</t>
  </si>
  <si>
    <t xml:space="preserve"> N Integra</t>
  </si>
  <si>
    <t>N Desintegra</t>
  </si>
  <si>
    <r>
      <t xml:space="preserve">Físico </t>
    </r>
    <r>
      <rPr>
        <b/>
        <i/>
        <sz val="11"/>
        <color theme="0"/>
        <rFont val="Calibri"/>
        <family val="2"/>
        <scheme val="minor"/>
      </rPr>
      <t>(N1,N8,N9)</t>
    </r>
  </si>
  <si>
    <r>
      <t xml:space="preserve">Emocional </t>
    </r>
    <r>
      <rPr>
        <b/>
        <i/>
        <sz val="11"/>
        <color theme="0"/>
        <rFont val="Calibri"/>
        <family val="2"/>
        <scheme val="minor"/>
      </rPr>
      <t>(N2,N3,N4)</t>
    </r>
  </si>
  <si>
    <r>
      <t xml:space="preserve">Intelectual </t>
    </r>
    <r>
      <rPr>
        <b/>
        <i/>
        <sz val="11"/>
        <color theme="0"/>
        <rFont val="Calibri"/>
        <family val="2"/>
        <scheme val="minor"/>
      </rPr>
      <t>(N5,N6,N7)</t>
    </r>
  </si>
  <si>
    <r>
      <t xml:space="preserve">Interna </t>
    </r>
    <r>
      <rPr>
        <b/>
        <i/>
        <sz val="11"/>
        <color theme="0"/>
        <rFont val="Calibri"/>
        <family val="2"/>
        <scheme val="minor"/>
      </rPr>
      <t>(N1,N4,N5)</t>
    </r>
  </si>
  <si>
    <r>
      <t xml:space="preserve">Externa </t>
    </r>
    <r>
      <rPr>
        <b/>
        <i/>
        <sz val="11"/>
        <color theme="0"/>
        <rFont val="Calibri"/>
        <family val="2"/>
        <scheme val="minor"/>
      </rPr>
      <t>(N2,N7,N8)</t>
    </r>
  </si>
  <si>
    <r>
      <t>Equilibrio</t>
    </r>
    <r>
      <rPr>
        <b/>
        <i/>
        <sz val="11"/>
        <color theme="0"/>
        <rFont val="Calibri"/>
        <family val="2"/>
        <scheme val="minor"/>
      </rPr>
      <t xml:space="preserve"> (N3,N6,N9)</t>
    </r>
  </si>
  <si>
    <t>ENEATIPOS</t>
  </si>
  <si>
    <t>ÓPTIMO</t>
  </si>
  <si>
    <t>MAXIMIZADO</t>
  </si>
  <si>
    <t>MINIMIZADO</t>
  </si>
  <si>
    <t>CENTROS</t>
  </si>
  <si>
    <t>ESPEJOS</t>
  </si>
  <si>
    <t>EQUILIBRIO</t>
  </si>
  <si>
    <t>DESEQUILIBRIO</t>
  </si>
  <si>
    <t>1 
PERFECCIONISTA</t>
  </si>
  <si>
    <t>1
PERFECCIONISTA</t>
  </si>
  <si>
    <t>2 
COLABORADOR</t>
  </si>
  <si>
    <t>3
 COMPETITIVO</t>
  </si>
  <si>
    <t>3 
COMPETITIVO</t>
  </si>
  <si>
    <t>4
CREATIVO</t>
  </si>
  <si>
    <t>5
ANALÍTICO</t>
  </si>
  <si>
    <t>6
COMPROMETIDO</t>
  </si>
  <si>
    <t>7
DINÁMICO</t>
  </si>
  <si>
    <t>8
LÍDER</t>
  </si>
  <si>
    <t>9
CONCILIADOR</t>
  </si>
  <si>
    <t>DESCRIPCIÓN</t>
  </si>
  <si>
    <t>SUBTIPOS RELACIONALES</t>
  </si>
  <si>
    <t>ALTO DESMPEÑO</t>
  </si>
  <si>
    <t>BAJO DESEMPEÑO</t>
  </si>
  <si>
    <t xml:space="preserve">Energía de equilibrio y con un enfoque de CONCILIACIÓN, mantiene la armonía, la paz y la estabilidad tanto a nivel interno como externo. 
En alto desempeño, puede movilizar a las personas siempre en un marco de justificia, buscando mediar y crear ambientes de estabilidad, siendo sin embargo capaz de desafiar su estatus quo.
</t>
  </si>
  <si>
    <t xml:space="preserve">Energía de SOCIALIZACIÓN con un enfoque en la novedad y la variedad, quienes disfrutan  el cambio.
En alto desempeño, estos perfiles son altamente motivados y por su personalidad tienden a ser magnéticos, dándoles gran capacidad de conectar con otros.
A este perfil le gustan los proyectos, los retos que lo conecte con el disfrute y experiencias nuevas, por lo cual pueder ser muy innovadores.   
</t>
  </si>
  <si>
    <t>Energía de SOCIALIZACIÓN con un enfoque en la novedad y la variedad, quienes disfrutan  el cambio.
Un siete en bajo desempeño puede manifestar sentimiento de aburrición o de haber  caído en una rutina lo cual le genera frustración y  le puede llevar a asumir compromisos que en algun momento no quiere terminar porque no le generan emoción, deseando ir por  nuevos retos y nuevas experiencias que lo conecten de nuevo con el disfrute.
En bajo desempeño el eneatipo siete podría ser percibido como alguien que no quiere asumir compromisos, tener responsabilidades o ser controlado.  Puede verse como como poco comprometido, con un comportamiento irreverente y cambiante, un poco desmesurado.</t>
  </si>
  <si>
    <t>Componente de CUMPLIMIENTO, con un esquema de previsión y anticipación, lleva a la planeación bajo el concepto de visión a mediano y largo plazo.
Este perfil puede llegar a un bajo desempeño por una situación que genere sensación de amenaza, donde sienta en riesgo su seguridad, lo cual limita su capacidad de actuar, pudiendo frenarse y frenar a otros a la acción o buscando alta validación para accionar o tomar decisiones.  En escenarios de tensión, puede ser exagerado, visualizando el peor escenario, pudiendo comportarse de forma pesimista, angustiado, temerosa o hasta receloso.</t>
  </si>
  <si>
    <t xml:space="preserve">Componente de CUMPLIMIENTO, con un esquema de previsión y anticipación, lleva a la planeación bajo el concepto de visión a mediano y largo plazo.
Son personas comprometidas, cumplidoras, quines actúan de forma colaborativa y servicial, siemprede forma precavida y enfocada.
En alto desempeño, tienen una gran capacidad al servicio, son personas comprometidas, familiares, y altamente leales, quienes se alinean a su grupo y permiten transmitir su capacidad de planeación y contemplar diferentes opciones y escenarios.
</t>
  </si>
  <si>
    <t>Energía intelectual orientada a la INTERIORIZACIÓN mediante la comprensión profunda de los eventos del entorno y su asimilación a la realidad.
Este perfil tiende a especializarse en temas, en alto desempeño pueden ser  un experto, conocedor con un alto nivel de profundidad en sus diálogos, por lo cual suelen ser buscados como consejeros.
Son personas que se comportan de forma interesante, centrados, abiertos a los demás. siendo reconocidos por su conocimiento, fundamentación de sus diálogos y un alto dominio emocional.</t>
  </si>
  <si>
    <t>Energía intelectual orientada a la INTERIORIZACIÓN mediante la comprensión profunda de los eventos del entorno y su asimilación a la realidad.
En bajo desempeño, tienden a ser personas aisladas del  entorno externo, quienes se refugian en el conocimiento y su mundo interno, generando barreras con el exterior. El temor mas grande de este eneatipo es a la ignorancia, por lo cual se aferra al conocimiento y a la experticie como una forma de mostrar valía.
En bajo desempeño pueden ser aislados, arrogantes  y egoístas por su conocimiento, apáticos, de carácter fuerte y con tendencia a ser solitarios.</t>
  </si>
  <si>
    <t>Energía de LOGRO mediante la acción externa, con un alto nivel de control sobre el entorno y las personas, con mucha energía y potencial de acción enfocada.
Aunque el eneatipo 8 es energía de logro, en un bajo desempeño tiende a desconectarse de su entorno, a aislarse o replegarse para planear o repensar su estrategia, sin embargo lo hace desconectándose del ambiente externo, por lo cual puede bloquear el relacionamiento con otros, limitándose a controlar y dirigir, sin permitirse compartir o colaborar con otros.
El bajo desempeño de este eneatipo, puede estar marcando una sensación de pérdida de control de alguna situación o del logro de sus objetivos.  En bajo desempeño podría ser percibido un poco agresivo, resentido, de una fuerte exigencia, controlador, arrogante o en extremo ambicioso.</t>
  </si>
  <si>
    <t xml:space="preserve">Energía de LOGRO mediante la acción externa, con un alto nivel de control sobre el entorno y las personas, con mucha energía y potencial de acción enfocada.
En un alto desempeño, el eneatipo 8 tiene una gran capacidad para movilizar a los otros en función del logro de los objetivos, liderando con influencia, carisma y de forma entusiasta.  Puede conectar su capacidad emprendora con su  influencia social para conectar con otros para su causa.
En la búsqueda del objetivo involucran a otros, trabajando de forma colaborativa y brindando su guía y capacidad de visión para que entre todos se logren éstos.
</t>
  </si>
  <si>
    <t xml:space="preserve">Energía orientada a la INTERIORIZACIÓN en donde lo más importante es la satisfacción de las necesidades de tipo individual en función de la autenticidad.
En alto desempeño tienden a ser centrados, auténticos y muy sinceros; su gran origionalidad puede hacerle ser recursivo, altamente inspirador, quien promueve ideas creativas e innovadoras para encontrar formas difrentes a las convencionales.  
Con gran capacidad de conectar con sus emociones, lo cual lo lleva a usar estas en sus procesos creativos.
</t>
  </si>
  <si>
    <t>Energía orientada a la INTERIORIZACIÓN en donde lo más importante es la satisfacción de las necesidades de tipo individual en función de la autenticidad.
En un bajo desempeño, puede conectar con sus emociones de una forma un tanto exagerada y tener humor cambiante. Su miedo mas grande es ser uno mas y perder su originalidad.  En este estado puede ser melodramático, apartado, no aceptar normas o estructuras donde sienta que está siendo encajado o parametrizado como los demás.</t>
  </si>
  <si>
    <t>Energía de tipo emocional con un claro enfoque al LOGRO y los resultados, con necesidad de reconocimiento y alta eficiencia.
Su peor temor es el fracaso, por lo cual ante una sensación de esto, pueden buscar brillar solos, obtener los resultados de una forma bastante ambiciosa e individualista, centrándose en sus necesidades.
 Normalmente tienen problemas de adicción al trabajo y de competitividad, desean lograr resultados en función de ser reconocidos y sentirse valorados. Tienden a ser exagerados en su apariencia, con ella buscan ser centro de atracción.</t>
  </si>
  <si>
    <t xml:space="preserve">
Energía de equilibrio y con un enfoque de CONCILIACIÓN, mantiene la armonía, la paz y la estabilidad tanto a nivel interno como externo. 
Sensación de caos a partir de la pérdida de su equilibro y/o paz por alguna situación que se presenta actualmente.
Por su baja tolerancia al conflicto,  tiende a evitarlo, por lo que podría quedarse desde una posición de queja.
Aunque es una energía física, en un bajo desempeño puede decidir "no hacer", como un mecanismo de manifestar su inconformidad, tendiendo a aislarse de todo, ser desconfiado de su entorno.</t>
  </si>
  <si>
    <t>x|</t>
  </si>
  <si>
    <r>
      <t xml:space="preserve">Componente de SOCIALIZACIÓN, orientado a la aceptación y la generación de espacios de comunicación abierta buscando la pertenencia.
</t>
    </r>
    <r>
      <rPr>
        <sz val="11"/>
        <rFont val="Calibri"/>
        <family val="2"/>
        <scheme val="minor"/>
      </rPr>
      <t>En un bajo desempeño tienen problemas para cuidar de sí mismos y reconocer sus propias necesidades, d</t>
    </r>
    <r>
      <rPr>
        <sz val="11"/>
        <color theme="1"/>
        <rFont val="Calibri"/>
        <family val="2"/>
        <scheme val="minor"/>
      </rPr>
      <t xml:space="preserve">esean intimar con los demás y suelen hacer cosas por ellos para sentirse necesitados.
Pueden ser sentimentales, aduladores y obsequiosos. </t>
    </r>
  </si>
  <si>
    <t>Actualmente presenta una fuerte orientación al cumplimiento lo que puede estar generando desgaste, por una alta exigencia ya sea propia o de su entorno.</t>
  </si>
  <si>
    <t>Actualmente sus niveles de cumplimiento se encuentran minimizados, lo cual puede generar que no estén llegando al cumplimiento con oportunidad o genere mucho desgaste para hacerlo.</t>
  </si>
  <si>
    <t>Actualmente desarrolla de una manera óptima la planeación, teniendo gran capacidad de orientación al proceso, llegando al cumplimiento de los acuerdos.</t>
  </si>
  <si>
    <t>Actualmente se conecta con otras personas con un nivel e intensidad adecuadas, permitiendo que mantenga buenas relaciones sin dispersarse de su trabajo o cumplimiento de los objetivos.</t>
  </si>
  <si>
    <t>Actualmente su orientación externa, hacia las personas y la socialización, genera una alta dispersión que podría afectar su capacidad de orientación al proceso y el logro de los resultados.</t>
  </si>
  <si>
    <t>Llega al logro de forma óptima, alcanzando los resultados propuestos.</t>
  </si>
  <si>
    <t>Actualmente puede tener bloqueos o limitantes para alcanzar los resultados esperados, tiene minimizada su capacidad para concretar y llevar a la acción los objetivos propuestos.</t>
  </si>
  <si>
    <t>Puede comportarse de forma aislada y poco conectada con los otros, lo cual puede limitar la comunicación, la conexión emocional, el trabajo en equipo y el logro de los resultados colaborativos.</t>
  </si>
  <si>
    <t>Actualmente genera desgaste para el logro de metas y objetivos, lo cual puede ser motivado por necesidad personal los resultados o por presiones del entorno.</t>
  </si>
  <si>
    <t>Cuenta con gran capacidad para comprender el entorno y su propia realidad, se conecta facilmente con su propia esencia.</t>
  </si>
  <si>
    <t>Actualmente la persona puede aislarse de su entorno, prefiriendo conectar con ella misma, sus propias necesidades, emociones o comprensión de lo que la rodea.</t>
  </si>
  <si>
    <t>INSTINTIVO SOCIAL - Preferencia</t>
  </si>
  <si>
    <t>Una preferencia marcada en el instinto social muestra una tendencia de la persona hacia la conexión con otros, buscando ambientes donde pueda conectar con otros, participando en actividades de grupales o buscando las masas.</t>
  </si>
  <si>
    <t>INSTINTIVO SOCIAL - Muy disminuído</t>
  </si>
  <si>
    <t>Indica que la persona gusta mas de espacios individuales o de grupos cerrados, evitando espacios muy numerosos o de grandes socializaciones.</t>
  </si>
  <si>
    <t>AUTOPRESERVACIÓN- Preferencia</t>
  </si>
  <si>
    <t>Actualmente la persona puede no conectar tanto a nivel interno, dejando de lado sus propias necesidades y emociones, prefiriendo volcar su energía al ambiente externo, sea para la conexión con otros o para el logro de los objetivos.</t>
  </si>
  <si>
    <t>Muestra una preferencia marcada por asegurar su entorno personal, prefiriendo espacios individuales, con una gran necesidad de garantizar su bienestar y necesidades.</t>
  </si>
  <si>
    <t>Puede evidenciar un bloqueo importante en el relacionamiento de la persona con otros, limitando su capacidad de vinculación emocional y llevando a la persona a la introversión y aislamiento.</t>
  </si>
  <si>
    <t>Puede estar evidenciando una profunda necesidad de la persona de enfocar su energía hacia otros, resistiendo a conectar con él mismo.</t>
  </si>
  <si>
    <t>INSTINTIVO SOCIAL - Maximizado</t>
  </si>
  <si>
    <t>Una alta tendencia de la persona a conectar y relacionarse con otros, prefiriendo mas la conexión con otros y limitando espacios de soledad, lo cual podría marcar un elemento a reflexionar.</t>
  </si>
  <si>
    <t>AUTOPRESERVACIÓN- Maximizado (superior a 48  puntos)</t>
  </si>
  <si>
    <t>AUTOPRESERVACIÓN- Minimizado (inferior a18 puntos)</t>
  </si>
  <si>
    <t>INSTINTIVA PERSONAL - Preferencia</t>
  </si>
  <si>
    <t>INSTINTIVA PERSONAL - Maximización</t>
  </si>
  <si>
    <t>INSTINTIVA PERSONAL - Minimización</t>
  </si>
  <si>
    <t>Una preferencia marcada en el relacionamiento personal, muestra una orientación al relación de preferencia de conexión mas en el uno a uno con los otros, no en grandes grupos o masivo, deseando conexiones mas invididuales.</t>
  </si>
  <si>
    <t>La persona muestra gran preferencia para conectar con otros, sin embargo de una forma mas personalizada e individual.</t>
  </si>
  <si>
    <t>Puede marcar posibles bloqueos para el relacionamiento personal, lo cual debe de revisarse en conjunto con los indicadores de autopreservación o social, para identificar que otros mecanismos de relacionamiento prefiere.</t>
  </si>
  <si>
    <t>INFORMACIÓN GENERAL</t>
  </si>
  <si>
    <t>Describe cómo se responde una persona ante estímulos externos, lo cual puede evidenciar si lo hace de forma equilibrada logrando altos desempeños o lo hace de forma desequilibranda generando resultados de bajo desempeño.
El alto desempeño en una persona sucede cuando logra el equilibrio entre el PENSAR - SENTIR- ACTUAR.</t>
  </si>
  <si>
    <r>
      <t xml:space="preserve">Ante un estímulo, realiza un tránsito entre las tres dimensiones </t>
    </r>
    <r>
      <rPr>
        <b/>
        <sz val="11"/>
        <color theme="1"/>
        <rFont val="Calibri"/>
        <family val="2"/>
        <scheme val="minor"/>
      </rPr>
      <t>SENTIR -PENSAR- ACTUAR</t>
    </r>
    <r>
      <rPr>
        <sz val="11"/>
        <color theme="1"/>
        <rFont val="Calibri"/>
        <family val="2"/>
        <scheme val="minor"/>
      </rPr>
      <t>, que independiente del orden de respuesta en que se presenten, lo realiza de forma articulada, logrando conectar con las otras personas de manera adecuada o con la comprensión emocional del evento -SENTIR, reflexionando y/o analizando el entorno y las consecuencias de su actuación- PENSAR, y pasando a acción como respuesta al estímulo de forma proactiva- ACTUAR.</t>
    </r>
  </si>
  <si>
    <r>
      <t>Ante un estímulo, realiza un tránsito entre las tres dimensiones S</t>
    </r>
    <r>
      <rPr>
        <b/>
        <sz val="11"/>
        <color theme="1"/>
        <rFont val="Calibri"/>
        <family val="2"/>
        <scheme val="minor"/>
      </rPr>
      <t>ENTIR -PENSAR- ACTUAR</t>
    </r>
    <r>
      <rPr>
        <sz val="11"/>
        <color theme="1"/>
        <rFont val="Calibri"/>
        <family val="2"/>
        <scheme val="minor"/>
      </rPr>
      <t>, independiente del orden, lo hace de</t>
    </r>
    <r>
      <rPr>
        <b/>
        <sz val="11"/>
        <color theme="1"/>
        <rFont val="Calibri"/>
        <family val="2"/>
        <scheme val="minor"/>
      </rPr>
      <t xml:space="preserve"> forma retardada o no logrando conectar con alguno de estos elementos</t>
    </r>
    <r>
      <rPr>
        <sz val="11"/>
        <color theme="1"/>
        <rFont val="Calibri"/>
        <family val="2"/>
        <scheme val="minor"/>
      </rPr>
      <t>, lo cual ocasiona resultados de bajo desempeño.  Es importante analizar si el desequilibrio lo hace la falta de conexión con el SENTIR ( baja capacidad de relacionarse y/o vincularse emocionalmente con otros o con sus propias emociones), con su falta de conexión con el PENSAR ( baja capacidad de hacer pausas antes de acciones y reflexionar, lo que puede generar respuestas reactivas), o con su falta de conexión con el ACTUAR (lo cual puede evidenciar su baja capacidad para concretar o accionar, esto es, ser capaz de materializar lo que piensa o las metas y retos que puede tener).</t>
    </r>
  </si>
  <si>
    <r>
      <t xml:space="preserve">Perfil racional, de sólidos principios y autodominio. Orientado al PROCESO mediante el esfuerzo personal, auto exigencia y búsqueda de la perfección con un alto componente de cumplimiento.
En alto desempeño logran una alta exigencia pero con flexibilidad y adaptabilidad.  El tipo idealista de sólidos principios. Las personas con un perfil dominante </t>
    </r>
    <r>
      <rPr>
        <b/>
        <sz val="11"/>
        <color theme="1"/>
        <rFont val="Calibri"/>
        <family val="2"/>
        <scheme val="minor"/>
      </rPr>
      <t>tipo Uno</t>
    </r>
    <r>
      <rPr>
        <sz val="11"/>
        <color theme="1"/>
        <rFont val="Calibri"/>
        <family val="2"/>
        <scheme val="minor"/>
      </rPr>
      <t xml:space="preserve"> tienden a ser éticas y concienzudas, poseen un fuerte sentido del bien y del mal. Se esfuerzan siempre por mejorar las cosas, pero temen cometer errores. Bien organizados, ordenados y meticulosos, tratan de mantener valores elevados.
</t>
    </r>
  </si>
  <si>
    <t>Perfil racional, de sólidos principios y autodominio. Orientada al PROCESO mediante el esfuerzo personal, auto exigencia y búsqueda de la perfección con un alto componente de cumplimiento.
En un bajo desempeño, su nivel de exigencia puede generar que sea altamente inflexibles y críticos, mostrando insatisfacción al no lograr la perfección que persiguen.  Normalmente tienen problemas de rabia e impaciencia reprimidas; pueden comportarse de forma intolerante. llegando a pensar que nadie puede hacer las cosas como ellos las hacen.</t>
  </si>
  <si>
    <r>
      <t xml:space="preserve">Componente de SOCIALIZACIÓN, orientado a la aceptación y la generación de espacios de comunicación abierta buscando la pertenencia.
El tipo preocupado, orientado a los demás; los Dos son comprensivos, sinceros y bondadosos; son amistosos, generosos y abnegados.
En su mejor aspecto, el </t>
    </r>
    <r>
      <rPr>
        <b/>
        <sz val="11"/>
        <color theme="1"/>
        <rFont val="Calibri"/>
        <family val="2"/>
        <scheme val="minor"/>
      </rPr>
      <t xml:space="preserve">Dos </t>
    </r>
    <r>
      <rPr>
        <sz val="11"/>
        <color theme="1"/>
        <rFont val="Calibri"/>
        <family val="2"/>
        <scheme val="minor"/>
      </rPr>
      <t xml:space="preserve">sano es generoso, altruista y siente un amor incondicional por sí mismo y por los demás; tienen gran capacidad de servicio, son colaboradores y muy buenos coequiperos.
</t>
    </r>
  </si>
  <si>
    <t xml:space="preserve">Energía de tipo emocional con un claro enfoque al LOGRO y los resultados, con necesidad de reconocimiento y alta eficiencia.
El tipo adaptable y orientado al éxito. Las personas tipo Tres son seguras de sí mismas, atractivas y encantadoras; ambiciosas, competentes y enérgicas, también pueden ser muy conscientes de su posición y estar muy motivadas por el progreso personal. Suelen preocuparse por su imagen y por lo que los demás piensan de ellas.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</si>
</sst>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_ ;0\ "/>
  </numFmts>
  <fonts count="13" x14ac:knownFonts="1">
    <font>
      <sz val="11"/>
      <color theme="1"/>
      <name val="Calibri"/>
      <family val="2"/>
      <scheme val="minor"/>
    </font>
    <font>
      <sz val="11"/>
      <color theme="1"/>
      <name val="Calibri"/>
      <family val="2"/>
      <scheme val="minor"/>
    </font>
    <font>
      <sz val="9"/>
      <color indexed="81"/>
      <name val="Tahoma"/>
      <family val="2"/>
    </font>
    <font>
      <b/>
      <sz val="9"/>
      <color indexed="81"/>
      <name val="Tahoma"/>
      <family val="2"/>
    </font>
    <font>
      <b/>
      <sz val="11"/>
      <color theme="0"/>
      <name val="Calibri"/>
      <family val="2"/>
      <scheme val="minor"/>
    </font>
    <font>
      <b/>
      <i/>
      <sz val="11"/>
      <color theme="0"/>
      <name val="Calibri"/>
      <family val="2"/>
      <scheme val="minor"/>
    </font>
    <font>
      <b/>
      <sz val="12"/>
      <color theme="0"/>
      <name val="Calibri"/>
      <family val="2"/>
      <scheme val="minor"/>
    </font>
    <font>
      <sz val="12"/>
      <color theme="1"/>
      <name val="Calibri"/>
      <family val="2"/>
      <scheme val="minor"/>
    </font>
    <font>
      <b/>
      <sz val="11"/>
      <color theme="1"/>
      <name val="Calibri"/>
      <family val="2"/>
      <scheme val="minor"/>
    </font>
    <font>
      <sz val="8"/>
      <name val="Calibri"/>
      <family val="2"/>
      <scheme val="minor"/>
    </font>
    <font>
      <b/>
      <sz val="15"/>
      <color theme="0"/>
      <name val="Calibri"/>
      <family val="2"/>
      <scheme val="minor"/>
    </font>
    <font>
      <sz val="15"/>
      <color theme="0"/>
      <name val="Calibri"/>
      <family val="2"/>
      <scheme val="minor"/>
    </font>
    <font>
      <sz val="11"/>
      <name val="Calibri"/>
      <family val="2"/>
      <scheme val="minor"/>
    </font>
  </fonts>
  <fills count="8">
    <fill>
      <patternFill patternType="none"/>
    </fill>
    <fill>
      <patternFill patternType="gray125"/>
    </fill>
    <fill>
      <patternFill patternType="solid">
        <fgColor theme="0"/>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0" tint="-0.249977111117893"/>
        <bgColor indexed="64"/>
      </patternFill>
    </fill>
    <fill>
      <patternFill patternType="solid">
        <fgColor theme="9" tint="-0.499984740745262"/>
        <bgColor indexed="64"/>
      </patternFill>
    </fill>
    <fill>
      <patternFill patternType="solid">
        <fgColor theme="9"/>
        <bgColor indexed="64"/>
      </patternFill>
    </fill>
  </fills>
  <borders count="6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style="thin">
        <color indexed="64"/>
      </left>
      <right style="medium">
        <color indexed="64"/>
      </right>
      <top style="thin">
        <color indexed="64"/>
      </top>
      <bottom/>
      <diagonal/>
    </border>
    <border>
      <left style="medium">
        <color indexed="64"/>
      </left>
      <right/>
      <top style="medium">
        <color indexed="64"/>
      </top>
      <bottom/>
      <diagonal/>
    </border>
    <border>
      <left style="thin">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bottom/>
      <diagonal/>
    </border>
    <border>
      <left style="thin">
        <color theme="9" tint="-0.249977111117893"/>
      </left>
      <right style="thin">
        <color theme="9" tint="-0.249977111117893"/>
      </right>
      <top style="thin">
        <color theme="9" tint="-0.249977111117893"/>
      </top>
      <bottom style="thin">
        <color theme="9" tint="-0.249977111117893"/>
      </bottom>
      <diagonal/>
    </border>
    <border>
      <left style="medium">
        <color theme="9" tint="-0.249977111117893"/>
      </left>
      <right style="medium">
        <color theme="9" tint="-0.249977111117893"/>
      </right>
      <top style="medium">
        <color theme="9" tint="-0.249977111117893"/>
      </top>
      <bottom style="medium">
        <color theme="9" tint="-0.249977111117893"/>
      </bottom>
      <diagonal/>
    </border>
    <border>
      <left style="medium">
        <color theme="9" tint="-0.249977111117893"/>
      </left>
      <right style="thin">
        <color theme="9" tint="-0.249977111117893"/>
      </right>
      <top style="medium">
        <color theme="9" tint="-0.249977111117893"/>
      </top>
      <bottom style="thin">
        <color theme="9" tint="-0.249977111117893"/>
      </bottom>
      <diagonal/>
    </border>
    <border>
      <left style="thin">
        <color theme="9" tint="-0.249977111117893"/>
      </left>
      <right style="thin">
        <color theme="9" tint="-0.249977111117893"/>
      </right>
      <top style="medium">
        <color theme="9" tint="-0.249977111117893"/>
      </top>
      <bottom style="thin">
        <color theme="9" tint="-0.249977111117893"/>
      </bottom>
      <diagonal/>
    </border>
    <border>
      <left style="thin">
        <color theme="9" tint="-0.249977111117893"/>
      </left>
      <right style="medium">
        <color theme="9" tint="-0.249977111117893"/>
      </right>
      <top style="medium">
        <color theme="9" tint="-0.249977111117893"/>
      </top>
      <bottom style="thin">
        <color theme="9" tint="-0.249977111117893"/>
      </bottom>
      <diagonal/>
    </border>
    <border>
      <left style="medium">
        <color theme="9" tint="-0.249977111117893"/>
      </left>
      <right style="thin">
        <color theme="9" tint="-0.249977111117893"/>
      </right>
      <top style="thin">
        <color theme="9" tint="-0.249977111117893"/>
      </top>
      <bottom style="medium">
        <color theme="9" tint="-0.249977111117893"/>
      </bottom>
      <diagonal/>
    </border>
    <border>
      <left style="thin">
        <color theme="9" tint="-0.249977111117893"/>
      </left>
      <right style="thin">
        <color theme="9" tint="-0.249977111117893"/>
      </right>
      <top style="thin">
        <color theme="9" tint="-0.249977111117893"/>
      </top>
      <bottom style="medium">
        <color theme="9" tint="-0.249977111117893"/>
      </bottom>
      <diagonal/>
    </border>
    <border>
      <left style="thin">
        <color theme="9" tint="-0.249977111117893"/>
      </left>
      <right style="medium">
        <color theme="9" tint="-0.249977111117893"/>
      </right>
      <top style="thin">
        <color theme="9" tint="-0.249977111117893"/>
      </top>
      <bottom style="medium">
        <color theme="9" tint="-0.249977111117893"/>
      </bottom>
      <diagonal/>
    </border>
    <border>
      <left/>
      <right style="thin">
        <color theme="9" tint="-0.249977111117893"/>
      </right>
      <top style="medium">
        <color theme="9" tint="-0.249977111117893"/>
      </top>
      <bottom style="thin">
        <color theme="9" tint="-0.249977111117893"/>
      </bottom>
      <diagonal/>
    </border>
    <border>
      <left style="medium">
        <color theme="9" tint="-0.249977111117893"/>
      </left>
      <right style="thin">
        <color theme="9" tint="-0.249977111117893"/>
      </right>
      <top/>
      <bottom style="medium">
        <color theme="9" tint="-0.249977111117893"/>
      </bottom>
      <diagonal/>
    </border>
    <border>
      <left style="medium">
        <color theme="9" tint="-0.249977111117893"/>
      </left>
      <right style="medium">
        <color theme="9" tint="-0.249977111117893"/>
      </right>
      <top style="medium">
        <color theme="9" tint="-0.249977111117893"/>
      </top>
      <bottom/>
      <diagonal/>
    </border>
    <border>
      <left/>
      <right style="thin">
        <color theme="9" tint="-0.249977111117893"/>
      </right>
      <top style="thin">
        <color theme="9" tint="-0.249977111117893"/>
      </top>
      <bottom/>
      <diagonal/>
    </border>
    <border>
      <left style="thin">
        <color theme="9" tint="-0.249977111117893"/>
      </left>
      <right style="medium">
        <color theme="9" tint="-0.249977111117893"/>
      </right>
      <top style="thin">
        <color theme="9" tint="-0.249977111117893"/>
      </top>
      <bottom/>
      <diagonal/>
    </border>
    <border>
      <left style="thin">
        <color theme="9" tint="-0.249977111117893"/>
      </left>
      <right style="thin">
        <color theme="9" tint="-0.249977111117893"/>
      </right>
      <top/>
      <bottom style="medium">
        <color theme="9" tint="-0.249977111117893"/>
      </bottom>
      <diagonal/>
    </border>
    <border>
      <left style="thin">
        <color theme="9" tint="-0.249977111117893"/>
      </left>
      <right style="medium">
        <color theme="9" tint="-0.249977111117893"/>
      </right>
      <top/>
      <bottom style="medium">
        <color theme="9" tint="-0.249977111117893"/>
      </bottom>
      <diagonal/>
    </border>
    <border>
      <left style="medium">
        <color theme="9" tint="-0.249977111117893"/>
      </left>
      <right style="thin">
        <color theme="9" tint="-0.249977111117893"/>
      </right>
      <top style="thin">
        <color theme="9" tint="-0.249977111117893"/>
      </top>
      <bottom style="thin">
        <color theme="9" tint="-0.249977111117893"/>
      </bottom>
      <diagonal/>
    </border>
    <border>
      <left style="thin">
        <color theme="9" tint="-0.249977111117893"/>
      </left>
      <right style="medium">
        <color theme="9" tint="-0.249977111117893"/>
      </right>
      <top style="thin">
        <color theme="9" tint="-0.249977111117893"/>
      </top>
      <bottom style="thin">
        <color theme="9" tint="-0.249977111117893"/>
      </bottom>
      <diagonal/>
    </border>
    <border>
      <left style="medium">
        <color theme="9" tint="-0.249977111117893"/>
      </left>
      <right style="thin">
        <color theme="9" tint="-0.249977111117893"/>
      </right>
      <top/>
      <bottom style="thin">
        <color theme="9" tint="-0.249977111117893"/>
      </bottom>
      <diagonal/>
    </border>
    <border>
      <left style="thin">
        <color theme="9" tint="-0.249977111117893"/>
      </left>
      <right style="thin">
        <color theme="9" tint="-0.249977111117893"/>
      </right>
      <top/>
      <bottom style="thin">
        <color theme="9" tint="-0.249977111117893"/>
      </bottom>
      <diagonal/>
    </border>
    <border>
      <left style="thin">
        <color theme="9" tint="-0.249977111117893"/>
      </left>
      <right style="medium">
        <color theme="9" tint="-0.249977111117893"/>
      </right>
      <top/>
      <bottom style="thin">
        <color theme="9" tint="-0.249977111117893"/>
      </bottom>
      <diagonal/>
    </border>
    <border>
      <left style="thin">
        <color indexed="64"/>
      </left>
      <right style="thin">
        <color indexed="64"/>
      </right>
      <top style="medium">
        <color theme="9" tint="-0.249977111117893"/>
      </top>
      <bottom style="thin">
        <color indexed="64"/>
      </bottom>
      <diagonal/>
    </border>
    <border>
      <left style="thin">
        <color indexed="64"/>
      </left>
      <right style="medium">
        <color theme="9" tint="-0.249977111117893"/>
      </right>
      <top style="medium">
        <color theme="9" tint="-0.249977111117893"/>
      </top>
      <bottom style="thin">
        <color indexed="64"/>
      </bottom>
      <diagonal/>
    </border>
    <border>
      <left style="thin">
        <color indexed="64"/>
      </left>
      <right style="thin">
        <color indexed="64"/>
      </right>
      <top style="thin">
        <color indexed="64"/>
      </top>
      <bottom style="medium">
        <color theme="9" tint="-0.249977111117893"/>
      </bottom>
      <diagonal/>
    </border>
    <border>
      <left style="thin">
        <color indexed="64"/>
      </left>
      <right style="medium">
        <color theme="9" tint="-0.249977111117893"/>
      </right>
      <top style="thin">
        <color indexed="64"/>
      </top>
      <bottom style="medium">
        <color theme="9" tint="-0.249977111117893"/>
      </bottom>
      <diagonal/>
    </border>
    <border>
      <left/>
      <right/>
      <top style="medium">
        <color indexed="64"/>
      </top>
      <bottom/>
      <diagonal/>
    </border>
    <border>
      <left style="medium">
        <color theme="9" tint="-0.249977111117893"/>
      </left>
      <right style="thin">
        <color theme="9" tint="-0.249977111117893"/>
      </right>
      <top style="thin">
        <color theme="9" tint="-0.249977111117893"/>
      </top>
      <bottom/>
      <diagonal/>
    </border>
    <border>
      <left style="thin">
        <color theme="9" tint="-0.249977111117893"/>
      </left>
      <right style="thin">
        <color theme="9" tint="-0.249977111117893"/>
      </right>
      <top style="thin">
        <color theme="9" tint="-0.249977111117893"/>
      </top>
      <bottom/>
      <diagonal/>
    </border>
    <border>
      <left/>
      <right style="medium">
        <color theme="9" tint="-0.249977111117893"/>
      </right>
      <top style="thin">
        <color theme="9" tint="-0.249977111117893"/>
      </top>
      <bottom/>
      <diagonal/>
    </border>
    <border>
      <left style="medium">
        <color theme="9" tint="-0.249977111117893"/>
      </left>
      <right style="thin">
        <color theme="9" tint="-0.249977111117893"/>
      </right>
      <top style="medium">
        <color theme="9" tint="-0.249977111117893"/>
      </top>
      <bottom style="medium">
        <color theme="9" tint="-0.249977111117893"/>
      </bottom>
      <diagonal/>
    </border>
    <border>
      <left style="thin">
        <color theme="9" tint="-0.249977111117893"/>
      </left>
      <right style="medium">
        <color theme="9" tint="-0.249977111117893"/>
      </right>
      <top style="medium">
        <color theme="9" tint="-0.249977111117893"/>
      </top>
      <bottom style="medium">
        <color theme="9" tint="-0.249977111117893"/>
      </bottom>
      <diagonal/>
    </border>
    <border>
      <left style="medium">
        <color theme="9" tint="-0.249977111117893"/>
      </left>
      <right style="thin">
        <color indexed="64"/>
      </right>
      <top/>
      <bottom/>
      <diagonal/>
    </border>
    <border>
      <left style="thin">
        <color indexed="64"/>
      </left>
      <right style="medium">
        <color theme="9" tint="-0.249977111117893"/>
      </right>
      <top/>
      <bottom/>
      <diagonal/>
    </border>
    <border>
      <left style="medium">
        <color theme="9" tint="-0.249977111117893"/>
      </left>
      <right style="thin">
        <color indexed="64"/>
      </right>
      <top style="medium">
        <color theme="9" tint="-0.249977111117893"/>
      </top>
      <bottom/>
      <diagonal/>
    </border>
    <border>
      <left style="medium">
        <color theme="9" tint="-0.249977111117893"/>
      </left>
      <right style="thin">
        <color indexed="64"/>
      </right>
      <top/>
      <bottom style="medium">
        <color theme="9" tint="-0.249977111117893"/>
      </bottom>
      <diagonal/>
    </border>
  </borders>
  <cellStyleXfs count="2">
    <xf numFmtId="0" fontId="0" fillId="0" borderId="0"/>
    <xf numFmtId="9" fontId="1" fillId="0" borderId="0" applyFont="0" applyFill="0" applyBorder="0" applyAlignment="0" applyProtection="0"/>
  </cellStyleXfs>
  <cellXfs count="121">
    <xf numFmtId="0" fontId="0" fillId="0" borderId="0" xfId="0"/>
    <xf numFmtId="0" fontId="0" fillId="2" borderId="0" xfId="0" applyFill="1" applyAlignment="1">
      <alignment horizontal="center" vertical="center"/>
    </xf>
    <xf numFmtId="0" fontId="0" fillId="2" borderId="0" xfId="0" applyFill="1" applyAlignment="1">
      <alignment horizontal="center" vertical="center" wrapText="1"/>
    </xf>
    <xf numFmtId="164" fontId="0" fillId="2" borderId="0" xfId="0" applyNumberFormat="1" applyFill="1" applyAlignment="1">
      <alignment horizontal="center" vertical="center"/>
    </xf>
    <xf numFmtId="0" fontId="0" fillId="2" borderId="0" xfId="0" applyFill="1" applyAlignment="1">
      <alignment horizontal="left" vertical="center"/>
    </xf>
    <xf numFmtId="0" fontId="0" fillId="2" borderId="0" xfId="0" applyFill="1" applyAlignment="1">
      <alignment vertical="center"/>
    </xf>
    <xf numFmtId="0" fontId="0" fillId="2" borderId="1" xfId="0" applyFill="1" applyBorder="1" applyAlignment="1">
      <alignment horizontal="center" vertical="center"/>
    </xf>
    <xf numFmtId="0" fontId="0" fillId="2" borderId="6" xfId="0" applyFill="1" applyBorder="1" applyAlignment="1">
      <alignment horizontal="center" vertical="center"/>
    </xf>
    <xf numFmtId="0" fontId="0" fillId="2" borderId="8" xfId="0" applyFill="1" applyBorder="1" applyAlignment="1">
      <alignment horizontal="center" vertical="center"/>
    </xf>
    <xf numFmtId="0" fontId="0" fillId="2" borderId="9" xfId="0" applyFill="1" applyBorder="1" applyAlignment="1">
      <alignment horizontal="center" vertical="center"/>
    </xf>
    <xf numFmtId="0" fontId="0" fillId="2" borderId="1" xfId="0" applyFill="1" applyBorder="1" applyAlignment="1">
      <alignment horizontal="left" vertical="center"/>
    </xf>
    <xf numFmtId="0" fontId="0" fillId="2" borderId="6" xfId="0" applyFill="1" applyBorder="1" applyAlignment="1">
      <alignment horizontal="left" vertical="center"/>
    </xf>
    <xf numFmtId="0" fontId="0" fillId="2" borderId="8" xfId="0" applyFill="1" applyBorder="1" applyAlignment="1">
      <alignment horizontal="left" vertical="center"/>
    </xf>
    <xf numFmtId="0" fontId="0" fillId="2" borderId="9" xfId="0" applyFill="1" applyBorder="1" applyAlignment="1">
      <alignment horizontal="left" vertical="center"/>
    </xf>
    <xf numFmtId="0" fontId="0" fillId="3" borderId="1" xfId="0" applyFill="1" applyBorder="1" applyAlignment="1">
      <alignment horizontal="left" vertical="center"/>
    </xf>
    <xf numFmtId="0" fontId="0" fillId="3" borderId="8" xfId="0" applyFill="1" applyBorder="1" applyAlignment="1">
      <alignment horizontal="left" vertical="center"/>
    </xf>
    <xf numFmtId="0" fontId="0" fillId="3" borderId="6" xfId="0" applyFill="1" applyBorder="1" applyAlignment="1">
      <alignment horizontal="center" vertical="center"/>
    </xf>
    <xf numFmtId="0" fontId="0" fillId="3" borderId="9" xfId="0" applyFill="1" applyBorder="1" applyAlignment="1">
      <alignment horizontal="center" vertical="center"/>
    </xf>
    <xf numFmtId="164" fontId="0" fillId="2" borderId="1" xfId="0" applyNumberFormat="1" applyFill="1" applyBorder="1" applyAlignment="1">
      <alignment horizontal="center" vertical="center"/>
    </xf>
    <xf numFmtId="9" fontId="0" fillId="2" borderId="1" xfId="1" applyFont="1" applyFill="1" applyBorder="1" applyAlignment="1">
      <alignment horizontal="center" vertical="center"/>
    </xf>
    <xf numFmtId="0" fontId="4" fillId="4" borderId="1" xfId="0" applyFont="1" applyFill="1" applyBorder="1" applyAlignment="1">
      <alignment horizontal="center" vertical="center"/>
    </xf>
    <xf numFmtId="0" fontId="4" fillId="4" borderId="5" xfId="0" applyFont="1" applyFill="1" applyBorder="1" applyAlignment="1">
      <alignment horizontal="center" vertical="center"/>
    </xf>
    <xf numFmtId="0" fontId="4" fillId="4" borderId="7" xfId="0" applyFont="1" applyFill="1" applyBorder="1" applyAlignment="1">
      <alignment horizontal="center" vertical="center"/>
    </xf>
    <xf numFmtId="0" fontId="6" fillId="4" borderId="2" xfId="0" applyFont="1" applyFill="1" applyBorder="1" applyAlignment="1">
      <alignment horizontal="center" vertical="center"/>
    </xf>
    <xf numFmtId="0" fontId="6" fillId="4" borderId="3" xfId="0" applyFont="1" applyFill="1" applyBorder="1" applyAlignment="1">
      <alignment horizontal="center" vertical="center"/>
    </xf>
    <xf numFmtId="0" fontId="6" fillId="4" borderId="4" xfId="0" applyFont="1" applyFill="1" applyBorder="1" applyAlignment="1">
      <alignment horizontal="center" vertical="center"/>
    </xf>
    <xf numFmtId="0" fontId="7" fillId="2" borderId="0" xfId="0" applyFont="1" applyFill="1" applyAlignment="1">
      <alignment horizontal="center" vertical="center"/>
    </xf>
    <xf numFmtId="0" fontId="6" fillId="4" borderId="3" xfId="0" applyFont="1" applyFill="1" applyBorder="1" applyAlignment="1">
      <alignment horizontal="left" vertical="center"/>
    </xf>
    <xf numFmtId="0" fontId="6" fillId="4" borderId="4" xfId="0" applyFont="1" applyFill="1" applyBorder="1" applyAlignment="1">
      <alignment horizontal="left" vertical="center"/>
    </xf>
    <xf numFmtId="0" fontId="6" fillId="4" borderId="1" xfId="0" applyFont="1" applyFill="1" applyBorder="1" applyAlignment="1">
      <alignment horizontal="center" vertical="center"/>
    </xf>
    <xf numFmtId="0" fontId="0" fillId="5" borderId="1" xfId="0" applyFill="1" applyBorder="1" applyAlignment="1" applyProtection="1">
      <alignment horizontal="center" vertical="center"/>
      <protection locked="0"/>
    </xf>
    <xf numFmtId="0" fontId="0" fillId="5" borderId="8" xfId="0" applyFill="1" applyBorder="1" applyAlignment="1" applyProtection="1">
      <alignment horizontal="center" vertical="center"/>
      <protection locked="0"/>
    </xf>
    <xf numFmtId="0" fontId="6" fillId="4" borderId="3" xfId="0" applyFont="1" applyFill="1" applyBorder="1" applyAlignment="1" applyProtection="1">
      <alignment horizontal="center" vertical="center"/>
      <protection locked="0"/>
    </xf>
    <xf numFmtId="0" fontId="0" fillId="2" borderId="1" xfId="0" applyFill="1" applyBorder="1" applyAlignment="1" applyProtection="1">
      <alignment horizontal="center" vertical="center"/>
      <protection locked="0"/>
    </xf>
    <xf numFmtId="0" fontId="0" fillId="2" borderId="8" xfId="0" applyFill="1" applyBorder="1" applyAlignment="1" applyProtection="1">
      <alignment horizontal="center" vertical="center"/>
      <protection locked="0"/>
    </xf>
    <xf numFmtId="0" fontId="0" fillId="2" borderId="0" xfId="0" applyFill="1"/>
    <xf numFmtId="0" fontId="4" fillId="2" borderId="10" xfId="0" applyFont="1" applyFill="1" applyBorder="1" applyAlignment="1">
      <alignment horizontal="center" vertical="center"/>
    </xf>
    <xf numFmtId="0" fontId="0" fillId="2" borderId="13" xfId="0" applyFill="1" applyBorder="1" applyAlignment="1">
      <alignment horizontal="justify" vertical="center" wrapText="1"/>
    </xf>
    <xf numFmtId="0" fontId="0" fillId="2" borderId="16" xfId="0" applyFill="1" applyBorder="1" applyAlignment="1">
      <alignment horizontal="justify" vertical="center" wrapText="1"/>
    </xf>
    <xf numFmtId="0" fontId="0" fillId="2" borderId="20" xfId="0" applyFill="1" applyBorder="1" applyAlignment="1">
      <alignment horizontal="justify" vertical="center" wrapText="1"/>
    </xf>
    <xf numFmtId="0" fontId="0" fillId="2" borderId="18" xfId="0" applyFill="1" applyBorder="1" applyAlignment="1">
      <alignment horizontal="justify" vertical="center" wrapText="1"/>
    </xf>
    <xf numFmtId="0" fontId="0" fillId="2" borderId="7" xfId="0" applyFill="1" applyBorder="1" applyAlignment="1">
      <alignment horizontal="center" vertical="center"/>
    </xf>
    <xf numFmtId="0" fontId="4" fillId="4" borderId="21" xfId="0" applyFont="1" applyFill="1" applyBorder="1" applyAlignment="1">
      <alignment horizontal="center" vertical="center" wrapText="1"/>
    </xf>
    <xf numFmtId="0" fontId="4" fillId="4" borderId="22" xfId="0" applyFont="1" applyFill="1" applyBorder="1" applyAlignment="1">
      <alignment horizontal="center" vertical="center" wrapText="1"/>
    </xf>
    <xf numFmtId="0" fontId="0" fillId="2" borderId="5" xfId="0" applyFill="1" applyBorder="1" applyAlignment="1">
      <alignment horizontal="center" vertical="center"/>
    </xf>
    <xf numFmtId="0" fontId="4" fillId="4" borderId="23" xfId="0" applyFont="1" applyFill="1" applyBorder="1" applyAlignment="1">
      <alignment horizontal="center" vertical="center" wrapText="1"/>
    </xf>
    <xf numFmtId="0" fontId="4" fillId="4" borderId="24" xfId="0" applyFont="1" applyFill="1" applyBorder="1" applyAlignment="1">
      <alignment horizontal="center" vertical="center" wrapText="1"/>
    </xf>
    <xf numFmtId="0" fontId="4" fillId="4" borderId="25" xfId="0" applyFont="1" applyFill="1" applyBorder="1" applyAlignment="1">
      <alignment horizontal="center" vertical="center" wrapText="1"/>
    </xf>
    <xf numFmtId="0" fontId="10" fillId="7" borderId="17" xfId="0" applyFont="1" applyFill="1" applyBorder="1" applyAlignment="1">
      <alignment horizontal="center" vertical="center"/>
    </xf>
    <xf numFmtId="0" fontId="4" fillId="4" borderId="11" xfId="0" applyFont="1" applyFill="1" applyBorder="1" applyAlignment="1">
      <alignment horizontal="center" vertical="center" wrapText="1"/>
    </xf>
    <xf numFmtId="0" fontId="0" fillId="2" borderId="12" xfId="0" applyFill="1" applyBorder="1" applyAlignment="1">
      <alignment horizontal="center" vertical="center"/>
    </xf>
    <xf numFmtId="0" fontId="4" fillId="4" borderId="14" xfId="0" applyFont="1" applyFill="1" applyBorder="1" applyAlignment="1">
      <alignment horizontal="center" vertical="center" wrapText="1"/>
    </xf>
    <xf numFmtId="0" fontId="0" fillId="2" borderId="15" xfId="0" applyFill="1" applyBorder="1" applyAlignment="1">
      <alignment horizontal="center" vertical="center"/>
    </xf>
    <xf numFmtId="0" fontId="4" fillId="4" borderId="29" xfId="0" applyFont="1" applyFill="1" applyBorder="1" applyAlignment="1">
      <alignment horizontal="center" vertical="center" wrapText="1"/>
    </xf>
    <xf numFmtId="0" fontId="0" fillId="2" borderId="30" xfId="0" applyFill="1" applyBorder="1" applyAlignment="1">
      <alignment horizontal="center" vertical="center"/>
    </xf>
    <xf numFmtId="0" fontId="0" fillId="2" borderId="31" xfId="0" applyFill="1" applyBorder="1" applyAlignment="1">
      <alignment horizontal="justify" vertical="center" wrapText="1"/>
    </xf>
    <xf numFmtId="0" fontId="4" fillId="4" borderId="32" xfId="0" applyFont="1" applyFill="1" applyBorder="1" applyAlignment="1">
      <alignment horizontal="center" vertical="center" wrapText="1"/>
    </xf>
    <xf numFmtId="0" fontId="0" fillId="2" borderId="33" xfId="0" applyFill="1" applyBorder="1" applyAlignment="1">
      <alignment horizontal="center" vertical="center"/>
    </xf>
    <xf numFmtId="0" fontId="0" fillId="2" borderId="34" xfId="0" applyFill="1" applyBorder="1" applyAlignment="1">
      <alignment horizontal="justify" vertical="center" wrapText="1"/>
    </xf>
    <xf numFmtId="0" fontId="0" fillId="2" borderId="35" xfId="0" applyFill="1" applyBorder="1" applyAlignment="1">
      <alignment horizontal="center" vertical="center"/>
    </xf>
    <xf numFmtId="0" fontId="4" fillId="4" borderId="36" xfId="0" applyFont="1" applyFill="1" applyBorder="1" applyAlignment="1">
      <alignment horizontal="center" vertical="center" wrapText="1"/>
    </xf>
    <xf numFmtId="0" fontId="4" fillId="4" borderId="28" xfId="0" applyFont="1" applyFill="1" applyBorder="1" applyAlignment="1">
      <alignment horizontal="center" vertical="center" wrapText="1"/>
    </xf>
    <xf numFmtId="0" fontId="0" fillId="2" borderId="26" xfId="0" applyFill="1" applyBorder="1" applyAlignment="1">
      <alignment horizontal="center" vertical="center"/>
    </xf>
    <xf numFmtId="0" fontId="4" fillId="4" borderId="37" xfId="0" applyFont="1" applyFill="1" applyBorder="1" applyAlignment="1">
      <alignment horizontal="center" vertical="center" wrapText="1"/>
    </xf>
    <xf numFmtId="0" fontId="0" fillId="2" borderId="38" xfId="0" applyFill="1" applyBorder="1" applyAlignment="1">
      <alignment horizontal="center" vertical="center"/>
    </xf>
    <xf numFmtId="0" fontId="0" fillId="2" borderId="39" xfId="0" applyFill="1" applyBorder="1" applyAlignment="1">
      <alignment horizontal="justify" vertical="center" wrapText="1"/>
    </xf>
    <xf numFmtId="0" fontId="0" fillId="2" borderId="40" xfId="0" applyFill="1" applyBorder="1" applyAlignment="1">
      <alignment horizontal="center" vertical="center"/>
    </xf>
    <xf numFmtId="0" fontId="0" fillId="2" borderId="41" xfId="0" applyFill="1" applyBorder="1" applyAlignment="1">
      <alignment horizontal="justify" vertical="center" wrapText="1"/>
    </xf>
    <xf numFmtId="0" fontId="0" fillId="2" borderId="27" xfId="0" applyFill="1" applyBorder="1" applyAlignment="1">
      <alignment horizontal="left" vertical="center"/>
    </xf>
    <xf numFmtId="0" fontId="4" fillId="4" borderId="29" xfId="0" applyFont="1" applyFill="1" applyBorder="1" applyAlignment="1">
      <alignment vertical="center"/>
    </xf>
    <xf numFmtId="0" fontId="0" fillId="2" borderId="30" xfId="0" applyFill="1" applyBorder="1" applyAlignment="1">
      <alignment horizontal="left" vertical="center"/>
    </xf>
    <xf numFmtId="0" fontId="4" fillId="4" borderId="42" xfId="0" applyFont="1" applyFill="1" applyBorder="1" applyAlignment="1">
      <alignment vertical="center"/>
    </xf>
    <xf numFmtId="0" fontId="0" fillId="2" borderId="43" xfId="0" applyFill="1" applyBorder="1" applyAlignment="1">
      <alignment wrapText="1"/>
    </xf>
    <xf numFmtId="0" fontId="4" fillId="4" borderId="32" xfId="0" applyFont="1" applyFill="1" applyBorder="1" applyAlignment="1">
      <alignment vertical="center"/>
    </xf>
    <xf numFmtId="0" fontId="0" fillId="2" borderId="33" xfId="0" applyFill="1" applyBorder="1" applyAlignment="1">
      <alignment horizontal="left" vertical="center"/>
    </xf>
    <xf numFmtId="0" fontId="0" fillId="2" borderId="34" xfId="0" applyFill="1" applyBorder="1" applyAlignment="1">
      <alignment wrapText="1"/>
    </xf>
    <xf numFmtId="0" fontId="4" fillId="4" borderId="44" xfId="0" applyFont="1" applyFill="1" applyBorder="1" applyAlignment="1">
      <alignment vertical="center"/>
    </xf>
    <xf numFmtId="0" fontId="0" fillId="2" borderId="45" xfId="0" applyFill="1" applyBorder="1" applyAlignment="1">
      <alignment horizontal="left" vertical="center"/>
    </xf>
    <xf numFmtId="0" fontId="0" fillId="2" borderId="46" xfId="0" applyFill="1" applyBorder="1"/>
    <xf numFmtId="0" fontId="0" fillId="2" borderId="47" xfId="0" applyFill="1" applyBorder="1" applyAlignment="1">
      <alignment horizontal="left" vertical="center"/>
    </xf>
    <xf numFmtId="0" fontId="0" fillId="2" borderId="48" xfId="0" applyFill="1" applyBorder="1" applyAlignment="1">
      <alignment wrapText="1"/>
    </xf>
    <xf numFmtId="0" fontId="0" fillId="2" borderId="49" xfId="0" applyFill="1" applyBorder="1" applyAlignment="1">
      <alignment horizontal="left" vertical="center"/>
    </xf>
    <xf numFmtId="0" fontId="0" fillId="2" borderId="46" xfId="0" applyFill="1" applyBorder="1" applyAlignment="1">
      <alignment vertical="center"/>
    </xf>
    <xf numFmtId="0" fontId="0" fillId="2" borderId="31" xfId="0" applyFill="1" applyBorder="1" applyAlignment="1">
      <alignment wrapText="1"/>
    </xf>
    <xf numFmtId="0" fontId="0" fillId="2" borderId="46" xfId="0" applyFill="1" applyBorder="1" applyAlignment="1">
      <alignment wrapText="1"/>
    </xf>
    <xf numFmtId="0" fontId="0" fillId="2" borderId="34" xfId="0" applyFill="1" applyBorder="1" applyAlignment="1">
      <alignment vertical="center" wrapText="1"/>
    </xf>
    <xf numFmtId="0" fontId="0" fillId="2" borderId="39" xfId="0" applyFill="1" applyBorder="1" applyAlignment="1">
      <alignment vertical="center" wrapText="1"/>
    </xf>
    <xf numFmtId="0" fontId="0" fillId="2" borderId="54" xfId="0" applyFill="1" applyBorder="1"/>
    <xf numFmtId="0" fontId="0" fillId="2" borderId="43" xfId="0" applyFill="1" applyBorder="1" applyAlignment="1">
      <alignment vertical="center"/>
    </xf>
    <xf numFmtId="0" fontId="0" fillId="2" borderId="0" xfId="0" applyFill="1" applyAlignment="1">
      <alignment horizontal="center" wrapText="1"/>
    </xf>
    <xf numFmtId="0" fontId="0" fillId="2" borderId="58" xfId="0" applyFill="1" applyBorder="1" applyAlignment="1">
      <alignment vertical="center" wrapText="1"/>
    </xf>
    <xf numFmtId="0" fontId="0" fillId="2" borderId="50" xfId="0" applyFill="1" applyBorder="1" applyAlignment="1">
      <alignment vertical="top" wrapText="1"/>
    </xf>
    <xf numFmtId="0" fontId="0" fillId="2" borderId="8" xfId="0" applyFill="1" applyBorder="1" applyAlignment="1">
      <alignment horizontal="center" vertical="center"/>
    </xf>
    <xf numFmtId="0" fontId="0" fillId="2" borderId="10" xfId="0" applyFill="1" applyBorder="1" applyAlignment="1">
      <alignment horizontal="center" vertical="center"/>
    </xf>
    <xf numFmtId="0" fontId="0" fillId="2" borderId="3" xfId="0" applyFill="1" applyBorder="1" applyAlignment="1">
      <alignment horizontal="center" vertical="center"/>
    </xf>
    <xf numFmtId="0" fontId="10" fillId="4" borderId="9" xfId="0" applyFont="1" applyFill="1" applyBorder="1" applyAlignment="1">
      <alignment horizontal="center" vertical="center"/>
    </xf>
    <xf numFmtId="0" fontId="10" fillId="4" borderId="7" xfId="0" applyFont="1" applyFill="1" applyBorder="1" applyAlignment="1">
      <alignment horizontal="center" vertical="center"/>
    </xf>
    <xf numFmtId="0" fontId="11" fillId="6" borderId="19" xfId="0" applyFont="1" applyFill="1" applyBorder="1" applyAlignment="1">
      <alignment horizontal="center" vertical="center"/>
    </xf>
    <xf numFmtId="0" fontId="11" fillId="6" borderId="17" xfId="0" applyFont="1" applyFill="1" applyBorder="1" applyAlignment="1">
      <alignment horizontal="center" vertical="center"/>
    </xf>
    <xf numFmtId="0" fontId="4" fillId="4" borderId="29" xfId="0" applyFont="1" applyFill="1" applyBorder="1" applyAlignment="1">
      <alignment horizontal="left" vertical="center"/>
    </xf>
    <xf numFmtId="0" fontId="4" fillId="4" borderId="30" xfId="0" applyFont="1" applyFill="1" applyBorder="1" applyAlignment="1">
      <alignment horizontal="left" vertical="center"/>
    </xf>
    <xf numFmtId="0" fontId="10" fillId="4" borderId="19" xfId="0" applyFont="1" applyFill="1" applyBorder="1" applyAlignment="1">
      <alignment horizontal="center" vertical="center"/>
    </xf>
    <xf numFmtId="0" fontId="10" fillId="4" borderId="17" xfId="0" applyFont="1" applyFill="1" applyBorder="1" applyAlignment="1">
      <alignment horizontal="center" vertical="center"/>
    </xf>
    <xf numFmtId="0" fontId="4" fillId="4" borderId="55" xfId="0" applyFont="1" applyFill="1" applyBorder="1" applyAlignment="1">
      <alignment horizontal="left" vertical="center"/>
    </xf>
    <xf numFmtId="0" fontId="4" fillId="4" borderId="56" xfId="0" applyFont="1" applyFill="1" applyBorder="1" applyAlignment="1">
      <alignment horizontal="left" vertical="center"/>
    </xf>
    <xf numFmtId="0" fontId="4" fillId="4" borderId="52" xfId="0" applyFont="1" applyFill="1" applyBorder="1" applyAlignment="1">
      <alignment horizontal="left" vertical="center"/>
    </xf>
    <xf numFmtId="0" fontId="4" fillId="4" borderId="53" xfId="0" applyFont="1" applyFill="1" applyBorder="1" applyAlignment="1">
      <alignment horizontal="left" vertical="center"/>
    </xf>
    <xf numFmtId="0" fontId="10" fillId="7" borderId="19" xfId="0" applyFont="1" applyFill="1" applyBorder="1" applyAlignment="1">
      <alignment horizontal="center" vertical="center"/>
    </xf>
    <xf numFmtId="0" fontId="10" fillId="7" borderId="51" xfId="0" applyFont="1" applyFill="1" applyBorder="1" applyAlignment="1">
      <alignment horizontal="center" vertical="center"/>
    </xf>
    <xf numFmtId="0" fontId="10" fillId="7" borderId="17" xfId="0" applyFont="1" applyFill="1" applyBorder="1" applyAlignment="1">
      <alignment horizontal="center" vertical="center"/>
    </xf>
    <xf numFmtId="0" fontId="4" fillId="4" borderId="42" xfId="0" applyFont="1" applyFill="1" applyBorder="1" applyAlignment="1">
      <alignment horizontal="left" vertical="center"/>
    </xf>
    <xf numFmtId="0" fontId="4" fillId="4" borderId="27" xfId="0" applyFont="1" applyFill="1" applyBorder="1" applyAlignment="1">
      <alignment horizontal="left" vertical="center"/>
    </xf>
    <xf numFmtId="0" fontId="4" fillId="4" borderId="32" xfId="0" applyFont="1" applyFill="1" applyBorder="1" applyAlignment="1">
      <alignment horizontal="left" vertical="center"/>
    </xf>
    <xf numFmtId="0" fontId="4" fillId="4" borderId="33" xfId="0" applyFont="1" applyFill="1" applyBorder="1" applyAlignment="1">
      <alignment horizontal="left" vertical="center"/>
    </xf>
    <xf numFmtId="0" fontId="4" fillId="4" borderId="59" xfId="0" applyFont="1" applyFill="1" applyBorder="1" applyAlignment="1">
      <alignment horizontal="center" vertical="center"/>
    </xf>
    <xf numFmtId="0" fontId="4" fillId="4" borderId="57" xfId="0" applyFont="1" applyFill="1" applyBorder="1" applyAlignment="1">
      <alignment horizontal="center" vertical="center"/>
    </xf>
    <xf numFmtId="0" fontId="4" fillId="4" borderId="60" xfId="0" applyFont="1" applyFill="1" applyBorder="1" applyAlignment="1">
      <alignment horizontal="center" vertical="center"/>
    </xf>
    <xf numFmtId="0" fontId="4" fillId="4" borderId="42" xfId="0" applyFont="1" applyFill="1" applyBorder="1" applyAlignment="1">
      <alignment horizontal="left" vertical="center" wrapText="1"/>
    </xf>
    <xf numFmtId="0" fontId="4" fillId="4" borderId="27" xfId="0" applyFont="1" applyFill="1" applyBorder="1" applyAlignment="1">
      <alignment horizontal="left" vertical="center" wrapText="1"/>
    </xf>
    <xf numFmtId="0" fontId="4" fillId="4" borderId="52" xfId="0" applyFont="1" applyFill="1" applyBorder="1" applyAlignment="1">
      <alignment horizontal="center" vertical="center" wrapText="1"/>
    </xf>
    <xf numFmtId="0" fontId="4" fillId="4" borderId="53" xfId="0" applyFont="1" applyFill="1" applyBorder="1" applyAlignment="1">
      <alignment horizontal="center" vertical="center" wrapText="1"/>
    </xf>
  </cellXfs>
  <cellStyles count="2">
    <cellStyle name="Normal" xfId="0" builtinId="0"/>
    <cellStyle name="Porcentaje" xfId="1" builtinId="5"/>
  </cellStyles>
  <dxfs count="80">
    <dxf>
      <fill>
        <patternFill patternType="solid">
          <fgColor indexed="64"/>
          <bgColor theme="0" tint="-0.24997711111789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i val="0"/>
        <color theme="0"/>
      </font>
      <fill>
        <patternFill>
          <bgColor theme="9" tint="-0.499984740745262"/>
        </patternFill>
      </fill>
    </dxf>
    <dxf>
      <font>
        <b/>
        <i val="0"/>
        <color theme="0"/>
      </font>
      <fill>
        <patternFill>
          <bgColor rgb="FFC00000"/>
        </patternFill>
      </fill>
    </dxf>
    <dxf>
      <font>
        <b/>
        <i val="0"/>
        <color theme="0"/>
      </font>
      <fill>
        <patternFill>
          <bgColor rgb="FFFFC000"/>
        </patternFill>
      </fill>
    </dxf>
    <dxf>
      <font>
        <b/>
        <i val="0"/>
        <color theme="0"/>
      </font>
      <fill>
        <patternFill>
          <bgColor rgb="FFFF9900"/>
        </patternFill>
      </fill>
    </dxf>
    <dxf>
      <font>
        <b/>
        <i val="0"/>
        <color theme="0"/>
      </font>
      <fill>
        <patternFill>
          <bgColor rgb="FFC00000"/>
        </patternFill>
      </fill>
    </dxf>
    <dxf>
      <font>
        <color rgb="FF9C0006"/>
      </font>
      <fill>
        <patternFill>
          <bgColor rgb="FFFFC7CE"/>
        </patternFill>
      </fill>
    </dxf>
    <dxf>
      <font>
        <b/>
        <i val="0"/>
        <color theme="0"/>
      </font>
      <fill>
        <patternFill>
          <bgColor theme="9" tint="-0.499984740745262"/>
        </patternFill>
      </fill>
    </dxf>
    <dxf>
      <font>
        <b/>
        <i val="0"/>
        <color theme="0"/>
      </font>
      <fill>
        <patternFill>
          <bgColor rgb="FFFFC000"/>
        </patternFill>
      </fill>
    </dxf>
    <dxf>
      <font>
        <b/>
        <i val="0"/>
        <color theme="0"/>
      </font>
      <fill>
        <patternFill>
          <bgColor rgb="FFC00000"/>
        </patternFill>
      </fill>
    </dxf>
    <dxf>
      <font>
        <b/>
        <i val="0"/>
        <color theme="0"/>
      </font>
      <fill>
        <patternFill>
          <bgColor theme="9" tint="-0.499984740745262"/>
        </patternFill>
      </fill>
    </dxf>
    <dxf>
      <font>
        <b/>
        <i val="0"/>
        <color theme="0"/>
      </font>
      <fill>
        <patternFill>
          <bgColor theme="9" tint="-0.499984740745262"/>
        </patternFill>
      </fill>
    </dxf>
    <dxf>
      <font>
        <b/>
        <i val="0"/>
        <color theme="0"/>
      </font>
      <fill>
        <patternFill>
          <bgColor rgb="FFFF0000"/>
        </patternFill>
      </fill>
    </dxf>
    <dxf>
      <font>
        <b/>
        <i val="0"/>
        <color theme="0"/>
      </font>
      <fill>
        <patternFill>
          <bgColor rgb="FFC00000"/>
        </patternFill>
      </fill>
    </dxf>
    <dxf>
      <font>
        <b val="0"/>
        <i val="0"/>
        <color auto="1"/>
      </font>
      <fill>
        <patternFill>
          <bgColor rgb="FFFF0000"/>
        </patternFill>
      </fill>
    </dxf>
    <dxf>
      <font>
        <b/>
        <i val="0"/>
        <strike val="0"/>
        <color theme="0"/>
      </font>
      <fill>
        <patternFill>
          <bgColor rgb="FF00B050"/>
        </patternFill>
      </fill>
    </dxf>
    <dxf>
      <fill>
        <patternFill>
          <bgColor rgb="FFFFC000"/>
        </patternFill>
      </fill>
    </dxf>
    <dxf>
      <font>
        <b/>
        <i val="0"/>
        <color theme="0"/>
      </font>
      <fill>
        <patternFill>
          <bgColor rgb="FFFFC000"/>
        </patternFill>
      </fill>
    </dxf>
    <dxf>
      <font>
        <b val="0"/>
        <i val="0"/>
      </font>
      <fill>
        <patternFill>
          <bgColor theme="0"/>
        </patternFill>
      </fill>
    </dxf>
    <dxf>
      <font>
        <color auto="1"/>
      </font>
      <fill>
        <patternFill>
          <bgColor rgb="FFFFC000"/>
        </patternFill>
      </fill>
    </dxf>
    <dxf>
      <font>
        <b val="0"/>
        <i val="0"/>
        <color auto="1"/>
      </font>
      <fill>
        <patternFill>
          <bgColor rgb="FFFFC000"/>
        </patternFill>
      </fill>
    </dxf>
    <dxf>
      <font>
        <b/>
        <i val="0"/>
        <color theme="0"/>
      </font>
      <fill>
        <patternFill>
          <bgColor rgb="FFFFC000"/>
        </patternFill>
      </fill>
    </dxf>
    <dxf>
      <font>
        <b/>
        <i val="0"/>
        <color theme="0"/>
      </font>
      <fill>
        <patternFill>
          <bgColor rgb="FFC00000"/>
        </patternFill>
      </fill>
    </dxf>
    <dxf>
      <font>
        <b/>
        <i val="0"/>
        <color theme="0"/>
      </font>
      <fill>
        <patternFill>
          <bgColor theme="9" tint="-0.499984740745262"/>
        </patternFill>
      </fill>
    </dxf>
    <dxf>
      <fill>
        <patternFill>
          <bgColor rgb="FFFF9900"/>
        </patternFill>
      </fill>
    </dxf>
    <dxf>
      <font>
        <color rgb="FF9C0006"/>
      </font>
      <fill>
        <patternFill>
          <bgColor rgb="FFFFC7CE"/>
        </patternFill>
      </fill>
    </dxf>
    <dxf>
      <font>
        <b/>
        <i val="0"/>
        <color theme="0"/>
      </font>
      <fill>
        <patternFill>
          <bgColor rgb="FFC00000"/>
        </patternFill>
      </fill>
    </dxf>
    <dxf>
      <font>
        <b/>
        <i val="0"/>
        <color theme="0"/>
      </font>
      <fill>
        <patternFill>
          <bgColor theme="9" tint="-0.499984740745262"/>
        </patternFill>
      </fill>
    </dxf>
    <dxf>
      <font>
        <b/>
        <i val="0"/>
        <color theme="0"/>
      </font>
      <fill>
        <patternFill>
          <bgColor theme="9" tint="-0.499984740745262"/>
        </patternFill>
      </fill>
    </dxf>
    <dxf>
      <font>
        <b/>
        <i val="0"/>
        <color theme="0"/>
      </font>
      <fill>
        <patternFill>
          <bgColor rgb="FFC00000"/>
        </patternFill>
      </fill>
    </dxf>
    <dxf>
      <font>
        <b/>
        <i val="0"/>
        <color theme="0"/>
      </font>
      <fill>
        <patternFill>
          <bgColor rgb="FFC00000"/>
        </patternFill>
      </fill>
    </dxf>
    <dxf>
      <font>
        <b/>
        <i val="0"/>
        <color theme="0"/>
      </font>
      <fill>
        <patternFill>
          <bgColor theme="9" tint="-0.499984740745262"/>
        </patternFill>
      </fill>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1"/>
        <color theme="0"/>
        <name val="Calibri"/>
        <family val="2"/>
        <scheme val="minor"/>
      </font>
      <fill>
        <patternFill patternType="solid">
          <fgColor indexed="64"/>
          <bgColor theme="9" tint="-0.249977111117893"/>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theme="0"/>
        <name val="Calibri"/>
        <family val="2"/>
        <scheme val="minor"/>
      </font>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9" tint="0.59999389629810485"/>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solid">
          <fgColor indexed="64"/>
          <bgColor theme="0" tint="-0.24997711111789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strike val="0"/>
        <outline val="0"/>
        <shadow val="0"/>
        <u val="none"/>
        <vertAlign val="baseline"/>
        <sz val="11"/>
        <color theme="0"/>
        <name val="Calibri"/>
        <family val="2"/>
        <scheme val="minor"/>
      </font>
      <fill>
        <patternFill patternType="solid">
          <fgColor indexed="64"/>
          <bgColor theme="9" tint="-0.249977111117893"/>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theme="0"/>
        <name val="Calibri"/>
        <family val="2"/>
        <scheme val="minor"/>
      </font>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solid">
          <fgColor indexed="64"/>
          <bgColor theme="0"/>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9" tint="0.5999938962981048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font>
      <fill>
        <patternFill patternType="solid">
          <fgColor indexed="64"/>
          <bgColor theme="0"/>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1"/>
        <color theme="0"/>
        <name val="Calibri"/>
        <family val="2"/>
        <scheme val="minor"/>
      </font>
      <fill>
        <patternFill patternType="solid">
          <fgColor indexed="64"/>
          <bgColor theme="9" tint="-0.249977111117893"/>
        </patternFill>
      </fill>
      <alignment horizontal="center" vertical="center" textRotation="0" wrapText="0" indent="0" justifyLastLine="0" shrinkToFit="0" readingOrder="0"/>
      <border diagonalUp="0" diagonalDown="0" outline="0">
        <left/>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solid">
          <fgColor indexed="64"/>
          <bgColor theme="0"/>
        </patternFill>
      </fill>
      <alignment horizontal="left"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theme="0"/>
        <name val="Calibri"/>
        <family val="2"/>
        <scheme val="minor"/>
      </font>
      <fill>
        <patternFill patternType="solid">
          <fgColor indexed="64"/>
          <bgColor theme="9" tint="-0.249977111117893"/>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center" vertical="center" textRotation="0" wrapText="0" indent="0" justifyLastLine="0" shrinkToFit="0" readingOrder="0"/>
      <border outline="0">
        <left style="thin">
          <color indexed="64"/>
        </left>
      </border>
    </dxf>
    <dxf>
      <fill>
        <patternFill patternType="solid">
          <fgColor indexed="64"/>
          <bgColor theme="0"/>
        </patternFill>
      </fill>
      <alignment horizontal="center" vertical="center" textRotation="0" wrapText="0" indent="0" justifyLastLine="0" shrinkToFit="0" readingOrder="0"/>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1"/>
        <color theme="0"/>
        <name val="Calibri"/>
        <family val="2"/>
        <scheme val="minor"/>
      </font>
      <fill>
        <patternFill patternType="solid">
          <fgColor indexed="64"/>
          <bgColor theme="9" tint="-0.249977111117893"/>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theme="0"/>
        <name val="Calibri"/>
        <family val="2"/>
        <scheme val="minor"/>
      </font>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F9900"/>
      <color rgb="FF548235"/>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57</xdr:row>
      <xdr:rowOff>0</xdr:rowOff>
    </xdr:from>
    <xdr:to>
      <xdr:col>4</xdr:col>
      <xdr:colOff>579378</xdr:colOff>
      <xdr:row>67</xdr:row>
      <xdr:rowOff>3213</xdr:rowOff>
    </xdr:to>
    <xdr:pic>
      <xdr:nvPicPr>
        <xdr:cNvPr id="2" name="Imagen 1">
          <a:extLst>
            <a:ext uri="{FF2B5EF4-FFF2-40B4-BE49-F238E27FC236}">
              <a16:creationId xmlns:a16="http://schemas.microsoft.com/office/drawing/2014/main" id="{1F645114-D5A2-4B2A-8DA7-61112D2269E4}"/>
            </a:ext>
          </a:extLst>
        </xdr:cNvPr>
        <xdr:cNvPicPr>
          <a:picLocks noChangeAspect="1"/>
        </xdr:cNvPicPr>
      </xdr:nvPicPr>
      <xdr:blipFill>
        <a:blip xmlns:r="http://schemas.openxmlformats.org/officeDocument/2006/relationships" r:embed="rId1"/>
        <a:stretch>
          <a:fillRect/>
        </a:stretch>
      </xdr:blipFill>
      <xdr:spPr>
        <a:xfrm>
          <a:off x="0" y="10934700"/>
          <a:ext cx="7370703" cy="1908213"/>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31C5569-5FA7-404A-B0BA-50BEC5AE1A6B}" name="Tabla2" displayName="Tabla2" ref="A40:G49" totalsRowShown="0" headerRowDxfId="79" dataDxfId="77" headerRowBorderDxfId="78" tableBorderDxfId="76" totalsRowBorderDxfId="75">
  <autoFilter ref="A40:G49" xr:uid="{B60DE0F6-E905-430D-B599-0299EF9F8026}"/>
  <sortState xmlns:xlrd2="http://schemas.microsoft.com/office/spreadsheetml/2017/richdata2" ref="A41:G49">
    <sortCondition ref="A40:A49"/>
  </sortState>
  <tableColumns count="7">
    <tableColumn id="1" xr3:uid="{845075F4-D4BD-4DE4-9208-D4CBA5E1DBDA}" name="Eneatipo" dataDxfId="74"/>
    <tableColumn id="2" xr3:uid="{3D38B3FA-A4F8-4CF0-A8A7-319662F7469E}" name="Denominación" dataDxfId="73"/>
    <tableColumn id="3" xr3:uid="{5C2198C1-1D3C-4FC1-A95A-A3B33FD86427}" name="Resultado" dataDxfId="72"/>
    <tableColumn id="4" xr3:uid="{30909445-D353-45F2-A256-C668261489EF}" name="Integración" dataDxfId="71"/>
    <tableColumn id="5" xr3:uid="{78F423AA-1A10-4D91-A934-CCE2CA907D67}" name="Desintegración" dataDxfId="70"/>
    <tableColumn id="6" xr3:uid="{60A9F575-B004-4AC6-A38B-619F14A829B1}" name="Centro" dataDxfId="69"/>
    <tableColumn id="7" xr3:uid="{91A28559-1D55-46E9-990F-3EF5D95E554E}" name="Energía " dataDxfId="68"/>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4613F35-87ED-42B4-AF9D-859E7794A930}" name="Tabla3" displayName="Tabla3" ref="A7:M16" totalsRowShown="0" headerRowDxfId="67" dataDxfId="65" headerRowBorderDxfId="66" tableBorderDxfId="64" totalsRowBorderDxfId="63">
  <autoFilter ref="A7:M16" xr:uid="{438E8EC0-E2FA-4F85-85C1-B8E361039BCE}"/>
  <tableColumns count="13">
    <tableColumn id="1" xr3:uid="{7C5E3F56-B4C5-4E2F-B56B-765CFA6D95FF}" name="Eneatipo" dataDxfId="62"/>
    <tableColumn id="2" xr3:uid="{3BE4BBF8-EE7B-4E7F-B43F-E17DB74D5F09}" name="Denominación" dataDxfId="61"/>
    <tableColumn id="3" xr3:uid="{A8999A42-3E22-42AA-B212-5E45C672ADEF}" name="Resultado" dataDxfId="0"/>
    <tableColumn id="4" xr3:uid="{8D532E85-BBC1-4AAD-8E0D-177E0100D1CC}" name="Dispersión" dataDxfId="60">
      <calculatedColumnFormula>IF(C8&gt;16,"Presente",IF(C8&lt;16,"Ausente",IF(C8=16,"Latente",0)))</calculatedColumnFormula>
    </tableColumn>
    <tableColumn id="5" xr3:uid="{AEBAA956-F400-4F24-A7E9-EBD6B2ED3637}" name="Centro" dataDxfId="59"/>
    <tableColumn id="6" xr3:uid="{949E9171-26A8-4BE3-95E8-8E5359D8B2B0}" name="Energía " dataDxfId="58"/>
    <tableColumn id="8" xr3:uid="{187581DD-739A-4549-8BFD-17C54DFC654C}" name="Motivación" dataDxfId="57"/>
    <tableColumn id="9" xr3:uid="{A45DEF11-AB18-4B7B-86F2-7D46C0A39C24}" name="Virtud" dataDxfId="56"/>
    <tableColumn id="11" xr3:uid="{F54C4BAD-FDCF-423F-889A-B285DA989A66}" name="Miedo" dataDxfId="55"/>
    <tableColumn id="12" xr3:uid="{C8CB5812-FCC9-4C37-A72B-79BBAA3681CC}" name="Trampa" dataDxfId="54"/>
    <tableColumn id="13" xr3:uid="{CBF04FD4-DAB9-46EA-8E6A-0A9BCC12EE86}" name="Imagen ideal" dataDxfId="53"/>
    <tableColumn id="14" xr3:uid="{E07E9284-A717-42F1-BDD2-EB01E86AA4DF}" name="Evita" dataDxfId="52"/>
    <tableColumn id="15" xr3:uid="{C4CE8E1F-F821-4A56-AADE-9EE3B5BCB95D}" name="Estilo de hablar" dataDxfId="51"/>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90DE26E-2C92-427F-B5A2-5BEF25932A31}" name="Tabla4" displayName="Tabla4" ref="A2:C5" totalsRowShown="0" headerRowDxfId="50" dataDxfId="48" headerRowBorderDxfId="49" tableBorderDxfId="47" totalsRowBorderDxfId="46">
  <autoFilter ref="A2:C5" xr:uid="{56509BE9-02C4-48CF-88DA-A1A05D84BBFE}"/>
  <tableColumns count="3">
    <tableColumn id="1" xr3:uid="{EA9AD816-78F3-4978-B278-DF538E1AF934}" name="Subtipos de Relacionamiento" dataDxfId="45"/>
    <tableColumn id="2" xr3:uid="{0204EC7A-1A83-4B11-BD95-6A1EAF55839D}" name="Resultado" dataDxfId="44"/>
    <tableColumn id="3" xr3:uid="{2265C161-43C8-4250-9644-764DEE0F077E}" name="Estado" dataDxfId="43">
      <calculatedColumnFormula>IF(B3&gt;=48,"Desequilibrio",IF(B3&lt;=18,"Desequilibrio","Equilibrio"))</calculatedColumnFormula>
    </tableColumn>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E38630D-3491-4A9B-B48E-1952C381C110}" name="Tabla5" displayName="Tabla5" ref="A51:F54" totalsRowShown="0" headerRowDxfId="42" dataDxfId="40" headerRowBorderDxfId="41" tableBorderDxfId="39" totalsRowBorderDxfId="38">
  <autoFilter ref="A51:F54" xr:uid="{1481CD87-CFE4-410F-89CB-934DBA0DCD5E}"/>
  <tableColumns count="6">
    <tableColumn id="1" xr3:uid="{E50601A8-75F0-4920-9993-5AEC803070BC}" name="Integración N Principales" dataDxfId="37"/>
    <tableColumn id="2" xr3:uid="{28D6A450-6DD9-4293-946B-6C7853940B52}" name=" N Integra" dataDxfId="36"/>
    <tableColumn id="3" xr3:uid="{74083FAC-2ACD-4964-9632-2131BC521081}" name="Valor N Integra" dataDxfId="35">
      <calculatedColumnFormula>_xlfn.IFS(B52=1,$C$8,B52=2,$C$9,B52=3,$C$10,B52=4,$C$11,B52=5,$C$12,B52=6,$C$13,B52=7,$C$14,B52=8,$C$15,B52=9,$C$16)</calculatedColumnFormula>
    </tableColumn>
    <tableColumn id="4" xr3:uid="{2C1FD77E-7B03-46C8-8BEB-5D12B949FB81}" name="N Desintegra" dataDxfId="34"/>
    <tableColumn id="5" xr3:uid="{10E83415-B9C7-495D-8FF2-B73F3FB35356}" name="Valor N Desintegra" dataDxfId="33">
      <calculatedColumnFormula>_xlfn.IFS(D52=1,$C$8,D52=2,$C$9,D52=3,$C$10,D52=4,$C$11,D52=5,$C$12,D52=6,$C$13,D52=7,$C$14,D52=8,$C$15,D52=9,$C$16)</calculatedColumnFormula>
    </tableColumn>
    <tableColumn id="6" xr3:uid="{781F8161-1CD9-40FF-A888-352C232BE7E5}" name="Resultado" dataDxfId="32">
      <calculatedColumnFormula>IF(AND(C52&gt;=17,E52&lt;17),"Integrado/Alto desempeño",IF(AND(C52&lt;17,E52&gt;=17),"Desintegrado/En Tensión",IF(AND(C52&lt;17,E52&lt;17),"ZC Pasiva",IF(AND(C52&gt;=17,E52&gt;=17),"ZC Activa"))))</calculatedColumnFormula>
    </tableColumn>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vmlDrawing" Target="../drawings/vmlDrawing1.vml"/><Relationship Id="rId7" Type="http://schemas.openxmlformats.org/officeDocument/2006/relationships/table" Target="../tables/table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table" Target="../tables/table3.xml"/><Relationship Id="rId5" Type="http://schemas.openxmlformats.org/officeDocument/2006/relationships/table" Target="../tables/table2.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A1E8F-2C51-4E29-A24E-8AB17756EA5C}">
  <dimension ref="A1:M72"/>
  <sheetViews>
    <sheetView tabSelected="1" zoomScaleNormal="100" workbookViewId="0">
      <selection activeCell="G19" sqref="G19"/>
    </sheetView>
  </sheetViews>
  <sheetFormatPr baseColWidth="10" defaultRowHeight="15" x14ac:dyDescent="0.25"/>
  <cols>
    <col min="1" max="1" width="34.5703125" style="1" bestFit="1" customWidth="1"/>
    <col min="2" max="2" width="17.28515625" style="1" bestFit="1" customWidth="1"/>
    <col min="3" max="4" width="25" style="1" bestFit="1" customWidth="1"/>
    <col min="5" max="5" width="24" style="1" bestFit="1" customWidth="1"/>
    <col min="6" max="6" width="25.42578125" style="1" bestFit="1" customWidth="1"/>
    <col min="7" max="7" width="20.5703125" style="1" customWidth="1"/>
    <col min="8" max="8" width="14.5703125" style="1" bestFit="1" customWidth="1"/>
    <col min="9" max="9" width="13.85546875" style="1" bestFit="1" customWidth="1"/>
    <col min="10" max="10" width="16.42578125" style="1" customWidth="1"/>
    <col min="11" max="11" width="13" style="1" bestFit="1" customWidth="1"/>
    <col min="12" max="12" width="13.42578125" style="1" bestFit="1" customWidth="1"/>
    <col min="13" max="13" width="28.85546875" style="1" bestFit="1" customWidth="1"/>
    <col min="14" max="16384" width="11.42578125" style="1"/>
  </cols>
  <sheetData>
    <row r="1" spans="1:13" x14ac:dyDescent="0.25">
      <c r="D1" s="5"/>
    </row>
    <row r="2" spans="1:13" s="26" customFormat="1" ht="15.75" x14ac:dyDescent="0.25">
      <c r="A2" s="23" t="s">
        <v>77</v>
      </c>
      <c r="B2" s="32" t="s">
        <v>11</v>
      </c>
      <c r="C2" s="25" t="s">
        <v>81</v>
      </c>
    </row>
    <row r="3" spans="1:13" x14ac:dyDescent="0.25">
      <c r="A3" s="21" t="s">
        <v>78</v>
      </c>
      <c r="B3" s="30"/>
      <c r="C3" s="16" t="str">
        <f>IF(B3&gt;=48,"Desequilibrio",IF(B3&lt;=18,"Desequilibrio","Equilibrio"))</f>
        <v>Desequilibrio</v>
      </c>
    </row>
    <row r="4" spans="1:13" x14ac:dyDescent="0.25">
      <c r="A4" s="21" t="s">
        <v>79</v>
      </c>
      <c r="B4" s="30"/>
      <c r="C4" s="16" t="str">
        <f t="shared" ref="C4:C5" si="0">IF(B4&gt;=48,"Desequilibrio",IF(B4&lt;=18,"Desequilibrio","Equilibrio"))</f>
        <v>Desequilibrio</v>
      </c>
      <c r="D4" s="2"/>
    </row>
    <row r="5" spans="1:13" x14ac:dyDescent="0.25">
      <c r="A5" s="22" t="s">
        <v>80</v>
      </c>
      <c r="B5" s="31"/>
      <c r="C5" s="17" t="str">
        <f t="shared" si="0"/>
        <v>Desequilibrio</v>
      </c>
    </row>
    <row r="7" spans="1:13" s="26" customFormat="1" ht="15.75" x14ac:dyDescent="0.25">
      <c r="A7" s="23" t="s">
        <v>0</v>
      </c>
      <c r="B7" s="27" t="s">
        <v>10</v>
      </c>
      <c r="C7" s="32" t="s">
        <v>11</v>
      </c>
      <c r="D7" s="27" t="s">
        <v>12</v>
      </c>
      <c r="E7" s="27" t="s">
        <v>17</v>
      </c>
      <c r="F7" s="27" t="s">
        <v>13</v>
      </c>
      <c r="G7" s="27" t="s">
        <v>23</v>
      </c>
      <c r="H7" s="27" t="s">
        <v>33</v>
      </c>
      <c r="I7" s="27" t="s">
        <v>43</v>
      </c>
      <c r="J7" s="27" t="s">
        <v>44</v>
      </c>
      <c r="K7" s="27" t="s">
        <v>82</v>
      </c>
      <c r="L7" s="27" t="s">
        <v>92</v>
      </c>
      <c r="M7" s="28" t="s">
        <v>102</v>
      </c>
    </row>
    <row r="8" spans="1:13" x14ac:dyDescent="0.25">
      <c r="A8" s="21">
        <v>1</v>
      </c>
      <c r="B8" s="10" t="s">
        <v>1</v>
      </c>
      <c r="C8" s="30">
        <v>20</v>
      </c>
      <c r="D8" s="14" t="str">
        <f t="shared" ref="D8:D16" si="1">IF(C8&gt;16,"Presente",IF(C8&lt;16,"Ausente",IF(C8=16,"Latente",0)))</f>
        <v>Presente</v>
      </c>
      <c r="E8" s="10" t="s">
        <v>18</v>
      </c>
      <c r="F8" s="10" t="s">
        <v>14</v>
      </c>
      <c r="G8" s="10" t="s">
        <v>24</v>
      </c>
      <c r="H8" s="10" t="s">
        <v>34</v>
      </c>
      <c r="I8" s="10" t="s">
        <v>45</v>
      </c>
      <c r="J8" s="10" t="s">
        <v>54</v>
      </c>
      <c r="K8" s="10" t="s">
        <v>83</v>
      </c>
      <c r="L8" s="10" t="s">
        <v>93</v>
      </c>
      <c r="M8" s="11" t="s">
        <v>103</v>
      </c>
    </row>
    <row r="9" spans="1:13" x14ac:dyDescent="0.25">
      <c r="A9" s="21">
        <v>2</v>
      </c>
      <c r="B9" s="10" t="s">
        <v>2</v>
      </c>
      <c r="C9" s="30">
        <v>18</v>
      </c>
      <c r="D9" s="14" t="str">
        <f t="shared" si="1"/>
        <v>Presente</v>
      </c>
      <c r="E9" s="10" t="s">
        <v>19</v>
      </c>
      <c r="F9" s="10" t="s">
        <v>15</v>
      </c>
      <c r="G9" s="10" t="s">
        <v>25</v>
      </c>
      <c r="H9" s="10" t="s">
        <v>35</v>
      </c>
      <c r="I9" s="10" t="s">
        <v>46</v>
      </c>
      <c r="J9" s="10" t="s">
        <v>55</v>
      </c>
      <c r="K9" s="10" t="s">
        <v>84</v>
      </c>
      <c r="L9" s="10" t="s">
        <v>94</v>
      </c>
      <c r="M9" s="11" t="s">
        <v>104</v>
      </c>
    </row>
    <row r="10" spans="1:13" x14ac:dyDescent="0.25">
      <c r="A10" s="21">
        <v>3</v>
      </c>
      <c r="B10" s="10" t="s">
        <v>3</v>
      </c>
      <c r="C10" s="30">
        <v>19</v>
      </c>
      <c r="D10" s="14" t="str">
        <f t="shared" si="1"/>
        <v>Presente</v>
      </c>
      <c r="E10" s="10" t="s">
        <v>19</v>
      </c>
      <c r="F10" s="10" t="s">
        <v>16</v>
      </c>
      <c r="G10" s="10" t="s">
        <v>26</v>
      </c>
      <c r="H10" s="10" t="s">
        <v>36</v>
      </c>
      <c r="I10" s="10" t="s">
        <v>47</v>
      </c>
      <c r="J10" s="10" t="s">
        <v>56</v>
      </c>
      <c r="K10" s="10" t="s">
        <v>85</v>
      </c>
      <c r="L10" s="10" t="s">
        <v>95</v>
      </c>
      <c r="M10" s="11" t="s">
        <v>105</v>
      </c>
    </row>
    <row r="11" spans="1:13" x14ac:dyDescent="0.25">
      <c r="A11" s="21">
        <v>4</v>
      </c>
      <c r="B11" s="10" t="s">
        <v>4</v>
      </c>
      <c r="C11" s="30">
        <v>13</v>
      </c>
      <c r="D11" s="14" t="str">
        <f t="shared" si="1"/>
        <v>Ausente</v>
      </c>
      <c r="E11" s="10" t="s">
        <v>19</v>
      </c>
      <c r="F11" s="10" t="s">
        <v>14</v>
      </c>
      <c r="G11" s="10" t="s">
        <v>27</v>
      </c>
      <c r="H11" s="10" t="s">
        <v>37</v>
      </c>
      <c r="I11" s="10" t="s">
        <v>48</v>
      </c>
      <c r="J11" s="10" t="s">
        <v>57</v>
      </c>
      <c r="K11" s="10" t="s">
        <v>86</v>
      </c>
      <c r="L11" s="10" t="s">
        <v>96</v>
      </c>
      <c r="M11" s="11" t="s">
        <v>106</v>
      </c>
    </row>
    <row r="12" spans="1:13" x14ac:dyDescent="0.25">
      <c r="A12" s="21">
        <v>5</v>
      </c>
      <c r="B12" s="10" t="s">
        <v>5</v>
      </c>
      <c r="C12" s="30">
        <v>10</v>
      </c>
      <c r="D12" s="14" t="str">
        <f t="shared" si="1"/>
        <v>Ausente</v>
      </c>
      <c r="E12" s="10" t="s">
        <v>20</v>
      </c>
      <c r="F12" s="10" t="s">
        <v>14</v>
      </c>
      <c r="G12" s="10" t="s">
        <v>28</v>
      </c>
      <c r="H12" s="10" t="s">
        <v>38</v>
      </c>
      <c r="I12" s="10" t="s">
        <v>49</v>
      </c>
      <c r="J12" s="10" t="s">
        <v>28</v>
      </c>
      <c r="K12" s="10" t="s">
        <v>87</v>
      </c>
      <c r="L12" s="10" t="s">
        <v>97</v>
      </c>
      <c r="M12" s="11" t="s">
        <v>107</v>
      </c>
    </row>
    <row r="13" spans="1:13" x14ac:dyDescent="0.25">
      <c r="A13" s="21">
        <v>6</v>
      </c>
      <c r="B13" s="10" t="s">
        <v>6</v>
      </c>
      <c r="C13" s="30">
        <v>17</v>
      </c>
      <c r="D13" s="14" t="str">
        <f t="shared" si="1"/>
        <v>Presente</v>
      </c>
      <c r="E13" s="10" t="s">
        <v>20</v>
      </c>
      <c r="F13" s="10" t="s">
        <v>16</v>
      </c>
      <c r="G13" s="10" t="s">
        <v>29</v>
      </c>
      <c r="H13" s="10" t="s">
        <v>39</v>
      </c>
      <c r="I13" s="10" t="s">
        <v>50</v>
      </c>
      <c r="J13" s="10" t="s">
        <v>29</v>
      </c>
      <c r="K13" s="10" t="s">
        <v>88</v>
      </c>
      <c r="L13" s="10" t="s">
        <v>98</v>
      </c>
      <c r="M13" s="11" t="s">
        <v>108</v>
      </c>
    </row>
    <row r="14" spans="1:13" x14ac:dyDescent="0.25">
      <c r="A14" s="21">
        <v>7</v>
      </c>
      <c r="B14" s="10" t="s">
        <v>7</v>
      </c>
      <c r="C14" s="30">
        <v>11</v>
      </c>
      <c r="D14" s="14" t="str">
        <f t="shared" si="1"/>
        <v>Ausente</v>
      </c>
      <c r="E14" s="10" t="s">
        <v>20</v>
      </c>
      <c r="F14" s="10" t="s">
        <v>15</v>
      </c>
      <c r="G14" s="10" t="s">
        <v>30</v>
      </c>
      <c r="H14" s="10" t="s">
        <v>40</v>
      </c>
      <c r="I14" s="10" t="s">
        <v>51</v>
      </c>
      <c r="J14" s="10" t="s">
        <v>58</v>
      </c>
      <c r="K14" s="10" t="s">
        <v>89</v>
      </c>
      <c r="L14" s="10" t="s">
        <v>99</v>
      </c>
      <c r="M14" s="11" t="s">
        <v>109</v>
      </c>
    </row>
    <row r="15" spans="1:13" x14ac:dyDescent="0.25">
      <c r="A15" s="21">
        <v>8</v>
      </c>
      <c r="B15" s="10" t="s">
        <v>8</v>
      </c>
      <c r="C15" s="30">
        <v>24</v>
      </c>
      <c r="D15" s="14" t="str">
        <f t="shared" si="1"/>
        <v>Presente</v>
      </c>
      <c r="E15" s="10" t="s">
        <v>18</v>
      </c>
      <c r="F15" s="10" t="s">
        <v>15</v>
      </c>
      <c r="G15" s="10" t="s">
        <v>31</v>
      </c>
      <c r="H15" s="10" t="s">
        <v>41</v>
      </c>
      <c r="I15" s="10" t="s">
        <v>52</v>
      </c>
      <c r="J15" s="10" t="s">
        <v>59</v>
      </c>
      <c r="K15" s="10" t="s">
        <v>90</v>
      </c>
      <c r="L15" s="10" t="s">
        <v>100</v>
      </c>
      <c r="M15" s="11" t="s">
        <v>110</v>
      </c>
    </row>
    <row r="16" spans="1:13" x14ac:dyDescent="0.25">
      <c r="A16" s="22">
        <v>9</v>
      </c>
      <c r="B16" s="12" t="s">
        <v>9</v>
      </c>
      <c r="C16" s="31">
        <v>12</v>
      </c>
      <c r="D16" s="15" t="str">
        <f t="shared" si="1"/>
        <v>Ausente</v>
      </c>
      <c r="E16" s="12" t="s">
        <v>18</v>
      </c>
      <c r="F16" s="12" t="s">
        <v>16</v>
      </c>
      <c r="G16" s="12" t="s">
        <v>32</v>
      </c>
      <c r="H16" s="12" t="s">
        <v>42</v>
      </c>
      <c r="I16" s="12" t="s">
        <v>53</v>
      </c>
      <c r="J16" s="12" t="s">
        <v>60</v>
      </c>
      <c r="K16" s="12" t="s">
        <v>91</v>
      </c>
      <c r="L16" s="12" t="s">
        <v>101</v>
      </c>
      <c r="M16" s="13" t="s">
        <v>111</v>
      </c>
    </row>
    <row r="17" spans="1:5" x14ac:dyDescent="0.25">
      <c r="C17" s="1" t="s">
        <v>61</v>
      </c>
    </row>
    <row r="18" spans="1:5" s="26" customFormat="1" ht="15.75" x14ac:dyDescent="0.25">
      <c r="A18" s="29" t="s">
        <v>21</v>
      </c>
      <c r="B18" s="29" t="s">
        <v>11</v>
      </c>
      <c r="C18" s="29" t="s">
        <v>62</v>
      </c>
      <c r="D18" s="29" t="s">
        <v>63</v>
      </c>
      <c r="E18" s="29" t="s">
        <v>64</v>
      </c>
    </row>
    <row r="19" spans="1:5" x14ac:dyDescent="0.25">
      <c r="A19" s="20" t="s">
        <v>127</v>
      </c>
      <c r="B19" s="6">
        <f>SUM($C$8,$C$15,$C$16)</f>
        <v>56</v>
      </c>
      <c r="C19" s="18">
        <f>ABS(+B19-B20)</f>
        <v>6</v>
      </c>
      <c r="D19" s="18">
        <f>ABS(+B19-B21)</f>
        <v>18</v>
      </c>
      <c r="E19" s="18">
        <f>ABS(+B20-B21)</f>
        <v>12</v>
      </c>
    </row>
    <row r="20" spans="1:5" x14ac:dyDescent="0.25">
      <c r="A20" s="20" t="s">
        <v>128</v>
      </c>
      <c r="B20" s="6">
        <f>SUM($C$9,$C$10,$C$11)</f>
        <v>50</v>
      </c>
      <c r="C20" s="92" t="str">
        <f>IF(C19&gt;=15,"Desequilibrio","Equilibrio")</f>
        <v>Equilibrio</v>
      </c>
      <c r="D20" s="92" t="str">
        <f t="shared" ref="D20" si="2">IF(D19&gt;=15,"Desequilibrio","Equilibrio")</f>
        <v>Desequilibrio</v>
      </c>
      <c r="E20" s="92" t="str">
        <f t="shared" ref="E20" si="3">IF(E19&gt;=15,"Desequilibrio","Equilibrio")</f>
        <v>Equilibrio</v>
      </c>
    </row>
    <row r="21" spans="1:5" x14ac:dyDescent="0.25">
      <c r="A21" s="20" t="s">
        <v>129</v>
      </c>
      <c r="B21" s="6">
        <f>SUM($C$12,$C$13,$C$14)</f>
        <v>38</v>
      </c>
      <c r="C21" s="94"/>
      <c r="D21" s="94"/>
      <c r="E21" s="94"/>
    </row>
    <row r="23" spans="1:5" s="26" customFormat="1" ht="15.75" x14ac:dyDescent="0.25">
      <c r="A23" s="29" t="s">
        <v>22</v>
      </c>
      <c r="B23" s="29" t="s">
        <v>11</v>
      </c>
      <c r="C23" s="29" t="s">
        <v>67</v>
      </c>
      <c r="D23" s="29" t="s">
        <v>68</v>
      </c>
      <c r="E23" s="29" t="s">
        <v>69</v>
      </c>
    </row>
    <row r="24" spans="1:5" x14ac:dyDescent="0.25">
      <c r="A24" s="20" t="s">
        <v>130</v>
      </c>
      <c r="B24" s="6">
        <f>SUM($C$8,$C$11,$C$12)</f>
        <v>43</v>
      </c>
      <c r="C24" s="18">
        <f>ABS(+B24-B25)</f>
        <v>10</v>
      </c>
      <c r="D24" s="18">
        <f>ABS(+B24-B26)</f>
        <v>5</v>
      </c>
      <c r="E24" s="18">
        <f>ABS(+B25-B26)</f>
        <v>5</v>
      </c>
    </row>
    <row r="25" spans="1:5" x14ac:dyDescent="0.25">
      <c r="A25" s="20" t="s">
        <v>131</v>
      </c>
      <c r="B25" s="6">
        <f>SUM($C$9,$C$14,$C$15)</f>
        <v>53</v>
      </c>
      <c r="C25" s="92" t="str">
        <f>IF(C24&gt;=15,"Desequilibrio","Equilibrio")</f>
        <v>Equilibrio</v>
      </c>
      <c r="D25" s="92" t="str">
        <f t="shared" ref="D25:E25" si="4">IF(D24&gt;=15,"Desequilibrio","Equilibrio")</f>
        <v>Equilibrio</v>
      </c>
      <c r="E25" s="92" t="str">
        <f t="shared" si="4"/>
        <v>Equilibrio</v>
      </c>
    </row>
    <row r="26" spans="1:5" x14ac:dyDescent="0.25">
      <c r="A26" s="20" t="s">
        <v>132</v>
      </c>
      <c r="B26" s="6">
        <f>SUM($C$10,$C$13,$C$16)</f>
        <v>48</v>
      </c>
      <c r="C26" s="94"/>
      <c r="D26" s="94"/>
      <c r="E26" s="94"/>
    </row>
    <row r="28" spans="1:5" s="26" customFormat="1" ht="15.75" x14ac:dyDescent="0.25">
      <c r="A28" s="29" t="s">
        <v>70</v>
      </c>
      <c r="B28" s="29" t="s">
        <v>11</v>
      </c>
      <c r="C28" s="29" t="s">
        <v>116</v>
      </c>
      <c r="D28" s="29" t="s">
        <v>117</v>
      </c>
      <c r="E28" s="29" t="s">
        <v>75</v>
      </c>
    </row>
    <row r="29" spans="1:5" x14ac:dyDescent="0.25">
      <c r="A29" s="20" t="s">
        <v>71</v>
      </c>
      <c r="B29" s="6">
        <f>+$C$8+$C$13</f>
        <v>37</v>
      </c>
      <c r="C29" s="19">
        <f>(($C$8*100)/$B$29/100)</f>
        <v>0.54054054054054057</v>
      </c>
      <c r="D29" s="19">
        <f>(($C$13*100)/$B$29/100)</f>
        <v>0.45945945945945943</v>
      </c>
      <c r="E29" s="6" t="str">
        <f>IF(B29&lt;30,"Minimizado",IF(B29&gt;36,"Maximizado","Óptimo"))</f>
        <v>Maximizado</v>
      </c>
    </row>
    <row r="30" spans="1:5" x14ac:dyDescent="0.25">
      <c r="A30" s="20" t="s">
        <v>72</v>
      </c>
      <c r="B30" s="6">
        <f>+$C$9+$C$14</f>
        <v>29</v>
      </c>
      <c r="C30" s="19">
        <f>(($C$9*100)/$B$30/100)</f>
        <v>0.62068965517241381</v>
      </c>
      <c r="D30" s="19">
        <f>(($C$14*100)/$B$30/100)</f>
        <v>0.37931034482758619</v>
      </c>
      <c r="E30" s="6" t="str">
        <f t="shared" ref="E30:E32" si="5">IF(B30&lt;30,"Minimizado",IF(B30&gt;36,"Maximizado","Óptimo"))</f>
        <v>Minimizado</v>
      </c>
    </row>
    <row r="31" spans="1:5" x14ac:dyDescent="0.25">
      <c r="A31" s="20" t="s">
        <v>73</v>
      </c>
      <c r="B31" s="6">
        <f>+$C$10+$C$15</f>
        <v>43</v>
      </c>
      <c r="C31" s="19">
        <f>(($C$10*100)/$B$31/100)</f>
        <v>0.44186046511627908</v>
      </c>
      <c r="D31" s="19">
        <f>(($C$15*100)/$B$31/100)</f>
        <v>0.55813953488372092</v>
      </c>
      <c r="E31" s="6" t="str">
        <f>IF(B31&lt;30,"Minimizado",IF(B31&gt;36,"Maximizado","Óptimo"))</f>
        <v>Maximizado</v>
      </c>
    </row>
    <row r="32" spans="1:5" x14ac:dyDescent="0.25">
      <c r="A32" s="20" t="s">
        <v>74</v>
      </c>
      <c r="B32" s="6">
        <f>+$C$11+$C$12</f>
        <v>23</v>
      </c>
      <c r="C32" s="19">
        <f>(($C$11*100)/$B$32/100)</f>
        <v>0.56521739130434778</v>
      </c>
      <c r="D32" s="19">
        <f>(($C$12*100)/$B$32/100)</f>
        <v>0.43478260869565216</v>
      </c>
      <c r="E32" s="6" t="str">
        <f t="shared" si="5"/>
        <v>Minimizado</v>
      </c>
    </row>
    <row r="34" spans="1:7" s="26" customFormat="1" ht="15.75" x14ac:dyDescent="0.25">
      <c r="A34" s="29" t="s">
        <v>76</v>
      </c>
      <c r="B34" s="29" t="s">
        <v>118</v>
      </c>
      <c r="C34" s="29" t="s">
        <v>119</v>
      </c>
      <c r="D34" s="29" t="s">
        <v>120</v>
      </c>
      <c r="E34" s="29" t="s">
        <v>11</v>
      </c>
      <c r="F34" s="29" t="s">
        <v>124</v>
      </c>
    </row>
    <row r="35" spans="1:7" x14ac:dyDescent="0.25">
      <c r="A35" s="20" t="s">
        <v>112</v>
      </c>
      <c r="B35" s="18">
        <f>ABS(+C14-C11)</f>
        <v>2</v>
      </c>
      <c r="C35" s="6" t="str">
        <f>$D$14</f>
        <v>Ausente</v>
      </c>
      <c r="D35" s="6" t="str">
        <f>$D$11</f>
        <v>Ausente</v>
      </c>
      <c r="E35" s="6" t="str">
        <f>IF(AND(C35="Presente",D35="Presente"),"Tensión","No tensión")</f>
        <v>No tensión</v>
      </c>
      <c r="F35" s="92" t="str">
        <f>$D$16</f>
        <v>Ausente</v>
      </c>
    </row>
    <row r="36" spans="1:7" x14ac:dyDescent="0.25">
      <c r="A36" s="20" t="s">
        <v>113</v>
      </c>
      <c r="B36" s="18">
        <f>ABS(+C10-C8)</f>
        <v>1</v>
      </c>
      <c r="C36" s="6" t="str">
        <f>$D$8</f>
        <v>Presente</v>
      </c>
      <c r="D36" s="6" t="str">
        <f>$D$10</f>
        <v>Presente</v>
      </c>
      <c r="E36" s="6" t="str">
        <f t="shared" ref="E36:E38" si="6">IF(AND(C36="Presente",D36="Presente"),"Tensión","No tensión")</f>
        <v>Tensión</v>
      </c>
      <c r="F36" s="93"/>
    </row>
    <row r="37" spans="1:7" x14ac:dyDescent="0.25">
      <c r="A37" s="20" t="s">
        <v>114</v>
      </c>
      <c r="B37" s="18">
        <f>ABS(+C13-C15)</f>
        <v>7</v>
      </c>
      <c r="C37" s="6" t="str">
        <f>$D$15</f>
        <v>Presente</v>
      </c>
      <c r="D37" s="6" t="str">
        <f>$D$11</f>
        <v>Ausente</v>
      </c>
      <c r="E37" s="6" t="str">
        <f t="shared" si="6"/>
        <v>No tensión</v>
      </c>
      <c r="F37" s="93"/>
    </row>
    <row r="38" spans="1:7" x14ac:dyDescent="0.25">
      <c r="A38" s="20" t="s">
        <v>115</v>
      </c>
      <c r="B38" s="18">
        <f>ABS(+C9-C12)</f>
        <v>8</v>
      </c>
      <c r="C38" s="6" t="str">
        <f>$D$9</f>
        <v>Presente</v>
      </c>
      <c r="D38" s="6" t="str">
        <f>$D$12</f>
        <v>Ausente</v>
      </c>
      <c r="E38" s="6" t="str">
        <f t="shared" si="6"/>
        <v>No tensión</v>
      </c>
      <c r="F38" s="94"/>
    </row>
    <row r="39" spans="1:7" x14ac:dyDescent="0.25">
      <c r="B39" s="3"/>
    </row>
    <row r="40" spans="1:7" s="26" customFormat="1" ht="15.75" x14ac:dyDescent="0.25">
      <c r="A40" s="23" t="s">
        <v>0</v>
      </c>
      <c r="B40" s="24" t="s">
        <v>10</v>
      </c>
      <c r="C40" s="32" t="s">
        <v>11</v>
      </c>
      <c r="D40" s="24" t="s">
        <v>65</v>
      </c>
      <c r="E40" s="25" t="s">
        <v>66</v>
      </c>
      <c r="F40" s="24" t="s">
        <v>17</v>
      </c>
      <c r="G40" s="24" t="s">
        <v>13</v>
      </c>
    </row>
    <row r="41" spans="1:7" x14ac:dyDescent="0.25">
      <c r="A41" s="21">
        <v>1</v>
      </c>
      <c r="B41" s="10" t="s">
        <v>1</v>
      </c>
      <c r="C41" s="33">
        <f>$C$8</f>
        <v>20</v>
      </c>
      <c r="D41" s="6">
        <v>7</v>
      </c>
      <c r="E41" s="7">
        <v>4</v>
      </c>
      <c r="F41" s="6" t="s">
        <v>18</v>
      </c>
      <c r="G41" s="6" t="s">
        <v>14</v>
      </c>
    </row>
    <row r="42" spans="1:7" x14ac:dyDescent="0.25">
      <c r="A42" s="21">
        <v>2</v>
      </c>
      <c r="B42" s="10" t="s">
        <v>2</v>
      </c>
      <c r="C42" s="33">
        <f>$C$9</f>
        <v>18</v>
      </c>
      <c r="D42" s="6">
        <v>4</v>
      </c>
      <c r="E42" s="7">
        <v>8</v>
      </c>
      <c r="F42" s="6" t="s">
        <v>19</v>
      </c>
      <c r="G42" s="6" t="s">
        <v>15</v>
      </c>
    </row>
    <row r="43" spans="1:7" x14ac:dyDescent="0.25">
      <c r="A43" s="21">
        <v>3</v>
      </c>
      <c r="B43" s="10" t="s">
        <v>3</v>
      </c>
      <c r="C43" s="33">
        <f>$C$10</f>
        <v>19</v>
      </c>
      <c r="D43" s="6">
        <v>6</v>
      </c>
      <c r="E43" s="7">
        <v>9</v>
      </c>
      <c r="F43" s="6" t="s">
        <v>19</v>
      </c>
      <c r="G43" s="6" t="s">
        <v>16</v>
      </c>
    </row>
    <row r="44" spans="1:7" x14ac:dyDescent="0.25">
      <c r="A44" s="21">
        <v>4</v>
      </c>
      <c r="B44" s="10" t="s">
        <v>4</v>
      </c>
      <c r="C44" s="33">
        <f>$C$11</f>
        <v>13</v>
      </c>
      <c r="D44" s="6">
        <v>1</v>
      </c>
      <c r="E44" s="7">
        <v>2</v>
      </c>
      <c r="F44" s="6" t="s">
        <v>19</v>
      </c>
      <c r="G44" s="6" t="s">
        <v>14</v>
      </c>
    </row>
    <row r="45" spans="1:7" x14ac:dyDescent="0.25">
      <c r="A45" s="21">
        <v>5</v>
      </c>
      <c r="B45" s="10" t="s">
        <v>5</v>
      </c>
      <c r="C45" s="33">
        <f>$C$12</f>
        <v>10</v>
      </c>
      <c r="D45" s="6">
        <v>8</v>
      </c>
      <c r="E45" s="7">
        <v>7</v>
      </c>
      <c r="F45" s="6" t="s">
        <v>20</v>
      </c>
      <c r="G45" s="6" t="s">
        <v>14</v>
      </c>
    </row>
    <row r="46" spans="1:7" x14ac:dyDescent="0.25">
      <c r="A46" s="21">
        <v>6</v>
      </c>
      <c r="B46" s="10" t="s">
        <v>6</v>
      </c>
      <c r="C46" s="33">
        <f>$C$13</f>
        <v>17</v>
      </c>
      <c r="D46" s="6">
        <v>9</v>
      </c>
      <c r="E46" s="7">
        <v>3</v>
      </c>
      <c r="F46" s="6" t="s">
        <v>20</v>
      </c>
      <c r="G46" s="6" t="s">
        <v>16</v>
      </c>
    </row>
    <row r="47" spans="1:7" x14ac:dyDescent="0.25">
      <c r="A47" s="21">
        <v>7</v>
      </c>
      <c r="B47" s="10" t="s">
        <v>7</v>
      </c>
      <c r="C47" s="33">
        <f>$C$14</f>
        <v>11</v>
      </c>
      <c r="D47" s="6">
        <v>5</v>
      </c>
      <c r="E47" s="7">
        <v>1</v>
      </c>
      <c r="F47" s="6" t="s">
        <v>20</v>
      </c>
      <c r="G47" s="6" t="s">
        <v>15</v>
      </c>
    </row>
    <row r="48" spans="1:7" x14ac:dyDescent="0.25">
      <c r="A48" s="21">
        <v>8</v>
      </c>
      <c r="B48" s="10" t="s">
        <v>8</v>
      </c>
      <c r="C48" s="33">
        <f>$C$15</f>
        <v>24</v>
      </c>
      <c r="D48" s="6">
        <v>2</v>
      </c>
      <c r="E48" s="7">
        <v>5</v>
      </c>
      <c r="F48" s="6" t="s">
        <v>18</v>
      </c>
      <c r="G48" s="6" t="s">
        <v>15</v>
      </c>
    </row>
    <row r="49" spans="1:11" x14ac:dyDescent="0.25">
      <c r="A49" s="22">
        <v>9</v>
      </c>
      <c r="B49" s="12" t="s">
        <v>9</v>
      </c>
      <c r="C49" s="34">
        <f>$C$16</f>
        <v>12</v>
      </c>
      <c r="D49" s="8">
        <v>3</v>
      </c>
      <c r="E49" s="9">
        <v>6</v>
      </c>
      <c r="F49" s="8" t="s">
        <v>18</v>
      </c>
      <c r="G49" s="8" t="s">
        <v>16</v>
      </c>
    </row>
    <row r="51" spans="1:11" s="26" customFormat="1" ht="15.75" x14ac:dyDescent="0.25">
      <c r="A51" s="23" t="s">
        <v>121</v>
      </c>
      <c r="B51" s="24" t="s">
        <v>125</v>
      </c>
      <c r="C51" s="24" t="s">
        <v>122</v>
      </c>
      <c r="D51" s="24" t="s">
        <v>126</v>
      </c>
      <c r="E51" s="24" t="s">
        <v>123</v>
      </c>
      <c r="F51" s="25" t="s">
        <v>11</v>
      </c>
    </row>
    <row r="52" spans="1:11" x14ac:dyDescent="0.25">
      <c r="A52" s="21">
        <f>$A$41</f>
        <v>1</v>
      </c>
      <c r="B52" s="6">
        <f>$D$41</f>
        <v>7</v>
      </c>
      <c r="C52" s="6">
        <f t="shared" ref="C52:C54" si="7">_xlfn.IFS(B52=1,$C$8,B52=2,$C$9,B52=3,$C$10,B52=4,$C$11,B52=5,$C$12,B52=6,$C$13,B52=7,$C$14,B52=8,$C$15,B52=9,$C$16)</f>
        <v>11</v>
      </c>
      <c r="D52" s="6">
        <f>$E$41</f>
        <v>4</v>
      </c>
      <c r="E52" s="6">
        <f>_xlfn.IFS(D52=1,$C$8,D52=2,$C$9,D52=3,$C$10,D52=4,$C$11,D52=5,$C$12,D52=6,$C$13,D52=7,$C$14,D52=8,$C$15,D52=9,$C$16)</f>
        <v>13</v>
      </c>
      <c r="F52" s="7" t="str">
        <f>IF(AND(C52&gt;=17,E52&lt;17),"Integrado/Alto desempeño",IF(AND(C52&lt;17,E52&gt;=17),"Desintegrado/En Tensión",IF(AND(C52&lt;17,E52&lt;17),"ZC Pasiva",IF(AND(C52&gt;=17,E52&gt;=17),"ZC Activa"))))</f>
        <v>ZC Pasiva</v>
      </c>
    </row>
    <row r="53" spans="1:11" x14ac:dyDescent="0.25">
      <c r="A53" s="21">
        <f>$A$42</f>
        <v>2</v>
      </c>
      <c r="B53" s="6">
        <f>$D$42</f>
        <v>4</v>
      </c>
      <c r="C53" s="6">
        <f t="shared" si="7"/>
        <v>13</v>
      </c>
      <c r="D53" s="6">
        <f>$E$42</f>
        <v>8</v>
      </c>
      <c r="E53" s="6">
        <f t="shared" ref="E53:E54" si="8">_xlfn.IFS(D53=1,$C$8,D53=2,$C$9,D53=3,$C$10,D53=4,$C$11,D53=5,$C$12,D53=6,$C$13,D53=7,$C$14,D53=8,$C$15,D53=9,$C$16)</f>
        <v>24</v>
      </c>
      <c r="F53" s="7" t="str">
        <f>IF(AND(C53&gt;=17,E53&lt;17),"Integrado/Alto desempeño",IF(AND(C53&lt;17,E53&gt;=17),"Desintegrado/En Tensión",IF(AND(C53&lt;17,E53&lt;17),"ZC Pasiva",IF(AND(C53&gt;=17,E53&gt;=17),"ZC Activa"))))</f>
        <v>Desintegrado/En Tensión</v>
      </c>
    </row>
    <row r="54" spans="1:11" x14ac:dyDescent="0.25">
      <c r="A54" s="22">
        <f>$A$43</f>
        <v>3</v>
      </c>
      <c r="B54" s="8">
        <f>$D$43</f>
        <v>6</v>
      </c>
      <c r="C54" s="6">
        <f t="shared" si="7"/>
        <v>17</v>
      </c>
      <c r="D54" s="8">
        <f>$E$43</f>
        <v>9</v>
      </c>
      <c r="E54" s="6">
        <f t="shared" si="8"/>
        <v>12</v>
      </c>
      <c r="F54" s="7" t="str">
        <f t="shared" ref="F54" si="9">IF(AND(C54&gt;=17,E54&lt;17),"Integrado/Alto desempeño",IF(AND(C54&lt;17,E54&gt;=17),"Desintegrado/En Tensión",IF(AND(C54&lt;17,E54&lt;17),"ZC Pasiva",IF(AND(C54&gt;=17,E54&gt;=17),"ZC Activa"))))</f>
        <v>Integrado/Alto desempeño</v>
      </c>
    </row>
    <row r="57" spans="1:11" x14ac:dyDescent="0.25">
      <c r="E57" s="4"/>
      <c r="F57" s="4"/>
      <c r="G57" s="4"/>
      <c r="H57" s="4"/>
      <c r="I57" s="4"/>
      <c r="J57" s="4"/>
      <c r="K57" s="4"/>
    </row>
    <row r="58" spans="1:11" x14ac:dyDescent="0.25">
      <c r="E58" s="4"/>
      <c r="F58" s="4"/>
      <c r="G58" s="4"/>
      <c r="H58" s="4"/>
      <c r="I58" s="4"/>
      <c r="J58" s="4"/>
      <c r="K58" s="4"/>
    </row>
    <row r="59" spans="1:11" x14ac:dyDescent="0.25">
      <c r="E59" s="4"/>
      <c r="F59" s="4"/>
      <c r="G59" s="4"/>
      <c r="H59" s="4"/>
      <c r="I59" s="4"/>
      <c r="J59" s="4"/>
      <c r="K59" s="4"/>
    </row>
    <row r="60" spans="1:11" x14ac:dyDescent="0.25">
      <c r="E60" s="4"/>
      <c r="F60" s="4"/>
      <c r="G60" s="4"/>
      <c r="H60" s="4"/>
      <c r="I60" s="4"/>
      <c r="J60" s="4"/>
      <c r="K60" s="4"/>
    </row>
    <row r="72" spans="3:3" x14ac:dyDescent="0.25">
      <c r="C72" s="1" t="s">
        <v>169</v>
      </c>
    </row>
  </sheetData>
  <mergeCells count="7">
    <mergeCell ref="F35:F38"/>
    <mergeCell ref="E20:E21"/>
    <mergeCell ref="D20:D21"/>
    <mergeCell ref="C20:C21"/>
    <mergeCell ref="E25:E26"/>
    <mergeCell ref="D25:D26"/>
    <mergeCell ref="C25:C26"/>
  </mergeCells>
  <conditionalFormatting sqref="C3:C5">
    <cfRule type="cellIs" dxfId="31" priority="18" operator="equal">
      <formula>"Equilibrio"</formula>
    </cfRule>
    <cfRule type="cellIs" dxfId="30" priority="23" operator="equal">
      <formula>"Desequilibrio"</formula>
    </cfRule>
  </conditionalFormatting>
  <conditionalFormatting sqref="C20:E21">
    <cfRule type="cellIs" dxfId="29" priority="17" operator="equal">
      <formula>"Desequilibrio"</formula>
    </cfRule>
    <cfRule type="cellIs" dxfId="28" priority="24" operator="equal">
      <formula>"Equilibrio"</formula>
    </cfRule>
  </conditionalFormatting>
  <conditionalFormatting sqref="C25:E26">
    <cfRule type="cellIs" dxfId="27" priority="14" operator="equal">
      <formula>"Equilibrio"</formula>
    </cfRule>
    <cfRule type="cellIs" dxfId="26" priority="15" operator="equal">
      <formula>"Desequilibrio"</formula>
    </cfRule>
    <cfRule type="cellIs" dxfId="25" priority="16" operator="equal">
      <formula>"Desequilibrio"</formula>
    </cfRule>
  </conditionalFormatting>
  <conditionalFormatting sqref="D8:D16">
    <cfRule type="cellIs" dxfId="24" priority="19" operator="equal">
      <formula>"Latente"</formula>
    </cfRule>
    <cfRule type="cellIs" dxfId="23" priority="20" operator="equal">
      <formula>"Presente"</formula>
    </cfRule>
    <cfRule type="cellIs" dxfId="22" priority="21" operator="equal">
      <formula>"Ausente"</formula>
    </cfRule>
    <cfRule type="cellIs" dxfId="21" priority="22" operator="equal">
      <formula>"Latente"</formula>
    </cfRule>
    <cfRule type="cellIs" dxfId="20" priority="25" operator="equal">
      <formula>"Latente"</formula>
    </cfRule>
    <cfRule type="cellIs" dxfId="19" priority="26" operator="equal">
      <formula>"Latente"</formula>
    </cfRule>
    <cfRule type="cellIs" dxfId="18" priority="27" operator="equal">
      <formula>"Ausente"</formula>
    </cfRule>
    <cfRule type="cellIs" dxfId="17" priority="28" operator="equal">
      <formula>"Latente"</formula>
    </cfRule>
    <cfRule type="cellIs" dxfId="16" priority="29" operator="equal">
      <formula>"Latente"</formula>
    </cfRule>
    <cfRule type="cellIs" dxfId="15" priority="30" operator="equal">
      <formula>"Presente"</formula>
    </cfRule>
    <cfRule type="cellIs" dxfId="14" priority="31" operator="equal">
      <formula>"Ausente"</formula>
    </cfRule>
  </conditionalFormatting>
  <conditionalFormatting sqref="E29:E32">
    <cfRule type="cellIs" dxfId="13" priority="11" operator="equal">
      <formula>"Maximizado"</formula>
    </cfRule>
    <cfRule type="cellIs" dxfId="12" priority="12" operator="equal">
      <formula>"Minimizado"</formula>
    </cfRule>
    <cfRule type="cellIs" dxfId="11" priority="13" operator="equal">
      <formula>"Óptimo"</formula>
    </cfRule>
  </conditionalFormatting>
  <conditionalFormatting sqref="E35:E38">
    <cfRule type="cellIs" dxfId="10" priority="9" operator="equal">
      <formula>"No Tensión"</formula>
    </cfRule>
    <cfRule type="cellIs" dxfId="9" priority="10" operator="equal">
      <formula>"Tensión"</formula>
    </cfRule>
  </conditionalFormatting>
  <conditionalFormatting sqref="F35:F38">
    <cfRule type="cellIs" dxfId="8" priority="1" operator="equal">
      <formula>"Latente"</formula>
    </cfRule>
    <cfRule type="cellIs" dxfId="7" priority="2" operator="equal">
      <formula>"Presente"</formula>
    </cfRule>
    <cfRule type="cellIs" dxfId="6" priority="3" operator="equal">
      <formula>"Presente"</formula>
    </cfRule>
    <cfRule type="cellIs" dxfId="5" priority="4" operator="equal">
      <formula>"Ausente"</formula>
    </cfRule>
  </conditionalFormatting>
  <conditionalFormatting sqref="F52:F54">
    <cfRule type="cellIs" dxfId="4" priority="5" operator="equal">
      <formula>"ZC Activa"</formula>
    </cfRule>
    <cfRule type="cellIs" dxfId="3" priority="6" operator="equal">
      <formula>"ZC Pasiva"</formula>
    </cfRule>
    <cfRule type="cellIs" dxfId="2" priority="7" operator="equal">
      <formula>"Desintegrado/En Tensión"</formula>
    </cfRule>
    <cfRule type="cellIs" dxfId="1" priority="8" operator="equal">
      <formula>"Integrado/Alto desempeño"</formula>
    </cfRule>
  </conditionalFormatting>
  <pageMargins left="0.7" right="0.7" top="0.75" bottom="0.75" header="0.3" footer="0.3"/>
  <pageSetup orientation="portrait" horizontalDpi="300" verticalDpi="300" r:id="rId1"/>
  <ignoredErrors>
    <ignoredError sqref="C32:D32 C29:C31 D29:D31" evalError="1"/>
    <ignoredError sqref="D36 D52:D54" formula="1"/>
  </ignoredErrors>
  <drawing r:id="rId2"/>
  <legacyDrawing r:id="rId3"/>
  <tableParts count="4">
    <tablePart r:id="rId4"/>
    <tablePart r:id="rId5"/>
    <tablePart r:id="rId6"/>
    <tablePart r:id="rId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80A5A-B4DC-4577-8691-4892CC2742A3}">
  <dimension ref="B1:D51"/>
  <sheetViews>
    <sheetView topLeftCell="A27" zoomScale="90" zoomScaleNormal="90" workbookViewId="0">
      <selection activeCell="D6" sqref="D6"/>
    </sheetView>
  </sheetViews>
  <sheetFormatPr baseColWidth="10" defaultRowHeight="15" x14ac:dyDescent="0.25"/>
  <cols>
    <col min="1" max="1" width="2.5703125" style="35" customWidth="1"/>
    <col min="2" max="2" width="20.85546875" style="35" customWidth="1"/>
    <col min="3" max="3" width="22.7109375" style="1" customWidth="1"/>
    <col min="4" max="4" width="131.5703125" style="35" customWidth="1"/>
    <col min="5" max="16384" width="11.42578125" style="35"/>
  </cols>
  <sheetData>
    <row r="1" spans="2:4" ht="15.75" thickBot="1" x14ac:dyDescent="0.3"/>
    <row r="2" spans="2:4" ht="34.5" customHeight="1" thickBot="1" x14ac:dyDescent="0.3">
      <c r="B2" s="95" t="s">
        <v>133</v>
      </c>
      <c r="C2" s="96"/>
      <c r="D2" s="48" t="s">
        <v>152</v>
      </c>
    </row>
    <row r="3" spans="2:4" ht="134.25" customHeight="1" thickBot="1" x14ac:dyDescent="0.3">
      <c r="B3" s="61" t="s">
        <v>141</v>
      </c>
      <c r="C3" s="59" t="s">
        <v>154</v>
      </c>
      <c r="D3" s="55" t="s">
        <v>205</v>
      </c>
    </row>
    <row r="4" spans="2:4" ht="103.5" customHeight="1" thickBot="1" x14ac:dyDescent="0.3">
      <c r="B4" s="63" t="s">
        <v>142</v>
      </c>
      <c r="C4" s="64" t="s">
        <v>155</v>
      </c>
      <c r="D4" s="65" t="s">
        <v>206</v>
      </c>
    </row>
    <row r="5" spans="2:4" ht="102.75" customHeight="1" x14ac:dyDescent="0.25">
      <c r="B5" s="53" t="s">
        <v>143</v>
      </c>
      <c r="C5" s="54" t="s">
        <v>154</v>
      </c>
      <c r="D5" s="55" t="s">
        <v>207</v>
      </c>
    </row>
    <row r="6" spans="2:4" ht="118.5" customHeight="1" thickBot="1" x14ac:dyDescent="0.3">
      <c r="B6" s="56" t="s">
        <v>143</v>
      </c>
      <c r="C6" s="57" t="s">
        <v>155</v>
      </c>
      <c r="D6" s="58" t="s">
        <v>170</v>
      </c>
    </row>
    <row r="7" spans="2:4" ht="90.75" thickBot="1" x14ac:dyDescent="0.3">
      <c r="B7" s="60" t="s">
        <v>145</v>
      </c>
      <c r="C7" s="66" t="s">
        <v>154</v>
      </c>
      <c r="D7" s="67" t="s">
        <v>208</v>
      </c>
    </row>
    <row r="8" spans="2:4" ht="129.75" customHeight="1" thickBot="1" x14ac:dyDescent="0.3">
      <c r="B8" s="46" t="s">
        <v>144</v>
      </c>
      <c r="C8" s="62" t="s">
        <v>155</v>
      </c>
      <c r="D8" s="39" t="s">
        <v>167</v>
      </c>
    </row>
    <row r="9" spans="2:4" ht="102" customHeight="1" x14ac:dyDescent="0.25">
      <c r="B9" s="42" t="s">
        <v>146</v>
      </c>
      <c r="C9" s="44" t="s">
        <v>154</v>
      </c>
      <c r="D9" s="37" t="s">
        <v>165</v>
      </c>
    </row>
    <row r="10" spans="2:4" ht="93.75" customHeight="1" thickBot="1" x14ac:dyDescent="0.3">
      <c r="B10" s="43" t="s">
        <v>146</v>
      </c>
      <c r="C10" s="41" t="s">
        <v>155</v>
      </c>
      <c r="D10" s="40" t="s">
        <v>166</v>
      </c>
    </row>
    <row r="11" spans="2:4" ht="93" customHeight="1" x14ac:dyDescent="0.25">
      <c r="B11" s="42" t="s">
        <v>147</v>
      </c>
      <c r="C11" s="44" t="s">
        <v>154</v>
      </c>
      <c r="D11" s="37" t="s">
        <v>161</v>
      </c>
    </row>
    <row r="12" spans="2:4" ht="92.25" customHeight="1" thickBot="1" x14ac:dyDescent="0.3">
      <c r="B12" s="45" t="s">
        <v>147</v>
      </c>
      <c r="C12" s="41" t="s">
        <v>155</v>
      </c>
      <c r="D12" s="40" t="s">
        <v>162</v>
      </c>
    </row>
    <row r="13" spans="2:4" ht="122.25" customHeight="1" x14ac:dyDescent="0.25">
      <c r="B13" s="42" t="s">
        <v>148</v>
      </c>
      <c r="C13" s="44" t="s">
        <v>154</v>
      </c>
      <c r="D13" s="37" t="s">
        <v>160</v>
      </c>
    </row>
    <row r="14" spans="2:4" ht="116.25" customHeight="1" thickBot="1" x14ac:dyDescent="0.3">
      <c r="B14" s="43" t="s">
        <v>148</v>
      </c>
      <c r="C14" s="41" t="s">
        <v>155</v>
      </c>
      <c r="D14" s="38" t="s">
        <v>159</v>
      </c>
    </row>
    <row r="15" spans="2:4" ht="89.25" customHeight="1" x14ac:dyDescent="0.25">
      <c r="B15" s="42" t="s">
        <v>149</v>
      </c>
      <c r="C15" s="44" t="s">
        <v>154</v>
      </c>
      <c r="D15" s="37" t="s">
        <v>157</v>
      </c>
    </row>
    <row r="16" spans="2:4" ht="110.25" customHeight="1" thickBot="1" x14ac:dyDescent="0.3">
      <c r="B16" s="47" t="s">
        <v>149</v>
      </c>
      <c r="C16" s="41" t="s">
        <v>155</v>
      </c>
      <c r="D16" s="38" t="s">
        <v>158</v>
      </c>
    </row>
    <row r="17" spans="2:4" ht="135" customHeight="1" x14ac:dyDescent="0.25">
      <c r="B17" s="42" t="s">
        <v>150</v>
      </c>
      <c r="C17" s="44" t="s">
        <v>154</v>
      </c>
      <c r="D17" s="37" t="s">
        <v>164</v>
      </c>
    </row>
    <row r="18" spans="2:4" ht="127.5" customHeight="1" thickBot="1" x14ac:dyDescent="0.3">
      <c r="B18" s="46" t="s">
        <v>150</v>
      </c>
      <c r="C18" s="41" t="s">
        <v>155</v>
      </c>
      <c r="D18" s="40" t="s">
        <v>163</v>
      </c>
    </row>
    <row r="19" spans="2:4" ht="82.5" customHeight="1" x14ac:dyDescent="0.25">
      <c r="B19" s="49" t="s">
        <v>151</v>
      </c>
      <c r="C19" s="50" t="s">
        <v>154</v>
      </c>
      <c r="D19" s="37" t="s">
        <v>156</v>
      </c>
    </row>
    <row r="20" spans="2:4" ht="123.75" customHeight="1" thickBot="1" x14ac:dyDescent="0.3">
      <c r="B20" s="51" t="s">
        <v>151</v>
      </c>
      <c r="C20" s="52" t="s">
        <v>155</v>
      </c>
      <c r="D20" s="38" t="s">
        <v>168</v>
      </c>
    </row>
    <row r="21" spans="2:4" ht="32.25" customHeight="1" thickBot="1" x14ac:dyDescent="0.3">
      <c r="B21" s="36"/>
    </row>
    <row r="22" spans="2:4" ht="34.5" customHeight="1" thickBot="1" x14ac:dyDescent="0.3">
      <c r="B22" s="107" t="s">
        <v>152</v>
      </c>
      <c r="C22" s="108"/>
      <c r="D22" s="109"/>
    </row>
    <row r="23" spans="2:4" ht="69" customHeight="1" thickBot="1" x14ac:dyDescent="0.3">
      <c r="B23" s="114" t="s">
        <v>137</v>
      </c>
      <c r="C23" s="89" t="s">
        <v>201</v>
      </c>
      <c r="D23" s="80" t="s">
        <v>202</v>
      </c>
    </row>
    <row r="24" spans="2:4" ht="68.25" customHeight="1" x14ac:dyDescent="0.25">
      <c r="B24" s="115"/>
      <c r="C24" s="79" t="s">
        <v>139</v>
      </c>
      <c r="D24" s="90" t="s">
        <v>203</v>
      </c>
    </row>
    <row r="25" spans="2:4" ht="96.75" customHeight="1" thickBot="1" x14ac:dyDescent="0.3">
      <c r="B25" s="116"/>
      <c r="C25" s="81" t="s">
        <v>140</v>
      </c>
      <c r="D25" s="91" t="s">
        <v>204</v>
      </c>
    </row>
    <row r="26" spans="2:4" x14ac:dyDescent="0.25">
      <c r="B26" s="36"/>
    </row>
    <row r="27" spans="2:4" ht="15.75" thickBot="1" x14ac:dyDescent="0.3">
      <c r="B27" s="36"/>
    </row>
    <row r="28" spans="2:4" ht="34.5" customHeight="1" thickBot="1" x14ac:dyDescent="0.3">
      <c r="B28" s="101" t="s">
        <v>138</v>
      </c>
      <c r="C28" s="102"/>
      <c r="D28" s="48" t="s">
        <v>152</v>
      </c>
    </row>
    <row r="29" spans="2:4" ht="30" x14ac:dyDescent="0.25">
      <c r="B29" s="69" t="s">
        <v>71</v>
      </c>
      <c r="C29" s="70" t="s">
        <v>134</v>
      </c>
      <c r="D29" s="83" t="s">
        <v>173</v>
      </c>
    </row>
    <row r="30" spans="2:4" ht="30" x14ac:dyDescent="0.25">
      <c r="B30" s="71" t="s">
        <v>71</v>
      </c>
      <c r="C30" s="68" t="s">
        <v>135</v>
      </c>
      <c r="D30" s="72" t="s">
        <v>171</v>
      </c>
    </row>
    <row r="31" spans="2:4" ht="33" customHeight="1" thickBot="1" x14ac:dyDescent="0.3">
      <c r="B31" s="73" t="s">
        <v>71</v>
      </c>
      <c r="C31" s="74" t="s">
        <v>136</v>
      </c>
      <c r="D31" s="75" t="s">
        <v>172</v>
      </c>
    </row>
    <row r="32" spans="2:4" ht="30" x14ac:dyDescent="0.25">
      <c r="B32" s="76" t="s">
        <v>72</v>
      </c>
      <c r="C32" s="77" t="s">
        <v>134</v>
      </c>
      <c r="D32" s="84" t="s">
        <v>174</v>
      </c>
    </row>
    <row r="33" spans="2:4" ht="30" x14ac:dyDescent="0.25">
      <c r="B33" s="71" t="s">
        <v>72</v>
      </c>
      <c r="C33" s="68" t="s">
        <v>135</v>
      </c>
      <c r="D33" s="72" t="s">
        <v>175</v>
      </c>
    </row>
    <row r="34" spans="2:4" ht="36.75" customHeight="1" thickBot="1" x14ac:dyDescent="0.3">
      <c r="B34" s="73" t="s">
        <v>72</v>
      </c>
      <c r="C34" s="74" t="s">
        <v>136</v>
      </c>
      <c r="D34" s="75" t="s">
        <v>178</v>
      </c>
    </row>
    <row r="35" spans="2:4" ht="25.5" customHeight="1" x14ac:dyDescent="0.25">
      <c r="B35" s="76" t="s">
        <v>73</v>
      </c>
      <c r="C35" s="77" t="s">
        <v>134</v>
      </c>
      <c r="D35" s="82" t="s">
        <v>176</v>
      </c>
    </row>
    <row r="36" spans="2:4" ht="32.25" customHeight="1" x14ac:dyDescent="0.25">
      <c r="B36" s="71" t="s">
        <v>73</v>
      </c>
      <c r="C36" s="68" t="s">
        <v>135</v>
      </c>
      <c r="D36" s="72" t="s">
        <v>179</v>
      </c>
    </row>
    <row r="37" spans="2:4" ht="33.75" customHeight="1" thickBot="1" x14ac:dyDescent="0.3">
      <c r="B37" s="73" t="s">
        <v>73</v>
      </c>
      <c r="C37" s="74" t="s">
        <v>136</v>
      </c>
      <c r="D37" s="75" t="s">
        <v>177</v>
      </c>
    </row>
    <row r="38" spans="2:4" ht="23.25" customHeight="1" x14ac:dyDescent="0.25">
      <c r="B38" s="76" t="s">
        <v>74</v>
      </c>
      <c r="C38" s="77" t="s">
        <v>134</v>
      </c>
      <c r="D38" s="78" t="s">
        <v>180</v>
      </c>
    </row>
    <row r="39" spans="2:4" ht="34.5" customHeight="1" x14ac:dyDescent="0.25">
      <c r="B39" s="71" t="s">
        <v>74</v>
      </c>
      <c r="C39" s="68" t="s">
        <v>135</v>
      </c>
      <c r="D39" s="72" t="s">
        <v>181</v>
      </c>
    </row>
    <row r="40" spans="2:4" ht="38.25" customHeight="1" thickBot="1" x14ac:dyDescent="0.3">
      <c r="B40" s="73" t="s">
        <v>74</v>
      </c>
      <c r="C40" s="74" t="s">
        <v>136</v>
      </c>
      <c r="D40" s="75" t="s">
        <v>187</v>
      </c>
    </row>
    <row r="41" spans="2:4" ht="15.75" thickBot="1" x14ac:dyDescent="0.3"/>
    <row r="42" spans="2:4" ht="34.5" customHeight="1" thickBot="1" x14ac:dyDescent="0.3">
      <c r="B42" s="97" t="s">
        <v>153</v>
      </c>
      <c r="C42" s="98"/>
      <c r="D42" s="48" t="s">
        <v>152</v>
      </c>
    </row>
    <row r="43" spans="2:4" ht="33.75" customHeight="1" x14ac:dyDescent="0.25">
      <c r="B43" s="99" t="s">
        <v>182</v>
      </c>
      <c r="C43" s="100"/>
      <c r="D43" s="83" t="s">
        <v>183</v>
      </c>
    </row>
    <row r="44" spans="2:4" ht="33.75" customHeight="1" thickBot="1" x14ac:dyDescent="0.3">
      <c r="B44" s="105" t="s">
        <v>191</v>
      </c>
      <c r="C44" s="106"/>
      <c r="D44" s="72" t="s">
        <v>192</v>
      </c>
    </row>
    <row r="45" spans="2:4" ht="21.75" customHeight="1" thickBot="1" x14ac:dyDescent="0.3">
      <c r="B45" s="103" t="s">
        <v>184</v>
      </c>
      <c r="C45" s="104"/>
      <c r="D45" s="87" t="s">
        <v>185</v>
      </c>
    </row>
    <row r="46" spans="2:4" ht="36" customHeight="1" x14ac:dyDescent="0.25">
      <c r="B46" s="99" t="s">
        <v>186</v>
      </c>
      <c r="C46" s="100"/>
      <c r="D46" s="83" t="s">
        <v>188</v>
      </c>
    </row>
    <row r="47" spans="2:4" ht="32.25" customHeight="1" x14ac:dyDescent="0.25">
      <c r="B47" s="117" t="s">
        <v>193</v>
      </c>
      <c r="C47" s="118"/>
      <c r="D47" s="72" t="s">
        <v>189</v>
      </c>
    </row>
    <row r="48" spans="2:4" ht="32.25" customHeight="1" thickBot="1" x14ac:dyDescent="0.3">
      <c r="B48" s="119" t="s">
        <v>194</v>
      </c>
      <c r="C48" s="120"/>
      <c r="D48" s="86" t="s">
        <v>190</v>
      </c>
    </row>
    <row r="49" spans="2:4" ht="39.75" customHeight="1" x14ac:dyDescent="0.25">
      <c r="B49" s="99" t="s">
        <v>195</v>
      </c>
      <c r="C49" s="100"/>
      <c r="D49" s="83" t="s">
        <v>198</v>
      </c>
    </row>
    <row r="50" spans="2:4" ht="25.5" customHeight="1" x14ac:dyDescent="0.25">
      <c r="B50" s="110" t="s">
        <v>196</v>
      </c>
      <c r="C50" s="111"/>
      <c r="D50" s="88" t="s">
        <v>199</v>
      </c>
    </row>
    <row r="51" spans="2:4" ht="30.75" customHeight="1" thickBot="1" x14ac:dyDescent="0.3">
      <c r="B51" s="112" t="s">
        <v>197</v>
      </c>
      <c r="C51" s="113"/>
      <c r="D51" s="85" t="s">
        <v>200</v>
      </c>
    </row>
  </sheetData>
  <mergeCells count="14">
    <mergeCell ref="B50:C50"/>
    <mergeCell ref="B51:C51"/>
    <mergeCell ref="B23:B25"/>
    <mergeCell ref="B46:C46"/>
    <mergeCell ref="B49:C49"/>
    <mergeCell ref="B47:C47"/>
    <mergeCell ref="B48:C48"/>
    <mergeCell ref="B2:C2"/>
    <mergeCell ref="B42:C42"/>
    <mergeCell ref="B43:C43"/>
    <mergeCell ref="B28:C28"/>
    <mergeCell ref="B45:C45"/>
    <mergeCell ref="B44:C44"/>
    <mergeCell ref="B22:D22"/>
  </mergeCells>
  <phoneticPr fontId="9" type="noConversion"/>
  <pageMargins left="0.7" right="0.7" top="0.75" bottom="0.75" header="0.3" footer="0.3"/>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Análisis Eneagrama Integral</vt:lpstr>
      <vt:lpstr>Criterios de resultados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Mauricio Villegas</dc:creator>
  <cp:lastModifiedBy>Mauricio Alberto Villegas Mejía</cp:lastModifiedBy>
  <dcterms:created xsi:type="dcterms:W3CDTF">2020-04-15T22:10:40Z</dcterms:created>
  <dcterms:modified xsi:type="dcterms:W3CDTF">2023-08-22T21:08:56Z</dcterms:modified>
</cp:coreProperties>
</file>