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ajasonline-my.sharepoint.com/personal/paulo_santos_carajas_com_br/Documents/Área de Trabalho/Status Report Manager Project/"/>
    </mc:Choice>
  </mc:AlternateContent>
  <xr:revisionPtr revIDLastSave="646" documentId="8_{0C9FC3F2-318F-408F-A5F2-4EE3F38EC192}" xr6:coauthVersionLast="47" xr6:coauthVersionMax="47" xr10:uidLastSave="{F500FF0D-8135-4D72-8E2E-3DA1DDC16CC8}"/>
  <bookViews>
    <workbookView xWindow="-110" yWindow="-110" windowWidth="19420" windowHeight="10300" tabRatio="723" firstSheet="2" activeTab="4" xr2:uid="{573AE749-48BB-4457-B8BB-EECBBACD5347}"/>
  </bookViews>
  <sheets>
    <sheet name="Tabela descricao" sheetId="1" r:id="rId1"/>
    <sheet name="Status do escopo da Sprint" sheetId="2" r:id="rId2"/>
    <sheet name="Total de casos de execução" sheetId="7" r:id="rId3"/>
    <sheet name="Acompanhamento do proj. Spr (3)" sheetId="14" r:id="rId4"/>
    <sheet name="Alterações no escopo da Spr (3)" sheetId="12" r:id="rId5"/>
    <sheet name="Alterações no escopo da Spr (2)" sheetId="11" r:id="rId6"/>
    <sheet name="Acompanhamento do proj. Spr (4)" sheetId="15" r:id="rId7"/>
    <sheet name="Acompanhamento do proj. Spr (2)" sheetId="10" r:id="rId8"/>
    <sheet name="Acompanhamento do proj. Sprint" sheetId="4" r:id="rId9"/>
    <sheet name="Alterações no escopo da Sprint" sheetId="5" r:id="rId10"/>
    <sheet name="Trabalho restante da Sprint (2)" sheetId="13" r:id="rId11"/>
    <sheet name="Trabalho restante da Sprint" sheetId="6" r:id="rId12"/>
    <sheet name="Velocimetro" sheetId="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2" i="7"/>
  <c r="F1" i="15"/>
  <c r="E1" i="15"/>
  <c r="D1" i="15"/>
  <c r="D25" i="14"/>
  <c r="D24" i="14"/>
  <c r="D23" i="14"/>
  <c r="D22" i="14"/>
  <c r="D21" i="14"/>
  <c r="D19" i="14"/>
  <c r="D18" i="14"/>
  <c r="D17" i="14"/>
  <c r="D16" i="14"/>
  <c r="D15" i="14"/>
  <c r="D14" i="14"/>
  <c r="D13" i="14"/>
  <c r="D11" i="14"/>
  <c r="D10" i="14"/>
  <c r="D9" i="14"/>
  <c r="D8" i="14"/>
  <c r="D7" i="14"/>
  <c r="D6" i="14"/>
  <c r="D4" i="14"/>
  <c r="I1" i="14"/>
  <c r="H1" i="14"/>
  <c r="G1" i="14"/>
  <c r="I2" i="10"/>
  <c r="H2" i="10"/>
  <c r="G2" i="10"/>
  <c r="H1" i="10"/>
  <c r="I1" i="10"/>
  <c r="G1" i="10"/>
  <c r="J1" i="10" s="1"/>
  <c r="H4" i="9"/>
  <c r="D4" i="10"/>
  <c r="D22" i="10"/>
  <c r="D23" i="10"/>
  <c r="D24" i="10"/>
  <c r="D25" i="10"/>
  <c r="D21" i="10"/>
  <c r="D14" i="10"/>
  <c r="D15" i="10"/>
  <c r="D16" i="10"/>
  <c r="D17" i="10"/>
  <c r="D18" i="10"/>
  <c r="D19" i="10"/>
  <c r="D13" i="10"/>
  <c r="D7" i="10"/>
  <c r="D8" i="10"/>
  <c r="D9" i="10"/>
  <c r="D10" i="10"/>
  <c r="D11" i="10"/>
  <c r="D6" i="10"/>
  <c r="B12" i="9"/>
  <c r="A4" i="9"/>
  <c r="A5" i="9" s="1"/>
  <c r="A6" i="9" s="1"/>
  <c r="A7" i="9" s="1"/>
  <c r="A8" i="9" s="1"/>
  <c r="A9" i="9" s="1"/>
  <c r="A10" i="9" s="1"/>
  <c r="A11" i="9" s="1"/>
  <c r="A3" i="9"/>
  <c r="G1" i="15" l="1"/>
  <c r="F2" i="15" s="1"/>
  <c r="J1" i="14"/>
  <c r="G2" i="14" s="1"/>
  <c r="E2" i="15" l="1"/>
  <c r="D2" i="15"/>
  <c r="H2" i="14"/>
  <c r="I2" i="14"/>
</calcChain>
</file>

<file path=xl/sharedStrings.xml><?xml version="1.0" encoding="utf-8"?>
<sst xmlns="http://schemas.openxmlformats.org/spreadsheetml/2006/main" count="351" uniqueCount="92">
  <si>
    <t>Project Name</t>
  </si>
  <si>
    <t>Project Manager</t>
  </si>
  <si>
    <t>Start Date</t>
  </si>
  <si>
    <t>End Date</t>
  </si>
  <si>
    <t>Layout CD RL</t>
  </si>
  <si>
    <t>Paulo Henrique</t>
  </si>
  <si>
    <t>Build Backup Module</t>
  </si>
  <si>
    <t>Complete</t>
  </si>
  <si>
    <t>Dev Login Service</t>
  </si>
  <si>
    <t>Add Text</t>
  </si>
  <si>
    <t>Delayed</t>
  </si>
  <si>
    <t>On Track</t>
  </si>
  <si>
    <t>Behind</t>
  </si>
  <si>
    <t>Total de Cases</t>
  </si>
  <si>
    <t>Evanilson Peres</t>
  </si>
  <si>
    <t>Weliton Vilela</t>
  </si>
  <si>
    <t>Marcelo Pelegrin</t>
  </si>
  <si>
    <t>Projetos / Iniciativas Supply Chain</t>
  </si>
  <si>
    <t>Data Inicio</t>
  </si>
  <si>
    <t>Data Fim</t>
  </si>
  <si>
    <t>Duração (dias)</t>
  </si>
  <si>
    <t>Status</t>
  </si>
  <si>
    <t>%Complete</t>
  </si>
  <si>
    <t>Confiabilidade</t>
  </si>
  <si>
    <t>Velocidade</t>
  </si>
  <si>
    <t>Custo</t>
  </si>
  <si>
    <t>A Iniciar</t>
  </si>
  <si>
    <t>Transportes</t>
  </si>
  <si>
    <t>Integração com as Transportadoras</t>
  </si>
  <si>
    <t xml:space="preserve">✔ </t>
  </si>
  <si>
    <t>Bidding de Transporte</t>
  </si>
  <si>
    <t>Mudança de Perfil de Frota (Entrega)</t>
  </si>
  <si>
    <t>Estruturação de Torre de Controle</t>
  </si>
  <si>
    <t>Malha Logistisca</t>
  </si>
  <si>
    <t>Frete Retorno (Backhaul)</t>
  </si>
  <si>
    <t>Operações</t>
  </si>
  <si>
    <t>Controle de Lote</t>
  </si>
  <si>
    <t>RFID</t>
  </si>
  <si>
    <t>Novo Layout do CD de RL</t>
  </si>
  <si>
    <t>Retira Cliente</t>
  </si>
  <si>
    <t>Controle de Insumos</t>
  </si>
  <si>
    <t>Estruturação do CD CE/PB.</t>
  </si>
  <si>
    <t>Aumento da produção da fábrica de Paletes</t>
  </si>
  <si>
    <t>Planejamento</t>
  </si>
  <si>
    <t>Inventário</t>
  </si>
  <si>
    <t>Abastecimento automático para indispensáveis</t>
  </si>
  <si>
    <t>Plano de vendas (S&amp;OP) para indispensáveis</t>
  </si>
  <si>
    <t>Roterização</t>
  </si>
  <si>
    <t>Ciclo mensal da categoria / SRM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</si>
  <si>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</si>
  <si>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</si>
  <si>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</si>
  <si>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</si>
  <si>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</si>
  <si>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</si>
  <si>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</si>
  <si>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</si>
  <si>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</si>
  <si>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</si>
  <si>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</si>
  <si>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Categoria</t>
  </si>
  <si>
    <t>Transporte</t>
  </si>
  <si>
    <t>x</t>
  </si>
  <si>
    <t>Projetos / Iniciativas</t>
  </si>
  <si>
    <t>Prioridade</t>
  </si>
  <si>
    <t>Duração</t>
  </si>
  <si>
    <t xml:space="preserve"> </t>
  </si>
  <si>
    <t>XX Days</t>
  </si>
  <si>
    <t>Sprint 1</t>
  </si>
  <si>
    <t>Website Design</t>
  </si>
  <si>
    <t>Low</t>
  </si>
  <si>
    <t>Dd/mm/yyyy</t>
  </si>
  <si>
    <t>Test 
Backup Module</t>
  </si>
  <si>
    <t>Medium</t>
  </si>
  <si>
    <t>XX</t>
  </si>
  <si>
    <t>Sprint 2</t>
  </si>
  <si>
    <t>Login
Page Design</t>
  </si>
  <si>
    <t>High</t>
  </si>
  <si>
    <t>Nome</t>
  </si>
  <si>
    <t>Original Estimative</t>
  </si>
  <si>
    <t xml:space="preserve">Velocidade </t>
  </si>
  <si>
    <t>Remaining Work</t>
  </si>
  <si>
    <t>James</t>
  </si>
  <si>
    <t>Lisa</t>
  </si>
  <si>
    <t>Carl</t>
  </si>
  <si>
    <t>Add name</t>
  </si>
  <si>
    <t>Escala</t>
  </si>
  <si>
    <t>Valor</t>
  </si>
  <si>
    <t>Ponteiro</t>
  </si>
  <si>
    <t>Antes</t>
  </si>
  <si>
    <t>Depois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</si>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</sst>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5D55E"/>
        <bgColor indexed="64"/>
      </patternFill>
    </fill>
    <fill>
      <patternFill patternType="solid">
        <fgColor rgb="FFF6C67D"/>
        <bgColor indexed="64"/>
      </patternFill>
    </fill>
    <fill>
      <patternFill patternType="solid">
        <fgColor rgb="FFEAE7F2"/>
        <bgColor indexed="64"/>
      </patternFill>
    </fill>
    <fill>
      <patternFill patternType="solid">
        <fgColor rgb="FFD8D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C57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/>
    <xf numFmtId="9" fontId="3" fillId="0" borderId="5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9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8" xfId="1" applyFont="1" applyBorder="1"/>
    <xf numFmtId="0" fontId="0" fillId="0" borderId="8" xfId="0" applyBorder="1"/>
    <xf numFmtId="9" fontId="0" fillId="0" borderId="8" xfId="0" applyNumberFormat="1" applyBorder="1"/>
    <xf numFmtId="0" fontId="0" fillId="8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AE7F2"/>
      <color rgb="FFFAC579"/>
      <color rgb="FFF2F2F2"/>
      <color rgb="FFFEF0D8"/>
      <color rgb="FF6752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2997195676911"/>
          <c:y val="5.1809525881645828E-2"/>
          <c:w val="0.46431281554508103"/>
          <c:h val="0.806253450568816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752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F-4145-95D7-3389F7BFC46C}"/>
              </c:ext>
            </c:extLst>
          </c:dPt>
          <c:dPt>
            <c:idx val="1"/>
            <c:bubble3D val="0"/>
            <c:spPr>
              <a:solidFill>
                <a:srgbClr val="FAC5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F-4145-95D7-3389F7BFC46C}"/>
              </c:ext>
            </c:extLst>
          </c:dPt>
          <c:dPt>
            <c:idx val="2"/>
            <c:bubble3D val="0"/>
            <c:spPr>
              <a:solidFill>
                <a:srgbClr val="FEF0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F-4145-95D7-3389F7BFC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de casos de execução'!$A$2:$A$4</c:f>
              <c:strCache>
                <c:ptCount val="3"/>
                <c:pt idx="0">
                  <c:v>Evanilson Peres</c:v>
                </c:pt>
                <c:pt idx="1">
                  <c:v>Weliton Vilela</c:v>
                </c:pt>
                <c:pt idx="2">
                  <c:v>Marcelo Pelegrin</c:v>
                </c:pt>
              </c:strCache>
            </c:strRef>
          </c:cat>
          <c:val>
            <c:numRef>
              <c:f>'Total de casos de execução'!$B$2:$B$4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0.3888888888888889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145-95D7-3389F7BFC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(3)'!$B$1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(3)'!$B$2:$B$11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48F2-BFEC-1B2E70BC246F}"/>
            </c:ext>
          </c:extLst>
        </c:ser>
        <c:ser>
          <c:idx val="1"/>
          <c:order val="1"/>
          <c:tx>
            <c:strRef>
              <c:f>'Alterações no escopo da Spr (3)'!$C$1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(3)'!$C$2:$C$11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B-48F2-BFEC-1B2E70BC246F}"/>
            </c:ext>
          </c:extLst>
        </c:ser>
        <c:ser>
          <c:idx val="2"/>
          <c:order val="2"/>
          <c:tx>
            <c:strRef>
              <c:f>'Alterações no escopo da Spr (3)'!$D$1</c:f>
              <c:strCache>
                <c:ptCount val="1"/>
                <c:pt idx="0">
                  <c:v>Velocidade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B-48F2-BFEC-1B2E70BC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(2)'!$B$1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7-4E9A-8C38-92C79C518B2E}"/>
            </c:ext>
          </c:extLst>
        </c:ser>
        <c:ser>
          <c:idx val="1"/>
          <c:order val="1"/>
          <c:tx>
            <c:strRef>
              <c:f>'Alterações no escopo da Spr (2)'!$C$1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7-4E9A-8C38-92C79C518B2E}"/>
            </c:ext>
          </c:extLst>
        </c:ser>
        <c:ser>
          <c:idx val="2"/>
          <c:order val="2"/>
          <c:tx>
            <c:strRef>
              <c:f>'Alterações no escopo da Spr (2)'!$D$1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7-4E9A-8C38-92C79C51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Sprint'!$B$1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Sprint'!$B$2:$B$11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940-85E7-7B8D3E38346E}"/>
            </c:ext>
          </c:extLst>
        </c:ser>
        <c:ser>
          <c:idx val="1"/>
          <c:order val="1"/>
          <c:tx>
            <c:strRef>
              <c:f>'Alterações no escopo da Sprint'!$C$1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940-85E7-7B8D3E38346E}"/>
            </c:ext>
          </c:extLst>
        </c:ser>
        <c:ser>
          <c:idx val="2"/>
          <c:order val="2"/>
          <c:tx>
            <c:strRef>
              <c:f>'Alterações no escopo da Sprint'!$D$1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Sprint'!$D$2:$D$11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940-85E7-7B8D3E38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 (2)'!$A$9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(2)'!$B$9:$D$9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6A3-BBDE-729E13604EAD}"/>
            </c:ext>
          </c:extLst>
        </c:ser>
        <c:ser>
          <c:idx val="1"/>
          <c:order val="1"/>
          <c:tx>
            <c:strRef>
              <c:f>'Trabalho restante da Sprint (2)'!$A$10</c:f>
              <c:strCache>
                <c:ptCount val="1"/>
                <c:pt idx="0">
                  <c:v>Velocidade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(2)'!$B$10:$D$10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8-46A3-BBDE-729E13604EAD}"/>
            </c:ext>
          </c:extLst>
        </c:ser>
        <c:ser>
          <c:idx val="2"/>
          <c:order val="2"/>
          <c:tx>
            <c:strRef>
              <c:f>'Trabalho restante da Sprint (2)'!$A$11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'Trabalho restante da Sprint (2)'!$B$8:$D$8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(2)'!$B$11:$D$11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8-46A3-BBDE-729E1360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736703"/>
        <c:axId val="681647327"/>
      </c:barChart>
      <c:catAx>
        <c:axId val="676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47327"/>
        <c:crosses val="autoZero"/>
        <c:auto val="1"/>
        <c:lblAlgn val="ctr"/>
        <c:lblOffset val="100"/>
        <c:noMultiLvlLbl val="0"/>
      </c:catAx>
      <c:valAx>
        <c:axId val="68164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Sprint'!$B$1</c:f>
              <c:strCache>
                <c:ptCount val="1"/>
                <c:pt idx="0">
                  <c:v>Original Estimative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Sprint'!$B$2:$B$6</c:f>
              <c:numCache>
                <c:formatCode>General</c:formatCode>
                <c:ptCount val="5"/>
                <c:pt idx="0">
                  <c:v>92</c:v>
                </c:pt>
                <c:pt idx="1">
                  <c:v>85</c:v>
                </c:pt>
                <c:pt idx="2">
                  <c:v>84</c:v>
                </c:pt>
                <c:pt idx="3">
                  <c:v>78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455E-A30B-B4CDAC62F18D}"/>
            </c:ext>
          </c:extLst>
        </c:ser>
        <c:ser>
          <c:idx val="1"/>
          <c:order val="1"/>
          <c:tx>
            <c:strRef>
              <c:f>'Trabalho restante da Sprint'!$C$1</c:f>
              <c:strCache>
                <c:ptCount val="1"/>
                <c:pt idx="0">
                  <c:v>Remaining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Sprint'!$C$2:$C$6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455E-A30B-B4CDAC62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6064"/>
        <c:axId val="162069312"/>
      </c:barChart>
      <c:catAx>
        <c:axId val="1593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9312"/>
        <c:crosses val="autoZero"/>
        <c:auto val="1"/>
        <c:lblAlgn val="ctr"/>
        <c:lblOffset val="100"/>
        <c:noMultiLvlLbl val="0"/>
      </c:catAx>
      <c:valAx>
        <c:axId val="1620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8-4F2F-ACAD-5C55436810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E-455C-AE08-6873D090BD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2E-455C-AE08-6873D090BD6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E-455C-AE08-6873D090BD6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2E-455C-AE08-6873D090BD60}"/>
              </c:ext>
            </c:extLst>
          </c:dPt>
          <c:dPt>
            <c:idx val="5"/>
            <c:bubble3D val="0"/>
            <c:explosion val="1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2E-455C-AE08-6873D090BD60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2E-455C-AE08-6873D090BD60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12E-455C-AE08-6873D090BD60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12E-455C-AE08-6873D090BD60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2E-455C-AE08-6873D090BD60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12E-455C-AE08-6873D090BD60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2E-455C-AE08-6873D090BD60}"/>
              </c:ext>
            </c:extLst>
          </c:dPt>
          <c:cat>
            <c:strRef>
              <c:f>Velocimetro!$A$1:$A$12</c:f>
              <c:strCache>
                <c:ptCount val="12"/>
                <c:pt idx="0">
                  <c:v>Escala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  <c:pt idx="11">
                  <c:v>Total</c:v>
                </c:pt>
              </c:strCache>
            </c:strRef>
          </c:cat>
          <c:val>
            <c:numRef>
              <c:f>Velocimetro!$B$1:$B$12</c:f>
              <c:numCache>
                <c:formatCode>General</c:formatCode>
                <c:ptCount val="12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12E-455C-AE08-6873D090BD6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2E-455C-AE08-6873D090BD6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2E-455C-AE08-6873D090BD6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2E-455C-AE08-6873D090BD60}"/>
                </c:ext>
              </c:extLst>
            </c:dLbl>
            <c:dLbl>
              <c:idx val="1"/>
              <c:tx>
                <c:strRef>
                  <c:f>Velocimetro!$E$1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{4D1A6D72-B149-4972-A043-0858DDEE19DF}</c15:txfldGUID>
                      <c15:f>Velocimetro!$E$1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12E-455C-AE08-6873D090BD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2E-455C-AE08-6873D090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Velocimetro!$H$2:$H$4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2</xdr:row>
      <xdr:rowOff>69850</xdr:rowOff>
    </xdr:from>
    <xdr:to>
      <xdr:col>13</xdr:col>
      <xdr:colOff>291353</xdr:colOff>
      <xdr:row>18</xdr:row>
      <xdr:rowOff>52294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D6B713-DA2C-6152-2C7D-A4D120A4F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15C91-1368-4291-A34E-1E7238D9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177800</xdr:rowOff>
    </xdr:from>
    <xdr:to>
      <xdr:col>12</xdr:col>
      <xdr:colOff>161925</xdr:colOff>
      <xdr:row>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F2D97-0C62-4900-A171-A72E9989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A68000-22DC-4279-AE8B-50DF274B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2</xdr:row>
      <xdr:rowOff>69850</xdr:rowOff>
    </xdr:from>
    <xdr:to>
      <xdr:col>6</xdr:col>
      <xdr:colOff>568325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13C620-8C44-122E-620B-BAA1EF9A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0</xdr:row>
      <xdr:rowOff>88900</xdr:rowOff>
    </xdr:from>
    <xdr:to>
      <xdr:col>6</xdr:col>
      <xdr:colOff>1203325</xdr:colOff>
      <xdr:row>15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A16FA-4B51-4F30-D632-DB0DD462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25400</xdr:rowOff>
    </xdr:from>
    <xdr:to>
      <xdr:col>11</xdr:col>
      <xdr:colOff>479425</xdr:colOff>
      <xdr:row>20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8D926-36BE-B051-7292-FA24DFCA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1924-A7DA-4010-8358-2D9F41CD6819}">
  <dimension ref="A1:D2"/>
  <sheetViews>
    <sheetView workbookViewId="0">
      <selection activeCell="B9" sqref="B9"/>
    </sheetView>
  </sheetViews>
  <sheetFormatPr defaultRowHeight="14.45"/>
  <cols>
    <col min="1" max="1" width="17" customWidth="1"/>
    <col min="2" max="2" width="19.140625" customWidth="1"/>
    <col min="3" max="4" width="13.42578125" customWidth="1"/>
  </cols>
  <sheetData>
    <row r="1" spans="1:4" ht="1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>
      <c r="A2" s="3" t="s">
        <v>4</v>
      </c>
      <c r="B2" s="4" t="s">
        <v>5</v>
      </c>
      <c r="C2" s="5">
        <v>45292</v>
      </c>
      <c r="D2" s="5">
        <v>45321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B6C7-D07F-4A4E-BEDB-1FB2E48B7C68}">
  <dimension ref="A1:D11"/>
  <sheetViews>
    <sheetView workbookViewId="0">
      <selection activeCell="Q15" sqref="Q15"/>
    </sheetView>
  </sheetViews>
  <sheetFormatPr defaultRowHeight="14.45"/>
  <cols>
    <col min="1" max="1" width="11" customWidth="1"/>
    <col min="2" max="2" width="11.28515625" customWidth="1"/>
    <col min="3" max="3" width="13.42578125" customWidth="1"/>
    <col min="4" max="4" width="14.7109375" customWidth="1"/>
  </cols>
  <sheetData>
    <row r="1" spans="1:4" ht="15" thickBot="1">
      <c r="A1" s="45" t="s">
        <v>66</v>
      </c>
      <c r="B1" s="46" t="s">
        <v>61</v>
      </c>
      <c r="C1" s="46" t="s">
        <v>35</v>
      </c>
      <c r="D1" s="46" t="s">
        <v>43</v>
      </c>
    </row>
    <row r="2" spans="1:4" ht="15" thickBot="1">
      <c r="A2" s="3" t="s">
        <v>50</v>
      </c>
      <c r="B2" s="47">
        <v>6</v>
      </c>
      <c r="C2" s="47">
        <v>2</v>
      </c>
      <c r="D2" s="47">
        <v>2</v>
      </c>
    </row>
    <row r="3" spans="1:4" ht="15" thickBot="1">
      <c r="A3" s="3" t="s">
        <v>51</v>
      </c>
      <c r="B3" s="47">
        <v>6</v>
      </c>
      <c r="C3" s="47">
        <v>2</v>
      </c>
      <c r="D3" s="47">
        <v>3</v>
      </c>
    </row>
    <row r="4" spans="1:4" ht="15" thickBot="1">
      <c r="A4" s="3" t="s">
        <v>52</v>
      </c>
      <c r="B4" s="47">
        <v>6</v>
      </c>
      <c r="C4" s="47">
        <v>2</v>
      </c>
      <c r="D4" s="47">
        <v>4</v>
      </c>
    </row>
    <row r="5" spans="1:4" ht="15" thickBot="1">
      <c r="A5" s="3" t="s">
        <v>53</v>
      </c>
      <c r="B5" s="47">
        <v>4</v>
      </c>
      <c r="C5" s="47">
        <v>3</v>
      </c>
      <c r="D5" s="47">
        <v>3</v>
      </c>
    </row>
    <row r="6" spans="1:4" ht="15" thickBot="1">
      <c r="A6" s="3" t="s">
        <v>54</v>
      </c>
      <c r="B6" s="47">
        <v>4</v>
      </c>
      <c r="C6" s="47">
        <v>4</v>
      </c>
      <c r="D6" s="47">
        <v>3</v>
      </c>
    </row>
    <row r="7" spans="1:4" ht="15" thickBot="1">
      <c r="A7" s="3" t="s">
        <v>55</v>
      </c>
      <c r="B7" s="47">
        <v>3</v>
      </c>
      <c r="C7" s="47">
        <v>5</v>
      </c>
      <c r="D7" s="47">
        <v>3</v>
      </c>
    </row>
    <row r="8" spans="1:4" ht="15" thickBot="1">
      <c r="A8" s="3" t="s">
        <v>56</v>
      </c>
      <c r="B8" s="47">
        <v>2</v>
      </c>
      <c r="C8" s="47">
        <v>5</v>
      </c>
      <c r="D8" s="47">
        <v>2</v>
      </c>
    </row>
    <row r="9" spans="1:4" ht="15" thickBot="1">
      <c r="A9" s="3" t="s">
        <v>57</v>
      </c>
      <c r="B9" s="47">
        <v>2</v>
      </c>
      <c r="C9" s="47">
        <v>5</v>
      </c>
      <c r="D9" s="47">
        <v>2</v>
      </c>
    </row>
    <row r="10" spans="1:4" ht="15" thickBot="1">
      <c r="A10" s="3" t="s">
        <v>58</v>
      </c>
      <c r="B10" s="47">
        <v>1</v>
      </c>
      <c r="C10" s="47">
        <v>4</v>
      </c>
      <c r="D10" s="47">
        <v>1</v>
      </c>
    </row>
    <row r="11" spans="1:4" ht="15" thickBot="1">
      <c r="A11" s="3" t="s">
        <v>59</v>
      </c>
      <c r="B11" s="47">
        <v>1</v>
      </c>
      <c r="C11" s="47">
        <v>0</v>
      </c>
      <c r="D11" s="4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AAAF-3616-4BE3-8E24-3869A8E2B8F4}">
  <dimension ref="A1:D11"/>
  <sheetViews>
    <sheetView workbookViewId="0">
      <selection activeCell="A8" sqref="A8:D11"/>
    </sheetView>
  </sheetViews>
  <sheetFormatPr defaultColWidth="17.42578125" defaultRowHeight="14.45"/>
  <cols>
    <col min="1" max="1" width="21.5703125" customWidth="1"/>
    <col min="2" max="2" width="17.140625" bestFit="1" customWidth="1"/>
  </cols>
  <sheetData>
    <row r="1" spans="1:4" ht="15" thickBot="1">
      <c r="A1" s="23" t="s">
        <v>78</v>
      </c>
      <c r="B1" s="23" t="s">
        <v>79</v>
      </c>
    </row>
    <row r="2" spans="1:4" ht="15" thickBot="1">
      <c r="A2" s="24" t="s">
        <v>15</v>
      </c>
      <c r="B2" s="24">
        <v>7</v>
      </c>
    </row>
    <row r="3" spans="1:4" ht="15" thickBot="1">
      <c r="A3" s="24" t="s">
        <v>14</v>
      </c>
      <c r="B3" s="24">
        <v>6</v>
      </c>
    </row>
    <row r="4" spans="1:4" ht="15" thickBot="1">
      <c r="A4" s="24" t="s">
        <v>16</v>
      </c>
      <c r="B4" s="24">
        <v>5</v>
      </c>
    </row>
    <row r="8" spans="1:4">
      <c r="B8" t="s">
        <v>15</v>
      </c>
      <c r="C8" t="s">
        <v>14</v>
      </c>
      <c r="D8" t="s">
        <v>16</v>
      </c>
    </row>
    <row r="9" spans="1:4">
      <c r="A9" t="s">
        <v>23</v>
      </c>
      <c r="B9" s="50">
        <v>6</v>
      </c>
      <c r="C9" s="50">
        <v>4</v>
      </c>
      <c r="D9" s="50">
        <v>5</v>
      </c>
    </row>
    <row r="10" spans="1:4">
      <c r="A10" t="s">
        <v>80</v>
      </c>
      <c r="B10" s="50">
        <v>4</v>
      </c>
      <c r="C10" s="50">
        <v>4</v>
      </c>
      <c r="D10" s="50">
        <v>1</v>
      </c>
    </row>
    <row r="11" spans="1:4">
      <c r="A11" t="s">
        <v>25</v>
      </c>
      <c r="B11" s="50">
        <v>3</v>
      </c>
      <c r="C11" s="50">
        <v>5</v>
      </c>
      <c r="D11" s="5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C95-9896-47BE-99B9-FA583EDBD9A6}">
  <dimension ref="A1:C6"/>
  <sheetViews>
    <sheetView workbookViewId="0">
      <selection activeCell="A2" sqref="A2"/>
    </sheetView>
  </sheetViews>
  <sheetFormatPr defaultColWidth="17.42578125" defaultRowHeight="14.45"/>
  <cols>
    <col min="1" max="1" width="8.85546875" customWidth="1"/>
    <col min="2" max="2" width="17.140625" bestFit="1" customWidth="1"/>
    <col min="3" max="3" width="15" bestFit="1" customWidth="1"/>
  </cols>
  <sheetData>
    <row r="1" spans="1:3" ht="15" thickBot="1">
      <c r="A1" s="23" t="s">
        <v>78</v>
      </c>
      <c r="B1" s="23" t="s">
        <v>79</v>
      </c>
      <c r="C1" s="23" t="s">
        <v>81</v>
      </c>
    </row>
    <row r="2" spans="1:3" ht="15" thickBot="1">
      <c r="A2" s="24" t="s">
        <v>82</v>
      </c>
      <c r="B2" s="24">
        <v>92</v>
      </c>
      <c r="C2" s="24">
        <v>2</v>
      </c>
    </row>
    <row r="3" spans="1:3" ht="15" thickBot="1">
      <c r="A3" s="24" t="s">
        <v>83</v>
      </c>
      <c r="B3" s="24">
        <v>85</v>
      </c>
      <c r="C3" s="24">
        <v>21</v>
      </c>
    </row>
    <row r="4" spans="1:3" ht="15" thickBot="1">
      <c r="A4" s="24" t="s">
        <v>84</v>
      </c>
      <c r="B4" s="24">
        <v>84</v>
      </c>
      <c r="C4" s="24">
        <v>16</v>
      </c>
    </row>
    <row r="5" spans="1:3" ht="15" thickBot="1">
      <c r="A5" s="24" t="s">
        <v>85</v>
      </c>
      <c r="B5" s="24">
        <v>78</v>
      </c>
      <c r="C5" s="24">
        <v>16</v>
      </c>
    </row>
    <row r="6" spans="1:3" ht="15" thickBot="1">
      <c r="A6" s="24" t="s">
        <v>85</v>
      </c>
      <c r="B6" s="24">
        <v>72</v>
      </c>
      <c r="C6" s="24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691-5BA8-4A6F-B67E-B492ABD0856B}">
  <dimension ref="A1:H12"/>
  <sheetViews>
    <sheetView workbookViewId="0">
      <selection activeCell="J3" sqref="J3"/>
    </sheetView>
  </sheetViews>
  <sheetFormatPr defaultRowHeight="14.45"/>
  <sheetData>
    <row r="1" spans="1:8">
      <c r="A1" s="53" t="s">
        <v>86</v>
      </c>
      <c r="B1" s="53"/>
      <c r="D1" s="33" t="s">
        <v>87</v>
      </c>
      <c r="E1" s="34">
        <v>0</v>
      </c>
      <c r="G1" s="54" t="s">
        <v>88</v>
      </c>
      <c r="H1" s="55"/>
    </row>
    <row r="2" spans="1:8">
      <c r="A2" s="30">
        <v>0.1</v>
      </c>
      <c r="B2" s="31">
        <v>10</v>
      </c>
      <c r="G2" s="31" t="s">
        <v>89</v>
      </c>
      <c r="H2" s="31">
        <v>0</v>
      </c>
    </row>
    <row r="3" spans="1:8">
      <c r="A3" s="32">
        <f>A2+0.1</f>
        <v>0.2</v>
      </c>
      <c r="B3" s="31">
        <v>10</v>
      </c>
      <c r="G3" s="31" t="s">
        <v>88</v>
      </c>
      <c r="H3" s="31">
        <v>4</v>
      </c>
    </row>
    <row r="4" spans="1:8">
      <c r="A4" s="32">
        <f t="shared" ref="A4:A11" si="0">A3+0.1</f>
        <v>0.30000000000000004</v>
      </c>
      <c r="B4" s="31">
        <v>10</v>
      </c>
      <c r="G4" s="31" t="s">
        <v>90</v>
      </c>
      <c r="H4" s="31">
        <f>SUM(B2:B12)-H2-H3</f>
        <v>196</v>
      </c>
    </row>
    <row r="5" spans="1:8">
      <c r="A5" s="32">
        <f t="shared" si="0"/>
        <v>0.4</v>
      </c>
      <c r="B5" s="31">
        <v>10</v>
      </c>
    </row>
    <row r="6" spans="1:8">
      <c r="A6" s="32">
        <f t="shared" si="0"/>
        <v>0.5</v>
      </c>
      <c r="B6" s="31">
        <v>10</v>
      </c>
    </row>
    <row r="7" spans="1:8">
      <c r="A7" s="32">
        <f t="shared" si="0"/>
        <v>0.6</v>
      </c>
      <c r="B7" s="31">
        <v>10</v>
      </c>
    </row>
    <row r="8" spans="1:8">
      <c r="A8" s="32">
        <f t="shared" si="0"/>
        <v>0.7</v>
      </c>
      <c r="B8" s="31">
        <v>10</v>
      </c>
    </row>
    <row r="9" spans="1:8">
      <c r="A9" s="32">
        <f t="shared" si="0"/>
        <v>0.79999999999999993</v>
      </c>
      <c r="B9" s="31">
        <v>10</v>
      </c>
    </row>
    <row r="10" spans="1:8">
      <c r="A10" s="32">
        <f t="shared" si="0"/>
        <v>0.89999999999999991</v>
      </c>
      <c r="B10" s="31">
        <v>10</v>
      </c>
    </row>
    <row r="11" spans="1:8">
      <c r="A11" s="32">
        <f t="shared" si="0"/>
        <v>0.99999999999999989</v>
      </c>
      <c r="B11" s="31">
        <v>10</v>
      </c>
    </row>
    <row r="12" spans="1:8">
      <c r="A12" s="29" t="s">
        <v>91</v>
      </c>
      <c r="B12" s="35">
        <f>SUM(B2:B11)</f>
        <v>100</v>
      </c>
    </row>
  </sheetData>
  <mergeCells count="2">
    <mergeCell ref="A1:B1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3E4-38C1-4517-A8F3-276532A9FFFE}">
  <dimension ref="A1:B5"/>
  <sheetViews>
    <sheetView workbookViewId="0">
      <selection activeCell="B16" sqref="B16"/>
    </sheetView>
  </sheetViews>
  <sheetFormatPr defaultRowHeight="14.45"/>
  <cols>
    <col min="1" max="1" width="18.140625" customWidth="1"/>
    <col min="2" max="2" width="10.140625" customWidth="1"/>
  </cols>
  <sheetData>
    <row r="1" spans="1:2" ht="15" thickBot="1">
      <c r="A1" s="6" t="s">
        <v>6</v>
      </c>
      <c r="B1" s="19" t="s">
        <v>7</v>
      </c>
    </row>
    <row r="2" spans="1:2" ht="15" thickBot="1">
      <c r="A2" s="3" t="s">
        <v>8</v>
      </c>
      <c r="B2" s="19" t="s">
        <v>7</v>
      </c>
    </row>
    <row r="3" spans="1:2" ht="15" thickBot="1">
      <c r="A3" s="3" t="s">
        <v>9</v>
      </c>
      <c r="B3" s="19" t="s">
        <v>10</v>
      </c>
    </row>
    <row r="4" spans="1:2" ht="15" thickBot="1">
      <c r="A4" s="3" t="s">
        <v>9</v>
      </c>
      <c r="B4" s="19" t="s">
        <v>11</v>
      </c>
    </row>
    <row r="5" spans="1:2" ht="15" thickBot="1">
      <c r="A5" s="3" t="s">
        <v>9</v>
      </c>
      <c r="B5" s="19" t="s">
        <v>12</v>
      </c>
    </row>
  </sheetData>
  <conditionalFormatting sqref="B1:B5">
    <cfRule type="containsText" dxfId="16" priority="1" operator="containsText" text="Complete">
      <formula>NOT(ISERROR(SEARCH("Complete",B1)))</formula>
    </cfRule>
    <cfRule type="containsText" dxfId="15" priority="2" operator="containsText" text="Delayed">
      <formula>NOT(ISERROR(SEARCH("Delayed",B1)))</formula>
    </cfRule>
    <cfRule type="containsText" dxfId="14" priority="3" operator="containsText" text="Behind">
      <formula>NOT(ISERROR(SEARCH("Behind",B1)))</formula>
    </cfRule>
    <cfRule type="containsText" dxfId="13" priority="4" operator="containsText" text="On Track">
      <formula>NOT(ISERROR(SEARCH("On Track",B1)))</formula>
    </cfRule>
    <cfRule type="containsText" dxfId="12" priority="9" operator="containsText" text="Complete">
      <formula>NOT(ISERROR(SEARCH("Complete",B1)))</formula>
    </cfRule>
    <cfRule type="containsText" dxfId="11" priority="13" operator="containsText" text="Delayed">
      <formula>NOT(ISERROR(SEARCH("Delayed",B1)))</formula>
    </cfRule>
    <cfRule type="containsText" dxfId="10" priority="14" operator="containsText" text="Behind">
      <formula>NOT(ISERROR(SEARCH("Behind",B1)))</formula>
    </cfRule>
    <cfRule type="containsText" dxfId="9" priority="15" operator="containsText" text="On Track">
      <formula>NOT(ISERROR(SEARCH("On Track",B1)))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4EFE-B3B5-409F-B585-3E76FFF896D9}">
  <dimension ref="A1:C8"/>
  <sheetViews>
    <sheetView topLeftCell="A24" zoomScaleNormal="100" workbookViewId="0">
      <selection activeCell="M3" sqref="M3"/>
    </sheetView>
  </sheetViews>
  <sheetFormatPr defaultRowHeight="14.45"/>
  <cols>
    <col min="1" max="1" width="19.85546875" bestFit="1" customWidth="1"/>
    <col min="2" max="2" width="4.42578125" bestFit="1" customWidth="1"/>
  </cols>
  <sheetData>
    <row r="1" spans="1:3" ht="15" thickBot="1">
      <c r="A1" s="25" t="s">
        <v>13</v>
      </c>
      <c r="B1" s="26">
        <v>18</v>
      </c>
    </row>
    <row r="2" spans="1:3" ht="15" thickBot="1">
      <c r="A2" s="27" t="s">
        <v>14</v>
      </c>
      <c r="B2" s="28">
        <f>C6/B1</f>
        <v>0.33333333333333331</v>
      </c>
    </row>
    <row r="3" spans="1:3" ht="15" thickBot="1">
      <c r="A3" s="27" t="s">
        <v>15</v>
      </c>
      <c r="B3" s="28">
        <f>C7/B1</f>
        <v>0.3888888888888889</v>
      </c>
    </row>
    <row r="4" spans="1:3" ht="15" thickBot="1">
      <c r="A4" s="27" t="s">
        <v>16</v>
      </c>
      <c r="B4" s="28">
        <f>C8/B1</f>
        <v>0.27777777777777779</v>
      </c>
    </row>
    <row r="6" spans="1:3">
      <c r="C6">
        <v>6</v>
      </c>
    </row>
    <row r="7" spans="1:3">
      <c r="C7">
        <v>7</v>
      </c>
    </row>
    <row r="8" spans="1:3">
      <c r="C8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533B-00AB-4AF8-8031-452B83068803}">
  <dimension ref="A1:J25"/>
  <sheetViews>
    <sheetView zoomScale="70" zoomScaleNormal="70" workbookViewId="0">
      <selection activeCell="K16" sqref="K16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5.42578125" customWidth="1"/>
    <col min="5" max="5" width="10.42578125" customWidth="1"/>
    <col min="6" max="6" width="13.42578125" customWidth="1"/>
    <col min="7" max="7" width="14.42578125" customWidth="1"/>
    <col min="8" max="8" width="11" customWidth="1"/>
    <col min="9" max="9" width="7.140625" customWidth="1"/>
  </cols>
  <sheetData>
    <row r="1" spans="1:10">
      <c r="G1">
        <f>COUNTIF(G5:G26,"x")</f>
        <v>0</v>
      </c>
      <c r="H1">
        <f t="shared" ref="H1:I1" si="0">COUNTIF(H5:H26,"x")</f>
        <v>0</v>
      </c>
      <c r="I1">
        <f t="shared" si="0"/>
        <v>0</v>
      </c>
      <c r="J1">
        <f>SUM(G1:I1)</f>
        <v>0</v>
      </c>
    </row>
    <row r="2" spans="1:10" ht="15" thickBot="1">
      <c r="G2" s="49" t="e">
        <f>G1/J1</f>
        <v>#DIV/0!</v>
      </c>
      <c r="H2" s="49" t="e">
        <f>H1/J1</f>
        <v>#DIV/0!</v>
      </c>
      <c r="I2" s="49" t="e">
        <f>I1/J1</f>
        <v>#DIV/0!</v>
      </c>
    </row>
    <row r="3" spans="1:10" ht="15" thickBot="1">
      <c r="A3" s="51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8" t="s">
        <v>22</v>
      </c>
      <c r="G3" s="51" t="s">
        <v>23</v>
      </c>
      <c r="H3" s="51" t="s">
        <v>24</v>
      </c>
      <c r="I3" s="51" t="s">
        <v>25</v>
      </c>
    </row>
    <row r="4" spans="1:10" ht="15" thickBot="1">
      <c r="A4" s="52"/>
      <c r="B4" s="43">
        <v>45292</v>
      </c>
      <c r="C4" s="43">
        <v>45596</v>
      </c>
      <c r="D4" s="44">
        <f>C4-B4</f>
        <v>304</v>
      </c>
      <c r="E4" s="7" t="s">
        <v>26</v>
      </c>
      <c r="F4" s="8">
        <v>0</v>
      </c>
      <c r="G4" s="52"/>
      <c r="H4" s="52"/>
      <c r="I4" s="52"/>
    </row>
    <row r="5" spans="1:10" ht="15" thickBot="1">
      <c r="A5" s="37" t="s">
        <v>27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>
      <c r="A6" s="24" t="s">
        <v>28</v>
      </c>
      <c r="B6" s="42">
        <v>45292</v>
      </c>
      <c r="C6" s="42">
        <v>45382</v>
      </c>
      <c r="D6" s="17">
        <f>C6-B6</f>
        <v>90</v>
      </c>
      <c r="E6" s="24" t="s">
        <v>26</v>
      </c>
      <c r="F6" s="36">
        <v>0</v>
      </c>
      <c r="G6" s="36" t="s">
        <v>29</v>
      </c>
      <c r="H6" s="36"/>
      <c r="I6" s="36" t="s">
        <v>29</v>
      </c>
    </row>
    <row r="7" spans="1:10" ht="15" customHeight="1" thickBot="1">
      <c r="A7" s="24" t="s">
        <v>30</v>
      </c>
      <c r="B7" s="42">
        <v>45292</v>
      </c>
      <c r="C7" s="42">
        <v>45442</v>
      </c>
      <c r="D7" s="17">
        <f t="shared" ref="D7:D11" si="1">C7-B7</f>
        <v>150</v>
      </c>
      <c r="E7" s="24" t="s">
        <v>26</v>
      </c>
      <c r="F7" s="36">
        <v>0</v>
      </c>
      <c r="G7" s="36" t="s">
        <v>29</v>
      </c>
      <c r="H7" s="36"/>
      <c r="I7" s="36" t="s">
        <v>29</v>
      </c>
    </row>
    <row r="8" spans="1:10" ht="15" customHeight="1" thickBot="1">
      <c r="A8" s="24" t="s">
        <v>31</v>
      </c>
      <c r="B8" s="42">
        <v>45292</v>
      </c>
      <c r="C8" s="42">
        <v>45382</v>
      </c>
      <c r="D8" s="17">
        <f t="shared" si="1"/>
        <v>90</v>
      </c>
      <c r="E8" s="24" t="s">
        <v>26</v>
      </c>
      <c r="F8" s="36">
        <v>0</v>
      </c>
      <c r="G8" s="36" t="s">
        <v>29</v>
      </c>
      <c r="H8" s="36" t="s">
        <v>29</v>
      </c>
      <c r="I8" s="36"/>
    </row>
    <row r="9" spans="1:10" ht="15" customHeight="1" thickBot="1">
      <c r="A9" s="24" t="s">
        <v>32</v>
      </c>
      <c r="B9" s="42">
        <v>45292</v>
      </c>
      <c r="C9" s="42">
        <v>45473</v>
      </c>
      <c r="D9" s="17">
        <f t="shared" si="1"/>
        <v>181</v>
      </c>
      <c r="E9" s="24" t="s">
        <v>26</v>
      </c>
      <c r="F9" s="36">
        <v>0</v>
      </c>
      <c r="G9" s="36" t="s">
        <v>29</v>
      </c>
      <c r="H9" s="36" t="s">
        <v>29</v>
      </c>
      <c r="I9" s="36" t="s">
        <v>29</v>
      </c>
    </row>
    <row r="10" spans="1:10" ht="15" customHeight="1" thickBot="1">
      <c r="A10" s="24" t="s">
        <v>33</v>
      </c>
      <c r="B10" s="42">
        <v>45292</v>
      </c>
      <c r="C10" s="42">
        <v>45596</v>
      </c>
      <c r="D10" s="17">
        <f t="shared" si="1"/>
        <v>304</v>
      </c>
      <c r="E10" s="24" t="s">
        <v>26</v>
      </c>
      <c r="F10" s="36">
        <v>0</v>
      </c>
      <c r="G10" s="36"/>
      <c r="H10" s="36" t="s">
        <v>29</v>
      </c>
      <c r="I10" s="36" t="s">
        <v>29</v>
      </c>
    </row>
    <row r="11" spans="1:10" ht="15" customHeight="1" thickBot="1">
      <c r="A11" s="24" t="s">
        <v>34</v>
      </c>
      <c r="B11" s="42">
        <v>45292</v>
      </c>
      <c r="C11" s="42">
        <v>45535</v>
      </c>
      <c r="D11" s="17">
        <f t="shared" si="1"/>
        <v>243</v>
      </c>
      <c r="E11" s="24" t="s">
        <v>26</v>
      </c>
      <c r="F11" s="36">
        <v>0</v>
      </c>
      <c r="G11" s="36"/>
      <c r="H11" s="36" t="s">
        <v>29</v>
      </c>
      <c r="I11" s="36" t="s">
        <v>29</v>
      </c>
    </row>
    <row r="12" spans="1:10" ht="15" customHeight="1" thickBot="1">
      <c r="A12" s="9" t="s">
        <v>35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>
      <c r="A13" s="24" t="s">
        <v>36</v>
      </c>
      <c r="B13" s="42">
        <v>45292</v>
      </c>
      <c r="C13" s="42">
        <v>45473</v>
      </c>
      <c r="D13" s="17">
        <f>C13-B13</f>
        <v>181</v>
      </c>
      <c r="E13" s="24" t="s">
        <v>26</v>
      </c>
      <c r="F13" s="36">
        <v>0</v>
      </c>
      <c r="G13" s="36" t="s">
        <v>29</v>
      </c>
      <c r="H13" s="36"/>
      <c r="I13" s="36"/>
    </row>
    <row r="14" spans="1:10" ht="14.45" customHeight="1" thickBot="1">
      <c r="A14" s="24" t="s">
        <v>37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26</v>
      </c>
      <c r="F14" s="36">
        <v>0</v>
      </c>
      <c r="G14" s="36" t="s">
        <v>29</v>
      </c>
      <c r="H14" s="36" t="s">
        <v>29</v>
      </c>
      <c r="I14" s="36"/>
    </row>
    <row r="15" spans="1:10" ht="14.45" customHeight="1" thickBot="1">
      <c r="A15" s="24" t="s">
        <v>38</v>
      </c>
      <c r="B15" s="42">
        <v>45383</v>
      </c>
      <c r="C15" s="42">
        <v>45443</v>
      </c>
      <c r="D15" s="17">
        <f t="shared" si="2"/>
        <v>60</v>
      </c>
      <c r="E15" s="24" t="s">
        <v>26</v>
      </c>
      <c r="F15" s="36">
        <v>0</v>
      </c>
      <c r="G15" s="36"/>
      <c r="H15" s="36" t="s">
        <v>29</v>
      </c>
      <c r="I15" s="36"/>
    </row>
    <row r="16" spans="1:10" ht="14.45" customHeight="1" thickBot="1">
      <c r="A16" s="24" t="s">
        <v>39</v>
      </c>
      <c r="B16" s="42">
        <v>45444</v>
      </c>
      <c r="C16" s="42">
        <v>45535</v>
      </c>
      <c r="D16" s="17">
        <f t="shared" si="2"/>
        <v>91</v>
      </c>
      <c r="E16" s="24" t="s">
        <v>26</v>
      </c>
      <c r="F16" s="36">
        <v>0</v>
      </c>
      <c r="G16" s="36" t="s">
        <v>29</v>
      </c>
      <c r="H16" s="36" t="s">
        <v>29</v>
      </c>
      <c r="I16" s="36"/>
    </row>
    <row r="17" spans="1:9" ht="14.45" customHeight="1" thickBot="1">
      <c r="A17" s="24" t="s">
        <v>40</v>
      </c>
      <c r="B17" s="42">
        <v>45292</v>
      </c>
      <c r="C17" s="42">
        <v>45535</v>
      </c>
      <c r="D17" s="17">
        <f t="shared" si="2"/>
        <v>243</v>
      </c>
      <c r="E17" s="24" t="s">
        <v>26</v>
      </c>
      <c r="F17" s="36">
        <v>0</v>
      </c>
      <c r="G17" s="36" t="s">
        <v>29</v>
      </c>
      <c r="H17" s="36"/>
      <c r="I17" s="36" t="s">
        <v>29</v>
      </c>
    </row>
    <row r="18" spans="1:9" ht="14.45" customHeight="1" thickBot="1">
      <c r="A18" s="24" t="s">
        <v>41</v>
      </c>
      <c r="B18" s="42">
        <v>45474</v>
      </c>
      <c r="C18" s="42">
        <v>45535</v>
      </c>
      <c r="D18" s="17">
        <f t="shared" si="2"/>
        <v>61</v>
      </c>
      <c r="E18" s="24" t="s">
        <v>26</v>
      </c>
      <c r="F18" s="36">
        <v>0</v>
      </c>
      <c r="G18" s="36" t="s">
        <v>29</v>
      </c>
      <c r="H18" s="36" t="s">
        <v>29</v>
      </c>
      <c r="I18" s="36" t="s">
        <v>29</v>
      </c>
    </row>
    <row r="19" spans="1:9" ht="14.45" customHeight="1" thickBot="1">
      <c r="A19" s="24" t="s">
        <v>42</v>
      </c>
      <c r="B19" s="42">
        <v>45413</v>
      </c>
      <c r="C19" s="42">
        <v>45565</v>
      </c>
      <c r="D19" s="17">
        <f t="shared" si="2"/>
        <v>152</v>
      </c>
      <c r="E19" s="24" t="s">
        <v>26</v>
      </c>
      <c r="F19" s="36">
        <v>0</v>
      </c>
      <c r="G19" s="36" t="s">
        <v>29</v>
      </c>
      <c r="H19" s="36"/>
      <c r="I19" s="36" t="s">
        <v>29</v>
      </c>
    </row>
    <row r="20" spans="1:9" ht="14.45" customHeight="1" thickBot="1">
      <c r="A20" s="9" t="s">
        <v>43</v>
      </c>
      <c r="B20" s="39"/>
      <c r="C20" s="39"/>
      <c r="D20" s="39"/>
      <c r="E20" s="40"/>
      <c r="F20" s="41"/>
      <c r="G20" s="41"/>
      <c r="H20" s="41"/>
      <c r="I20" s="41"/>
    </row>
    <row r="21" spans="1:9" ht="14.45" customHeight="1" thickBot="1">
      <c r="A21" s="24" t="s">
        <v>44</v>
      </c>
      <c r="B21" s="42">
        <v>45292</v>
      </c>
      <c r="C21" s="42">
        <v>45596</v>
      </c>
      <c r="D21" s="17">
        <f>C21-B21</f>
        <v>304</v>
      </c>
      <c r="E21" s="24" t="s">
        <v>26</v>
      </c>
      <c r="F21" s="36">
        <v>0</v>
      </c>
      <c r="G21" s="36" t="s">
        <v>29</v>
      </c>
      <c r="H21" s="36"/>
      <c r="I21" s="36"/>
    </row>
    <row r="22" spans="1:9" ht="14.45" customHeight="1" thickBot="1">
      <c r="A22" s="24" t="s">
        <v>45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26</v>
      </c>
      <c r="F22" s="36">
        <v>0</v>
      </c>
      <c r="G22" s="36" t="s">
        <v>29</v>
      </c>
      <c r="H22" s="36"/>
      <c r="I22" s="36" t="s">
        <v>29</v>
      </c>
    </row>
    <row r="23" spans="1:9" ht="14.45" customHeight="1" thickBot="1">
      <c r="A23" s="24" t="s">
        <v>46</v>
      </c>
      <c r="B23" s="42">
        <v>45323</v>
      </c>
      <c r="C23" s="42">
        <v>45351</v>
      </c>
      <c r="D23" s="17">
        <f t="shared" si="3"/>
        <v>28</v>
      </c>
      <c r="E23" s="24" t="s">
        <v>26</v>
      </c>
      <c r="F23" s="36">
        <v>0</v>
      </c>
      <c r="G23" s="36" t="s">
        <v>29</v>
      </c>
      <c r="H23" s="36"/>
      <c r="I23" s="36"/>
    </row>
    <row r="24" spans="1:9" ht="14.45" customHeight="1" thickBot="1">
      <c r="A24" s="24" t="s">
        <v>47</v>
      </c>
      <c r="B24" s="42">
        <v>45352</v>
      </c>
      <c r="C24" s="42">
        <v>45473</v>
      </c>
      <c r="D24" s="17">
        <f t="shared" si="3"/>
        <v>121</v>
      </c>
      <c r="E24" s="24" t="s">
        <v>26</v>
      </c>
      <c r="F24" s="36">
        <v>0</v>
      </c>
      <c r="G24" s="36" t="s">
        <v>29</v>
      </c>
      <c r="H24" s="36" t="s">
        <v>29</v>
      </c>
      <c r="I24" s="36"/>
    </row>
    <row r="25" spans="1:9" ht="14.45" customHeight="1" thickBot="1">
      <c r="A25" s="24" t="s">
        <v>48</v>
      </c>
      <c r="B25" s="42">
        <v>45383</v>
      </c>
      <c r="C25" s="42">
        <v>45535</v>
      </c>
      <c r="D25" s="17">
        <f t="shared" si="3"/>
        <v>152</v>
      </c>
      <c r="E25" s="24" t="s">
        <v>26</v>
      </c>
      <c r="F25" s="36">
        <v>0</v>
      </c>
      <c r="G25" s="36" t="s">
        <v>29</v>
      </c>
      <c r="H25" s="36"/>
      <c r="I25" s="36"/>
    </row>
  </sheetData>
  <mergeCells count="4">
    <mergeCell ref="A3:A4"/>
    <mergeCell ref="G3:G4"/>
    <mergeCell ref="H3:H4"/>
    <mergeCell ref="I3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863D-7AF3-40D1-AA37-0845B6DBA6EE}">
  <dimension ref="A1:D12"/>
  <sheetViews>
    <sheetView tabSelected="1" workbookViewId="0">
      <selection sqref="A1:XFD1"/>
    </sheetView>
  </sheetViews>
  <sheetFormatPr defaultRowHeight="14.45"/>
  <cols>
    <col min="1" max="1" width="9.140625" bestFit="1" customWidth="1"/>
    <col min="2" max="2" width="11.28515625" customWidth="1"/>
    <col min="3" max="3" width="13.42578125" customWidth="1"/>
    <col min="4" max="4" width="14.7109375" customWidth="1"/>
  </cols>
  <sheetData>
    <row r="1" spans="1:4" ht="24">
      <c r="A1" s="56" t="s">
        <v>49</v>
      </c>
      <c r="B1" s="46" t="s">
        <v>25</v>
      </c>
      <c r="C1" s="46" t="s">
        <v>23</v>
      </c>
      <c r="D1" s="46" t="s">
        <v>24</v>
      </c>
    </row>
    <row r="2" spans="1:4" ht="15" thickBot="1">
      <c r="A2" s="3" t="s">
        <v>50</v>
      </c>
      <c r="B2" s="47">
        <v>7</v>
      </c>
      <c r="C2" s="47">
        <v>8</v>
      </c>
      <c r="D2" s="47">
        <v>4</v>
      </c>
    </row>
    <row r="3" spans="1:4" ht="15" thickBot="1">
      <c r="A3" s="3" t="s">
        <v>51</v>
      </c>
      <c r="B3" s="47">
        <v>7</v>
      </c>
      <c r="C3" s="47">
        <v>9</v>
      </c>
      <c r="D3" s="47">
        <v>4</v>
      </c>
    </row>
    <row r="4" spans="1:4" ht="15" thickBot="1">
      <c r="A4" s="3" t="s">
        <v>52</v>
      </c>
      <c r="B4" s="47">
        <v>7</v>
      </c>
      <c r="C4" s="47">
        <v>10</v>
      </c>
      <c r="D4" s="47">
        <v>4</v>
      </c>
    </row>
    <row r="5" spans="1:4" ht="15" thickBot="1">
      <c r="A5" s="3" t="s">
        <v>53</v>
      </c>
      <c r="B5" s="47">
        <v>5</v>
      </c>
      <c r="C5" s="47">
        <v>7</v>
      </c>
      <c r="D5" s="47">
        <v>5</v>
      </c>
    </row>
    <row r="6" spans="1:4" ht="15" thickBot="1">
      <c r="A6" s="3" t="s">
        <v>54</v>
      </c>
      <c r="B6" s="47">
        <v>6</v>
      </c>
      <c r="C6" s="47">
        <v>8</v>
      </c>
      <c r="D6" s="47">
        <v>5</v>
      </c>
    </row>
    <row r="7" spans="1:4" ht="15" thickBot="1">
      <c r="A7" s="3" t="s">
        <v>55</v>
      </c>
      <c r="B7" s="47">
        <v>5</v>
      </c>
      <c r="C7" s="47">
        <v>9</v>
      </c>
      <c r="D7" s="47">
        <v>6</v>
      </c>
    </row>
    <row r="8" spans="1:4" ht="15" thickBot="1">
      <c r="A8" s="3" t="s">
        <v>56</v>
      </c>
      <c r="B8" s="47">
        <v>5</v>
      </c>
      <c r="C8" s="47">
        <v>7</v>
      </c>
      <c r="D8" s="47">
        <v>5</v>
      </c>
    </row>
    <row r="9" spans="1:4" ht="15" thickBot="1">
      <c r="A9" s="3" t="s">
        <v>57</v>
      </c>
      <c r="B9" s="47">
        <v>3</v>
      </c>
      <c r="C9" s="47">
        <v>7</v>
      </c>
      <c r="D9" s="47">
        <v>5</v>
      </c>
    </row>
    <row r="10" spans="1:4" ht="15" thickBot="1">
      <c r="A10" s="3" t="s">
        <v>58</v>
      </c>
      <c r="B10" s="47">
        <v>4</v>
      </c>
      <c r="C10" s="47">
        <v>5</v>
      </c>
      <c r="D10" s="47">
        <v>3</v>
      </c>
    </row>
    <row r="11" spans="1:4" ht="15" thickBot="1">
      <c r="A11" s="3" t="s">
        <v>59</v>
      </c>
      <c r="B11" s="47">
        <v>1</v>
      </c>
      <c r="C11" s="47">
        <v>1</v>
      </c>
      <c r="D11" s="47">
        <v>1</v>
      </c>
    </row>
    <row r="12" spans="1:4" ht="15"/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E31-CC84-4E61-98F7-3942719A1920}">
  <dimension ref="A1:D4"/>
  <sheetViews>
    <sheetView workbookViewId="0">
      <selection activeCell="D8" sqref="D8"/>
    </sheetView>
  </sheetViews>
  <sheetFormatPr defaultRowHeight="14.45"/>
  <cols>
    <col min="1" max="1" width="15.85546875" customWidth="1"/>
    <col min="2" max="2" width="11.28515625" customWidth="1"/>
    <col min="3" max="3" width="13.42578125" customWidth="1"/>
    <col min="4" max="4" width="14.7109375" customWidth="1"/>
  </cols>
  <sheetData>
    <row r="1" spans="1:4" ht="15">
      <c r="A1" s="57" t="s">
        <v>60</v>
      </c>
      <c r="B1" s="46" t="s">
        <v>61</v>
      </c>
      <c r="C1" s="46" t="s">
        <v>35</v>
      </c>
      <c r="D1" s="46" t="s">
        <v>43</v>
      </c>
    </row>
    <row r="2" spans="1:4" ht="15" thickBot="1">
      <c r="A2" s="48" t="s">
        <v>25</v>
      </c>
      <c r="B2" s="47">
        <v>1</v>
      </c>
      <c r="C2" s="47">
        <v>2</v>
      </c>
      <c r="D2" s="47">
        <v>3</v>
      </c>
    </row>
    <row r="3" spans="1:4" ht="15" thickBot="1">
      <c r="A3" s="48" t="s">
        <v>24</v>
      </c>
      <c r="B3" s="47">
        <v>1</v>
      </c>
      <c r="C3" s="47">
        <v>2</v>
      </c>
      <c r="D3" s="47">
        <v>3</v>
      </c>
    </row>
    <row r="4" spans="1:4" ht="15" thickBot="1">
      <c r="A4" s="48" t="s">
        <v>23</v>
      </c>
      <c r="B4" s="47">
        <v>1</v>
      </c>
      <c r="C4" s="47">
        <v>2</v>
      </c>
      <c r="D4" s="47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DB14-0B86-4454-A355-FE8EF26191C0}">
  <dimension ref="A1:G25"/>
  <sheetViews>
    <sheetView topLeftCell="A12" zoomScale="85" zoomScaleNormal="85" workbookViewId="0">
      <selection activeCell="K32" sqref="K32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6.85546875" customWidth="1"/>
    <col min="5" max="5" width="14.28515625" customWidth="1"/>
    <col min="6" max="6" width="9.140625" customWidth="1"/>
  </cols>
  <sheetData>
    <row r="1" spans="1:7">
      <c r="D1">
        <f>COUNTIF(D5:D26,"x")</f>
        <v>15</v>
      </c>
      <c r="E1">
        <f t="shared" ref="E1:F1" si="0">COUNTIF(E5:E26,"x")</f>
        <v>9</v>
      </c>
      <c r="F1">
        <f t="shared" si="0"/>
        <v>9</v>
      </c>
      <c r="G1">
        <f>SUM(D1:F1)</f>
        <v>33</v>
      </c>
    </row>
    <row r="2" spans="1:7" ht="15" thickBot="1">
      <c r="D2" s="49">
        <f>D1/G1</f>
        <v>0.45454545454545453</v>
      </c>
      <c r="E2" s="49">
        <f>E1/G1</f>
        <v>0.27272727272727271</v>
      </c>
      <c r="F2" s="49">
        <f>F1/G1</f>
        <v>0.27272727272727271</v>
      </c>
    </row>
    <row r="3" spans="1:7" ht="15" thickBot="1">
      <c r="A3" s="51" t="s">
        <v>17</v>
      </c>
      <c r="B3" s="7" t="s">
        <v>18</v>
      </c>
      <c r="C3" s="7" t="s">
        <v>19</v>
      </c>
      <c r="D3" s="51" t="s">
        <v>23</v>
      </c>
      <c r="E3" s="51" t="s">
        <v>24</v>
      </c>
      <c r="F3" s="51" t="s">
        <v>25</v>
      </c>
    </row>
    <row r="4" spans="1:7" ht="15" thickBot="1">
      <c r="A4" s="52"/>
      <c r="B4" s="43">
        <v>45292</v>
      </c>
      <c r="C4" s="43">
        <v>45596</v>
      </c>
      <c r="D4" s="52"/>
      <c r="E4" s="52"/>
      <c r="F4" s="52"/>
    </row>
    <row r="5" spans="1:7" ht="15" thickBot="1">
      <c r="A5" s="37" t="s">
        <v>27</v>
      </c>
      <c r="B5" s="37"/>
      <c r="C5" s="37"/>
      <c r="D5" s="38"/>
      <c r="E5" s="38"/>
      <c r="F5" s="38"/>
    </row>
    <row r="6" spans="1:7" ht="15" customHeight="1" thickBot="1">
      <c r="A6" s="24" t="s">
        <v>28</v>
      </c>
      <c r="B6" s="42">
        <v>45292</v>
      </c>
      <c r="C6" s="42">
        <v>45382</v>
      </c>
      <c r="D6" s="36" t="s">
        <v>62</v>
      </c>
      <c r="E6" s="36"/>
      <c r="F6" s="36" t="s">
        <v>62</v>
      </c>
    </row>
    <row r="7" spans="1:7" ht="15" customHeight="1" thickBot="1">
      <c r="A7" s="24" t="s">
        <v>30</v>
      </c>
      <c r="B7" s="42">
        <v>45292</v>
      </c>
      <c r="C7" s="42">
        <v>45442</v>
      </c>
      <c r="D7" s="36" t="s">
        <v>62</v>
      </c>
      <c r="E7" s="36"/>
      <c r="F7" s="36" t="s">
        <v>62</v>
      </c>
    </row>
    <row r="8" spans="1:7" ht="15" customHeight="1" thickBot="1">
      <c r="A8" s="24" t="s">
        <v>31</v>
      </c>
      <c r="B8" s="42">
        <v>45292</v>
      </c>
      <c r="C8" s="42">
        <v>45382</v>
      </c>
      <c r="D8" s="36" t="s">
        <v>62</v>
      </c>
      <c r="E8" s="36" t="s">
        <v>62</v>
      </c>
      <c r="F8" s="36"/>
    </row>
    <row r="9" spans="1:7" ht="15" customHeight="1" thickBot="1">
      <c r="A9" s="24" t="s">
        <v>32</v>
      </c>
      <c r="B9" s="42">
        <v>45292</v>
      </c>
      <c r="C9" s="42">
        <v>45473</v>
      </c>
      <c r="D9" s="36" t="s">
        <v>62</v>
      </c>
      <c r="E9" s="36" t="s">
        <v>62</v>
      </c>
      <c r="F9" s="36" t="s">
        <v>62</v>
      </c>
    </row>
    <row r="10" spans="1:7" ht="15" customHeight="1" thickBot="1">
      <c r="A10" s="24" t="s">
        <v>33</v>
      </c>
      <c r="B10" s="42">
        <v>45292</v>
      </c>
      <c r="C10" s="42">
        <v>45596</v>
      </c>
      <c r="D10" s="36"/>
      <c r="E10" s="36" t="s">
        <v>62</v>
      </c>
      <c r="F10" s="36" t="s">
        <v>62</v>
      </c>
    </row>
    <row r="11" spans="1:7" ht="15" customHeight="1" thickBot="1">
      <c r="A11" s="24" t="s">
        <v>34</v>
      </c>
      <c r="B11" s="42">
        <v>45292</v>
      </c>
      <c r="C11" s="42">
        <v>45535</v>
      </c>
      <c r="D11" s="36"/>
      <c r="E11" s="36" t="s">
        <v>62</v>
      </c>
      <c r="F11" s="36" t="s">
        <v>62</v>
      </c>
    </row>
    <row r="12" spans="1:7" ht="15" customHeight="1" thickBot="1">
      <c r="A12" s="9" t="s">
        <v>35</v>
      </c>
      <c r="B12" s="39"/>
      <c r="C12" s="39"/>
      <c r="D12" s="41"/>
      <c r="E12" s="41"/>
      <c r="F12" s="41"/>
    </row>
    <row r="13" spans="1:7" ht="15" customHeight="1" thickBot="1">
      <c r="A13" s="24" t="s">
        <v>36</v>
      </c>
      <c r="B13" s="42">
        <v>45292</v>
      </c>
      <c r="C13" s="42">
        <v>45473</v>
      </c>
      <c r="D13" s="36" t="s">
        <v>62</v>
      </c>
      <c r="E13" s="36"/>
      <c r="F13" s="36"/>
    </row>
    <row r="14" spans="1:7" ht="14.45" customHeight="1" thickBot="1">
      <c r="A14" s="24" t="s">
        <v>37</v>
      </c>
      <c r="B14" s="42">
        <v>45444</v>
      </c>
      <c r="C14" s="42">
        <v>45565</v>
      </c>
      <c r="D14" s="36" t="s">
        <v>62</v>
      </c>
      <c r="E14" s="36" t="s">
        <v>62</v>
      </c>
      <c r="F14" s="36"/>
    </row>
    <row r="15" spans="1:7" ht="14.45" customHeight="1" thickBot="1">
      <c r="A15" s="24" t="s">
        <v>38</v>
      </c>
      <c r="B15" s="42">
        <v>45383</v>
      </c>
      <c r="C15" s="42">
        <v>45443</v>
      </c>
      <c r="D15" s="36"/>
      <c r="E15" s="36" t="s">
        <v>62</v>
      </c>
      <c r="F15" s="36"/>
    </row>
    <row r="16" spans="1:7" ht="14.45" customHeight="1" thickBot="1">
      <c r="A16" s="24" t="s">
        <v>39</v>
      </c>
      <c r="B16" s="42">
        <v>45444</v>
      </c>
      <c r="C16" s="42">
        <v>45535</v>
      </c>
      <c r="D16" s="36" t="s">
        <v>62</v>
      </c>
      <c r="E16" s="36" t="s">
        <v>62</v>
      </c>
      <c r="F16" s="36"/>
    </row>
    <row r="17" spans="1:6" ht="14.45" customHeight="1" thickBot="1">
      <c r="A17" s="24" t="s">
        <v>40</v>
      </c>
      <c r="B17" s="42">
        <v>45292</v>
      </c>
      <c r="C17" s="42">
        <v>45535</v>
      </c>
      <c r="D17" s="36" t="s">
        <v>62</v>
      </c>
      <c r="E17" s="36"/>
      <c r="F17" s="36" t="s">
        <v>62</v>
      </c>
    </row>
    <row r="18" spans="1:6" ht="14.45" customHeight="1" thickBot="1">
      <c r="A18" s="24" t="s">
        <v>41</v>
      </c>
      <c r="B18" s="42">
        <v>45474</v>
      </c>
      <c r="C18" s="42">
        <v>45535</v>
      </c>
      <c r="D18" s="36" t="s">
        <v>62</v>
      </c>
      <c r="E18" s="36" t="s">
        <v>62</v>
      </c>
      <c r="F18" s="36" t="s">
        <v>62</v>
      </c>
    </row>
    <row r="19" spans="1:6" ht="14.45" customHeight="1" thickBot="1">
      <c r="A19" s="24" t="s">
        <v>42</v>
      </c>
      <c r="B19" s="42">
        <v>45413</v>
      </c>
      <c r="C19" s="42">
        <v>45565</v>
      </c>
      <c r="D19" s="36" t="s">
        <v>62</v>
      </c>
      <c r="E19" s="36"/>
      <c r="F19" s="36" t="s">
        <v>62</v>
      </c>
    </row>
    <row r="20" spans="1:6" ht="14.45" customHeight="1" thickBot="1">
      <c r="A20" s="9" t="s">
        <v>43</v>
      </c>
      <c r="B20" s="39"/>
      <c r="C20" s="39"/>
      <c r="D20" s="41"/>
      <c r="E20" s="41"/>
      <c r="F20" s="41"/>
    </row>
    <row r="21" spans="1:6" ht="14.45" customHeight="1" thickBot="1">
      <c r="A21" s="24" t="s">
        <v>44</v>
      </c>
      <c r="B21" s="42">
        <v>45292</v>
      </c>
      <c r="C21" s="42">
        <v>45596</v>
      </c>
      <c r="D21" s="36" t="s">
        <v>62</v>
      </c>
      <c r="E21" s="36"/>
      <c r="F21" s="36"/>
    </row>
    <row r="22" spans="1:6" ht="14.45" customHeight="1" thickBot="1">
      <c r="A22" s="24" t="s">
        <v>45</v>
      </c>
      <c r="B22" s="42">
        <v>45292</v>
      </c>
      <c r="C22" s="42">
        <v>45382</v>
      </c>
      <c r="D22" s="36" t="s">
        <v>62</v>
      </c>
      <c r="E22" s="36"/>
      <c r="F22" s="36" t="s">
        <v>62</v>
      </c>
    </row>
    <row r="23" spans="1:6" ht="14.45" customHeight="1" thickBot="1">
      <c r="A23" s="24" t="s">
        <v>46</v>
      </c>
      <c r="B23" s="42">
        <v>45323</v>
      </c>
      <c r="C23" s="42">
        <v>45351</v>
      </c>
      <c r="D23" s="36" t="s">
        <v>62</v>
      </c>
      <c r="E23" s="36"/>
      <c r="F23" s="36"/>
    </row>
    <row r="24" spans="1:6" ht="14.45" customHeight="1" thickBot="1">
      <c r="A24" s="24" t="s">
        <v>47</v>
      </c>
      <c r="B24" s="42">
        <v>45352</v>
      </c>
      <c r="C24" s="42">
        <v>45473</v>
      </c>
      <c r="D24" s="36" t="s">
        <v>62</v>
      </c>
      <c r="E24" s="36" t="s">
        <v>62</v>
      </c>
      <c r="F24" s="36"/>
    </row>
    <row r="25" spans="1:6" ht="14.45" customHeight="1" thickBot="1">
      <c r="A25" s="24" t="s">
        <v>48</v>
      </c>
      <c r="B25" s="42">
        <v>45383</v>
      </c>
      <c r="C25" s="42">
        <v>45535</v>
      </c>
      <c r="D25" s="36" t="s">
        <v>62</v>
      </c>
      <c r="E25" s="36"/>
      <c r="F25" s="36"/>
    </row>
  </sheetData>
  <mergeCells count="4">
    <mergeCell ref="A3:A4"/>
    <mergeCell ref="D3:D4"/>
    <mergeCell ref="E3:E4"/>
    <mergeCell ref="F3:F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0405-A728-49E7-856C-DF0BD9301F95}">
  <dimension ref="A1:J25"/>
  <sheetViews>
    <sheetView zoomScale="85" zoomScaleNormal="85" workbookViewId="0">
      <selection activeCell="M12" sqref="M12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5.42578125" customWidth="1"/>
    <col min="5" max="5" width="10.42578125" customWidth="1"/>
    <col min="6" max="6" width="13.42578125" customWidth="1"/>
    <col min="7" max="7" width="16.85546875" customWidth="1"/>
    <col min="8" max="8" width="14.28515625" customWidth="1"/>
    <col min="9" max="9" width="9.140625" customWidth="1"/>
  </cols>
  <sheetData>
    <row r="1" spans="1:10">
      <c r="G1">
        <f>COUNTIF(G5:G26,"x")</f>
        <v>15</v>
      </c>
      <c r="H1">
        <f t="shared" ref="H1:I1" si="0">COUNTIF(H5:H26,"x")</f>
        <v>9</v>
      </c>
      <c r="I1">
        <f t="shared" si="0"/>
        <v>9</v>
      </c>
      <c r="J1">
        <f>SUM(G1:I1)</f>
        <v>33</v>
      </c>
    </row>
    <row r="2" spans="1:10" ht="15" thickBot="1">
      <c r="G2" s="49">
        <f>G1/J1</f>
        <v>0.45454545454545453</v>
      </c>
      <c r="H2" s="49">
        <f>H1/J1</f>
        <v>0.27272727272727271</v>
      </c>
      <c r="I2" s="49">
        <f>I1/J1</f>
        <v>0.27272727272727271</v>
      </c>
    </row>
    <row r="3" spans="1:10" ht="15" thickBot="1">
      <c r="A3" s="51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8" t="s">
        <v>22</v>
      </c>
      <c r="G3" s="51" t="s">
        <v>23</v>
      </c>
      <c r="H3" s="51" t="s">
        <v>24</v>
      </c>
      <c r="I3" s="51" t="s">
        <v>25</v>
      </c>
    </row>
    <row r="4" spans="1:10" ht="15" thickBot="1">
      <c r="A4" s="52"/>
      <c r="B4" s="43">
        <v>45292</v>
      </c>
      <c r="C4" s="43">
        <v>45596</v>
      </c>
      <c r="D4" s="44">
        <f>C4-B4</f>
        <v>304</v>
      </c>
      <c r="E4" s="7" t="s">
        <v>26</v>
      </c>
      <c r="F4" s="8">
        <v>0</v>
      </c>
      <c r="G4" s="52"/>
      <c r="H4" s="52"/>
      <c r="I4" s="52"/>
    </row>
    <row r="5" spans="1:10" ht="15" thickBot="1">
      <c r="A5" s="37" t="s">
        <v>27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>
      <c r="A6" s="24" t="s">
        <v>28</v>
      </c>
      <c r="B6" s="42">
        <v>45292</v>
      </c>
      <c r="C6" s="42">
        <v>45382</v>
      </c>
      <c r="D6" s="17">
        <f>C6-B6</f>
        <v>90</v>
      </c>
      <c r="E6" s="24" t="s">
        <v>26</v>
      </c>
      <c r="F6" s="36">
        <v>0</v>
      </c>
      <c r="G6" s="36" t="s">
        <v>62</v>
      </c>
      <c r="H6" s="36"/>
      <c r="I6" s="36" t="s">
        <v>62</v>
      </c>
    </row>
    <row r="7" spans="1:10" ht="15" customHeight="1" thickBot="1">
      <c r="A7" s="24" t="s">
        <v>30</v>
      </c>
      <c r="B7" s="42">
        <v>45292</v>
      </c>
      <c r="C7" s="42">
        <v>45442</v>
      </c>
      <c r="D7" s="17">
        <f t="shared" ref="D7:D11" si="1">C7-B7</f>
        <v>150</v>
      </c>
      <c r="E7" s="24" t="s">
        <v>26</v>
      </c>
      <c r="F7" s="36">
        <v>0</v>
      </c>
      <c r="G7" s="36" t="s">
        <v>62</v>
      </c>
      <c r="H7" s="36"/>
      <c r="I7" s="36" t="s">
        <v>62</v>
      </c>
    </row>
    <row r="8" spans="1:10" ht="15" customHeight="1" thickBot="1">
      <c r="A8" s="24" t="s">
        <v>31</v>
      </c>
      <c r="B8" s="42">
        <v>45292</v>
      </c>
      <c r="C8" s="42">
        <v>45382</v>
      </c>
      <c r="D8" s="17">
        <f t="shared" si="1"/>
        <v>90</v>
      </c>
      <c r="E8" s="24" t="s">
        <v>26</v>
      </c>
      <c r="F8" s="36">
        <v>0</v>
      </c>
      <c r="G8" s="36" t="s">
        <v>62</v>
      </c>
      <c r="H8" s="36" t="s">
        <v>62</v>
      </c>
      <c r="I8" s="36"/>
    </row>
    <row r="9" spans="1:10" ht="15" customHeight="1" thickBot="1">
      <c r="A9" s="24" t="s">
        <v>32</v>
      </c>
      <c r="B9" s="42">
        <v>45292</v>
      </c>
      <c r="C9" s="42">
        <v>45473</v>
      </c>
      <c r="D9" s="17">
        <f t="shared" si="1"/>
        <v>181</v>
      </c>
      <c r="E9" s="24" t="s">
        <v>26</v>
      </c>
      <c r="F9" s="36">
        <v>0</v>
      </c>
      <c r="G9" s="36" t="s">
        <v>62</v>
      </c>
      <c r="H9" s="36" t="s">
        <v>62</v>
      </c>
      <c r="I9" s="36" t="s">
        <v>62</v>
      </c>
    </row>
    <row r="10" spans="1:10" ht="15" customHeight="1" thickBot="1">
      <c r="A10" s="24" t="s">
        <v>33</v>
      </c>
      <c r="B10" s="42">
        <v>45292</v>
      </c>
      <c r="C10" s="42">
        <v>45596</v>
      </c>
      <c r="D10" s="17">
        <f t="shared" si="1"/>
        <v>304</v>
      </c>
      <c r="E10" s="24" t="s">
        <v>26</v>
      </c>
      <c r="F10" s="36">
        <v>0</v>
      </c>
      <c r="G10" s="36"/>
      <c r="H10" s="36" t="s">
        <v>62</v>
      </c>
      <c r="I10" s="36" t="s">
        <v>62</v>
      </c>
    </row>
    <row r="11" spans="1:10" ht="15" customHeight="1" thickBot="1">
      <c r="A11" s="24" t="s">
        <v>34</v>
      </c>
      <c r="B11" s="42">
        <v>45292</v>
      </c>
      <c r="C11" s="42">
        <v>45535</v>
      </c>
      <c r="D11" s="17">
        <f t="shared" si="1"/>
        <v>243</v>
      </c>
      <c r="E11" s="24" t="s">
        <v>26</v>
      </c>
      <c r="F11" s="36">
        <v>0</v>
      </c>
      <c r="G11" s="36"/>
      <c r="H11" s="36" t="s">
        <v>62</v>
      </c>
      <c r="I11" s="36" t="s">
        <v>62</v>
      </c>
    </row>
    <row r="12" spans="1:10" ht="15" customHeight="1" thickBot="1">
      <c r="A12" s="9" t="s">
        <v>35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>
      <c r="A13" s="24" t="s">
        <v>36</v>
      </c>
      <c r="B13" s="42">
        <v>45292</v>
      </c>
      <c r="C13" s="42">
        <v>45473</v>
      </c>
      <c r="D13" s="17">
        <f>C13-B13</f>
        <v>181</v>
      </c>
      <c r="E13" s="24" t="s">
        <v>26</v>
      </c>
      <c r="F13" s="36">
        <v>0</v>
      </c>
      <c r="G13" s="36" t="s">
        <v>62</v>
      </c>
      <c r="H13" s="36"/>
      <c r="I13" s="36"/>
    </row>
    <row r="14" spans="1:10" ht="14.45" customHeight="1" thickBot="1">
      <c r="A14" s="24" t="s">
        <v>37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26</v>
      </c>
      <c r="F14" s="36">
        <v>0</v>
      </c>
      <c r="G14" s="36" t="s">
        <v>62</v>
      </c>
      <c r="H14" s="36" t="s">
        <v>62</v>
      </c>
      <c r="I14" s="36"/>
    </row>
    <row r="15" spans="1:10" ht="14.45" customHeight="1" thickBot="1">
      <c r="A15" s="24" t="s">
        <v>38</v>
      </c>
      <c r="B15" s="42">
        <v>45383</v>
      </c>
      <c r="C15" s="42">
        <v>45443</v>
      </c>
      <c r="D15" s="17">
        <f t="shared" si="2"/>
        <v>60</v>
      </c>
      <c r="E15" s="24" t="s">
        <v>26</v>
      </c>
      <c r="F15" s="36">
        <v>0</v>
      </c>
      <c r="G15" s="36"/>
      <c r="H15" s="36" t="s">
        <v>62</v>
      </c>
      <c r="I15" s="36"/>
    </row>
    <row r="16" spans="1:10" ht="14.45" customHeight="1" thickBot="1">
      <c r="A16" s="24" t="s">
        <v>39</v>
      </c>
      <c r="B16" s="42">
        <v>45444</v>
      </c>
      <c r="C16" s="42">
        <v>45535</v>
      </c>
      <c r="D16" s="17">
        <f t="shared" si="2"/>
        <v>91</v>
      </c>
      <c r="E16" s="24" t="s">
        <v>26</v>
      </c>
      <c r="F16" s="36">
        <v>0</v>
      </c>
      <c r="G16" s="36" t="s">
        <v>62</v>
      </c>
      <c r="H16" s="36" t="s">
        <v>62</v>
      </c>
      <c r="I16" s="36"/>
    </row>
    <row r="17" spans="1:9" ht="14.45" customHeight="1" thickBot="1">
      <c r="A17" s="24" t="s">
        <v>40</v>
      </c>
      <c r="B17" s="42">
        <v>45292</v>
      </c>
      <c r="C17" s="42">
        <v>45535</v>
      </c>
      <c r="D17" s="17">
        <f t="shared" si="2"/>
        <v>243</v>
      </c>
      <c r="E17" s="24" t="s">
        <v>26</v>
      </c>
      <c r="F17" s="36">
        <v>0</v>
      </c>
      <c r="G17" s="36" t="s">
        <v>62</v>
      </c>
      <c r="H17" s="36"/>
      <c r="I17" s="36" t="s">
        <v>62</v>
      </c>
    </row>
    <row r="18" spans="1:9" ht="14.45" customHeight="1" thickBot="1">
      <c r="A18" s="24" t="s">
        <v>41</v>
      </c>
      <c r="B18" s="42">
        <v>45474</v>
      </c>
      <c r="C18" s="42">
        <v>45535</v>
      </c>
      <c r="D18" s="17">
        <f t="shared" si="2"/>
        <v>61</v>
      </c>
      <c r="E18" s="24" t="s">
        <v>26</v>
      </c>
      <c r="F18" s="36">
        <v>0</v>
      </c>
      <c r="G18" s="36" t="s">
        <v>62</v>
      </c>
      <c r="H18" s="36" t="s">
        <v>62</v>
      </c>
      <c r="I18" s="36" t="s">
        <v>62</v>
      </c>
    </row>
    <row r="19" spans="1:9" ht="14.45" customHeight="1" thickBot="1">
      <c r="A19" s="24" t="s">
        <v>42</v>
      </c>
      <c r="B19" s="42">
        <v>45413</v>
      </c>
      <c r="C19" s="42">
        <v>45565</v>
      </c>
      <c r="D19" s="17">
        <f t="shared" si="2"/>
        <v>152</v>
      </c>
      <c r="E19" s="24" t="s">
        <v>26</v>
      </c>
      <c r="F19" s="36">
        <v>0</v>
      </c>
      <c r="G19" s="36" t="s">
        <v>62</v>
      </c>
      <c r="H19" s="36"/>
      <c r="I19" s="36" t="s">
        <v>62</v>
      </c>
    </row>
    <row r="20" spans="1:9" ht="14.45" customHeight="1" thickBot="1">
      <c r="A20" s="9" t="s">
        <v>43</v>
      </c>
      <c r="B20" s="39"/>
      <c r="C20" s="39"/>
      <c r="D20" s="39"/>
      <c r="E20" s="40"/>
      <c r="F20" s="41"/>
      <c r="G20" s="41"/>
      <c r="H20" s="41"/>
      <c r="I20" s="41"/>
    </row>
    <row r="21" spans="1:9" ht="14.45" customHeight="1" thickBot="1">
      <c r="A21" s="24" t="s">
        <v>44</v>
      </c>
      <c r="B21" s="42">
        <v>45292</v>
      </c>
      <c r="C21" s="42">
        <v>45596</v>
      </c>
      <c r="D21" s="17">
        <f>C21-B21</f>
        <v>304</v>
      </c>
      <c r="E21" s="24" t="s">
        <v>26</v>
      </c>
      <c r="F21" s="36">
        <v>0</v>
      </c>
      <c r="G21" s="36" t="s">
        <v>62</v>
      </c>
      <c r="H21" s="36"/>
      <c r="I21" s="36"/>
    </row>
    <row r="22" spans="1:9" ht="14.45" customHeight="1" thickBot="1">
      <c r="A22" s="24" t="s">
        <v>45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26</v>
      </c>
      <c r="F22" s="36">
        <v>0</v>
      </c>
      <c r="G22" s="36" t="s">
        <v>62</v>
      </c>
      <c r="H22" s="36"/>
      <c r="I22" s="36" t="s">
        <v>62</v>
      </c>
    </row>
    <row r="23" spans="1:9" ht="14.45" customHeight="1" thickBot="1">
      <c r="A23" s="24" t="s">
        <v>46</v>
      </c>
      <c r="B23" s="42">
        <v>45323</v>
      </c>
      <c r="C23" s="42">
        <v>45351</v>
      </c>
      <c r="D23" s="17">
        <f t="shared" si="3"/>
        <v>28</v>
      </c>
      <c r="E23" s="24" t="s">
        <v>26</v>
      </c>
      <c r="F23" s="36">
        <v>0</v>
      </c>
      <c r="G23" s="36" t="s">
        <v>62</v>
      </c>
      <c r="H23" s="36"/>
      <c r="I23" s="36"/>
    </row>
    <row r="24" spans="1:9" ht="14.45" customHeight="1" thickBot="1">
      <c r="A24" s="24" t="s">
        <v>47</v>
      </c>
      <c r="B24" s="42">
        <v>45352</v>
      </c>
      <c r="C24" s="42">
        <v>45473</v>
      </c>
      <c r="D24" s="17">
        <f t="shared" si="3"/>
        <v>121</v>
      </c>
      <c r="E24" s="24" t="s">
        <v>26</v>
      </c>
      <c r="F24" s="36">
        <v>0</v>
      </c>
      <c r="G24" s="36" t="s">
        <v>62</v>
      </c>
      <c r="H24" s="36" t="s">
        <v>62</v>
      </c>
      <c r="I24" s="36"/>
    </row>
    <row r="25" spans="1:9" ht="14.45" customHeight="1" thickBot="1">
      <c r="A25" s="24" t="s">
        <v>48</v>
      </c>
      <c r="B25" s="42">
        <v>45383</v>
      </c>
      <c r="C25" s="42">
        <v>45535</v>
      </c>
      <c r="D25" s="17">
        <f t="shared" si="3"/>
        <v>152</v>
      </c>
      <c r="E25" s="24" t="s">
        <v>26</v>
      </c>
      <c r="F25" s="36">
        <v>0</v>
      </c>
      <c r="G25" s="36" t="s">
        <v>62</v>
      </c>
      <c r="H25" s="36"/>
      <c r="I25" s="36"/>
    </row>
  </sheetData>
  <mergeCells count="4">
    <mergeCell ref="A3:A4"/>
    <mergeCell ref="G3:G4"/>
    <mergeCell ref="H3:H4"/>
    <mergeCell ref="I3:I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E513-0D37-4D0B-9AF3-FF943CE0B767}">
  <dimension ref="A1:G10"/>
  <sheetViews>
    <sheetView workbookViewId="0">
      <selection activeCell="D13" sqref="D13"/>
    </sheetView>
  </sheetViews>
  <sheetFormatPr defaultRowHeight="14.45"/>
  <cols>
    <col min="1" max="1" width="22.42578125" customWidth="1"/>
    <col min="2" max="2" width="12.5703125" customWidth="1"/>
    <col min="3" max="3" width="15.5703125" customWidth="1"/>
    <col min="4" max="4" width="12.85546875" customWidth="1"/>
    <col min="5" max="5" width="10.5703125" customWidth="1"/>
    <col min="6" max="6" width="9.28515625" customWidth="1"/>
    <col min="7" max="7" width="13" customWidth="1"/>
  </cols>
  <sheetData>
    <row r="1" spans="1:7" ht="15" thickBot="1">
      <c r="A1" s="7" t="s">
        <v>63</v>
      </c>
      <c r="B1" s="7" t="s">
        <v>64</v>
      </c>
      <c r="C1" s="7" t="s">
        <v>18</v>
      </c>
      <c r="D1" s="7" t="s">
        <v>19</v>
      </c>
      <c r="E1" s="7" t="s">
        <v>65</v>
      </c>
      <c r="F1" s="7" t="s">
        <v>21</v>
      </c>
      <c r="G1" s="8" t="s">
        <v>22</v>
      </c>
    </row>
    <row r="2" spans="1:7" ht="15" thickBot="1">
      <c r="A2" s="9" t="s">
        <v>66</v>
      </c>
      <c r="B2" s="10"/>
      <c r="C2" s="10"/>
      <c r="D2" s="10"/>
      <c r="E2" s="9" t="s">
        <v>67</v>
      </c>
      <c r="F2" s="10"/>
      <c r="G2" s="11">
        <v>0.5</v>
      </c>
    </row>
    <row r="3" spans="1:7" ht="15" thickBot="1">
      <c r="A3" s="12" t="s">
        <v>68</v>
      </c>
      <c r="B3" s="13"/>
      <c r="C3" s="13"/>
      <c r="D3" s="13"/>
      <c r="E3" s="14">
        <v>14</v>
      </c>
      <c r="F3" s="15"/>
      <c r="G3" s="16"/>
    </row>
    <row r="4" spans="1:7" ht="15" thickBot="1">
      <c r="A4" s="17" t="s">
        <v>69</v>
      </c>
      <c r="B4" s="17" t="s">
        <v>70</v>
      </c>
      <c r="C4" s="17" t="s">
        <v>71</v>
      </c>
      <c r="D4" s="17" t="s">
        <v>71</v>
      </c>
      <c r="E4" s="18">
        <v>4</v>
      </c>
      <c r="F4" s="19" t="s">
        <v>10</v>
      </c>
      <c r="G4" s="11">
        <v>0.1</v>
      </c>
    </row>
    <row r="5" spans="1:7" ht="15" thickBot="1">
      <c r="A5" s="17" t="s">
        <v>72</v>
      </c>
      <c r="B5" s="17" t="s">
        <v>73</v>
      </c>
      <c r="C5" s="17" t="s">
        <v>71</v>
      </c>
      <c r="D5" s="17" t="s">
        <v>71</v>
      </c>
      <c r="E5" s="18">
        <v>5</v>
      </c>
      <c r="F5" s="19" t="s">
        <v>12</v>
      </c>
      <c r="G5" s="11">
        <v>0.2</v>
      </c>
    </row>
    <row r="6" spans="1:7" ht="15" thickBot="1">
      <c r="A6" s="17" t="s">
        <v>9</v>
      </c>
      <c r="B6" s="17" t="s">
        <v>70</v>
      </c>
      <c r="C6" s="17" t="s">
        <v>71</v>
      </c>
      <c r="D6" s="17" t="s">
        <v>71</v>
      </c>
      <c r="E6" s="18" t="s">
        <v>74</v>
      </c>
      <c r="F6" s="19" t="s">
        <v>11</v>
      </c>
      <c r="G6" s="11">
        <v>0</v>
      </c>
    </row>
    <row r="7" spans="1:7" ht="15" thickBot="1">
      <c r="A7" s="20" t="s">
        <v>75</v>
      </c>
      <c r="B7" s="16"/>
      <c r="C7" s="16"/>
      <c r="D7" s="16"/>
      <c r="E7" s="21" t="s">
        <v>74</v>
      </c>
      <c r="F7" s="22"/>
      <c r="G7" s="16"/>
    </row>
    <row r="8" spans="1:7" ht="15" thickBot="1">
      <c r="A8" s="17" t="s">
        <v>76</v>
      </c>
      <c r="B8" s="17" t="s">
        <v>77</v>
      </c>
      <c r="C8" s="17" t="s">
        <v>71</v>
      </c>
      <c r="D8" s="17" t="s">
        <v>71</v>
      </c>
      <c r="E8" s="18" t="s">
        <v>74</v>
      </c>
      <c r="F8" s="19" t="s">
        <v>10</v>
      </c>
      <c r="G8" s="11">
        <v>0.4</v>
      </c>
    </row>
    <row r="9" spans="1:7" ht="15" thickBot="1">
      <c r="A9" s="17" t="s">
        <v>9</v>
      </c>
      <c r="B9" s="17" t="s">
        <v>73</v>
      </c>
      <c r="C9" s="17" t="s">
        <v>71</v>
      </c>
      <c r="D9" s="17" t="s">
        <v>71</v>
      </c>
      <c r="E9" s="18" t="s">
        <v>74</v>
      </c>
      <c r="F9" s="19" t="s">
        <v>12</v>
      </c>
      <c r="G9" s="11">
        <v>0</v>
      </c>
    </row>
    <row r="10" spans="1:7" ht="15" thickBot="1">
      <c r="A10" s="17" t="s">
        <v>9</v>
      </c>
      <c r="B10" s="17" t="s">
        <v>73</v>
      </c>
      <c r="C10" s="17" t="s">
        <v>71</v>
      </c>
      <c r="D10" s="17" t="s">
        <v>71</v>
      </c>
      <c r="E10" s="18" t="s">
        <v>74</v>
      </c>
      <c r="F10" s="19" t="s">
        <v>7</v>
      </c>
      <c r="G10" s="11">
        <v>0</v>
      </c>
    </row>
  </sheetData>
  <conditionalFormatting sqref="F4:F6">
    <cfRule type="containsText" dxfId="8" priority="9" operator="containsText" text="Complete">
      <formula>NOT(ISERROR(SEARCH("Complete",F4)))</formula>
    </cfRule>
    <cfRule type="containsText" dxfId="7" priority="10" operator="containsText" text="Delayed">
      <formula>NOT(ISERROR(SEARCH("Delayed",F4)))</formula>
    </cfRule>
    <cfRule type="containsText" dxfId="6" priority="11" operator="containsText" text="Behind">
      <formula>NOT(ISERROR(SEARCH("Behind",F4)))</formula>
    </cfRule>
    <cfRule type="containsText" dxfId="5" priority="12" operator="containsText" text="On Track">
      <formula>NOT(ISERROR(SEARCH("On Track",F4)))</formula>
    </cfRule>
  </conditionalFormatting>
  <conditionalFormatting sqref="F8:F10">
    <cfRule type="containsText" dxfId="4" priority="1" operator="containsText" text="Complete">
      <formula>NOT(ISERROR(SEARCH("Complete",F8)))</formula>
    </cfRule>
    <cfRule type="containsText" dxfId="3" priority="2" operator="containsText" text="Delayed">
      <formula>NOT(ISERROR(SEARCH("Delayed",F8)))</formula>
    </cfRule>
    <cfRule type="containsText" dxfId="2" priority="3" operator="containsText" text="Behind">
      <formula>NOT(ISERROR(SEARCH("Behind",F8)))</formula>
    </cfRule>
    <cfRule type="containsText" dxfId="1" priority="4" operator="containsText" text="On Track">
      <formula>NOT(ISERROR(SEARCH("On Track",F8)))</formula>
    </cfRule>
  </conditionalFormatting>
  <conditionalFormatting sqref="I5">
    <cfRule type="containsText" dxfId="0" priority="19" operator="containsText" text="Delayed">
      <formula>NOT(ISERROR(SEARCH("Delayed",I5)))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dos Santos de Souza</dc:creator>
  <cp:keywords/>
  <dc:description/>
  <cp:lastModifiedBy>Jhonata Henrique de Oliveira Silva</cp:lastModifiedBy>
  <cp:revision/>
  <dcterms:created xsi:type="dcterms:W3CDTF">2024-01-26T14:22:29Z</dcterms:created>
  <dcterms:modified xsi:type="dcterms:W3CDTF">2024-02-02T14:22:37Z</dcterms:modified>
  <cp:category/>
  <cp:contentStatus/>
</cp:coreProperties>
</file>