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Univalle\6to Semestre\Gestión de la producción\"/>
    </mc:Choice>
  </mc:AlternateContent>
  <xr:revisionPtr revIDLastSave="0" documentId="13_ncr:1_{860EA805-4481-43B5-ACBA-B6C495D54C65}" xr6:coauthVersionLast="45" xr6:coauthVersionMax="45" xr10:uidLastSave="{00000000-0000-0000-0000-000000000000}"/>
  <bookViews>
    <workbookView xWindow="-120" yWindow="-120" windowWidth="20730" windowHeight="11160" xr2:uid="{AC4E425C-7070-433F-894B-F5F3A02A19BB}"/>
  </bookViews>
  <sheets>
    <sheet name="1" sheetId="1" r:id="rId1"/>
    <sheet name="2" sheetId="3" r:id="rId2"/>
    <sheet name="3" sheetId="4" r:id="rId3"/>
    <sheet name="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E21" i="3"/>
  <c r="E14" i="5"/>
  <c r="E11" i="5"/>
  <c r="D13" i="5"/>
  <c r="D12" i="5"/>
  <c r="D11" i="5"/>
  <c r="D20" i="3"/>
  <c r="D19" i="3"/>
  <c r="C20" i="3"/>
  <c r="C13" i="5"/>
  <c r="C11" i="5"/>
  <c r="B17" i="5"/>
  <c r="G7" i="5"/>
  <c r="G6" i="5"/>
  <c r="G5" i="5"/>
  <c r="G4" i="5"/>
  <c r="G3" i="5"/>
  <c r="H3" i="5" s="1"/>
  <c r="G2" i="5"/>
  <c r="H2" i="5" s="1"/>
  <c r="F4" i="5"/>
  <c r="F3" i="5"/>
  <c r="F2" i="5"/>
  <c r="F7" i="5"/>
  <c r="F6" i="5"/>
  <c r="D3" i="1" l="1"/>
  <c r="C12" i="5" l="1"/>
  <c r="C14" i="5" s="1"/>
  <c r="C15" i="5" s="1"/>
  <c r="C16" i="5" s="1"/>
  <c r="F5" i="5"/>
  <c r="D2" i="4"/>
  <c r="C12" i="4"/>
  <c r="E12" i="4"/>
  <c r="E3" i="4"/>
  <c r="E2" i="4"/>
  <c r="D12" i="4"/>
  <c r="D3" i="4"/>
  <c r="D4" i="4"/>
  <c r="D5" i="4"/>
  <c r="D6" i="4"/>
  <c r="D7" i="4"/>
  <c r="D8" i="4"/>
  <c r="D9" i="4"/>
  <c r="D10" i="4"/>
  <c r="D11" i="4"/>
  <c r="B12" i="4"/>
  <c r="C11" i="4"/>
  <c r="C4" i="4"/>
  <c r="C3" i="4"/>
  <c r="C2" i="4"/>
  <c r="C5" i="4"/>
  <c r="C6" i="4" s="1"/>
  <c r="C7" i="4" s="1"/>
  <c r="C8" i="4" s="1"/>
  <c r="C9" i="4" s="1"/>
  <c r="C10" i="4" s="1"/>
  <c r="D34" i="3"/>
  <c r="E32" i="3"/>
  <c r="E20" i="3"/>
  <c r="E19" i="3"/>
  <c r="D33" i="3"/>
  <c r="D32" i="3"/>
  <c r="D31" i="3"/>
  <c r="D30" i="3"/>
  <c r="D29" i="3"/>
  <c r="D21" i="3"/>
  <c r="D22" i="3"/>
  <c r="D23" i="3"/>
  <c r="D24" i="3"/>
  <c r="D25" i="3"/>
  <c r="D26" i="3"/>
  <c r="D27" i="3"/>
  <c r="D28" i="3"/>
  <c r="B34" i="3"/>
  <c r="C21" i="3"/>
  <c r="C22" i="3" s="1"/>
  <c r="C23" i="3" s="1"/>
  <c r="C24" i="3" s="1"/>
  <c r="C25" i="3" s="1"/>
  <c r="C26" i="3" s="1"/>
  <c r="C27" i="3" s="1"/>
  <c r="C28" i="3" s="1"/>
  <c r="C29" i="3" s="1"/>
  <c r="C30" i="3" s="1"/>
  <c r="C19" i="3"/>
  <c r="J10" i="3"/>
  <c r="J2" i="3"/>
  <c r="I3" i="3"/>
  <c r="I2" i="3"/>
  <c r="H16" i="3"/>
  <c r="H3" i="3"/>
  <c r="H2" i="3"/>
  <c r="I16" i="3"/>
  <c r="I15" i="3"/>
  <c r="H15" i="3"/>
  <c r="I14" i="3"/>
  <c r="H14" i="3"/>
  <c r="I13" i="3"/>
  <c r="H13" i="3"/>
  <c r="I12" i="3"/>
  <c r="H12" i="3"/>
  <c r="J12" i="3" s="1"/>
  <c r="I11" i="3"/>
  <c r="H11" i="3"/>
  <c r="I10" i="3"/>
  <c r="H10" i="3"/>
  <c r="I9" i="3"/>
  <c r="H9" i="3"/>
  <c r="I8" i="3"/>
  <c r="H8" i="3"/>
  <c r="J8" i="3" s="1"/>
  <c r="I7" i="3"/>
  <c r="H7" i="3"/>
  <c r="I6" i="3"/>
  <c r="H6" i="3"/>
  <c r="I5" i="3"/>
  <c r="H5" i="3"/>
  <c r="I4" i="3"/>
  <c r="H4" i="3"/>
  <c r="J4" i="3" s="1"/>
  <c r="D15" i="5" l="1"/>
  <c r="D16" i="5"/>
  <c r="D14" i="5"/>
  <c r="H7" i="5"/>
  <c r="H5" i="5"/>
  <c r="H4" i="5"/>
  <c r="H6" i="5"/>
  <c r="E4" i="4"/>
  <c r="E5" i="4" s="1"/>
  <c r="E6" i="4" s="1"/>
  <c r="E7" i="4" s="1"/>
  <c r="E8" i="4" s="1"/>
  <c r="E9" i="4" s="1"/>
  <c r="E10" i="4" s="1"/>
  <c r="E11" i="4" s="1"/>
  <c r="C31" i="3"/>
  <c r="C32" i="3" s="1"/>
  <c r="C33" i="3" s="1"/>
  <c r="E22" i="3"/>
  <c r="E23" i="3" s="1"/>
  <c r="E24" i="3" s="1"/>
  <c r="E25" i="3" s="1"/>
  <c r="E26" i="3" s="1"/>
  <c r="E27" i="3" s="1"/>
  <c r="E28" i="3" s="1"/>
  <c r="E29" i="3" s="1"/>
  <c r="E30" i="3" s="1"/>
  <c r="E31" i="3" s="1"/>
  <c r="E33" i="3" s="1"/>
  <c r="J16" i="3"/>
  <c r="J14" i="3"/>
  <c r="J6" i="3"/>
  <c r="J3" i="3"/>
  <c r="J5" i="3"/>
  <c r="J7" i="3"/>
  <c r="J9" i="3"/>
  <c r="J11" i="3"/>
  <c r="J13" i="3"/>
  <c r="J15" i="3"/>
  <c r="E2" i="1"/>
  <c r="C3" i="1"/>
  <c r="C2" i="1"/>
  <c r="B12" i="1"/>
  <c r="C4" i="1" s="1"/>
  <c r="D2" i="1"/>
  <c r="E13" i="5" l="1"/>
  <c r="E15" i="5" s="1"/>
  <c r="E16" i="5" s="1"/>
  <c r="D17" i="5"/>
  <c r="C11" i="1"/>
  <c r="C9" i="1"/>
  <c r="C7" i="1"/>
  <c r="C5" i="1"/>
  <c r="C10" i="1"/>
  <c r="C8" i="1"/>
  <c r="C6" i="1"/>
  <c r="D4" i="1" l="1"/>
  <c r="C12" i="1"/>
  <c r="D5" i="1" l="1"/>
  <c r="D6" i="1" l="1"/>
  <c r="D7" i="1" l="1"/>
  <c r="D8" i="1" l="1"/>
  <c r="D9" i="1" l="1"/>
  <c r="D10" i="1" l="1"/>
  <c r="D11" i="1" l="1"/>
  <c r="E11" i="1" l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<sst xmlns="http://schemas.openxmlformats.org/spreadsheetml/2006/main" count="76" uniqueCount="39">
  <si>
    <t>Nombre del producto</t>
  </si>
  <si>
    <t>Acumlado en Euros</t>
  </si>
  <si>
    <t>Mocasín caballero</t>
  </si>
  <si>
    <t>Mocasín señora</t>
  </si>
  <si>
    <t>Botas mujer</t>
  </si>
  <si>
    <t>Botas hombre</t>
  </si>
  <si>
    <t>Botin de hombre</t>
  </si>
  <si>
    <t>Botin de mujer</t>
  </si>
  <si>
    <t>Zapatilla deportiva chica</t>
  </si>
  <si>
    <t>Zapatilla deportiva chico</t>
  </si>
  <si>
    <t>Sandalia chica verano</t>
  </si>
  <si>
    <t>Sandalia chico verano</t>
  </si>
  <si>
    <t>%</t>
  </si>
  <si>
    <t>Acumulado</t>
  </si>
  <si>
    <t>% Acumulado</t>
  </si>
  <si>
    <t>Enero</t>
  </si>
  <si>
    <t>Febrero</t>
  </si>
  <si>
    <t>Marzo</t>
  </si>
  <si>
    <t>Abril</t>
  </si>
  <si>
    <t>Mayo</t>
  </si>
  <si>
    <t>Junio</t>
  </si>
  <si>
    <t>A</t>
  </si>
  <si>
    <t>B</t>
  </si>
  <si>
    <t>C</t>
  </si>
  <si>
    <t>Promedio</t>
  </si>
  <si>
    <t>S</t>
  </si>
  <si>
    <t>CV</t>
  </si>
  <si>
    <t>Ni</t>
  </si>
  <si>
    <t>hi</t>
  </si>
  <si>
    <t>Hi</t>
  </si>
  <si>
    <t>Articulo</t>
  </si>
  <si>
    <t>Costo de ventas</t>
  </si>
  <si>
    <t>PRODUCTOS TIPO</t>
  </si>
  <si>
    <t>Coca cola</t>
  </si>
  <si>
    <t>Papel higienico</t>
  </si>
  <si>
    <t>Aceite</t>
  </si>
  <si>
    <t>Pan</t>
  </si>
  <si>
    <t>huevo</t>
  </si>
  <si>
    <t>leche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</si>
</sst>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/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Diagrama de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'1'!$A$2:$A$11</c:f>
              <c:strCache>
                <c:ptCount val="10"/>
                <c:pt idx="0">
                  <c:v>Mocasín caballero</c:v>
                </c:pt>
                <c:pt idx="1">
                  <c:v>Sandalia chico verano</c:v>
                </c:pt>
                <c:pt idx="2">
                  <c:v>Sandalia chica verano</c:v>
                </c:pt>
                <c:pt idx="3">
                  <c:v>Zapatilla deportiva chico</c:v>
                </c:pt>
                <c:pt idx="4">
                  <c:v>Zapatilla deportiva chica</c:v>
                </c:pt>
                <c:pt idx="5">
                  <c:v>Botin de mujer</c:v>
                </c:pt>
                <c:pt idx="6">
                  <c:v>Botin de hombre</c:v>
                </c:pt>
                <c:pt idx="7">
                  <c:v>Botas hombre</c:v>
                </c:pt>
                <c:pt idx="8">
                  <c:v>Botas mujer</c:v>
                </c:pt>
                <c:pt idx="9">
                  <c:v>Mocasín señora</c:v>
                </c:pt>
              </c:strCache>
            </c:strRef>
          </c:cat>
          <c:val>
            <c:numRef>
              <c:f>'1'!$B$2:$B$11</c:f>
              <c:numCache>
                <c:formatCode>General</c:formatCode>
                <c:ptCount val="10"/>
                <c:pt idx="0">
                  <c:v>360000</c:v>
                </c:pt>
                <c:pt idx="1">
                  <c:v>292992</c:v>
                </c:pt>
                <c:pt idx="2">
                  <c:v>273992</c:v>
                </c:pt>
                <c:pt idx="3">
                  <c:v>253992</c:v>
                </c:pt>
                <c:pt idx="4">
                  <c:v>229992</c:v>
                </c:pt>
                <c:pt idx="5">
                  <c:v>204992</c:v>
                </c:pt>
                <c:pt idx="6">
                  <c:v>171995</c:v>
                </c:pt>
                <c:pt idx="7">
                  <c:v>138997</c:v>
                </c:pt>
                <c:pt idx="8">
                  <c:v>105998</c:v>
                </c:pt>
                <c:pt idx="9">
                  <c:v>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5-459B-9B82-14E34538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8321080"/>
        <c:axId val="68831980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'1'!$D$2:$D$11</c:f>
              <c:numCache>
                <c:formatCode>General</c:formatCode>
                <c:ptCount val="10"/>
                <c:pt idx="0">
                  <c:v>360000</c:v>
                </c:pt>
                <c:pt idx="1">
                  <c:v>652992</c:v>
                </c:pt>
                <c:pt idx="2">
                  <c:v>926984</c:v>
                </c:pt>
                <c:pt idx="3">
                  <c:v>1180976</c:v>
                </c:pt>
                <c:pt idx="4">
                  <c:v>1410968</c:v>
                </c:pt>
                <c:pt idx="5">
                  <c:v>1615960</c:v>
                </c:pt>
                <c:pt idx="6">
                  <c:v>1787955</c:v>
                </c:pt>
                <c:pt idx="7">
                  <c:v>1926952</c:v>
                </c:pt>
                <c:pt idx="8">
                  <c:v>2032950</c:v>
                </c:pt>
                <c:pt idx="9">
                  <c:v>2104949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5-459B-9B82-14E34538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321080"/>
        <c:axId val="688319800"/>
      </c:lineChart>
      <c:catAx>
        <c:axId val="68832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688319800"/>
        <c:crosses val="autoZero"/>
        <c:auto val="1"/>
        <c:lblAlgn val="ctr"/>
        <c:lblOffset val="100"/>
        <c:noMultiLvlLbl val="0"/>
      </c:catAx>
      <c:valAx>
        <c:axId val="6883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68832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Diagrama de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'2'!$B$19:$B$33</c:f>
              <c:numCache>
                <c:formatCode>0.0</c:formatCode>
                <c:ptCount val="15"/>
                <c:pt idx="0" formatCode="0">
                  <c:v>19372</c:v>
                </c:pt>
                <c:pt idx="1">
                  <c:v>16601.5</c:v>
                </c:pt>
                <c:pt idx="2" formatCode="0">
                  <c:v>15698</c:v>
                </c:pt>
                <c:pt idx="3">
                  <c:v>13993.833333333334</c:v>
                </c:pt>
                <c:pt idx="4" formatCode="0">
                  <c:v>12543</c:v>
                </c:pt>
                <c:pt idx="5">
                  <c:v>10776.666666666666</c:v>
                </c:pt>
                <c:pt idx="6" formatCode="0">
                  <c:v>9528</c:v>
                </c:pt>
                <c:pt idx="7">
                  <c:v>8488.8333333333339</c:v>
                </c:pt>
                <c:pt idx="8">
                  <c:v>6444.166666666667</c:v>
                </c:pt>
                <c:pt idx="9">
                  <c:v>6220.333333333333</c:v>
                </c:pt>
                <c:pt idx="10">
                  <c:v>5844.333333333333</c:v>
                </c:pt>
                <c:pt idx="11">
                  <c:v>3548.3333333333335</c:v>
                </c:pt>
                <c:pt idx="12">
                  <c:v>3468.5</c:v>
                </c:pt>
                <c:pt idx="13">
                  <c:v>2090.5</c:v>
                </c:pt>
                <c:pt idx="14">
                  <c:v>1411.8333333333333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B-4502-A65A-BD0B6FAF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8350200"/>
        <c:axId val="6883482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'2'!$C$19:$C$33</c:f>
              <c:numCache>
                <c:formatCode>0.0</c:formatCode>
                <c:ptCount val="15"/>
                <c:pt idx="0" formatCode="0">
                  <c:v>19372</c:v>
                </c:pt>
                <c:pt idx="1">
                  <c:v>35973.5</c:v>
                </c:pt>
                <c:pt idx="2" formatCode="0">
                  <c:v>51671.5</c:v>
                </c:pt>
                <c:pt idx="3">
                  <c:v>65665.333333333328</c:v>
                </c:pt>
                <c:pt idx="4">
                  <c:v>78208.333333333328</c:v>
                </c:pt>
                <c:pt idx="5">
                  <c:v>88985</c:v>
                </c:pt>
                <c:pt idx="6">
                  <c:v>98513</c:v>
                </c:pt>
                <c:pt idx="7">
                  <c:v>107001.83333333333</c:v>
                </c:pt>
                <c:pt idx="8">
                  <c:v>113446</c:v>
                </c:pt>
                <c:pt idx="9">
                  <c:v>119666.33333333333</c:v>
                </c:pt>
                <c:pt idx="10">
                  <c:v>125510.66666666666</c:v>
                </c:pt>
                <c:pt idx="11">
                  <c:v>129058.99999999999</c:v>
                </c:pt>
                <c:pt idx="12">
                  <c:v>132527.5</c:v>
                </c:pt>
                <c:pt idx="13">
                  <c:v>134618</c:v>
                </c:pt>
                <c:pt idx="14">
                  <c:v>136029.83333333334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B-4502-A65A-BD0B6FAF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350200"/>
        <c:axId val="688348280"/>
      </c:lineChart>
      <c:catAx>
        <c:axId val="688350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688348280"/>
        <c:crosses val="autoZero"/>
        <c:auto val="1"/>
        <c:lblAlgn val="ctr"/>
        <c:lblOffset val="100"/>
        <c:noMultiLvlLbl val="0"/>
      </c:catAx>
      <c:valAx>
        <c:axId val="68834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68835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de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'3'!$A$2:$A$11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'3'!$B$2:$B$11</c:f>
              <c:numCache>
                <c:formatCode>0</c:formatCode>
                <c:ptCount val="10"/>
                <c:pt idx="0">
                  <c:v>46515700</c:v>
                </c:pt>
                <c:pt idx="1">
                  <c:v>39690000</c:v>
                </c:pt>
                <c:pt idx="2">
                  <c:v>12103000</c:v>
                </c:pt>
                <c:pt idx="3">
                  <c:v>7350000</c:v>
                </c:pt>
                <c:pt idx="4">
                  <c:v>6286504</c:v>
                </c:pt>
                <c:pt idx="5">
                  <c:v>3653020</c:v>
                </c:pt>
                <c:pt idx="6">
                  <c:v>725620</c:v>
                </c:pt>
                <c:pt idx="7">
                  <c:v>392000</c:v>
                </c:pt>
                <c:pt idx="8">
                  <c:v>202335</c:v>
                </c:pt>
                <c:pt idx="9">
                  <c:v>102060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A-4461-A4E8-1EFEC5CFA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8341560"/>
        <c:axId val="6883412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'3'!$C$2:$C$11</c:f>
              <c:numCache>
                <c:formatCode>0</c:formatCode>
                <c:ptCount val="10"/>
                <c:pt idx="0">
                  <c:v>46515700</c:v>
                </c:pt>
                <c:pt idx="1">
                  <c:v>86205700</c:v>
                </c:pt>
                <c:pt idx="2">
                  <c:v>98308700</c:v>
                </c:pt>
                <c:pt idx="3">
                  <c:v>105658700</c:v>
                </c:pt>
                <c:pt idx="4">
                  <c:v>111945204</c:v>
                </c:pt>
                <c:pt idx="5">
                  <c:v>115598224</c:v>
                </c:pt>
                <c:pt idx="6">
                  <c:v>116323844</c:v>
                </c:pt>
                <c:pt idx="7">
                  <c:v>116715844</c:v>
                </c:pt>
                <c:pt idx="8">
                  <c:v>116918179</c:v>
                </c:pt>
                <c:pt idx="9">
                  <c:v>117020239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A-4461-A4E8-1EFEC5CFA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341560"/>
        <c:axId val="688341240"/>
      </c:lineChart>
      <c:catAx>
        <c:axId val="68834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688341240"/>
        <c:crosses val="autoZero"/>
        <c:auto val="1"/>
        <c:lblAlgn val="ctr"/>
        <c:lblOffset val="100"/>
        <c:noMultiLvlLbl val="0"/>
      </c:catAx>
      <c:valAx>
        <c:axId val="688341240"/>
        <c:scaling>
          <c:orientation val="minMax"/>
          <c:max val="1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68834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de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'4'!$A$11:$A$16</c:f>
              <c:strCache>
                <c:ptCount val="6"/>
                <c:pt idx="0">
                  <c:v>Coca cola</c:v>
                </c:pt>
                <c:pt idx="1">
                  <c:v>Papel higienico</c:v>
                </c:pt>
                <c:pt idx="2">
                  <c:v>Aceite</c:v>
                </c:pt>
                <c:pt idx="3">
                  <c:v>Pan</c:v>
                </c:pt>
                <c:pt idx="4">
                  <c:v>huevo</c:v>
                </c:pt>
                <c:pt idx="5">
                  <c:v>leche</c:v>
                </c:pt>
              </c:strCache>
            </c:strRef>
          </c:cat>
          <c:val>
            <c:numRef>
              <c:f>'4'!$B$11:$B$16</c:f>
              <c:numCache>
                <c:formatCode>0</c:formatCode>
                <c:ptCount val="6"/>
                <c:pt idx="0" formatCode="0.0">
                  <c:v>1487.5</c:v>
                </c:pt>
                <c:pt idx="1">
                  <c:v>210</c:v>
                </c:pt>
                <c:pt idx="2" formatCode="0.0">
                  <c:v>91.25</c:v>
                </c:pt>
                <c:pt idx="3" formatCode="0.0">
                  <c:v>68.75</c:v>
                </c:pt>
                <c:pt idx="4">
                  <c:v>53.75</c:v>
                </c:pt>
                <c:pt idx="5">
                  <c:v>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2-4B7F-9AE9-13F80BCA2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8336440"/>
        <c:axId val="6883367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'4'!$C$11:$C$16</c:f>
              <c:numCache>
                <c:formatCode>0.0</c:formatCode>
                <c:ptCount val="6"/>
                <c:pt idx="0">
                  <c:v>1487.5</c:v>
                </c:pt>
                <c:pt idx="1">
                  <c:v>1697.5</c:v>
                </c:pt>
                <c:pt idx="2" formatCode="0">
                  <c:v>1788.75</c:v>
                </c:pt>
                <c:pt idx="3">
                  <c:v>1857.5</c:v>
                </c:pt>
                <c:pt idx="4">
                  <c:v>1911.25</c:v>
                </c:pt>
                <c:pt idx="5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2-4B7F-9AE9-13F80BCA2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336440"/>
        <c:axId val="688336760"/>
      </c:lineChart>
      <c:catAx>
        <c:axId val="68833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688336760"/>
        <c:crosses val="autoZero"/>
        <c:auto val="1"/>
        <c:lblAlgn val="ctr"/>
        <c:lblOffset val="100"/>
        <c:noMultiLvlLbl val="0"/>
      </c:catAx>
      <c:valAx>
        <c:axId val="6883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68833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0</xdr:row>
      <xdr:rowOff>0</xdr:rowOff>
    </xdr:from>
    <xdr:to>
      <xdr:col>13</xdr:col>
      <xdr:colOff>304799</xdr:colOff>
      <xdr:row>15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876C02-C5DE-4506-928A-8F6089D08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17</xdr:row>
      <xdr:rowOff>14287</xdr:rowOff>
    </xdr:from>
    <xdr:to>
      <xdr:col>12</xdr:col>
      <xdr:colOff>342900</xdr:colOff>
      <xdr:row>33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5AEE52-43AE-4AFD-9F3D-3B48AF42B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D04E8B-4B61-4657-A3C9-5C653E074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0</xdr:row>
      <xdr:rowOff>0</xdr:rowOff>
    </xdr:from>
    <xdr:to>
      <xdr:col>17</xdr:col>
      <xdr:colOff>238125</xdr:colOff>
      <xdr:row>16</xdr:row>
      <xdr:rowOff>161926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43A246-2F11-4D02-B7A4-98106AA5C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207B-C187-45B5-AF6C-37AA67203191}">
  <dimension ref="A1:G16"/>
  <sheetViews>
    <sheetView tabSelected="1" workbookViewId="0">
      <selection activeCell="A14" sqref="A14:A16"/>
    </sheetView>
  </sheetViews>
  <sheetFormatPr baseColWidth="10" defaultRowHeight="15" x14ac:dyDescent="0.25"/>
  <cols>
    <col min="1" max="1" width="22.85546875" bestFit="1" customWidth="1"/>
    <col min="2" max="2" width="18" bestFit="1" customWidth="1"/>
    <col min="4" max="4" width="11.85546875" bestFit="1" customWidth="1"/>
    <col min="5" max="5" width="13" bestFit="1" customWidth="1"/>
  </cols>
  <sheetData>
    <row r="1" spans="1:7" x14ac:dyDescent="0.25">
      <c r="A1" s="5" t="s">
        <v>0</v>
      </c>
      <c r="B1" s="5" t="s">
        <v>1</v>
      </c>
      <c r="C1" s="5" t="s">
        <v>12</v>
      </c>
      <c r="D1" s="5" t="s">
        <v>13</v>
      </c>
      <c r="E1" s="5" t="s">
        <v>14</v>
      </c>
      <c r="F1" s="1"/>
      <c r="G1" s="1"/>
    </row>
    <row r="2" spans="1:7" x14ac:dyDescent="0.25">
      <c r="A2" s="13" t="s">
        <v>2</v>
      </c>
      <c r="B2" s="3">
        <v>360000</v>
      </c>
      <c r="C2" s="4">
        <f>B2/$B$12</f>
        <v>0.17102552128341353</v>
      </c>
      <c r="D2" s="3">
        <f>B2</f>
        <v>360000</v>
      </c>
      <c r="E2" s="4">
        <f>D2/$D$11</f>
        <v>0.17102552128341353</v>
      </c>
      <c r="F2" s="1"/>
      <c r="G2" s="1"/>
    </row>
    <row r="3" spans="1:7" x14ac:dyDescent="0.25">
      <c r="A3" s="13" t="s">
        <v>11</v>
      </c>
      <c r="B3" s="3">
        <v>292992</v>
      </c>
      <c r="C3" s="4">
        <f>B3/$B$12</f>
        <v>0.13919197092186081</v>
      </c>
      <c r="D3" s="3">
        <f>D2+B3</f>
        <v>652992</v>
      </c>
      <c r="E3" s="4">
        <f t="shared" ref="E3:E11" si="0">D3/$D$11</f>
        <v>0.31021749220527434</v>
      </c>
      <c r="F3" s="1"/>
      <c r="G3" s="1"/>
    </row>
    <row r="4" spans="1:7" x14ac:dyDescent="0.25">
      <c r="A4" s="13" t="s">
        <v>10</v>
      </c>
      <c r="B4" s="3">
        <v>273992</v>
      </c>
      <c r="C4" s="4">
        <f t="shared" ref="C4:C11" si="1">B4/$B$12</f>
        <v>0.1301656239652362</v>
      </c>
      <c r="D4" s="3">
        <f t="shared" ref="D4:D10" si="2">D3+B4</f>
        <v>926984</v>
      </c>
      <c r="E4" s="4">
        <f t="shared" si="0"/>
        <v>0.44038311617051057</v>
      </c>
      <c r="F4" s="1"/>
      <c r="G4" s="1"/>
    </row>
    <row r="5" spans="1:7" x14ac:dyDescent="0.25">
      <c r="A5" s="13" t="s">
        <v>9</v>
      </c>
      <c r="B5" s="3">
        <v>253992</v>
      </c>
      <c r="C5" s="4">
        <f t="shared" si="1"/>
        <v>0.12066420611615768</v>
      </c>
      <c r="D5" s="3">
        <f t="shared" si="2"/>
        <v>1180976</v>
      </c>
      <c r="E5" s="4">
        <f t="shared" si="0"/>
        <v>0.5610473222866682</v>
      </c>
      <c r="F5" s="1"/>
      <c r="G5" s="1"/>
    </row>
    <row r="6" spans="1:7" x14ac:dyDescent="0.25">
      <c r="A6" s="13" t="s">
        <v>8</v>
      </c>
      <c r="B6" s="3">
        <v>229992</v>
      </c>
      <c r="C6" s="4">
        <f t="shared" si="1"/>
        <v>0.10926250469726345</v>
      </c>
      <c r="D6" s="3">
        <f t="shared" si="2"/>
        <v>1410968</v>
      </c>
      <c r="E6" s="4">
        <f t="shared" si="0"/>
        <v>0.67030982698393171</v>
      </c>
      <c r="F6" s="1"/>
      <c r="G6" s="1"/>
    </row>
    <row r="7" spans="1:7" x14ac:dyDescent="0.25">
      <c r="A7" s="13" t="s">
        <v>7</v>
      </c>
      <c r="B7" s="3">
        <v>204992</v>
      </c>
      <c r="C7" s="4">
        <f t="shared" si="1"/>
        <v>9.7385732385915288E-2</v>
      </c>
      <c r="D7" s="3">
        <f t="shared" si="2"/>
        <v>1615960</v>
      </c>
      <c r="E7" s="4">
        <f t="shared" si="0"/>
        <v>0.76769555936984701</v>
      </c>
      <c r="F7" s="1"/>
      <c r="G7" s="1"/>
    </row>
    <row r="8" spans="1:7" x14ac:dyDescent="0.25">
      <c r="A8" s="18" t="s">
        <v>6</v>
      </c>
      <c r="B8" s="3">
        <v>171995</v>
      </c>
      <c r="C8" s="4">
        <f t="shared" si="1"/>
        <v>8.1709818147613078E-2</v>
      </c>
      <c r="D8" s="3">
        <f t="shared" si="2"/>
        <v>1787955</v>
      </c>
      <c r="E8" s="4">
        <f t="shared" si="0"/>
        <v>0.84940537751746004</v>
      </c>
      <c r="F8" s="1"/>
      <c r="G8" s="1"/>
    </row>
    <row r="9" spans="1:7" x14ac:dyDescent="0.25">
      <c r="A9" s="18" t="s">
        <v>5</v>
      </c>
      <c r="B9" s="3">
        <v>138997</v>
      </c>
      <c r="C9" s="4">
        <f t="shared" si="1"/>
        <v>6.6033428838418409E-2</v>
      </c>
      <c r="D9" s="3">
        <f t="shared" si="2"/>
        <v>1926952</v>
      </c>
      <c r="E9" s="4">
        <f t="shared" si="0"/>
        <v>0.91543880635587849</v>
      </c>
      <c r="F9" s="1"/>
      <c r="G9" s="1"/>
    </row>
    <row r="10" spans="1:7" x14ac:dyDescent="0.25">
      <c r="A10" s="18" t="s">
        <v>4</v>
      </c>
      <c r="B10" s="3">
        <v>105998</v>
      </c>
      <c r="C10" s="4">
        <f t="shared" si="1"/>
        <v>5.0356564458331296E-2</v>
      </c>
      <c r="D10" s="3">
        <f t="shared" si="2"/>
        <v>2032950</v>
      </c>
      <c r="E10" s="4">
        <f t="shared" si="0"/>
        <v>0.96579537081420974</v>
      </c>
      <c r="F10" s="1"/>
      <c r="G10" s="1"/>
    </row>
    <row r="11" spans="1:7" x14ac:dyDescent="0.25">
      <c r="A11" s="19" t="s">
        <v>3</v>
      </c>
      <c r="B11" s="3">
        <v>71999</v>
      </c>
      <c r="C11" s="4">
        <f t="shared" si="1"/>
        <v>3.4204629185790252E-2</v>
      </c>
      <c r="D11" s="3">
        <f>D10+B11</f>
        <v>2104949</v>
      </c>
      <c r="E11" s="4">
        <f t="shared" si="0"/>
        <v>1</v>
      </c>
      <c r="F11" s="1"/>
      <c r="G11" s="1"/>
    </row>
    <row r="12" spans="1:7" x14ac:dyDescent="0.25">
      <c r="A12" s="1"/>
      <c r="B12" s="1">
        <f>SUM(B2:B11)</f>
        <v>2104949</v>
      </c>
      <c r="C12" s="2">
        <f>SUM(C2:C11)</f>
        <v>0.99999999999999989</v>
      </c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27" t="s">
        <v>32</v>
      </c>
      <c r="B14" s="15" t="s">
        <v>21</v>
      </c>
    </row>
    <row r="15" spans="1:7" x14ac:dyDescent="0.25">
      <c r="A15" s="27"/>
      <c r="B15" s="16" t="s">
        <v>22</v>
      </c>
    </row>
    <row r="16" spans="1:7" x14ac:dyDescent="0.25">
      <c r="A16" s="27"/>
      <c r="B16" s="17" t="s">
        <v>23</v>
      </c>
    </row>
  </sheetData>
  <sortState xmlns:xlrd2="http://schemas.microsoft.com/office/spreadsheetml/2017/richdata2" ref="A2:B11">
    <sortCondition descending="1" ref="B2:B11"/>
  </sortState>
  <mergeCells count="1">
    <mergeCell ref="A14:A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6A2B-CF19-486B-B49D-797EB261BA3F}">
  <dimension ref="A1:J38"/>
  <sheetViews>
    <sheetView workbookViewId="0">
      <selection activeCell="F10" sqref="F10"/>
    </sheetView>
  </sheetViews>
  <sheetFormatPr baseColWidth="10" defaultRowHeight="15" x14ac:dyDescent="0.25"/>
  <cols>
    <col min="1" max="1" width="9" bestFit="1" customWidth="1"/>
    <col min="2" max="2" width="9.7109375" bestFit="1" customWidth="1"/>
    <col min="3" max="3" width="8.5703125" bestFit="1" customWidth="1"/>
    <col min="4" max="4" width="6.42578125" bestFit="1" customWidth="1"/>
    <col min="5" max="5" width="7.5703125" customWidth="1"/>
    <col min="6" max="7" width="6" bestFit="1" customWidth="1"/>
  </cols>
  <sheetData>
    <row r="1" spans="1:10" x14ac:dyDescent="0.25">
      <c r="A1" s="5" t="s">
        <v>30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24</v>
      </c>
      <c r="I1" s="5" t="s">
        <v>25</v>
      </c>
      <c r="J1" s="11" t="s">
        <v>26</v>
      </c>
    </row>
    <row r="2" spans="1:10" x14ac:dyDescent="0.25">
      <c r="A2" s="3">
        <v>1</v>
      </c>
      <c r="B2" s="3">
        <v>5480</v>
      </c>
      <c r="C2" s="3">
        <v>5863</v>
      </c>
      <c r="D2" s="3">
        <v>5194</v>
      </c>
      <c r="E2" s="3">
        <v>6658</v>
      </c>
      <c r="F2" s="3">
        <v>6525</v>
      </c>
      <c r="G2" s="3">
        <v>5346</v>
      </c>
      <c r="H2" s="8">
        <f t="shared" ref="H2:H16" si="0">AVERAGE(B2:G2)</f>
        <v>5844.333333333333</v>
      </c>
      <c r="I2" s="8">
        <f t="shared" ref="I2:I16" si="1">_xlfn.STDEV.S(B2:G2)</f>
        <v>621.24348420459648</v>
      </c>
      <c r="J2" s="7">
        <f>I2/H2</f>
        <v>0.10629843452996005</v>
      </c>
    </row>
    <row r="3" spans="1:10" x14ac:dyDescent="0.25">
      <c r="A3" s="3">
        <v>2</v>
      </c>
      <c r="B3" s="3">
        <v>15212</v>
      </c>
      <c r="C3" s="3">
        <v>16053</v>
      </c>
      <c r="D3" s="3">
        <v>15459</v>
      </c>
      <c r="E3" s="3">
        <v>17845</v>
      </c>
      <c r="F3" s="3">
        <v>18816</v>
      </c>
      <c r="G3" s="3">
        <v>16224</v>
      </c>
      <c r="H3" s="8">
        <f t="shared" si="0"/>
        <v>16601.5</v>
      </c>
      <c r="I3" s="8">
        <f t="shared" si="1"/>
        <v>1423.3536103161434</v>
      </c>
      <c r="J3" s="7">
        <f t="shared" ref="J3:J15" si="2">I3/H3</f>
        <v>8.5736446123310744E-2</v>
      </c>
    </row>
    <row r="4" spans="1:10" x14ac:dyDescent="0.25">
      <c r="A4" s="3">
        <v>3</v>
      </c>
      <c r="B4" s="3">
        <v>6938</v>
      </c>
      <c r="C4" s="3">
        <v>6164</v>
      </c>
      <c r="D4" s="3">
        <v>6596</v>
      </c>
      <c r="E4" s="3">
        <v>6339</v>
      </c>
      <c r="F4" s="3">
        <v>6512</v>
      </c>
      <c r="G4" s="3">
        <v>6116</v>
      </c>
      <c r="H4" s="8">
        <f t="shared" si="0"/>
        <v>6444.166666666667</v>
      </c>
      <c r="I4" s="8">
        <f t="shared" si="1"/>
        <v>306.19367509252481</v>
      </c>
      <c r="J4" s="7">
        <f t="shared" si="2"/>
        <v>4.7514859706586025E-2</v>
      </c>
    </row>
    <row r="5" spans="1:10" x14ac:dyDescent="0.25">
      <c r="A5" s="3">
        <v>4</v>
      </c>
      <c r="B5" s="3">
        <v>12622</v>
      </c>
      <c r="C5" s="3">
        <v>14628</v>
      </c>
      <c r="D5" s="3">
        <v>14753</v>
      </c>
      <c r="E5" s="3">
        <v>13049</v>
      </c>
      <c r="F5" s="3">
        <v>14631</v>
      </c>
      <c r="G5" s="3">
        <v>14280</v>
      </c>
      <c r="H5" s="8">
        <f t="shared" si="0"/>
        <v>13993.833333333334</v>
      </c>
      <c r="I5" s="8">
        <f t="shared" si="1"/>
        <v>920.97891760162815</v>
      </c>
      <c r="J5" s="7">
        <f t="shared" si="2"/>
        <v>6.5813197546654698E-2</v>
      </c>
    </row>
    <row r="6" spans="1:10" x14ac:dyDescent="0.25">
      <c r="A6" s="3">
        <v>5</v>
      </c>
      <c r="B6" s="3">
        <v>9663</v>
      </c>
      <c r="C6" s="3">
        <v>9835</v>
      </c>
      <c r="D6" s="3">
        <v>9504</v>
      </c>
      <c r="E6" s="3">
        <v>9372</v>
      </c>
      <c r="F6" s="3">
        <v>9229</v>
      </c>
      <c r="G6" s="3">
        <v>9565</v>
      </c>
      <c r="H6" s="8">
        <f t="shared" si="0"/>
        <v>9528</v>
      </c>
      <c r="I6" s="8">
        <f t="shared" si="1"/>
        <v>213.61460624217622</v>
      </c>
      <c r="J6" s="7">
        <f t="shared" si="2"/>
        <v>2.2419669001068034E-2</v>
      </c>
    </row>
    <row r="7" spans="1:10" x14ac:dyDescent="0.25">
      <c r="A7" s="3">
        <v>6</v>
      </c>
      <c r="B7" s="3">
        <v>8996</v>
      </c>
      <c r="C7" s="3">
        <v>8414</v>
      </c>
      <c r="D7" s="3">
        <v>8500</v>
      </c>
      <c r="E7" s="3">
        <v>8489</v>
      </c>
      <c r="F7" s="3">
        <v>8188</v>
      </c>
      <c r="G7" s="3">
        <v>8346</v>
      </c>
      <c r="H7" s="8">
        <f t="shared" si="0"/>
        <v>8488.8333333333339</v>
      </c>
      <c r="I7" s="8">
        <f t="shared" si="1"/>
        <v>273.43914618552088</v>
      </c>
      <c r="J7" s="7">
        <f t="shared" si="2"/>
        <v>3.2211628553455031E-2</v>
      </c>
    </row>
    <row r="8" spans="1:10" x14ac:dyDescent="0.25">
      <c r="A8" s="3">
        <v>7</v>
      </c>
      <c r="B8" s="3">
        <v>10091</v>
      </c>
      <c r="C8" s="3">
        <v>11800</v>
      </c>
      <c r="D8" s="3">
        <v>10734</v>
      </c>
      <c r="E8" s="3">
        <v>10001</v>
      </c>
      <c r="F8" s="3">
        <v>11600</v>
      </c>
      <c r="G8" s="3">
        <v>10434</v>
      </c>
      <c r="H8" s="8">
        <f t="shared" si="0"/>
        <v>10776.666666666666</v>
      </c>
      <c r="I8" s="8">
        <f t="shared" si="1"/>
        <v>763.6919972519463</v>
      </c>
      <c r="J8" s="7">
        <f t="shared" si="2"/>
        <v>7.0865326067300935E-2</v>
      </c>
    </row>
    <row r="9" spans="1:10" x14ac:dyDescent="0.25">
      <c r="A9" s="3">
        <v>8</v>
      </c>
      <c r="B9" s="3">
        <v>12352</v>
      </c>
      <c r="C9" s="3">
        <v>12708</v>
      </c>
      <c r="D9" s="3">
        <v>12159</v>
      </c>
      <c r="E9" s="3">
        <v>12475</v>
      </c>
      <c r="F9" s="3">
        <v>12706</v>
      </c>
      <c r="G9" s="3">
        <v>12858</v>
      </c>
      <c r="H9" s="8">
        <f t="shared" si="0"/>
        <v>12543</v>
      </c>
      <c r="I9" s="8">
        <f t="shared" si="1"/>
        <v>261.3732962641746</v>
      </c>
      <c r="J9" s="7">
        <f t="shared" si="2"/>
        <v>2.0838180360693185E-2</v>
      </c>
    </row>
    <row r="10" spans="1:10" x14ac:dyDescent="0.25">
      <c r="A10" s="3">
        <v>9</v>
      </c>
      <c r="B10" s="3">
        <v>2816</v>
      </c>
      <c r="C10" s="3">
        <v>2237</v>
      </c>
      <c r="D10" s="3">
        <v>1855</v>
      </c>
      <c r="E10" s="3">
        <v>1440</v>
      </c>
      <c r="F10" s="3">
        <v>1790</v>
      </c>
      <c r="G10" s="3">
        <v>2405</v>
      </c>
      <c r="H10" s="8">
        <f t="shared" si="0"/>
        <v>2090.5</v>
      </c>
      <c r="I10" s="8">
        <f t="shared" si="1"/>
        <v>493.0787969483174</v>
      </c>
      <c r="J10" s="7">
        <f>I10/H10</f>
        <v>0.23586644197479906</v>
      </c>
    </row>
    <row r="11" spans="1:10" x14ac:dyDescent="0.25">
      <c r="A11" s="3">
        <v>10</v>
      </c>
      <c r="B11" s="3">
        <v>15063</v>
      </c>
      <c r="C11" s="3">
        <v>14230</v>
      </c>
      <c r="D11" s="3">
        <v>17568</v>
      </c>
      <c r="E11" s="3">
        <v>17121</v>
      </c>
      <c r="F11" s="3">
        <v>15844</v>
      </c>
      <c r="G11" s="3">
        <v>14362</v>
      </c>
      <c r="H11" s="8">
        <f t="shared" si="0"/>
        <v>15698</v>
      </c>
      <c r="I11" s="8">
        <f t="shared" si="1"/>
        <v>1406.150063115598</v>
      </c>
      <c r="J11" s="7">
        <f t="shared" si="2"/>
        <v>8.9575109129545041E-2</v>
      </c>
    </row>
    <row r="12" spans="1:10" x14ac:dyDescent="0.25">
      <c r="A12" s="3">
        <v>11</v>
      </c>
      <c r="B12" s="3">
        <v>1620</v>
      </c>
      <c r="C12" s="3">
        <v>921</v>
      </c>
      <c r="D12" s="3">
        <v>1718</v>
      </c>
      <c r="E12" s="3">
        <v>1297</v>
      </c>
      <c r="F12" s="3">
        <v>1707</v>
      </c>
      <c r="G12" s="3">
        <v>1208</v>
      </c>
      <c r="H12" s="8">
        <f t="shared" si="0"/>
        <v>1411.8333333333333</v>
      </c>
      <c r="I12" s="8">
        <f t="shared" si="1"/>
        <v>322.44281146688132</v>
      </c>
      <c r="J12" s="7">
        <f t="shared" si="2"/>
        <v>0.22838588936386353</v>
      </c>
    </row>
    <row r="13" spans="1:10" x14ac:dyDescent="0.25">
      <c r="A13" s="3">
        <v>12</v>
      </c>
      <c r="B13" s="3">
        <v>19802</v>
      </c>
      <c r="C13" s="3">
        <v>18928</v>
      </c>
      <c r="D13" s="3">
        <v>19330</v>
      </c>
      <c r="E13" s="3">
        <v>19855</v>
      </c>
      <c r="F13" s="3">
        <v>18715</v>
      </c>
      <c r="G13" s="3">
        <v>19602</v>
      </c>
      <c r="H13" s="8">
        <f t="shared" si="0"/>
        <v>19372</v>
      </c>
      <c r="I13" s="8">
        <f t="shared" si="1"/>
        <v>469.39066884632467</v>
      </c>
      <c r="J13" s="7">
        <f t="shared" si="2"/>
        <v>2.4230366965017791E-2</v>
      </c>
    </row>
    <row r="14" spans="1:10" x14ac:dyDescent="0.25">
      <c r="A14" s="3">
        <v>13</v>
      </c>
      <c r="B14" s="3">
        <v>3224</v>
      </c>
      <c r="C14" s="3">
        <v>3720</v>
      </c>
      <c r="D14" s="3">
        <v>3052</v>
      </c>
      <c r="E14" s="3">
        <v>3740</v>
      </c>
      <c r="F14" s="3">
        <v>3690</v>
      </c>
      <c r="G14" s="3">
        <v>3385</v>
      </c>
      <c r="H14" s="8">
        <f t="shared" si="0"/>
        <v>3468.5</v>
      </c>
      <c r="I14" s="8">
        <f t="shared" si="1"/>
        <v>291.97654015348564</v>
      </c>
      <c r="J14" s="7">
        <f t="shared" si="2"/>
        <v>8.4179483971020805E-2</v>
      </c>
    </row>
    <row r="15" spans="1:10" x14ac:dyDescent="0.25">
      <c r="A15" s="3">
        <v>14</v>
      </c>
      <c r="B15" s="3">
        <v>4105</v>
      </c>
      <c r="C15" s="3">
        <v>2129</v>
      </c>
      <c r="D15" s="3">
        <v>2004</v>
      </c>
      <c r="E15" s="3">
        <v>4000</v>
      </c>
      <c r="F15" s="3">
        <v>4295</v>
      </c>
      <c r="G15" s="3">
        <v>4757</v>
      </c>
      <c r="H15" s="8">
        <f t="shared" si="0"/>
        <v>3548.3333333333335</v>
      </c>
      <c r="I15" s="8">
        <f t="shared" si="1"/>
        <v>1177.4327440098928</v>
      </c>
      <c r="J15" s="7">
        <f t="shared" si="2"/>
        <v>0.33182698281161843</v>
      </c>
    </row>
    <row r="16" spans="1:10" x14ac:dyDescent="0.25">
      <c r="A16" s="3">
        <v>15</v>
      </c>
      <c r="B16" s="3">
        <v>6766</v>
      </c>
      <c r="C16" s="3">
        <v>6692</v>
      </c>
      <c r="D16" s="3">
        <v>6281</v>
      </c>
      <c r="E16" s="3">
        <v>6281</v>
      </c>
      <c r="F16" s="3">
        <v>4407</v>
      </c>
      <c r="G16" s="3">
        <v>6895</v>
      </c>
      <c r="H16" s="8">
        <f t="shared" si="0"/>
        <v>6220.333333333333</v>
      </c>
      <c r="I16" s="8">
        <f t="shared" si="1"/>
        <v>924.2224119045527</v>
      </c>
      <c r="J16" s="7">
        <f t="shared" ref="J16" si="3">I16/H16</f>
        <v>0.14858084967116758</v>
      </c>
    </row>
    <row r="18" spans="1:5" x14ac:dyDescent="0.25">
      <c r="A18" s="5" t="s">
        <v>30</v>
      </c>
      <c r="B18" s="20" t="s">
        <v>24</v>
      </c>
      <c r="C18" s="5" t="s">
        <v>27</v>
      </c>
      <c r="D18" s="5" t="s">
        <v>28</v>
      </c>
      <c r="E18" s="5" t="s">
        <v>29</v>
      </c>
    </row>
    <row r="19" spans="1:5" x14ac:dyDescent="0.25">
      <c r="A19" s="13">
        <v>12</v>
      </c>
      <c r="B19" s="9">
        <v>19372</v>
      </c>
      <c r="C19" s="9">
        <f>B19</f>
        <v>19372</v>
      </c>
      <c r="D19" s="7">
        <f>B19/$B$34</f>
        <v>0.14240993703587079</v>
      </c>
      <c r="E19" s="7">
        <f>D19</f>
        <v>0.14240993703587079</v>
      </c>
    </row>
    <row r="20" spans="1:5" x14ac:dyDescent="0.25">
      <c r="A20" s="13">
        <v>2</v>
      </c>
      <c r="B20" s="8">
        <v>16601.5</v>
      </c>
      <c r="C20" s="8">
        <f>C19+B20</f>
        <v>35973.5</v>
      </c>
      <c r="D20" s="7">
        <f>B20/$B$34</f>
        <v>0.12204308123585635</v>
      </c>
      <c r="E20" s="7">
        <f>E19+D20</f>
        <v>0.26445301827172712</v>
      </c>
    </row>
    <row r="21" spans="1:5" x14ac:dyDescent="0.25">
      <c r="A21" s="13">
        <v>10</v>
      </c>
      <c r="B21" s="9">
        <v>15698</v>
      </c>
      <c r="C21" s="9">
        <f>C20+B21</f>
        <v>51671.5</v>
      </c>
      <c r="D21" s="7">
        <f t="shared" ref="D21:D28" si="4">B21/$B$34</f>
        <v>0.11540115587389529</v>
      </c>
      <c r="E21" s="7">
        <f>E20+D21</f>
        <v>0.37985417414562239</v>
      </c>
    </row>
    <row r="22" spans="1:5" x14ac:dyDescent="0.25">
      <c r="A22" s="13">
        <v>4</v>
      </c>
      <c r="B22" s="8">
        <v>13993.833333333334</v>
      </c>
      <c r="C22" s="8">
        <f t="shared" ref="C22:C32" si="5">C21+B22</f>
        <v>65665.333333333328</v>
      </c>
      <c r="D22" s="7">
        <f t="shared" si="4"/>
        <v>0.10287326677113721</v>
      </c>
      <c r="E22" s="7">
        <f t="shared" ref="E22:E31" si="6">E21+D22</f>
        <v>0.48272744091675962</v>
      </c>
    </row>
    <row r="23" spans="1:5" x14ac:dyDescent="0.25">
      <c r="A23" s="13">
        <v>8</v>
      </c>
      <c r="B23" s="9">
        <v>12543</v>
      </c>
      <c r="C23" s="8">
        <f t="shared" si="5"/>
        <v>78208.333333333328</v>
      </c>
      <c r="D23" s="7">
        <f t="shared" si="4"/>
        <v>9.2207714239155858E-2</v>
      </c>
      <c r="E23" s="7">
        <f t="shared" si="6"/>
        <v>0.57493515515591542</v>
      </c>
    </row>
    <row r="24" spans="1:5" x14ac:dyDescent="0.25">
      <c r="A24" s="13">
        <v>7</v>
      </c>
      <c r="B24" s="8">
        <v>10776.666666666666</v>
      </c>
      <c r="C24" s="8">
        <f t="shared" si="5"/>
        <v>88985</v>
      </c>
      <c r="D24" s="7">
        <f t="shared" si="4"/>
        <v>7.9222817543700572E-2</v>
      </c>
      <c r="E24" s="7">
        <f t="shared" si="6"/>
        <v>0.65415797269961595</v>
      </c>
    </row>
    <row r="25" spans="1:5" x14ac:dyDescent="0.25">
      <c r="A25" s="13">
        <v>5</v>
      </c>
      <c r="B25" s="9">
        <v>9528</v>
      </c>
      <c r="C25" s="8">
        <f t="shared" si="5"/>
        <v>98513</v>
      </c>
      <c r="D25" s="7">
        <f t="shared" si="4"/>
        <v>7.0043458604056211E-2</v>
      </c>
      <c r="E25" s="7">
        <f t="shared" si="6"/>
        <v>0.72420143130367221</v>
      </c>
    </row>
    <row r="26" spans="1:5" x14ac:dyDescent="0.25">
      <c r="A26" s="13">
        <v>6</v>
      </c>
      <c r="B26" s="8">
        <v>8488.8333333333339</v>
      </c>
      <c r="C26" s="8">
        <f t="shared" si="5"/>
        <v>107001.83333333333</v>
      </c>
      <c r="D26" s="7">
        <f t="shared" si="4"/>
        <v>6.2404202999587099E-2</v>
      </c>
      <c r="E26" s="7">
        <f t="shared" si="6"/>
        <v>0.78660563430325925</v>
      </c>
    </row>
    <row r="27" spans="1:5" x14ac:dyDescent="0.25">
      <c r="A27" s="18">
        <v>3</v>
      </c>
      <c r="B27" s="8">
        <v>6444.166666666667</v>
      </c>
      <c r="C27" s="8">
        <f t="shared" si="5"/>
        <v>113446</v>
      </c>
      <c r="D27" s="7">
        <f t="shared" si="4"/>
        <v>4.7373186519133671E-2</v>
      </c>
      <c r="E27" s="7">
        <f t="shared" si="6"/>
        <v>0.83397882082239294</v>
      </c>
    </row>
    <row r="28" spans="1:5" x14ac:dyDescent="0.25">
      <c r="A28" s="18">
        <v>15</v>
      </c>
      <c r="B28" s="8">
        <v>6220.333333333333</v>
      </c>
      <c r="C28" s="8">
        <f t="shared" si="5"/>
        <v>119666.33333333333</v>
      </c>
      <c r="D28" s="7">
        <f t="shared" si="4"/>
        <v>4.5727714141138152E-2</v>
      </c>
      <c r="E28" s="7">
        <f t="shared" si="6"/>
        <v>0.87970653496353113</v>
      </c>
    </row>
    <row r="29" spans="1:5" x14ac:dyDescent="0.25">
      <c r="A29" s="18">
        <v>1</v>
      </c>
      <c r="B29" s="8">
        <v>5844.333333333333</v>
      </c>
      <c r="C29" s="8">
        <f t="shared" si="5"/>
        <v>125510.66666666666</v>
      </c>
      <c r="D29" s="7">
        <f>B29/$B$34</f>
        <v>4.2963614599248447E-2</v>
      </c>
      <c r="E29" s="7">
        <f t="shared" si="6"/>
        <v>0.9226701495627796</v>
      </c>
    </row>
    <row r="30" spans="1:5" x14ac:dyDescent="0.25">
      <c r="A30" s="18">
        <v>14</v>
      </c>
      <c r="B30" s="8">
        <v>3548.3333333333335</v>
      </c>
      <c r="C30" s="8">
        <f t="shared" si="5"/>
        <v>129058.99999999999</v>
      </c>
      <c r="D30" s="7">
        <f>B30/$B$34</f>
        <v>2.6084964205155978E-2</v>
      </c>
      <c r="E30" s="7">
        <f t="shared" si="6"/>
        <v>0.94875511376793553</v>
      </c>
    </row>
    <row r="31" spans="1:5" x14ac:dyDescent="0.25">
      <c r="A31" s="14">
        <v>13</v>
      </c>
      <c r="B31" s="8">
        <v>3468.5</v>
      </c>
      <c r="C31" s="8">
        <f>C30+B31</f>
        <v>132527.5</v>
      </c>
      <c r="D31" s="7">
        <f>B31/$B$34</f>
        <v>2.549808314107567E-2</v>
      </c>
      <c r="E31" s="7">
        <f t="shared" si="6"/>
        <v>0.97425319690901124</v>
      </c>
    </row>
    <row r="32" spans="1:5" x14ac:dyDescent="0.25">
      <c r="A32" s="14">
        <v>9</v>
      </c>
      <c r="B32" s="8">
        <v>2090.5</v>
      </c>
      <c r="C32" s="8">
        <f t="shared" si="5"/>
        <v>134618</v>
      </c>
      <c r="D32" s="7">
        <f>B32/$B$34</f>
        <v>1.5367952373192644E-2</v>
      </c>
      <c r="E32" s="7">
        <f>E31+D32</f>
        <v>0.9896211492822039</v>
      </c>
    </row>
    <row r="33" spans="1:5" x14ac:dyDescent="0.25">
      <c r="A33" s="14">
        <v>11</v>
      </c>
      <c r="B33" s="8">
        <v>1411.8333333333333</v>
      </c>
      <c r="C33" s="8">
        <f t="shared" ref="C33" si="7">C32+B33</f>
        <v>136029.83333333334</v>
      </c>
      <c r="D33" s="7">
        <f>B33/$B$34</f>
        <v>1.0378850717795972E-2</v>
      </c>
      <c r="E33" s="9">
        <f t="shared" ref="E33" si="8">E32+D33</f>
        <v>0.99999999999999989</v>
      </c>
    </row>
    <row r="34" spans="1:5" x14ac:dyDescent="0.25">
      <c r="B34" s="10">
        <f>SUM(B19:B33)</f>
        <v>136029.83333333334</v>
      </c>
      <c r="D34" s="12">
        <f>SUM(D19:D33)</f>
        <v>0.99999999999999989</v>
      </c>
    </row>
    <row r="36" spans="1:5" x14ac:dyDescent="0.25">
      <c r="A36" s="27" t="s">
        <v>32</v>
      </c>
      <c r="B36" s="15" t="s">
        <v>21</v>
      </c>
    </row>
    <row r="37" spans="1:5" x14ac:dyDescent="0.25">
      <c r="A37" s="27"/>
      <c r="B37" s="16" t="s">
        <v>22</v>
      </c>
    </row>
    <row r="38" spans="1:5" x14ac:dyDescent="0.25">
      <c r="A38" s="27"/>
      <c r="B38" s="17" t="s">
        <v>23</v>
      </c>
    </row>
  </sheetData>
  <sortState xmlns:xlrd2="http://schemas.microsoft.com/office/spreadsheetml/2017/richdata2" ref="A19:B33">
    <sortCondition descending="1" ref="B19:B33"/>
  </sortState>
  <mergeCells count="1">
    <mergeCell ref="A36:A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2217-8F31-409D-B0F2-4BC571FB2BCF}">
  <dimension ref="A1:E16"/>
  <sheetViews>
    <sheetView workbookViewId="0">
      <selection activeCell="E15" sqref="E15"/>
    </sheetView>
  </sheetViews>
  <sheetFormatPr baseColWidth="10" defaultRowHeight="15" x14ac:dyDescent="0.25"/>
  <cols>
    <col min="2" max="2" width="15" bestFit="1" customWidth="1"/>
  </cols>
  <sheetData>
    <row r="1" spans="1:5" x14ac:dyDescent="0.25">
      <c r="A1" s="5" t="s">
        <v>30</v>
      </c>
      <c r="B1" s="20" t="s">
        <v>31</v>
      </c>
      <c r="C1" s="5" t="s">
        <v>27</v>
      </c>
      <c r="D1" s="5" t="s">
        <v>28</v>
      </c>
      <c r="E1" s="5" t="s">
        <v>29</v>
      </c>
    </row>
    <row r="2" spans="1:5" x14ac:dyDescent="0.25">
      <c r="A2" s="13">
        <v>5</v>
      </c>
      <c r="B2" s="9">
        <v>46515700</v>
      </c>
      <c r="C2" s="9">
        <f>B2</f>
        <v>46515700</v>
      </c>
      <c r="D2" s="7">
        <f>B2/$B$12</f>
        <v>0.3975013245358352</v>
      </c>
      <c r="E2" s="7">
        <f>D2</f>
        <v>0.3975013245358352</v>
      </c>
    </row>
    <row r="3" spans="1:5" x14ac:dyDescent="0.25">
      <c r="A3" s="13">
        <v>4</v>
      </c>
      <c r="B3" s="9">
        <v>39690000</v>
      </c>
      <c r="C3" s="9">
        <f>C2+B3</f>
        <v>86205700</v>
      </c>
      <c r="D3" s="7">
        <f t="shared" ref="D3:D11" si="0">B3/$B$12</f>
        <v>0.33917209825558464</v>
      </c>
      <c r="E3" s="7">
        <f>E2+D3</f>
        <v>0.73667342279141979</v>
      </c>
    </row>
    <row r="4" spans="1:5" x14ac:dyDescent="0.25">
      <c r="A4" s="13">
        <v>9</v>
      </c>
      <c r="B4" s="9">
        <v>12103000</v>
      </c>
      <c r="C4" s="9">
        <f>C3+B4</f>
        <v>98308700</v>
      </c>
      <c r="D4" s="7">
        <f t="shared" si="0"/>
        <v>0.10342655341867829</v>
      </c>
      <c r="E4" s="7">
        <f t="shared" ref="E4:E11" si="1">E3+D4</f>
        <v>0.84009997621009802</v>
      </c>
    </row>
    <row r="5" spans="1:5" x14ac:dyDescent="0.25">
      <c r="A5" s="18">
        <v>1</v>
      </c>
      <c r="B5" s="9">
        <v>7350000</v>
      </c>
      <c r="C5" s="9">
        <f t="shared" ref="C5:C10" si="2">C4+B5</f>
        <v>105658700</v>
      </c>
      <c r="D5" s="7">
        <f t="shared" si="0"/>
        <v>6.280964782510827E-2</v>
      </c>
      <c r="E5" s="7">
        <f t="shared" si="1"/>
        <v>0.90290962403520625</v>
      </c>
    </row>
    <row r="6" spans="1:5" x14ac:dyDescent="0.25">
      <c r="A6" s="18">
        <v>2</v>
      </c>
      <c r="B6" s="9">
        <v>6286504</v>
      </c>
      <c r="C6" s="9">
        <f t="shared" si="2"/>
        <v>111945204</v>
      </c>
      <c r="D6" s="7">
        <f t="shared" si="0"/>
        <v>5.3721510515800604E-2</v>
      </c>
      <c r="E6" s="7">
        <f t="shared" si="1"/>
        <v>0.9566311345510069</v>
      </c>
    </row>
    <row r="7" spans="1:5" x14ac:dyDescent="0.25">
      <c r="A7" s="14">
        <v>6</v>
      </c>
      <c r="B7" s="9">
        <v>3653020</v>
      </c>
      <c r="C7" s="9">
        <f t="shared" si="2"/>
        <v>115598224</v>
      </c>
      <c r="D7" s="7">
        <f t="shared" si="0"/>
        <v>3.1216993156200953E-2</v>
      </c>
      <c r="E7" s="7">
        <f t="shared" si="1"/>
        <v>0.98784812770720787</v>
      </c>
    </row>
    <row r="8" spans="1:5" x14ac:dyDescent="0.25">
      <c r="A8" s="14">
        <v>10</v>
      </c>
      <c r="B8" s="9">
        <v>725620</v>
      </c>
      <c r="C8" s="9">
        <f t="shared" si="2"/>
        <v>116323844</v>
      </c>
      <c r="D8" s="7">
        <f t="shared" si="0"/>
        <v>6.2008077081435464E-3</v>
      </c>
      <c r="E8" s="7">
        <f t="shared" si="1"/>
        <v>0.99404893541535144</v>
      </c>
    </row>
    <row r="9" spans="1:5" x14ac:dyDescent="0.25">
      <c r="A9" s="14">
        <v>3</v>
      </c>
      <c r="B9" s="9">
        <v>392000</v>
      </c>
      <c r="C9" s="9">
        <f t="shared" si="2"/>
        <v>116715844</v>
      </c>
      <c r="D9" s="6">
        <f t="shared" si="0"/>
        <v>3.3498478840057744E-3</v>
      </c>
      <c r="E9" s="6">
        <f t="shared" si="1"/>
        <v>0.99739878329935716</v>
      </c>
    </row>
    <row r="10" spans="1:5" x14ac:dyDescent="0.25">
      <c r="A10" s="14">
        <v>7</v>
      </c>
      <c r="B10" s="9">
        <v>202335</v>
      </c>
      <c r="C10" s="9">
        <f t="shared" si="2"/>
        <v>116918179</v>
      </c>
      <c r="D10" s="6">
        <f t="shared" si="0"/>
        <v>1.7290598765569091E-3</v>
      </c>
      <c r="E10" s="6">
        <f t="shared" si="1"/>
        <v>0.99912784317591408</v>
      </c>
    </row>
    <row r="11" spans="1:5" x14ac:dyDescent="0.25">
      <c r="A11" s="14">
        <v>8</v>
      </c>
      <c r="B11" s="9">
        <v>102060</v>
      </c>
      <c r="C11" s="9">
        <f>C10+B11</f>
        <v>117020239</v>
      </c>
      <c r="D11" s="6">
        <f t="shared" si="0"/>
        <v>8.721568240857891E-4</v>
      </c>
      <c r="E11" s="9">
        <f t="shared" si="1"/>
        <v>0.99999999999999989</v>
      </c>
    </row>
    <row r="12" spans="1:5" x14ac:dyDescent="0.25">
      <c r="B12" s="12">
        <f>SUM(B2:B11)</f>
        <v>117020239</v>
      </c>
      <c r="C12" s="21">
        <f>SUM(C2:C11)</f>
        <v>1031210334</v>
      </c>
      <c r="D12" s="12">
        <f>SUM(D2:D11)</f>
        <v>0.99999999999999989</v>
      </c>
      <c r="E12" s="22">
        <f>SUM(E2:E11)</f>
        <v>8.8122391717213979</v>
      </c>
    </row>
    <row r="14" spans="1:5" x14ac:dyDescent="0.25">
      <c r="A14" s="27" t="s">
        <v>32</v>
      </c>
      <c r="B14" s="15" t="s">
        <v>21</v>
      </c>
    </row>
    <row r="15" spans="1:5" x14ac:dyDescent="0.25">
      <c r="A15" s="27"/>
      <c r="B15" s="16" t="s">
        <v>22</v>
      </c>
    </row>
    <row r="16" spans="1:5" x14ac:dyDescent="0.25">
      <c r="A16" s="27"/>
      <c r="B16" s="17" t="s">
        <v>23</v>
      </c>
    </row>
  </sheetData>
  <sortState xmlns:xlrd2="http://schemas.microsoft.com/office/spreadsheetml/2017/richdata2" ref="A2:B11">
    <sortCondition descending="1" ref="B2:B11"/>
  </sortState>
  <mergeCells count="1">
    <mergeCell ref="A14:A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55A0-D6D1-4960-9602-FA025D058CC3}">
  <dimension ref="A1:H21"/>
  <sheetViews>
    <sheetView workbookViewId="0">
      <selection activeCell="H13" sqref="H13"/>
    </sheetView>
  </sheetViews>
  <sheetFormatPr baseColWidth="10" defaultRowHeight="15" x14ac:dyDescent="0.25"/>
  <cols>
    <col min="1" max="1" width="14.7109375" bestFit="1" customWidth="1"/>
    <col min="6" max="6" width="9.7109375" bestFit="1" customWidth="1"/>
    <col min="7" max="7" width="7.140625" customWidth="1"/>
    <col min="8" max="8" width="4.5703125" bestFit="1" customWidth="1"/>
  </cols>
  <sheetData>
    <row r="1" spans="1:8" x14ac:dyDescent="0.25">
      <c r="A1" s="5" t="s">
        <v>30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24</v>
      </c>
      <c r="G1" s="5" t="s">
        <v>25</v>
      </c>
      <c r="H1" s="11" t="s">
        <v>26</v>
      </c>
    </row>
    <row r="2" spans="1:8" x14ac:dyDescent="0.25">
      <c r="A2" s="3" t="s">
        <v>33</v>
      </c>
      <c r="B2" s="3">
        <v>1500</v>
      </c>
      <c r="C2" s="3">
        <v>1600</v>
      </c>
      <c r="D2" s="3">
        <v>1400</v>
      </c>
      <c r="E2" s="3">
        <v>1450</v>
      </c>
      <c r="F2" s="8">
        <f t="shared" ref="F2:F7" si="0">AVERAGE(B2:E2)</f>
        <v>1487.5</v>
      </c>
      <c r="G2" s="8">
        <f t="shared" ref="G2:G7" si="1">_xlfn.STDEV.S(B2:E2)</f>
        <v>85.391256382996659</v>
      </c>
      <c r="H2" s="7">
        <f>G2/F2</f>
        <v>5.7405886644031366E-2</v>
      </c>
    </row>
    <row r="3" spans="1:8" x14ac:dyDescent="0.25">
      <c r="A3" s="3" t="s">
        <v>34</v>
      </c>
      <c r="B3" s="3">
        <v>150</v>
      </c>
      <c r="C3" s="3">
        <v>200</v>
      </c>
      <c r="D3" s="3">
        <v>250</v>
      </c>
      <c r="E3" s="3">
        <v>240</v>
      </c>
      <c r="F3" s="9">
        <f t="shared" si="0"/>
        <v>210</v>
      </c>
      <c r="G3" s="8">
        <f t="shared" si="1"/>
        <v>45.460605656619521</v>
      </c>
      <c r="H3" s="7">
        <f>G3/F3</f>
        <v>0.21647907455533105</v>
      </c>
    </row>
    <row r="4" spans="1:8" x14ac:dyDescent="0.25">
      <c r="A4" s="3" t="s">
        <v>35</v>
      </c>
      <c r="B4" s="3">
        <v>125</v>
      </c>
      <c r="C4" s="3">
        <v>100</v>
      </c>
      <c r="D4" s="3">
        <v>60</v>
      </c>
      <c r="E4" s="3">
        <v>80</v>
      </c>
      <c r="F4" s="8">
        <f t="shared" si="0"/>
        <v>91.25</v>
      </c>
      <c r="G4" s="8">
        <f t="shared" si="1"/>
        <v>27.801378862687127</v>
      </c>
      <c r="H4" s="7">
        <f t="shared" ref="H4:H7" si="2">G4/F4</f>
        <v>0.30467264507054387</v>
      </c>
    </row>
    <row r="5" spans="1:8" x14ac:dyDescent="0.25">
      <c r="A5" s="3" t="s">
        <v>36</v>
      </c>
      <c r="B5" s="3">
        <v>70</v>
      </c>
      <c r="C5" s="3">
        <v>70</v>
      </c>
      <c r="D5" s="3">
        <v>60</v>
      </c>
      <c r="E5" s="3">
        <v>75</v>
      </c>
      <c r="F5" s="8">
        <f t="shared" si="0"/>
        <v>68.75</v>
      </c>
      <c r="G5" s="8">
        <f t="shared" si="1"/>
        <v>6.2915286960589585</v>
      </c>
      <c r="H5" s="7">
        <f t="shared" si="2"/>
        <v>9.151314466994849E-2</v>
      </c>
    </row>
    <row r="6" spans="1:8" x14ac:dyDescent="0.25">
      <c r="A6" s="3" t="s">
        <v>37</v>
      </c>
      <c r="B6" s="3">
        <v>45</v>
      </c>
      <c r="C6" s="3">
        <v>60</v>
      </c>
      <c r="D6" s="3">
        <v>80</v>
      </c>
      <c r="E6" s="3">
        <v>30</v>
      </c>
      <c r="F6" s="8">
        <f t="shared" si="0"/>
        <v>53.75</v>
      </c>
      <c r="G6" s="8">
        <f t="shared" si="1"/>
        <v>21.360009363293827</v>
      </c>
      <c r="H6" s="7">
        <f t="shared" si="2"/>
        <v>0.39739552303802467</v>
      </c>
    </row>
    <row r="7" spans="1:8" x14ac:dyDescent="0.25">
      <c r="A7" s="3" t="s">
        <v>38</v>
      </c>
      <c r="B7" s="3">
        <v>30</v>
      </c>
      <c r="C7" s="3">
        <v>25</v>
      </c>
      <c r="D7" s="3">
        <v>35</v>
      </c>
      <c r="E7" s="3">
        <v>45</v>
      </c>
      <c r="F7" s="8">
        <f t="shared" si="0"/>
        <v>33.75</v>
      </c>
      <c r="G7" s="8">
        <f t="shared" si="1"/>
        <v>8.5391256382996659</v>
      </c>
      <c r="H7" s="7">
        <f t="shared" si="2"/>
        <v>0.2530111300236938</v>
      </c>
    </row>
    <row r="8" spans="1:8" x14ac:dyDescent="0.25">
      <c r="A8" s="23"/>
      <c r="B8" s="23"/>
      <c r="C8" s="23"/>
      <c r="D8" s="23"/>
      <c r="E8" s="23"/>
      <c r="F8" s="24"/>
      <c r="G8" s="24"/>
      <c r="H8" s="25"/>
    </row>
    <row r="10" spans="1:8" x14ac:dyDescent="0.25">
      <c r="A10" s="5" t="s">
        <v>30</v>
      </c>
      <c r="B10" s="5" t="s">
        <v>24</v>
      </c>
      <c r="C10" s="5" t="s">
        <v>27</v>
      </c>
      <c r="D10" s="5" t="s">
        <v>28</v>
      </c>
      <c r="E10" s="5" t="s">
        <v>29</v>
      </c>
    </row>
    <row r="11" spans="1:8" x14ac:dyDescent="0.25">
      <c r="A11" s="13" t="s">
        <v>33</v>
      </c>
      <c r="B11" s="8">
        <v>1487.5</v>
      </c>
      <c r="C11" s="8">
        <f>B11</f>
        <v>1487.5</v>
      </c>
      <c r="D11" s="7">
        <f t="shared" ref="D11:D16" si="3">B11/$B$17</f>
        <v>0.76478149100257065</v>
      </c>
      <c r="E11" s="7">
        <f>D11</f>
        <v>0.76478149100257065</v>
      </c>
    </row>
    <row r="12" spans="1:8" x14ac:dyDescent="0.25">
      <c r="A12" s="26" t="s">
        <v>34</v>
      </c>
      <c r="B12" s="9">
        <v>210</v>
      </c>
      <c r="C12" s="8">
        <f>C11+B12</f>
        <v>1697.5</v>
      </c>
      <c r="D12" s="7">
        <f t="shared" si="3"/>
        <v>0.10796915167095116</v>
      </c>
      <c r="E12" s="7">
        <f>E11+D12</f>
        <v>0.87275064267352176</v>
      </c>
    </row>
    <row r="13" spans="1:8" x14ac:dyDescent="0.25">
      <c r="A13" s="26" t="s">
        <v>35</v>
      </c>
      <c r="B13" s="8">
        <v>91.25</v>
      </c>
      <c r="C13" s="9">
        <f>C12+B13</f>
        <v>1788.75</v>
      </c>
      <c r="D13" s="7">
        <f t="shared" si="3"/>
        <v>4.691516709511568E-2</v>
      </c>
      <c r="E13" s="7">
        <f t="shared" ref="E13:E16" si="4">E12+D13</f>
        <v>0.91966580976863743</v>
      </c>
    </row>
    <row r="14" spans="1:8" x14ac:dyDescent="0.25">
      <c r="A14" s="26" t="s">
        <v>36</v>
      </c>
      <c r="B14" s="8">
        <v>68.75</v>
      </c>
      <c r="C14" s="8">
        <f t="shared" ref="C14:C16" si="5">C13+B14</f>
        <v>1857.5</v>
      </c>
      <c r="D14" s="7">
        <f t="shared" si="3"/>
        <v>3.5347043701799488E-2</v>
      </c>
      <c r="E14" s="7">
        <f>E13+D14</f>
        <v>0.95501285347043696</v>
      </c>
    </row>
    <row r="15" spans="1:8" x14ac:dyDescent="0.25">
      <c r="A15" s="19" t="s">
        <v>37</v>
      </c>
      <c r="B15" s="9">
        <v>53.75</v>
      </c>
      <c r="C15" s="8">
        <f t="shared" si="5"/>
        <v>1911.25</v>
      </c>
      <c r="D15" s="7">
        <f t="shared" si="3"/>
        <v>2.7634961439588688E-2</v>
      </c>
      <c r="E15" s="7">
        <f t="shared" si="4"/>
        <v>0.98264781491002562</v>
      </c>
    </row>
    <row r="16" spans="1:8" x14ac:dyDescent="0.25">
      <c r="A16" s="19" t="s">
        <v>38</v>
      </c>
      <c r="B16" s="9">
        <v>33.75</v>
      </c>
      <c r="C16" s="8">
        <f t="shared" si="5"/>
        <v>1945</v>
      </c>
      <c r="D16" s="7">
        <f t="shared" si="3"/>
        <v>1.7352185089974295E-2</v>
      </c>
      <c r="E16" s="9">
        <f t="shared" si="4"/>
        <v>0.99999999999999989</v>
      </c>
    </row>
    <row r="17" spans="1:4" x14ac:dyDescent="0.25">
      <c r="B17" s="12">
        <f>SUM(B11:B16)</f>
        <v>1945</v>
      </c>
      <c r="D17" s="12">
        <f>SUM(D11:D16)</f>
        <v>0.99999999999999989</v>
      </c>
    </row>
    <row r="19" spans="1:4" x14ac:dyDescent="0.25">
      <c r="A19" s="27" t="s">
        <v>32</v>
      </c>
      <c r="B19" s="15" t="s">
        <v>21</v>
      </c>
    </row>
    <row r="20" spans="1:4" x14ac:dyDescent="0.25">
      <c r="A20" s="27"/>
      <c r="B20" s="16" t="s">
        <v>22</v>
      </c>
    </row>
    <row r="21" spans="1:4" x14ac:dyDescent="0.25">
      <c r="A21" s="27"/>
      <c r="B21" s="17" t="s">
        <v>23</v>
      </c>
    </row>
  </sheetData>
  <sortState xmlns:xlrd2="http://schemas.microsoft.com/office/spreadsheetml/2017/richdata2" ref="A11:B16">
    <sortCondition descending="1" ref="B11:B16"/>
  </sortState>
  <mergeCells count="1">
    <mergeCell ref="A19:A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2020-09-29T15:57:53Z</dcterms:created>
  <dcterms:modified xsi:type="dcterms:W3CDTF">2020-12-10T20:08:04Z</dcterms:modified>
</cp:coreProperties>
</file>