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Fiap\2SIA\estatistica\"/>
    </mc:Choice>
  </mc:AlternateContent>
  <xr:revisionPtr revIDLastSave="0" documentId="13_ncr:1_{25839655-7BD3-4F02-B278-8024181FCF17}" xr6:coauthVersionLast="47" xr6:coauthVersionMax="47" xr10:uidLastSave="{00000000-0000-0000-0000-000000000000}"/>
  <bookViews>
    <workbookView xWindow="-120" yWindow="-120" windowWidth="29040" windowHeight="15840" activeTab="1" xr2:uid="{813CA2D0-2CB6-436C-B670-13D8D3F41237}"/>
  </bookViews>
  <sheets>
    <sheet name="Tabela1" sheetId="1" r:id="rId1"/>
    <sheet name="Tabela2" sheetId="2" r:id="rId2"/>
    <sheet name="Fó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/>
  <c r="S34" i="1"/>
  <c r="O28" i="1"/>
  <c r="L22" i="2" l="1"/>
  <c r="L19" i="2"/>
  <c r="P22" i="2"/>
  <c r="P19" i="2"/>
  <c r="S28" i="1" l="1"/>
  <c r="O18" i="1"/>
  <c r="O15" i="1"/>
  <c r="O13" i="1"/>
  <c r="P17" i="2"/>
  <c r="O17" i="2"/>
  <c r="P5" i="2" l="1"/>
  <c r="P6" i="2"/>
  <c r="P7" i="2"/>
  <c r="P8" i="2"/>
  <c r="P9" i="2"/>
  <c r="P10" i="2"/>
  <c r="P11" i="2"/>
  <c r="P12" i="2"/>
  <c r="P13" i="2"/>
  <c r="P14" i="2"/>
  <c r="P15" i="2"/>
  <c r="P16" i="2"/>
  <c r="O5" i="2"/>
  <c r="O6" i="2"/>
  <c r="O7" i="2"/>
  <c r="O8" i="2"/>
  <c r="O9" i="2"/>
  <c r="O10" i="2"/>
  <c r="O11" i="2"/>
  <c r="O12" i="2"/>
  <c r="O13" i="2"/>
  <c r="O14" i="2"/>
  <c r="O15" i="2"/>
  <c r="O16" i="2"/>
  <c r="M17" i="2"/>
  <c r="N5" i="2"/>
  <c r="N16" i="2"/>
  <c r="N11" i="2"/>
  <c r="N6" i="2"/>
  <c r="N7" i="2"/>
  <c r="N8" i="2"/>
  <c r="N9" i="2"/>
  <c r="N10" i="2"/>
  <c r="N12" i="2"/>
  <c r="N13" i="2"/>
  <c r="N14" i="2"/>
  <c r="N15" i="2"/>
  <c r="R18" i="1"/>
  <c r="Q18" i="1"/>
  <c r="P14" i="1"/>
  <c r="O16" i="1"/>
  <c r="P16" i="1"/>
  <c r="P17" i="1"/>
  <c r="L5" i="2" l="1"/>
  <c r="P15" i="1"/>
  <c r="P18" i="1"/>
  <c r="P19" i="1"/>
  <c r="P20" i="1"/>
  <c r="P21" i="1"/>
  <c r="P22" i="1"/>
  <c r="P13" i="1"/>
  <c r="O14" i="1"/>
  <c r="R16" i="1"/>
  <c r="O17" i="1"/>
  <c r="O19" i="1"/>
  <c r="O20" i="1"/>
  <c r="O21" i="1"/>
  <c r="O22" i="1"/>
  <c r="R13" i="1"/>
  <c r="J6" i="2" l="1"/>
  <c r="R19" i="1"/>
  <c r="Q19" i="1"/>
  <c r="R20" i="1"/>
  <c r="Q20" i="1"/>
  <c r="R15" i="1"/>
  <c r="Q15" i="1"/>
  <c r="Q14" i="1"/>
  <c r="R14" i="1"/>
  <c r="R23" i="1" s="1"/>
  <c r="R17" i="1"/>
  <c r="Q17" i="1"/>
  <c r="R22" i="1"/>
  <c r="Q22" i="1"/>
  <c r="R21" i="1"/>
  <c r="Q21" i="1"/>
  <c r="Q13" i="1"/>
  <c r="Q16" i="1"/>
  <c r="P23" i="1"/>
  <c r="O23" i="1"/>
  <c r="L6" i="2" l="1"/>
  <c r="Q23" i="1"/>
  <c r="J7" i="2" l="1"/>
  <c r="L7" i="2" l="1"/>
  <c r="J8" i="2" l="1"/>
  <c r="L8" i="2" l="1"/>
  <c r="J9" i="2" l="1"/>
  <c r="L9" i="2" l="1"/>
  <c r="J10" i="2" l="1"/>
  <c r="L10" i="2" l="1"/>
  <c r="J11" i="2" l="1"/>
  <c r="L11" i="2" l="1"/>
  <c r="J12" i="2" l="1"/>
  <c r="L12" i="2" l="1"/>
  <c r="J13" i="2" l="1"/>
  <c r="L13" i="2" l="1"/>
  <c r="J14" i="2" l="1"/>
  <c r="L14" i="2" l="1"/>
  <c r="J15" i="2" l="1"/>
  <c r="L15" i="2" l="1"/>
  <c r="J16" i="2" l="1"/>
  <c r="L16" i="2" l="1"/>
</calcChain>
</file>

<file path=xl/sharedStrings.xml><?xml version="1.0" encoding="utf-8"?>
<sst xmlns="http://schemas.openxmlformats.org/spreadsheetml/2006/main" count="48" uniqueCount="33">
  <si>
    <t>Tabela1</t>
  </si>
  <si>
    <t>Média Aritmética</t>
  </si>
  <si>
    <t>Coeficiente de variação</t>
  </si>
  <si>
    <t>TOTAL</t>
  </si>
  <si>
    <t>Variância</t>
  </si>
  <si>
    <t>Tabela 2</t>
  </si>
  <si>
    <t>Classes</t>
  </si>
  <si>
    <t>[</t>
  </si>
  <si>
    <t>;</t>
  </si>
  <si>
    <t>Freq. Absoluta</t>
  </si>
  <si>
    <t>Ponto médio da classe</t>
  </si>
  <si>
    <t>Apoio para média</t>
  </si>
  <si>
    <t>Apoio para desvio padrão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</si>
  <si>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</si>
  <si>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</si>
  <si>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*f</t>
    </r>
    <r>
      <rPr>
        <vertAlign val="subscript"/>
        <sz val="12"/>
        <color theme="1"/>
        <rFont val="Calibri"/>
        <family val="2"/>
        <scheme val="minor"/>
      </rPr>
      <t>i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</si>
  <si>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*f</t>
    </r>
    <r>
      <rPr>
        <vertAlign val="subscript"/>
        <sz val="12"/>
        <color theme="1"/>
        <rFont val="Calibri"/>
        <family val="2"/>
        <scheme val="minor"/>
      </rPr>
      <t>i</t>
    </r>
  </si>
  <si>
    <t>-</t>
  </si>
  <si>
    <t>Desvio padrão</t>
  </si>
  <si>
    <t>;[</t>
  </si>
  <si>
    <t xml:space="preserve">Coeficiente de </t>
  </si>
  <si>
    <t>variação</t>
  </si>
  <si>
    <r>
      <t>x</t>
    </r>
    <r>
      <rPr>
        <vertAlign val="subscript"/>
        <sz val="14"/>
        <color theme="7" tint="0.39997558519241921"/>
        <rFont val="Calibri"/>
        <family val="2"/>
        <scheme val="minor"/>
      </rPr>
      <t>i</t>
    </r>
  </si>
  <si>
    <r>
      <t>f</t>
    </r>
    <r>
      <rPr>
        <vertAlign val="subscript"/>
        <sz val="14"/>
        <color theme="7" tint="0.39997558519241921"/>
        <rFont val="Calibri"/>
        <family val="2"/>
        <scheme val="minor"/>
      </rPr>
      <t>i</t>
    </r>
  </si>
  <si>
    <r>
      <t>x</t>
    </r>
    <r>
      <rPr>
        <vertAlign val="subscript"/>
        <sz val="14"/>
        <color theme="7" tint="0.39997558519241921"/>
        <rFont val="Calibri"/>
        <family val="2"/>
        <scheme val="minor"/>
      </rPr>
      <t>i</t>
    </r>
    <r>
      <rPr>
        <vertAlign val="superscript"/>
        <sz val="14"/>
        <color theme="7" tint="0.39997558519241921"/>
        <rFont val="Calibri"/>
        <family val="2"/>
        <scheme val="minor"/>
      </rPr>
      <t>2</t>
    </r>
  </si>
  <si>
    <r>
      <t>x</t>
    </r>
    <r>
      <rPr>
        <vertAlign val="subscript"/>
        <sz val="14"/>
        <color theme="7" tint="0.39997558519241921"/>
        <rFont val="Calibri"/>
        <family val="2"/>
        <scheme val="minor"/>
      </rPr>
      <t>i</t>
    </r>
    <r>
      <rPr>
        <sz val="14"/>
        <color theme="7" tint="0.39997558519241921"/>
        <rFont val="Calibri"/>
        <family val="2"/>
        <scheme val="minor"/>
      </rPr>
      <t xml:space="preserve"> * f</t>
    </r>
    <r>
      <rPr>
        <vertAlign val="subscript"/>
        <sz val="14"/>
        <color theme="7" tint="0.39997558519241921"/>
        <rFont val="Calibri"/>
        <family val="2"/>
        <scheme val="minor"/>
      </rPr>
      <t>i</t>
    </r>
  </si>
  <si>
    <r>
      <t>(xi)</t>
    </r>
    <r>
      <rPr>
        <vertAlign val="superscript"/>
        <sz val="14"/>
        <color theme="7" tint="0.39997558519241921"/>
        <rFont val="Calibri"/>
        <family val="2"/>
        <scheme val="minor"/>
      </rPr>
      <t>2</t>
    </r>
    <r>
      <rPr>
        <sz val="14"/>
        <color theme="7" tint="0.39997558519241921"/>
        <rFont val="Calibri"/>
        <family val="2"/>
        <scheme val="minor"/>
      </rPr>
      <t>* fi</t>
    </r>
  </si>
  <si>
    <t>a = 5</t>
  </si>
  <si>
    <t>b = 5</t>
  </si>
  <si>
    <t>c = 9</t>
  </si>
  <si>
    <t>d = 1</t>
  </si>
  <si>
    <t xml:space="preserve"> e = 1</t>
  </si>
  <si>
    <t>f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</si>
</sst>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vertAlign val="subscript"/>
      <sz val="14"/>
      <color theme="7" tint="0.39997558519241921"/>
      <name val="Calibri"/>
      <family val="2"/>
      <scheme val="minor"/>
    </font>
    <font>
      <vertAlign val="superscript"/>
      <sz val="14"/>
      <color theme="7" tint="0.399975585192419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8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3" fillId="10" borderId="1" xfId="0" applyFont="1" applyFill="1" applyBorder="1"/>
    <xf numFmtId="0" fontId="3" fillId="2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10" fontId="0" fillId="20" borderId="0" xfId="1" applyNumberFormat="1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2" fontId="0" fillId="20" borderId="0" xfId="0" applyNumberFormat="1" applyFill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164" fontId="0" fillId="20" borderId="0" xfId="0" applyNumberForma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9D47EF-5BE0-4986-9D6F-0D6BD04E72B2}" name="Tabela4" displayName="Tabela4" ref="N12:R23" totalsRowShown="0" headerRowDxfId="11">
  <autoFilter ref="N12:R23" xr:uid="{9D9D47EF-5BE0-4986-9D6F-0D6BD04E72B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CEC73-DDB6-4433-AF49-EF591BF767FE}" name="xi"/>
    <tableColumn id="2" xr3:uid="{91922378-20AE-4565-8D5F-83C5A25BEB46}" name="fi"/>
    <tableColumn id="3" xr3:uid="{58A7F4B4-C18A-4C55-A534-8173416EEFBE}" name="xi2"/>
    <tableColumn id="4" xr3:uid="{0FE14399-A5B2-4537-8719-8EA2B0DAE6E9}" name="xi * fi" dataDxfId="10">
      <calculatedColumnFormula>Tabela4[[#This Row],[xi]]*Tabela4[[#This Row],[fi]]</calculatedColumnFormula>
    </tableColumn>
    <tableColumn id="5" xr3:uid="{9CEAD3D1-6F9C-48DB-9F9A-4892C0E7DB1B}" name="(xi)2* fi" dataDxfId="9">
      <calculatedColumnFormula>Tabela4[[#This Row],[xi2]]*Tabela4[[#This Row],[fi]]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1D99C-AA54-4978-BA94-13E4D881C514}" name="Tabela2" displayName="Tabela2" ref="J4:P17" totalsRowShown="0" headerRowDxfId="8" dataDxfId="7">
  <autoFilter ref="J4:P17" xr:uid="{CB61D99C-AA54-4978-BA94-13E4D881C5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D215025-7A5B-4360-ACCB-FB94739CA05D}" name="[" dataDxfId="6"/>
    <tableColumn id="2" xr3:uid="{DF85B46D-D3C2-4B6B-9501-7DA64977C9F3}" name=";" dataDxfId="5"/>
    <tableColumn id="3" xr3:uid="{FCF1CF6C-45C0-4A47-AD64-EAF77225F391}" name=";[" dataDxfId="4"/>
    <tableColumn id="4" xr3:uid="{32A47F73-DBF0-4ACC-97A3-1440C20502C2}" name="fi" dataDxfId="3"/>
    <tableColumn id="5" xr3:uid="{6B2F4ADE-C654-48C9-B5F9-61A5F572879E}" name="xi" dataDxfId="2"/>
    <tableColumn id="6" xr3:uid="{1D6E4FB9-02AF-48D1-BE4A-AA24E6C01902}" name="xi*fi" dataDxfId="1">
      <calculatedColumnFormula>Tabela2[[#This Row],[fi]]*Tabela2[[#This Row],[xi]]</calculatedColumnFormula>
    </tableColumn>
    <tableColumn id="7" xr3:uid="{2A8699E9-20A5-46B1-AF64-27FC0407CA7B}" name="(xi)2*fi" dataDxfId="0">
      <calculatedColumnFormula>(Tabela2[[#This Row],[xi]]^2)*Tabela2[[#This Row],[fi]]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3825-A587-4F22-9E96-4A2C8667B5BA}">
  <dimension ref="A1:AG121"/>
  <sheetViews>
    <sheetView topLeftCell="I24" zoomScale="175" zoomScaleNormal="175" workbookViewId="0">
      <selection activeCell="O36" sqref="O36"/>
    </sheetView>
  </sheetViews>
  <sheetFormatPr defaultRowHeight="15" x14ac:dyDescent="0.25"/>
  <cols>
    <col min="19" max="19" width="14.5703125" customWidth="1"/>
    <col min="21" max="21" width="9.140625" customWidth="1"/>
    <col min="23" max="23" width="12.5703125" customWidth="1"/>
  </cols>
  <sheetData>
    <row r="1" spans="1:33" x14ac:dyDescent="0.25">
      <c r="A1" s="1">
        <v>5</v>
      </c>
      <c r="B1" s="1">
        <v>5</v>
      </c>
      <c r="C1" s="1">
        <v>9</v>
      </c>
      <c r="D1" s="1">
        <v>1</v>
      </c>
      <c r="E1" s="1">
        <v>1</v>
      </c>
      <c r="F1" s="1">
        <v>4</v>
      </c>
    </row>
    <row r="2" spans="1:33" x14ac:dyDescent="0.25">
      <c r="H2">
        <v>0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33" x14ac:dyDescent="0.25">
      <c r="H3">
        <v>0</v>
      </c>
    </row>
    <row r="4" spans="1:33" x14ac:dyDescent="0.25">
      <c r="H4">
        <v>0</v>
      </c>
      <c r="X4" s="11">
        <v>4</v>
      </c>
      <c r="Y4" s="12">
        <v>5</v>
      </c>
      <c r="Z4" s="11">
        <v>4</v>
      </c>
      <c r="AA4" s="13">
        <v>7</v>
      </c>
      <c r="AB4" s="14">
        <v>1</v>
      </c>
      <c r="AC4" s="11">
        <v>4</v>
      </c>
      <c r="AD4" s="11">
        <v>4</v>
      </c>
      <c r="AE4" s="14">
        <v>1</v>
      </c>
      <c r="AF4" s="15">
        <v>9</v>
      </c>
      <c r="AG4" s="11">
        <v>4</v>
      </c>
    </row>
    <row r="5" spans="1:33" x14ac:dyDescent="0.25">
      <c r="H5">
        <v>0</v>
      </c>
      <c r="X5" s="12">
        <v>5</v>
      </c>
      <c r="Y5" s="11">
        <v>4</v>
      </c>
      <c r="Z5" s="14">
        <v>1</v>
      </c>
      <c r="AA5" s="16">
        <v>6</v>
      </c>
      <c r="AB5" s="12">
        <v>5</v>
      </c>
      <c r="AC5" s="15">
        <v>9</v>
      </c>
      <c r="AD5" s="15">
        <v>9</v>
      </c>
      <c r="AE5" s="11">
        <v>4</v>
      </c>
      <c r="AF5" s="14">
        <v>1</v>
      </c>
      <c r="AG5" s="11">
        <v>4</v>
      </c>
    </row>
    <row r="6" spans="1:33" x14ac:dyDescent="0.25">
      <c r="H6">
        <v>0</v>
      </c>
      <c r="X6" s="17">
        <v>0</v>
      </c>
      <c r="Y6" s="17">
        <v>0</v>
      </c>
      <c r="Z6" s="14">
        <v>1</v>
      </c>
      <c r="AA6" s="15">
        <v>9</v>
      </c>
      <c r="AB6" s="12">
        <v>5</v>
      </c>
      <c r="AC6" s="11">
        <v>4</v>
      </c>
      <c r="AD6" s="14">
        <v>1</v>
      </c>
      <c r="AE6" s="14">
        <v>1</v>
      </c>
      <c r="AF6" s="11">
        <v>4</v>
      </c>
      <c r="AG6" s="14">
        <v>1</v>
      </c>
    </row>
    <row r="7" spans="1:33" x14ac:dyDescent="0.25">
      <c r="H7">
        <v>0</v>
      </c>
      <c r="X7" s="11">
        <v>4</v>
      </c>
      <c r="Y7">
        <v>8</v>
      </c>
      <c r="Z7" s="15">
        <v>9</v>
      </c>
      <c r="AA7" s="11">
        <v>4</v>
      </c>
      <c r="AB7" s="15">
        <v>9</v>
      </c>
      <c r="AC7" s="14">
        <v>1</v>
      </c>
      <c r="AD7" s="12">
        <v>5</v>
      </c>
      <c r="AE7" s="15">
        <v>9</v>
      </c>
      <c r="AF7" s="11">
        <v>4</v>
      </c>
      <c r="AG7" s="11">
        <v>4</v>
      </c>
    </row>
    <row r="8" spans="1:33" x14ac:dyDescent="0.25">
      <c r="H8">
        <v>1</v>
      </c>
      <c r="X8" s="12">
        <v>5</v>
      </c>
      <c r="Y8" s="14">
        <v>1</v>
      </c>
      <c r="Z8" s="12">
        <v>5</v>
      </c>
      <c r="AA8" s="15">
        <v>9</v>
      </c>
      <c r="AB8" s="11">
        <v>4</v>
      </c>
      <c r="AC8" s="11">
        <v>4</v>
      </c>
      <c r="AD8" s="11">
        <v>4</v>
      </c>
      <c r="AE8" s="14">
        <v>1</v>
      </c>
      <c r="AF8" s="14">
        <v>1</v>
      </c>
      <c r="AG8" s="15">
        <v>9</v>
      </c>
    </row>
    <row r="9" spans="1:33" x14ac:dyDescent="0.25">
      <c r="H9">
        <v>1</v>
      </c>
      <c r="X9" s="17">
        <v>0</v>
      </c>
      <c r="Y9" s="11">
        <v>4</v>
      </c>
      <c r="Z9" s="14">
        <v>1</v>
      </c>
      <c r="AA9" s="14">
        <v>1</v>
      </c>
      <c r="AB9" s="14">
        <v>1</v>
      </c>
      <c r="AC9" s="14">
        <v>1</v>
      </c>
      <c r="AD9" s="15">
        <v>9</v>
      </c>
      <c r="AE9" s="14">
        <v>1</v>
      </c>
      <c r="AF9" s="15">
        <v>9</v>
      </c>
      <c r="AG9" s="14">
        <v>1</v>
      </c>
    </row>
    <row r="10" spans="1:33" x14ac:dyDescent="0.25">
      <c r="H10">
        <v>1</v>
      </c>
      <c r="X10">
        <v>8</v>
      </c>
      <c r="Y10" s="15">
        <v>9</v>
      </c>
      <c r="Z10" s="11">
        <v>4</v>
      </c>
      <c r="AA10" s="12">
        <v>5</v>
      </c>
      <c r="AB10" s="11">
        <v>4</v>
      </c>
      <c r="AC10" s="15">
        <v>9</v>
      </c>
      <c r="AD10" s="14">
        <v>1</v>
      </c>
      <c r="AE10" s="14">
        <v>1</v>
      </c>
      <c r="AF10" s="14">
        <v>1</v>
      </c>
      <c r="AG10" s="14">
        <v>1</v>
      </c>
    </row>
    <row r="11" spans="1:33" x14ac:dyDescent="0.25">
      <c r="H11">
        <v>1</v>
      </c>
      <c r="N11" s="30" t="s">
        <v>0</v>
      </c>
      <c r="O11" s="30"/>
      <c r="P11" s="30"/>
      <c r="Q11" s="30"/>
      <c r="R11" s="30"/>
      <c r="X11" s="13">
        <v>7</v>
      </c>
      <c r="Y11" s="14">
        <v>1</v>
      </c>
      <c r="Z11" s="15">
        <v>9</v>
      </c>
      <c r="AA11" s="14">
        <v>1</v>
      </c>
      <c r="AB11" s="12">
        <v>5</v>
      </c>
      <c r="AC11" s="11">
        <v>4</v>
      </c>
      <c r="AD11" s="18">
        <v>2</v>
      </c>
      <c r="AE11" s="12">
        <v>5</v>
      </c>
      <c r="AF11" s="18">
        <v>2</v>
      </c>
      <c r="AG11" s="11">
        <v>4</v>
      </c>
    </row>
    <row r="12" spans="1:33" ht="21.75" x14ac:dyDescent="0.35">
      <c r="H12">
        <v>1</v>
      </c>
      <c r="N12" s="10" t="s">
        <v>22</v>
      </c>
      <c r="O12" s="10" t="s">
        <v>23</v>
      </c>
      <c r="P12" s="10" t="s">
        <v>24</v>
      </c>
      <c r="Q12" s="10" t="s">
        <v>25</v>
      </c>
      <c r="R12" s="10" t="s">
        <v>26</v>
      </c>
      <c r="X12" s="11">
        <v>4</v>
      </c>
      <c r="Y12" s="11">
        <v>4</v>
      </c>
      <c r="Z12" s="14">
        <v>1</v>
      </c>
      <c r="AA12" s="13">
        <v>7</v>
      </c>
      <c r="AB12" s="15">
        <v>9</v>
      </c>
      <c r="AC12" s="16">
        <v>6</v>
      </c>
      <c r="AD12" s="17">
        <v>0</v>
      </c>
      <c r="AE12" s="13">
        <v>7</v>
      </c>
      <c r="AF12" s="11">
        <v>4</v>
      </c>
      <c r="AG12" s="15">
        <v>9</v>
      </c>
    </row>
    <row r="13" spans="1:33" x14ac:dyDescent="0.25">
      <c r="H13">
        <v>1</v>
      </c>
      <c r="N13">
        <v>0</v>
      </c>
      <c r="O13">
        <f>COUNTIF(H:H,N13)</f>
        <v>6</v>
      </c>
      <c r="P13">
        <f t="shared" ref="P13:P22" si="0">N13^2</f>
        <v>0</v>
      </c>
      <c r="Q13">
        <f>Tabela4[[#This Row],[xi]]*Tabela4[[#This Row],[fi]]</f>
        <v>0</v>
      </c>
      <c r="R13">
        <f>Tabela4[[#This Row],[xi2]]*Tabela4[[#This Row],[fi]]</f>
        <v>0</v>
      </c>
      <c r="X13" s="12">
        <v>5</v>
      </c>
      <c r="Y13" s="15">
        <v>9</v>
      </c>
      <c r="Z13" s="12">
        <v>5</v>
      </c>
      <c r="AA13" s="18">
        <v>2</v>
      </c>
      <c r="AB13" s="11">
        <v>4</v>
      </c>
      <c r="AC13" s="15">
        <v>9</v>
      </c>
      <c r="AD13" s="15">
        <v>9</v>
      </c>
      <c r="AE13" s="11">
        <v>4</v>
      </c>
      <c r="AF13" s="14">
        <v>1</v>
      </c>
      <c r="AG13" s="14">
        <v>1</v>
      </c>
    </row>
    <row r="14" spans="1:33" x14ac:dyDescent="0.25">
      <c r="H14">
        <v>1</v>
      </c>
      <c r="N14">
        <v>1</v>
      </c>
      <c r="O14">
        <f t="shared" ref="O14:O22" si="1">COUNTIF(H:H,N14)</f>
        <v>32</v>
      </c>
      <c r="P14">
        <f>N14^2</f>
        <v>1</v>
      </c>
      <c r="Q14">
        <f>Tabela4[[#This Row],[xi]]*Tabela4[[#This Row],[fi]]</f>
        <v>32</v>
      </c>
      <c r="R14">
        <f>Tabela4[[#This Row],[xi2]]*Tabela4[[#This Row],[fi]]</f>
        <v>32</v>
      </c>
      <c r="X14" s="15">
        <v>9</v>
      </c>
      <c r="Y14" s="17">
        <v>0</v>
      </c>
      <c r="Z14" s="11">
        <v>4</v>
      </c>
      <c r="AA14" s="15">
        <v>9</v>
      </c>
      <c r="AB14" s="14">
        <v>1</v>
      </c>
      <c r="AC14" s="14">
        <v>1</v>
      </c>
      <c r="AD14" s="18">
        <v>2</v>
      </c>
      <c r="AE14" s="19">
        <v>3</v>
      </c>
      <c r="AF14" s="17">
        <v>0</v>
      </c>
      <c r="AG14" s="11">
        <v>4</v>
      </c>
    </row>
    <row r="15" spans="1:33" ht="15" customHeight="1" x14ac:dyDescent="0.25">
      <c r="H15">
        <v>1</v>
      </c>
      <c r="N15">
        <v>2</v>
      </c>
      <c r="O15">
        <f>COUNTIF(H:H,N15)</f>
        <v>5</v>
      </c>
      <c r="P15">
        <f t="shared" si="0"/>
        <v>4</v>
      </c>
      <c r="Q15">
        <f>Tabela4[[#This Row],[xi]]*Tabela4[[#This Row],[fi]]</f>
        <v>10</v>
      </c>
      <c r="R15">
        <f>Tabela4[[#This Row],[xi2]]*Tabela4[[#This Row],[fi]]</f>
        <v>20</v>
      </c>
      <c r="X15" s="14">
        <v>1</v>
      </c>
      <c r="Y15" s="11">
        <v>4</v>
      </c>
      <c r="Z15" s="18">
        <v>2</v>
      </c>
      <c r="AA15">
        <v>8</v>
      </c>
      <c r="AB15" s="11">
        <v>4</v>
      </c>
      <c r="AC15" s="11">
        <v>4</v>
      </c>
      <c r="AD15" s="16">
        <v>6</v>
      </c>
      <c r="AE15" s="14">
        <v>1</v>
      </c>
      <c r="AF15" s="19">
        <v>3</v>
      </c>
      <c r="AG15" s="14">
        <v>1</v>
      </c>
    </row>
    <row r="16" spans="1:33" x14ac:dyDescent="0.25">
      <c r="H16">
        <v>1</v>
      </c>
      <c r="N16">
        <v>3</v>
      </c>
      <c r="O16">
        <f t="shared" si="1"/>
        <v>2</v>
      </c>
      <c r="P16">
        <f t="shared" si="0"/>
        <v>9</v>
      </c>
      <c r="Q16">
        <f>Tabela4[[#This Row],[xi]]*Tabela4[[#This Row],[fi]]</f>
        <v>6</v>
      </c>
      <c r="R16">
        <f>Tabela4[[#This Row],[xi2]]*Tabela4[[#This Row],[fi]]</f>
        <v>18</v>
      </c>
    </row>
    <row r="17" spans="8:24" x14ac:dyDescent="0.25">
      <c r="H17">
        <v>1</v>
      </c>
      <c r="N17">
        <v>4</v>
      </c>
      <c r="O17">
        <f t="shared" si="1"/>
        <v>32</v>
      </c>
      <c r="P17">
        <f t="shared" si="0"/>
        <v>16</v>
      </c>
      <c r="Q17">
        <f>Tabela4[[#This Row],[xi]]*Tabela4[[#This Row],[fi]]</f>
        <v>128</v>
      </c>
      <c r="R17">
        <f>Tabela4[[#This Row],[xi2]]*Tabela4[[#This Row],[fi]]</f>
        <v>512</v>
      </c>
    </row>
    <row r="18" spans="8:24" x14ac:dyDescent="0.25">
      <c r="H18">
        <v>1</v>
      </c>
      <c r="N18">
        <v>5</v>
      </c>
      <c r="O18">
        <f>COUNTIF(H:H,N18)</f>
        <v>12</v>
      </c>
      <c r="P18">
        <f t="shared" si="0"/>
        <v>25</v>
      </c>
      <c r="Q18">
        <f>Tabela4[[#This Row],[xi]]*Tabela4[[#This Row],[fi]]</f>
        <v>60</v>
      </c>
      <c r="R18">
        <f>Tabela4[[#This Row],[xi2]]*Tabela4[[#This Row],[fi]]</f>
        <v>300</v>
      </c>
    </row>
    <row r="19" spans="8:24" x14ac:dyDescent="0.25">
      <c r="H19">
        <v>1</v>
      </c>
      <c r="N19">
        <v>6</v>
      </c>
      <c r="O19">
        <f t="shared" si="1"/>
        <v>3</v>
      </c>
      <c r="P19">
        <f t="shared" si="0"/>
        <v>36</v>
      </c>
      <c r="Q19">
        <f>Tabela4[[#This Row],[xi]]*Tabela4[[#This Row],[fi]]</f>
        <v>18</v>
      </c>
      <c r="R19">
        <f>Tabela4[[#This Row],[xi2]]*Tabela4[[#This Row],[fi]]</f>
        <v>108</v>
      </c>
    </row>
    <row r="20" spans="8:24" x14ac:dyDescent="0.25">
      <c r="H20">
        <v>1</v>
      </c>
      <c r="N20">
        <v>7</v>
      </c>
      <c r="O20">
        <f t="shared" si="1"/>
        <v>4</v>
      </c>
      <c r="P20">
        <f t="shared" si="0"/>
        <v>49</v>
      </c>
      <c r="Q20">
        <f>Tabela4[[#This Row],[xi]]*Tabela4[[#This Row],[fi]]</f>
        <v>28</v>
      </c>
      <c r="R20">
        <f>Tabela4[[#This Row],[xi2]]*Tabela4[[#This Row],[fi]]</f>
        <v>196</v>
      </c>
    </row>
    <row r="21" spans="8:24" x14ac:dyDescent="0.25">
      <c r="H21">
        <v>1</v>
      </c>
      <c r="N21">
        <v>8</v>
      </c>
      <c r="O21">
        <f t="shared" si="1"/>
        <v>3</v>
      </c>
      <c r="P21">
        <f t="shared" si="0"/>
        <v>64</v>
      </c>
      <c r="Q21">
        <f>Tabela4[[#This Row],[xi]]*Tabela4[[#This Row],[fi]]</f>
        <v>24</v>
      </c>
      <c r="R21">
        <f>Tabela4[[#This Row],[xi2]]*Tabela4[[#This Row],[fi]]</f>
        <v>192</v>
      </c>
    </row>
    <row r="22" spans="8:24" x14ac:dyDescent="0.25">
      <c r="H22">
        <v>1</v>
      </c>
      <c r="N22">
        <v>9</v>
      </c>
      <c r="O22">
        <f t="shared" si="1"/>
        <v>21</v>
      </c>
      <c r="P22">
        <f t="shared" si="0"/>
        <v>81</v>
      </c>
      <c r="Q22">
        <f>Tabela4[[#This Row],[xi]]*Tabela4[[#This Row],[fi]]</f>
        <v>189</v>
      </c>
      <c r="R22">
        <f>Tabela4[[#This Row],[xi2]]*Tabela4[[#This Row],[fi]]</f>
        <v>1701</v>
      </c>
    </row>
    <row r="23" spans="8:24" x14ac:dyDescent="0.25">
      <c r="H23">
        <v>1</v>
      </c>
      <c r="N23" s="2" t="s">
        <v>3</v>
      </c>
      <c r="O23" s="3">
        <f t="shared" ref="O23:P23" si="2">SUM(O13:O22)</f>
        <v>120</v>
      </c>
      <c r="P23" s="3">
        <f t="shared" si="2"/>
        <v>285</v>
      </c>
      <c r="Q23" s="3">
        <f>SUM(Q13:Q22)</f>
        <v>495</v>
      </c>
      <c r="R23" s="3">
        <f>SUM(R13:R22)</f>
        <v>3079</v>
      </c>
    </row>
    <row r="24" spans="8:24" x14ac:dyDescent="0.25">
      <c r="H24">
        <v>1</v>
      </c>
    </row>
    <row r="25" spans="8:24" x14ac:dyDescent="0.25">
      <c r="H25">
        <v>1</v>
      </c>
    </row>
    <row r="26" spans="8:24" ht="21" x14ac:dyDescent="0.25">
      <c r="H26">
        <v>1</v>
      </c>
      <c r="P26" s="7"/>
      <c r="Q26" s="7"/>
      <c r="R26" s="7"/>
      <c r="S26" s="7"/>
      <c r="T26" s="7"/>
    </row>
    <row r="27" spans="8:24" x14ac:dyDescent="0.25">
      <c r="H27">
        <v>1</v>
      </c>
      <c r="O27" t="s">
        <v>1</v>
      </c>
      <c r="S27" t="s">
        <v>18</v>
      </c>
    </row>
    <row r="28" spans="8:24" x14ac:dyDescent="0.25">
      <c r="H28">
        <v>1</v>
      </c>
      <c r="M28" s="4"/>
      <c r="N28" s="4"/>
      <c r="O28" s="31">
        <f>Q23/O23</f>
        <v>4.125</v>
      </c>
      <c r="P28" s="31"/>
      <c r="R28" s="4"/>
      <c r="S28" s="31">
        <f>SQRT(R23/O23-O28^2)</f>
        <v>2.9398483520980014</v>
      </c>
      <c r="T28" s="31"/>
    </row>
    <row r="29" spans="8:24" x14ac:dyDescent="0.25">
      <c r="H29">
        <v>1</v>
      </c>
      <c r="M29" s="4"/>
      <c r="N29" s="4"/>
      <c r="O29" s="8"/>
      <c r="P29" s="8"/>
      <c r="R29" s="4"/>
      <c r="S29" s="4"/>
      <c r="T29" s="8"/>
      <c r="U29" s="8"/>
    </row>
    <row r="30" spans="8:24" x14ac:dyDescent="0.25">
      <c r="H30">
        <v>1</v>
      </c>
      <c r="M30" s="4"/>
      <c r="N30" s="4"/>
      <c r="O30" s="8"/>
      <c r="P30" s="8"/>
      <c r="R30" s="4"/>
      <c r="S30" s="4"/>
      <c r="T30" s="8"/>
      <c r="U30" s="8"/>
    </row>
    <row r="31" spans="8:24" x14ac:dyDescent="0.25">
      <c r="H31">
        <v>1</v>
      </c>
      <c r="M31" s="4"/>
      <c r="N31" s="4"/>
      <c r="O31" s="8"/>
      <c r="P31" s="8"/>
      <c r="R31" s="4"/>
      <c r="S31" s="4"/>
      <c r="T31" s="8"/>
      <c r="U31" s="8"/>
    </row>
    <row r="32" spans="8:24" x14ac:dyDescent="0.25">
      <c r="H32">
        <v>1</v>
      </c>
      <c r="M32" s="4"/>
      <c r="N32" s="4"/>
      <c r="O32" s="8"/>
      <c r="P32" s="8"/>
      <c r="R32" s="4"/>
      <c r="S32" s="5" t="s">
        <v>20</v>
      </c>
      <c r="T32" s="5" t="s">
        <v>21</v>
      </c>
      <c r="U32" s="8"/>
      <c r="W32" s="9"/>
      <c r="X32" s="9"/>
    </row>
    <row r="33" spans="8:24" x14ac:dyDescent="0.25">
      <c r="H33">
        <v>1</v>
      </c>
      <c r="O33" t="s">
        <v>4</v>
      </c>
      <c r="S33" s="5"/>
      <c r="T33" s="5"/>
      <c r="W33" s="9"/>
      <c r="X33" s="9"/>
    </row>
    <row r="34" spans="8:24" x14ac:dyDescent="0.25">
      <c r="H34">
        <v>1</v>
      </c>
      <c r="M34" s="4"/>
      <c r="N34" s="4"/>
      <c r="O34" s="31">
        <f>S28^2</f>
        <v>8.642708333333335</v>
      </c>
      <c r="P34" s="31"/>
      <c r="S34" s="32">
        <f>S28/O28</f>
        <v>0.71269050959951552</v>
      </c>
      <c r="T34" s="32"/>
      <c r="W34" s="9"/>
      <c r="X34" s="9"/>
    </row>
    <row r="35" spans="8:24" ht="21" x14ac:dyDescent="0.25">
      <c r="H35">
        <v>1</v>
      </c>
      <c r="M35" s="4"/>
      <c r="N35" s="4"/>
      <c r="O35" s="31"/>
      <c r="P35" s="31"/>
      <c r="R35" s="6"/>
      <c r="S35" s="32"/>
      <c r="T35" s="32"/>
      <c r="V35" s="6"/>
    </row>
    <row r="36" spans="8:24" ht="21" x14ac:dyDescent="0.25">
      <c r="H36">
        <v>1</v>
      </c>
      <c r="M36" s="4"/>
      <c r="N36" s="4"/>
      <c r="O36" s="4"/>
      <c r="P36" s="4"/>
      <c r="R36" s="7"/>
      <c r="V36" s="7"/>
    </row>
    <row r="37" spans="8:24" ht="21" x14ac:dyDescent="0.25">
      <c r="H37">
        <v>1</v>
      </c>
      <c r="M37" s="4"/>
      <c r="N37" s="4"/>
      <c r="O37" s="4"/>
      <c r="P37" s="4"/>
      <c r="R37" s="7"/>
      <c r="V37" s="7"/>
    </row>
    <row r="38" spans="8:24" ht="21" x14ac:dyDescent="0.25">
      <c r="H38">
        <v>1</v>
      </c>
      <c r="R38" s="7"/>
      <c r="V38" s="7"/>
    </row>
    <row r="39" spans="8:24" x14ac:dyDescent="0.25">
      <c r="H39">
        <v>1</v>
      </c>
    </row>
    <row r="40" spans="8:24" x14ac:dyDescent="0.25">
      <c r="H40">
        <v>2</v>
      </c>
    </row>
    <row r="41" spans="8:24" x14ac:dyDescent="0.25">
      <c r="H41">
        <v>2</v>
      </c>
    </row>
    <row r="42" spans="8:24" x14ac:dyDescent="0.25">
      <c r="H42">
        <v>2</v>
      </c>
    </row>
    <row r="43" spans="8:24" x14ac:dyDescent="0.25">
      <c r="H43">
        <v>2</v>
      </c>
    </row>
    <row r="44" spans="8:24" x14ac:dyDescent="0.25">
      <c r="H44">
        <v>2</v>
      </c>
    </row>
    <row r="45" spans="8:24" x14ac:dyDescent="0.25">
      <c r="H45">
        <v>3</v>
      </c>
    </row>
    <row r="46" spans="8:24" x14ac:dyDescent="0.25">
      <c r="H46">
        <v>3</v>
      </c>
    </row>
    <row r="47" spans="8:24" x14ac:dyDescent="0.25">
      <c r="H47">
        <v>4</v>
      </c>
    </row>
    <row r="48" spans="8:24" x14ac:dyDescent="0.25">
      <c r="H48">
        <v>4</v>
      </c>
    </row>
    <row r="49" spans="8:8" x14ac:dyDescent="0.25">
      <c r="H49">
        <v>4</v>
      </c>
    </row>
    <row r="50" spans="8:8" x14ac:dyDescent="0.25">
      <c r="H50">
        <v>4</v>
      </c>
    </row>
    <row r="51" spans="8:8" x14ac:dyDescent="0.25">
      <c r="H51">
        <v>4</v>
      </c>
    </row>
    <row r="52" spans="8:8" x14ac:dyDescent="0.25">
      <c r="H52">
        <v>4</v>
      </c>
    </row>
    <row r="53" spans="8:8" x14ac:dyDescent="0.25">
      <c r="H53">
        <v>4</v>
      </c>
    </row>
    <row r="54" spans="8:8" x14ac:dyDescent="0.25">
      <c r="H54">
        <v>4</v>
      </c>
    </row>
    <row r="55" spans="8:8" x14ac:dyDescent="0.25">
      <c r="H55">
        <v>4</v>
      </c>
    </row>
    <row r="56" spans="8:8" x14ac:dyDescent="0.25">
      <c r="H56">
        <v>4</v>
      </c>
    </row>
    <row r="57" spans="8:8" x14ac:dyDescent="0.25">
      <c r="H57">
        <v>4</v>
      </c>
    </row>
    <row r="58" spans="8:8" x14ac:dyDescent="0.25">
      <c r="H58">
        <v>4</v>
      </c>
    </row>
    <row r="59" spans="8:8" x14ac:dyDescent="0.25">
      <c r="H59">
        <v>4</v>
      </c>
    </row>
    <row r="60" spans="8:8" x14ac:dyDescent="0.25">
      <c r="H60">
        <v>4</v>
      </c>
    </row>
    <row r="61" spans="8:8" x14ac:dyDescent="0.25">
      <c r="H61">
        <v>4</v>
      </c>
    </row>
    <row r="62" spans="8:8" x14ac:dyDescent="0.25">
      <c r="H62">
        <v>4</v>
      </c>
    </row>
    <row r="63" spans="8:8" x14ac:dyDescent="0.25">
      <c r="H63">
        <v>4</v>
      </c>
    </row>
    <row r="64" spans="8:8" x14ac:dyDescent="0.25">
      <c r="H64">
        <v>4</v>
      </c>
    </row>
    <row r="65" spans="8:8" x14ac:dyDescent="0.25">
      <c r="H65">
        <v>4</v>
      </c>
    </row>
    <row r="66" spans="8:8" x14ac:dyDescent="0.25">
      <c r="H66">
        <v>4</v>
      </c>
    </row>
    <row r="67" spans="8:8" x14ac:dyDescent="0.25">
      <c r="H67">
        <v>4</v>
      </c>
    </row>
    <row r="68" spans="8:8" x14ac:dyDescent="0.25">
      <c r="H68">
        <v>4</v>
      </c>
    </row>
    <row r="69" spans="8:8" x14ac:dyDescent="0.25">
      <c r="H69">
        <v>4</v>
      </c>
    </row>
    <row r="70" spans="8:8" x14ac:dyDescent="0.25">
      <c r="H70">
        <v>4</v>
      </c>
    </row>
    <row r="71" spans="8:8" x14ac:dyDescent="0.25">
      <c r="H71">
        <v>4</v>
      </c>
    </row>
    <row r="72" spans="8:8" x14ac:dyDescent="0.25">
      <c r="H72">
        <v>4</v>
      </c>
    </row>
    <row r="73" spans="8:8" x14ac:dyDescent="0.25">
      <c r="H73">
        <v>4</v>
      </c>
    </row>
    <row r="74" spans="8:8" x14ac:dyDescent="0.25">
      <c r="H74">
        <v>4</v>
      </c>
    </row>
    <row r="75" spans="8:8" x14ac:dyDescent="0.25">
      <c r="H75">
        <v>4</v>
      </c>
    </row>
    <row r="76" spans="8:8" x14ac:dyDescent="0.25">
      <c r="H76">
        <v>4</v>
      </c>
    </row>
    <row r="77" spans="8:8" x14ac:dyDescent="0.25">
      <c r="H77">
        <v>4</v>
      </c>
    </row>
    <row r="78" spans="8:8" x14ac:dyDescent="0.25">
      <c r="H78">
        <v>4</v>
      </c>
    </row>
    <row r="79" spans="8:8" x14ac:dyDescent="0.25">
      <c r="H79">
        <v>5</v>
      </c>
    </row>
    <row r="80" spans="8:8" x14ac:dyDescent="0.25">
      <c r="H80">
        <v>5</v>
      </c>
    </row>
    <row r="81" spans="8:8" x14ac:dyDescent="0.25">
      <c r="H81">
        <v>5</v>
      </c>
    </row>
    <row r="82" spans="8:8" x14ac:dyDescent="0.25">
      <c r="H82">
        <v>5</v>
      </c>
    </row>
    <row r="83" spans="8:8" x14ac:dyDescent="0.25">
      <c r="H83">
        <v>5</v>
      </c>
    </row>
    <row r="84" spans="8:8" x14ac:dyDescent="0.25">
      <c r="H84">
        <v>5</v>
      </c>
    </row>
    <row r="85" spans="8:8" x14ac:dyDescent="0.25">
      <c r="H85">
        <v>5</v>
      </c>
    </row>
    <row r="86" spans="8:8" x14ac:dyDescent="0.25">
      <c r="H86">
        <v>5</v>
      </c>
    </row>
    <row r="87" spans="8:8" x14ac:dyDescent="0.25">
      <c r="H87">
        <v>5</v>
      </c>
    </row>
    <row r="88" spans="8:8" x14ac:dyDescent="0.25">
      <c r="H88">
        <v>5</v>
      </c>
    </row>
    <row r="89" spans="8:8" x14ac:dyDescent="0.25">
      <c r="H89">
        <v>5</v>
      </c>
    </row>
    <row r="90" spans="8:8" x14ac:dyDescent="0.25">
      <c r="H90">
        <v>5</v>
      </c>
    </row>
    <row r="91" spans="8:8" x14ac:dyDescent="0.25">
      <c r="H91">
        <v>6</v>
      </c>
    </row>
    <row r="92" spans="8:8" x14ac:dyDescent="0.25">
      <c r="H92">
        <v>6</v>
      </c>
    </row>
    <row r="93" spans="8:8" x14ac:dyDescent="0.25">
      <c r="H93">
        <v>6</v>
      </c>
    </row>
    <row r="94" spans="8:8" x14ac:dyDescent="0.25">
      <c r="H94">
        <v>7</v>
      </c>
    </row>
    <row r="95" spans="8:8" x14ac:dyDescent="0.25">
      <c r="H95">
        <v>7</v>
      </c>
    </row>
    <row r="96" spans="8:8" x14ac:dyDescent="0.25">
      <c r="H96">
        <v>7</v>
      </c>
    </row>
    <row r="97" spans="8:8" x14ac:dyDescent="0.25">
      <c r="H97">
        <v>7</v>
      </c>
    </row>
    <row r="98" spans="8:8" x14ac:dyDescent="0.25">
      <c r="H98">
        <v>8</v>
      </c>
    </row>
    <row r="99" spans="8:8" x14ac:dyDescent="0.25">
      <c r="H99">
        <v>8</v>
      </c>
    </row>
    <row r="100" spans="8:8" x14ac:dyDescent="0.25">
      <c r="H100">
        <v>8</v>
      </c>
    </row>
    <row r="101" spans="8:8" x14ac:dyDescent="0.25">
      <c r="H101">
        <v>9</v>
      </c>
    </row>
    <row r="102" spans="8:8" x14ac:dyDescent="0.25">
      <c r="H102">
        <v>9</v>
      </c>
    </row>
    <row r="103" spans="8:8" x14ac:dyDescent="0.25">
      <c r="H103">
        <v>9</v>
      </c>
    </row>
    <row r="104" spans="8:8" x14ac:dyDescent="0.25">
      <c r="H104">
        <v>9</v>
      </c>
    </row>
    <row r="105" spans="8:8" x14ac:dyDescent="0.25">
      <c r="H105">
        <v>9</v>
      </c>
    </row>
    <row r="106" spans="8:8" x14ac:dyDescent="0.25">
      <c r="H106">
        <v>9</v>
      </c>
    </row>
    <row r="107" spans="8:8" x14ac:dyDescent="0.25">
      <c r="H107">
        <v>9</v>
      </c>
    </row>
    <row r="108" spans="8:8" x14ac:dyDescent="0.25">
      <c r="H108">
        <v>9</v>
      </c>
    </row>
    <row r="109" spans="8:8" x14ac:dyDescent="0.25">
      <c r="H109">
        <v>9</v>
      </c>
    </row>
    <row r="110" spans="8:8" x14ac:dyDescent="0.25">
      <c r="H110">
        <v>9</v>
      </c>
    </row>
    <row r="111" spans="8:8" x14ac:dyDescent="0.25">
      <c r="H111">
        <v>9</v>
      </c>
    </row>
    <row r="112" spans="8:8" x14ac:dyDescent="0.25">
      <c r="H112">
        <v>9</v>
      </c>
    </row>
    <row r="113" spans="8:8" x14ac:dyDescent="0.25">
      <c r="H113">
        <v>9</v>
      </c>
    </row>
    <row r="114" spans="8:8" x14ac:dyDescent="0.25">
      <c r="H114">
        <v>9</v>
      </c>
    </row>
    <row r="115" spans="8:8" x14ac:dyDescent="0.25">
      <c r="H115">
        <v>9</v>
      </c>
    </row>
    <row r="116" spans="8:8" x14ac:dyDescent="0.25">
      <c r="H116">
        <v>9</v>
      </c>
    </row>
    <row r="117" spans="8:8" x14ac:dyDescent="0.25">
      <c r="H117">
        <v>9</v>
      </c>
    </row>
    <row r="118" spans="8:8" x14ac:dyDescent="0.25">
      <c r="H118">
        <v>9</v>
      </c>
    </row>
    <row r="119" spans="8:8" x14ac:dyDescent="0.25">
      <c r="H119">
        <v>9</v>
      </c>
    </row>
    <row r="120" spans="8:8" x14ac:dyDescent="0.25">
      <c r="H120">
        <v>9</v>
      </c>
    </row>
    <row r="121" spans="8:8" x14ac:dyDescent="0.25">
      <c r="H121">
        <v>9</v>
      </c>
    </row>
  </sheetData>
  <sortState xmlns:xlrd2="http://schemas.microsoft.com/office/spreadsheetml/2017/richdata2" ref="H2:H121">
    <sortCondition ref="H2:H121"/>
  </sortState>
  <mergeCells count="5">
    <mergeCell ref="N11:R11"/>
    <mergeCell ref="O34:P35"/>
    <mergeCell ref="O28:P28"/>
    <mergeCell ref="S34:T35"/>
    <mergeCell ref="S28:T2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F184-D442-4AD5-8D47-C3030E1652B0}">
  <dimension ref="A1:P91"/>
  <sheetViews>
    <sheetView tabSelected="1" topLeftCell="A6" zoomScale="130" zoomScaleNormal="130" workbookViewId="0">
      <selection activeCell="N22" sqref="N22"/>
    </sheetView>
  </sheetViews>
  <sheetFormatPr defaultRowHeight="15" x14ac:dyDescent="0.25"/>
  <cols>
    <col min="13" max="13" width="14.42578125" bestFit="1" customWidth="1"/>
    <col min="14" max="14" width="22.28515625" bestFit="1" customWidth="1"/>
    <col min="15" max="15" width="17.5703125" bestFit="1" customWidth="1"/>
    <col min="16" max="16" width="25" bestFit="1" customWidth="1"/>
  </cols>
  <sheetData>
    <row r="1" spans="1:16" x14ac:dyDescent="0.25">
      <c r="A1" s="1">
        <v>5</v>
      </c>
      <c r="B1" s="1">
        <v>5</v>
      </c>
      <c r="C1" s="1">
        <v>9</v>
      </c>
      <c r="D1" s="1">
        <v>1</v>
      </c>
      <c r="E1" s="1">
        <v>1</v>
      </c>
      <c r="F1" s="1">
        <v>4</v>
      </c>
    </row>
    <row r="2" spans="1:16" ht="15.75" x14ac:dyDescent="0.25">
      <c r="H2" s="1"/>
      <c r="I2" s="15">
        <v>11</v>
      </c>
      <c r="J2" s="37" t="s">
        <v>5</v>
      </c>
      <c r="K2" s="38"/>
      <c r="L2" s="38"/>
      <c r="M2" s="38"/>
      <c r="N2" s="38"/>
      <c r="O2" s="38"/>
      <c r="P2" s="39"/>
    </row>
    <row r="3" spans="1:16" ht="15.75" x14ac:dyDescent="0.25">
      <c r="H3" s="1"/>
      <c r="I3">
        <v>11</v>
      </c>
      <c r="J3" s="37" t="s">
        <v>6</v>
      </c>
      <c r="K3" s="38"/>
      <c r="L3" s="39"/>
      <c r="M3" s="26" t="s">
        <v>9</v>
      </c>
      <c r="N3" s="26" t="s">
        <v>10</v>
      </c>
      <c r="O3" s="26" t="s">
        <v>11</v>
      </c>
      <c r="P3" s="26" t="s">
        <v>12</v>
      </c>
    </row>
    <row r="4" spans="1:16" ht="19.5" x14ac:dyDescent="0.35">
      <c r="H4" s="1"/>
      <c r="I4">
        <v>14</v>
      </c>
      <c r="J4" s="27" t="s">
        <v>7</v>
      </c>
      <c r="K4" s="27" t="s">
        <v>8</v>
      </c>
      <c r="L4" s="27" t="s">
        <v>19</v>
      </c>
      <c r="M4" s="27" t="s">
        <v>13</v>
      </c>
      <c r="N4" s="27" t="s">
        <v>14</v>
      </c>
      <c r="O4" s="27" t="s">
        <v>15</v>
      </c>
      <c r="P4" s="27" t="s">
        <v>16</v>
      </c>
    </row>
    <row r="5" spans="1:16" x14ac:dyDescent="0.25">
      <c r="H5" s="1"/>
      <c r="I5">
        <v>14</v>
      </c>
      <c r="J5" s="28">
        <v>10</v>
      </c>
      <c r="K5" s="28" t="s">
        <v>8</v>
      </c>
      <c r="L5" s="28">
        <f>J5+8</f>
        <v>18</v>
      </c>
      <c r="M5" s="28">
        <v>5</v>
      </c>
      <c r="N5" s="28">
        <f>(L5+J5)/2</f>
        <v>14</v>
      </c>
      <c r="O5" s="28">
        <f>Tabela2[[#This Row],[fi]]*Tabela2[[#This Row],[xi]]</f>
        <v>70</v>
      </c>
      <c r="P5" s="28">
        <f>(Tabela2[[#This Row],[xi]]^2)*Tabela2[[#This Row],[fi]]</f>
        <v>980</v>
      </c>
    </row>
    <row r="6" spans="1:16" x14ac:dyDescent="0.25">
      <c r="H6" s="1"/>
      <c r="I6">
        <v>15</v>
      </c>
      <c r="J6" s="29">
        <f t="shared" ref="J6:J16" si="0">L5</f>
        <v>18</v>
      </c>
      <c r="K6" s="29" t="s">
        <v>8</v>
      </c>
      <c r="L6" s="29">
        <f>J6+8</f>
        <v>26</v>
      </c>
      <c r="M6" s="29">
        <v>7</v>
      </c>
      <c r="N6" s="29">
        <f t="shared" ref="N6:N15" si="1">(L6+J6)/2</f>
        <v>22</v>
      </c>
      <c r="O6" s="29">
        <f>Tabela2[[#This Row],[fi]]*Tabela2[[#This Row],[xi]]</f>
        <v>154</v>
      </c>
      <c r="P6" s="29">
        <f>(Tabela2[[#This Row],[xi]]^2)*Tabela2[[#This Row],[fi]]</f>
        <v>3388</v>
      </c>
    </row>
    <row r="7" spans="1:16" x14ac:dyDescent="0.25">
      <c r="H7" s="1"/>
      <c r="I7" s="14">
        <v>18</v>
      </c>
      <c r="J7" s="28">
        <f t="shared" si="0"/>
        <v>26</v>
      </c>
      <c r="K7" s="28" t="s">
        <v>8</v>
      </c>
      <c r="L7" s="28">
        <f>J7+8</f>
        <v>34</v>
      </c>
      <c r="M7" s="28">
        <v>9</v>
      </c>
      <c r="N7" s="28">
        <f t="shared" si="1"/>
        <v>30</v>
      </c>
      <c r="O7" s="28">
        <f>Tabela2[[#This Row],[fi]]*Tabela2[[#This Row],[xi]]</f>
        <v>270</v>
      </c>
      <c r="P7" s="28">
        <f>(Tabela2[[#This Row],[xi]]^2)*Tabela2[[#This Row],[fi]]</f>
        <v>8100</v>
      </c>
    </row>
    <row r="8" spans="1:16" x14ac:dyDescent="0.25">
      <c r="H8" s="1"/>
      <c r="I8">
        <v>18</v>
      </c>
      <c r="J8" s="29">
        <f t="shared" si="0"/>
        <v>34</v>
      </c>
      <c r="K8" s="29" t="s">
        <v>8</v>
      </c>
      <c r="L8" s="29">
        <f>J8+8</f>
        <v>42</v>
      </c>
      <c r="M8" s="29">
        <v>12</v>
      </c>
      <c r="N8" s="29">
        <f t="shared" si="1"/>
        <v>38</v>
      </c>
      <c r="O8" s="29">
        <f>Tabela2[[#This Row],[fi]]*Tabela2[[#This Row],[xi]]</f>
        <v>456</v>
      </c>
      <c r="P8" s="29">
        <f>(Tabela2[[#This Row],[xi]]^2)*Tabela2[[#This Row],[fi]]</f>
        <v>17328</v>
      </c>
    </row>
    <row r="9" spans="1:16" x14ac:dyDescent="0.25">
      <c r="H9" s="1"/>
      <c r="I9">
        <v>21</v>
      </c>
      <c r="J9" s="28">
        <f t="shared" si="0"/>
        <v>42</v>
      </c>
      <c r="K9" s="28" t="s">
        <v>8</v>
      </c>
      <c r="L9" s="28">
        <f t="shared" ref="L9:L16" si="2">J9+8</f>
        <v>50</v>
      </c>
      <c r="M9" s="28">
        <v>7</v>
      </c>
      <c r="N9" s="28">
        <f t="shared" si="1"/>
        <v>46</v>
      </c>
      <c r="O9" s="28">
        <f>Tabela2[[#This Row],[fi]]*Tabela2[[#This Row],[xi]]</f>
        <v>322</v>
      </c>
      <c r="P9" s="28">
        <f>(Tabela2[[#This Row],[xi]]^2)*Tabela2[[#This Row],[fi]]</f>
        <v>14812</v>
      </c>
    </row>
    <row r="10" spans="1:16" x14ac:dyDescent="0.25">
      <c r="H10" s="1"/>
      <c r="I10">
        <v>21</v>
      </c>
      <c r="J10" s="29">
        <f t="shared" si="0"/>
        <v>50</v>
      </c>
      <c r="K10" s="29" t="s">
        <v>8</v>
      </c>
      <c r="L10" s="29">
        <f t="shared" si="2"/>
        <v>58</v>
      </c>
      <c r="M10" s="29">
        <v>11</v>
      </c>
      <c r="N10" s="29">
        <f t="shared" si="1"/>
        <v>54</v>
      </c>
      <c r="O10" s="29">
        <f>Tabela2[[#This Row],[fi]]*Tabela2[[#This Row],[xi]]</f>
        <v>594</v>
      </c>
      <c r="P10" s="29">
        <f>(Tabela2[[#This Row],[xi]]^2)*Tabela2[[#This Row],[fi]]</f>
        <v>32076</v>
      </c>
    </row>
    <row r="11" spans="1:16" x14ac:dyDescent="0.25">
      <c r="H11" s="1"/>
      <c r="I11">
        <v>24</v>
      </c>
      <c r="J11" s="28">
        <f t="shared" si="0"/>
        <v>58</v>
      </c>
      <c r="K11" s="28" t="s">
        <v>8</v>
      </c>
      <c r="L11" s="28">
        <f t="shared" si="2"/>
        <v>66</v>
      </c>
      <c r="M11" s="28">
        <v>8</v>
      </c>
      <c r="N11" s="28">
        <f>(L11+J11)/2</f>
        <v>62</v>
      </c>
      <c r="O11" s="28">
        <f>Tabela2[[#This Row],[fi]]*Tabela2[[#This Row],[xi]]</f>
        <v>496</v>
      </c>
      <c r="P11" s="28">
        <f>(Tabela2[[#This Row],[xi]]^2)*Tabela2[[#This Row],[fi]]</f>
        <v>30752</v>
      </c>
    </row>
    <row r="12" spans="1:16" x14ac:dyDescent="0.25">
      <c r="H12" s="1"/>
      <c r="I12">
        <v>25</v>
      </c>
      <c r="J12" s="29">
        <f t="shared" si="0"/>
        <v>66</v>
      </c>
      <c r="K12" s="29" t="s">
        <v>8</v>
      </c>
      <c r="L12" s="29">
        <f t="shared" si="2"/>
        <v>74</v>
      </c>
      <c r="M12" s="29">
        <v>7</v>
      </c>
      <c r="N12" s="29">
        <f t="shared" si="1"/>
        <v>70</v>
      </c>
      <c r="O12" s="29">
        <f>Tabela2[[#This Row],[fi]]*Tabela2[[#This Row],[xi]]</f>
        <v>490</v>
      </c>
      <c r="P12" s="29">
        <f>(Tabela2[[#This Row],[xi]]^2)*Tabela2[[#This Row],[fi]]</f>
        <v>34300</v>
      </c>
    </row>
    <row r="13" spans="1:16" x14ac:dyDescent="0.25">
      <c r="H13" s="1"/>
      <c r="I13">
        <v>25</v>
      </c>
      <c r="J13" s="28">
        <f t="shared" si="0"/>
        <v>74</v>
      </c>
      <c r="K13" s="28" t="s">
        <v>8</v>
      </c>
      <c r="L13" s="28">
        <f t="shared" si="2"/>
        <v>82</v>
      </c>
      <c r="M13" s="28">
        <v>10</v>
      </c>
      <c r="N13" s="28">
        <f t="shared" si="1"/>
        <v>78</v>
      </c>
      <c r="O13" s="28">
        <f>Tabela2[[#This Row],[fi]]*Tabela2[[#This Row],[xi]]</f>
        <v>780</v>
      </c>
      <c r="P13" s="28">
        <f>(Tabela2[[#This Row],[xi]]^2)*Tabela2[[#This Row],[fi]]</f>
        <v>60840</v>
      </c>
    </row>
    <row r="14" spans="1:16" x14ac:dyDescent="0.25">
      <c r="H14" s="1"/>
      <c r="I14" s="12">
        <v>26</v>
      </c>
      <c r="J14" s="29">
        <f t="shared" si="0"/>
        <v>82</v>
      </c>
      <c r="K14" s="29" t="s">
        <v>8</v>
      </c>
      <c r="L14" s="29">
        <f t="shared" si="2"/>
        <v>90</v>
      </c>
      <c r="M14" s="29">
        <v>7</v>
      </c>
      <c r="N14" s="29">
        <f t="shared" si="1"/>
        <v>86</v>
      </c>
      <c r="O14" s="29">
        <f>Tabela2[[#This Row],[fi]]*Tabela2[[#This Row],[xi]]</f>
        <v>602</v>
      </c>
      <c r="P14" s="29">
        <f>(Tabela2[[#This Row],[xi]]^2)*Tabela2[[#This Row],[fi]]</f>
        <v>51772</v>
      </c>
    </row>
    <row r="15" spans="1:16" x14ac:dyDescent="0.25">
      <c r="H15" s="1"/>
      <c r="I15">
        <v>26</v>
      </c>
      <c r="J15" s="28">
        <f t="shared" si="0"/>
        <v>90</v>
      </c>
      <c r="K15" s="28" t="s">
        <v>8</v>
      </c>
      <c r="L15" s="28">
        <f t="shared" si="2"/>
        <v>98</v>
      </c>
      <c r="M15" s="28">
        <v>5</v>
      </c>
      <c r="N15" s="28">
        <f t="shared" si="1"/>
        <v>94</v>
      </c>
      <c r="O15" s="28">
        <f>Tabela2[[#This Row],[fi]]*Tabela2[[#This Row],[xi]]</f>
        <v>470</v>
      </c>
      <c r="P15" s="28">
        <f>(Tabela2[[#This Row],[xi]]^2)*Tabela2[[#This Row],[fi]]</f>
        <v>44180</v>
      </c>
    </row>
    <row r="16" spans="1:16" x14ac:dyDescent="0.25">
      <c r="H16" s="1"/>
      <c r="I16">
        <v>26</v>
      </c>
      <c r="J16" s="29">
        <f t="shared" si="0"/>
        <v>98</v>
      </c>
      <c r="K16" s="29" t="s">
        <v>8</v>
      </c>
      <c r="L16" s="29">
        <f t="shared" si="2"/>
        <v>106</v>
      </c>
      <c r="M16" s="29">
        <v>2</v>
      </c>
      <c r="N16" s="29">
        <f>(L16+J16)/2</f>
        <v>102</v>
      </c>
      <c r="O16" s="29">
        <f>Tabela2[[#This Row],[fi]]*Tabela2[[#This Row],[xi]]</f>
        <v>204</v>
      </c>
      <c r="P16" s="29">
        <f>(Tabela2[[#This Row],[xi]]^2)*Tabela2[[#This Row],[fi]]</f>
        <v>20808</v>
      </c>
    </row>
    <row r="17" spans="8:16" x14ac:dyDescent="0.25">
      <c r="H17" s="1"/>
      <c r="I17">
        <v>31</v>
      </c>
      <c r="J17" s="28" t="s">
        <v>17</v>
      </c>
      <c r="K17" s="28"/>
      <c r="L17" s="28"/>
      <c r="M17" s="28">
        <f>SUM(M5:M16)</f>
        <v>90</v>
      </c>
      <c r="N17" s="28"/>
      <c r="O17" s="28">
        <f>SUM(O5:O16)</f>
        <v>4908</v>
      </c>
      <c r="P17" s="28">
        <f>SUM(P5:P16)</f>
        <v>319336</v>
      </c>
    </row>
    <row r="18" spans="8:16" x14ac:dyDescent="0.25">
      <c r="H18" s="1"/>
      <c r="I18">
        <v>31</v>
      </c>
    </row>
    <row r="19" spans="8:16" x14ac:dyDescent="0.25">
      <c r="H19" s="1"/>
      <c r="I19">
        <v>31</v>
      </c>
      <c r="J19" s="35" t="s">
        <v>1</v>
      </c>
      <c r="K19" s="35"/>
      <c r="L19" s="40">
        <f>O17/M17</f>
        <v>54.533333333333331</v>
      </c>
      <c r="M19" s="40"/>
      <c r="O19" s="35" t="s">
        <v>18</v>
      </c>
      <c r="P19" s="36">
        <f>SQRT(P17/M17-L19^2)</f>
        <v>23.96441806790504</v>
      </c>
    </row>
    <row r="20" spans="8:16" x14ac:dyDescent="0.25">
      <c r="H20" s="1"/>
      <c r="I20">
        <v>31</v>
      </c>
      <c r="J20" s="35"/>
      <c r="K20" s="35"/>
      <c r="L20" s="40"/>
      <c r="M20" s="40"/>
      <c r="O20" s="35"/>
      <c r="P20" s="36"/>
    </row>
    <row r="21" spans="8:16" x14ac:dyDescent="0.25">
      <c r="H21" s="1"/>
      <c r="I21">
        <v>31</v>
      </c>
    </row>
    <row r="22" spans="8:16" x14ac:dyDescent="0.25">
      <c r="H22" s="1"/>
      <c r="I22">
        <v>31</v>
      </c>
      <c r="J22" s="33" t="s">
        <v>2</v>
      </c>
      <c r="K22" s="33"/>
      <c r="L22" s="34">
        <f>P19/L19</f>
        <v>0.43944531909361323</v>
      </c>
      <c r="M22" s="34"/>
      <c r="O22" s="35" t="s">
        <v>4</v>
      </c>
      <c r="P22" s="36">
        <f>P19^2</f>
        <v>574.29333333333352</v>
      </c>
    </row>
    <row r="23" spans="8:16" x14ac:dyDescent="0.25">
      <c r="H23" s="1"/>
      <c r="I23" s="20">
        <v>34</v>
      </c>
      <c r="J23" s="33"/>
      <c r="K23" s="33"/>
      <c r="L23" s="34"/>
      <c r="M23" s="34"/>
      <c r="O23" s="35"/>
      <c r="P23" s="35"/>
    </row>
    <row r="24" spans="8:16" x14ac:dyDescent="0.25">
      <c r="H24" s="1"/>
      <c r="I24">
        <v>34</v>
      </c>
    </row>
    <row r="25" spans="8:16" x14ac:dyDescent="0.25">
      <c r="H25" s="1"/>
      <c r="I25">
        <v>34</v>
      </c>
    </row>
    <row r="26" spans="8:16" x14ac:dyDescent="0.25">
      <c r="H26" s="1"/>
      <c r="I26">
        <v>34</v>
      </c>
    </row>
    <row r="27" spans="8:16" x14ac:dyDescent="0.25">
      <c r="H27" s="1"/>
      <c r="I27">
        <v>34</v>
      </c>
    </row>
    <row r="28" spans="8:16" x14ac:dyDescent="0.25">
      <c r="H28" s="1"/>
      <c r="I28">
        <v>34</v>
      </c>
    </row>
    <row r="29" spans="8:16" x14ac:dyDescent="0.25">
      <c r="H29" s="1"/>
      <c r="I29">
        <v>39</v>
      </c>
    </row>
    <row r="30" spans="8:16" x14ac:dyDescent="0.25">
      <c r="H30" s="1"/>
      <c r="I30">
        <v>39</v>
      </c>
    </row>
    <row r="31" spans="8:16" x14ac:dyDescent="0.25">
      <c r="H31" s="1"/>
      <c r="I31">
        <v>39</v>
      </c>
    </row>
    <row r="32" spans="8:16" x14ac:dyDescent="0.25">
      <c r="H32" s="1"/>
      <c r="I32">
        <v>41</v>
      </c>
    </row>
    <row r="33" spans="8:9" x14ac:dyDescent="0.25">
      <c r="H33" s="1"/>
      <c r="I33">
        <v>41</v>
      </c>
    </row>
    <row r="34" spans="8:9" x14ac:dyDescent="0.25">
      <c r="H34" s="1"/>
      <c r="I34">
        <v>41</v>
      </c>
    </row>
    <row r="35" spans="8:9" x14ac:dyDescent="0.25">
      <c r="H35" s="1"/>
      <c r="I35" s="19">
        <v>42</v>
      </c>
    </row>
    <row r="36" spans="8:9" x14ac:dyDescent="0.25">
      <c r="H36" s="1"/>
      <c r="I36">
        <v>42</v>
      </c>
    </row>
    <row r="37" spans="8:9" x14ac:dyDescent="0.25">
      <c r="H37" s="1"/>
      <c r="I37">
        <v>44</v>
      </c>
    </row>
    <row r="38" spans="8:9" x14ac:dyDescent="0.25">
      <c r="H38" s="1"/>
      <c r="I38">
        <v>44</v>
      </c>
    </row>
    <row r="39" spans="8:9" x14ac:dyDescent="0.25">
      <c r="H39" s="1"/>
      <c r="I39">
        <v>44</v>
      </c>
    </row>
    <row r="40" spans="8:9" x14ac:dyDescent="0.25">
      <c r="H40" s="1"/>
      <c r="I40">
        <v>44</v>
      </c>
    </row>
    <row r="41" spans="8:9" x14ac:dyDescent="0.25">
      <c r="H41" s="1"/>
      <c r="I41">
        <v>48</v>
      </c>
    </row>
    <row r="42" spans="8:9" x14ac:dyDescent="0.25">
      <c r="H42" s="1"/>
      <c r="I42" s="21">
        <v>50</v>
      </c>
    </row>
    <row r="43" spans="8:9" x14ac:dyDescent="0.25">
      <c r="H43" s="1"/>
      <c r="I43">
        <v>50</v>
      </c>
    </row>
    <row r="44" spans="8:9" x14ac:dyDescent="0.25">
      <c r="H44" s="1"/>
      <c r="I44">
        <v>51</v>
      </c>
    </row>
    <row r="45" spans="8:9" x14ac:dyDescent="0.25">
      <c r="H45" s="1"/>
      <c r="I45">
        <v>51</v>
      </c>
    </row>
    <row r="46" spans="8:9" x14ac:dyDescent="0.25">
      <c r="H46" s="1"/>
      <c r="I46">
        <v>51</v>
      </c>
    </row>
    <row r="47" spans="8:9" x14ac:dyDescent="0.25">
      <c r="H47" s="1"/>
      <c r="I47">
        <v>54</v>
      </c>
    </row>
    <row r="48" spans="8:9" x14ac:dyDescent="0.25">
      <c r="H48" s="1"/>
      <c r="I48">
        <v>54</v>
      </c>
    </row>
    <row r="49" spans="8:9" x14ac:dyDescent="0.25">
      <c r="H49" s="1"/>
      <c r="I49">
        <v>54</v>
      </c>
    </row>
    <row r="50" spans="8:9" x14ac:dyDescent="0.25">
      <c r="H50" s="1"/>
      <c r="I50">
        <v>54</v>
      </c>
    </row>
    <row r="51" spans="8:9" x14ac:dyDescent="0.25">
      <c r="H51" s="1"/>
      <c r="I51">
        <v>55</v>
      </c>
    </row>
    <row r="52" spans="8:9" x14ac:dyDescent="0.25">
      <c r="H52" s="1"/>
      <c r="I52">
        <v>55</v>
      </c>
    </row>
    <row r="53" spans="8:9" x14ac:dyDescent="0.25">
      <c r="H53" s="1"/>
      <c r="I53" s="13">
        <v>58</v>
      </c>
    </row>
    <row r="54" spans="8:9" x14ac:dyDescent="0.25">
      <c r="H54" s="1"/>
      <c r="I54">
        <v>58</v>
      </c>
    </row>
    <row r="55" spans="8:9" x14ac:dyDescent="0.25">
      <c r="H55" s="1"/>
      <c r="I55">
        <v>61</v>
      </c>
    </row>
    <row r="56" spans="8:9" x14ac:dyDescent="0.25">
      <c r="H56" s="1"/>
      <c r="I56">
        <v>61</v>
      </c>
    </row>
    <row r="57" spans="8:9" x14ac:dyDescent="0.25">
      <c r="H57" s="1"/>
      <c r="I57">
        <v>64</v>
      </c>
    </row>
    <row r="58" spans="8:9" x14ac:dyDescent="0.25">
      <c r="H58" s="1"/>
      <c r="I58">
        <v>65</v>
      </c>
    </row>
    <row r="59" spans="8:9" x14ac:dyDescent="0.25">
      <c r="H59" s="1"/>
      <c r="I59">
        <v>65</v>
      </c>
    </row>
    <row r="60" spans="8:9" x14ac:dyDescent="0.25">
      <c r="H60" s="1"/>
      <c r="I60">
        <v>65</v>
      </c>
    </row>
    <row r="61" spans="8:9" x14ac:dyDescent="0.25">
      <c r="H61" s="1"/>
      <c r="I61" s="11">
        <v>66</v>
      </c>
    </row>
    <row r="62" spans="8:9" x14ac:dyDescent="0.25">
      <c r="H62" s="1"/>
      <c r="I62">
        <v>66</v>
      </c>
    </row>
    <row r="63" spans="8:9" x14ac:dyDescent="0.25">
      <c r="H63" s="1"/>
      <c r="I63">
        <v>71</v>
      </c>
    </row>
    <row r="64" spans="8:9" x14ac:dyDescent="0.25">
      <c r="H64" s="1"/>
      <c r="I64">
        <v>71</v>
      </c>
    </row>
    <row r="65" spans="8:9" x14ac:dyDescent="0.25">
      <c r="H65" s="1"/>
      <c r="I65">
        <v>71</v>
      </c>
    </row>
    <row r="66" spans="8:9" x14ac:dyDescent="0.25">
      <c r="H66" s="1"/>
      <c r="I66">
        <v>71</v>
      </c>
    </row>
    <row r="67" spans="8:9" x14ac:dyDescent="0.25">
      <c r="H67" s="1"/>
      <c r="I67">
        <v>71</v>
      </c>
    </row>
    <row r="68" spans="8:9" x14ac:dyDescent="0.25">
      <c r="H68" s="1"/>
      <c r="I68" s="22">
        <v>74</v>
      </c>
    </row>
    <row r="69" spans="8:9" x14ac:dyDescent="0.25">
      <c r="H69" s="1"/>
      <c r="I69">
        <v>74</v>
      </c>
    </row>
    <row r="70" spans="8:9" x14ac:dyDescent="0.25">
      <c r="H70" s="1"/>
      <c r="I70">
        <v>74</v>
      </c>
    </row>
    <row r="71" spans="8:9" x14ac:dyDescent="0.25">
      <c r="H71" s="1"/>
      <c r="I71">
        <v>75</v>
      </c>
    </row>
    <row r="72" spans="8:9" x14ac:dyDescent="0.25">
      <c r="H72" s="1"/>
      <c r="I72">
        <v>75</v>
      </c>
    </row>
    <row r="73" spans="8:9" x14ac:dyDescent="0.25">
      <c r="H73" s="1"/>
      <c r="I73">
        <v>75</v>
      </c>
    </row>
    <row r="74" spans="8:9" x14ac:dyDescent="0.25">
      <c r="H74" s="1"/>
      <c r="I74">
        <v>79</v>
      </c>
    </row>
    <row r="75" spans="8:9" x14ac:dyDescent="0.25">
      <c r="H75" s="1"/>
      <c r="I75">
        <v>81</v>
      </c>
    </row>
    <row r="76" spans="8:9" x14ac:dyDescent="0.25">
      <c r="H76" s="1"/>
      <c r="I76">
        <v>81</v>
      </c>
    </row>
    <row r="77" spans="8:9" x14ac:dyDescent="0.25">
      <c r="H77" s="1"/>
      <c r="I77">
        <v>81</v>
      </c>
    </row>
    <row r="78" spans="8:9" x14ac:dyDescent="0.25">
      <c r="H78" s="1"/>
      <c r="I78" s="23">
        <v>82</v>
      </c>
    </row>
    <row r="79" spans="8:9" x14ac:dyDescent="0.25">
      <c r="H79" s="1"/>
      <c r="I79">
        <v>84</v>
      </c>
    </row>
    <row r="80" spans="8:9" x14ac:dyDescent="0.25">
      <c r="H80" s="1"/>
      <c r="I80">
        <v>84</v>
      </c>
    </row>
    <row r="81" spans="8:9" x14ac:dyDescent="0.25">
      <c r="H81" s="1"/>
      <c r="I81">
        <v>85</v>
      </c>
    </row>
    <row r="82" spans="8:9" x14ac:dyDescent="0.25">
      <c r="H82" s="1"/>
      <c r="I82">
        <v>85</v>
      </c>
    </row>
    <row r="83" spans="8:9" x14ac:dyDescent="0.25">
      <c r="H83" s="1"/>
      <c r="I83">
        <v>89</v>
      </c>
    </row>
    <row r="84" spans="8:9" x14ac:dyDescent="0.25">
      <c r="H84" s="1"/>
      <c r="I84">
        <v>89</v>
      </c>
    </row>
    <row r="85" spans="8:9" x14ac:dyDescent="0.25">
      <c r="H85" s="1"/>
      <c r="I85" s="24">
        <v>90</v>
      </c>
    </row>
    <row r="86" spans="8:9" x14ac:dyDescent="0.25">
      <c r="H86" s="1"/>
      <c r="I86">
        <v>90</v>
      </c>
    </row>
    <row r="87" spans="8:9" x14ac:dyDescent="0.25">
      <c r="H87" s="1"/>
      <c r="I87">
        <v>91</v>
      </c>
    </row>
    <row r="88" spans="8:9" x14ac:dyDescent="0.25">
      <c r="H88" s="1"/>
      <c r="I88">
        <v>91</v>
      </c>
    </row>
    <row r="89" spans="8:9" x14ac:dyDescent="0.25">
      <c r="H89" s="1"/>
      <c r="I89">
        <v>95</v>
      </c>
    </row>
    <row r="90" spans="8:9" x14ac:dyDescent="0.25">
      <c r="H90" s="1"/>
      <c r="I90" s="25">
        <v>98</v>
      </c>
    </row>
    <row r="91" spans="8:9" x14ac:dyDescent="0.25">
      <c r="H91" s="1"/>
      <c r="I91">
        <v>99</v>
      </c>
    </row>
  </sheetData>
  <sortState xmlns:xlrd2="http://schemas.microsoft.com/office/spreadsheetml/2017/richdata2" ref="H2:H91">
    <sortCondition ref="H2:H91"/>
  </sortState>
  <mergeCells count="10">
    <mergeCell ref="J2:P2"/>
    <mergeCell ref="J19:K20"/>
    <mergeCell ref="L19:M20"/>
    <mergeCell ref="O19:O20"/>
    <mergeCell ref="P19:P20"/>
    <mergeCell ref="J22:K23"/>
    <mergeCell ref="L22:M23"/>
    <mergeCell ref="O22:O23"/>
    <mergeCell ref="P22:P23"/>
    <mergeCell ref="J3:L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3373-009F-4E18-A696-D71662946B4B}">
  <dimension ref="A1"/>
  <sheetViews>
    <sheetView zoomScale="175" zoomScaleNormal="175" workbookViewId="0">
      <selection activeCell="C8" sqref="C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57B7A-9C97-4CDE-96B7-97BBA47C2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Tabela2</vt:lpstr>
      <vt:lpstr>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Silva Nascimento</dc:creator>
  <cp:lastModifiedBy>JHONATHAM JESUS DE SOUZA BARROS</cp:lastModifiedBy>
  <dcterms:created xsi:type="dcterms:W3CDTF">2025-08-30T17:39:51Z</dcterms:created>
  <dcterms:modified xsi:type="dcterms:W3CDTF">2025-09-04T01:03:19Z</dcterms:modified>
</cp:coreProperties>
</file>