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 1 RESPUESTA A LAS PREGUNTAS" sheetId="1" r:id="rId4"/>
    <sheet state="visible" name="GEN2 RESPUESTA A LAS PREGUNTAS " sheetId="2" r:id="rId5"/>
    <sheet state="visible" name="respuesta de la gen 3" sheetId="3" r:id="rId6"/>
    <sheet state="visible" name="RESPUESTA DE LA PREGUNTA  6 " sheetId="4" r:id="rId7"/>
  </sheets>
  <definedNames>
    <definedName hidden="1" localSheetId="0" name="_xlnm._FilterDatabase">'GEN 1 RESPUESTA A LAS PREGUNTAS'!$A$1:$M$169</definedName>
    <definedName hidden="1" localSheetId="1" name="_xlnm._FilterDatabase">'GEN2 RESPUESTA A LAS PREGUNTAS '!$A$1:$M$101</definedName>
    <definedName hidden="1" localSheetId="2" name="_xlnm._FilterDatabase">'respuesta de la gen 3'!$A$1:$M$136</definedName>
  </definedNames>
  <calcPr/>
</workbook>
</file>

<file path=xl/sharedStrings.xml><?xml version="1.0" encoding="utf-8"?>
<sst xmlns="http://schemas.openxmlformats.org/spreadsheetml/2006/main" count="1820" uniqueCount="635">
  <si>
    <t>name</t>
  </si>
  <si>
    <t>hp</t>
  </si>
  <si>
    <t>atk</t>
  </si>
  <si>
    <t>def</t>
  </si>
  <si>
    <t>spatk</t>
  </si>
  <si>
    <t>spdef</t>
  </si>
  <si>
    <t>speed</t>
  </si>
  <si>
    <t>total</t>
  </si>
  <si>
    <t>height</t>
  </si>
  <si>
    <t>weight</t>
  </si>
  <si>
    <t>doble_tipo?</t>
  </si>
  <si>
    <t>type1</t>
  </si>
  <si>
    <t>type2</t>
  </si>
  <si>
    <t xml:space="preserve">PREGUNTA 1 </t>
  </si>
  <si>
    <t>¿Qué Pokémon tienen mayor stat? (hp, atk, etc.)</t>
  </si>
  <si>
    <t>bulbasaur</t>
  </si>
  <si>
    <t>grass</t>
  </si>
  <si>
    <t>poison</t>
  </si>
  <si>
    <t xml:space="preserve">maximo </t>
  </si>
  <si>
    <t>chansey</t>
  </si>
  <si>
    <t xml:space="preserve">total </t>
  </si>
  <si>
    <t>ivysaur</t>
  </si>
  <si>
    <t xml:space="preserve">minimo </t>
  </si>
  <si>
    <t>venusaur</t>
  </si>
  <si>
    <t>promedio</t>
  </si>
  <si>
    <t>maximo</t>
  </si>
  <si>
    <t>mewtwo</t>
  </si>
  <si>
    <t>charmander</t>
  </si>
  <si>
    <t>fire</t>
  </si>
  <si>
    <t>diglett</t>
  </si>
  <si>
    <t>charmeleon</t>
  </si>
  <si>
    <t>minimo</t>
  </si>
  <si>
    <t>caterpie</t>
  </si>
  <si>
    <t>charizard</t>
  </si>
  <si>
    <t>flying</t>
  </si>
  <si>
    <t>squirtle</t>
  </si>
  <si>
    <t>water</t>
  </si>
  <si>
    <t xml:space="preserve">mximo </t>
  </si>
  <si>
    <t>dragonite</t>
  </si>
  <si>
    <t>wartortle</t>
  </si>
  <si>
    <t>mayor stats de hp</t>
  </si>
  <si>
    <t>mayor estats para atq</t>
  </si>
  <si>
    <t>blastoise</t>
  </si>
  <si>
    <t>bug</t>
  </si>
  <si>
    <t>metapod</t>
  </si>
  <si>
    <t>mayor stats de def</t>
  </si>
  <si>
    <t>mayor stats de spatk</t>
  </si>
  <si>
    <t>butterfree</t>
  </si>
  <si>
    <t>weedle</t>
  </si>
  <si>
    <t>kakuna</t>
  </si>
  <si>
    <t>cloyster</t>
  </si>
  <si>
    <t>mayor stats de spdef</t>
  </si>
  <si>
    <t>mayor stats de speed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</si>
  <si>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</si>
  <si>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</si>
  <si>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</si>
  <si>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</si>
  <si>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</si>
  <si>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</si>
  <si>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</si>
  <si>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</si>
  <si>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magikarp</t>
  </si>
  <si>
    <t>fearow</t>
  </si>
  <si>
    <t>ekans</t>
  </si>
  <si>
    <t>arbok</t>
  </si>
  <si>
    <t>articuno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</si>
  <si>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</si>
  <si>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</si>
  <si>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</si>
  <si>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</si>
  <si>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</si>
  <si>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</si>
  <si>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</si>
  <si>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</si>
  <si>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</si>
  <si>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nidoran-m</t>
  </si>
  <si>
    <t>electrode</t>
  </si>
  <si>
    <t>nidorino</t>
  </si>
  <si>
    <t>nidoking</t>
  </si>
  <si>
    <t>slowpoke</t>
  </si>
  <si>
    <t>clefairy</t>
  </si>
  <si>
    <t>fairy</t>
  </si>
  <si>
    <t>clefable</t>
  </si>
  <si>
    <t>vulpix</t>
  </si>
  <si>
    <t xml:space="preserve">PREGUNTA 2 </t>
  </si>
  <si>
    <t>¿Existe relación entre altura, peso y atributos como ataque o defensa?</t>
  </si>
  <si>
    <t>ninetales</t>
  </si>
  <si>
    <t>jigglypuff</t>
  </si>
  <si>
    <t>Fórmula de correlación para weight (J) y atk (C)</t>
  </si>
  <si>
    <t>wigglytuff</t>
  </si>
  <si>
    <t>zubat</t>
  </si>
  <si>
    <t>golbat</t>
  </si>
  <si>
    <t>Fórmula de correlación para height (I) y def (D)</t>
  </si>
  <si>
    <t>oddish</t>
  </si>
  <si>
    <t>gloom</t>
  </si>
  <si>
    <t>vileplume</t>
  </si>
  <si>
    <t>Si el resultado está cerca de 1 → relación positiva fuerte.</t>
  </si>
  <si>
    <t>paras</t>
  </si>
  <si>
    <t xml:space="preserve">por eso los resultados indican que la relacion de la altura si afecta la defensa por lo menos en un </t>
  </si>
  <si>
    <t>parasect</t>
  </si>
  <si>
    <t>venonat</t>
  </si>
  <si>
    <t xml:space="preserve">y el peso si afecta al ataque por lo menos en un </t>
  </si>
  <si>
    <t>venomoth</t>
  </si>
  <si>
    <t>dugtrio</t>
  </si>
  <si>
    <t>meowth</t>
  </si>
  <si>
    <t>PREGUNTA 3 ¿Los Pokémon con tipo doble tienen ventajas en sus estadísticas respecto a los de tipo único?</t>
  </si>
  <si>
    <t>persian</t>
  </si>
  <si>
    <t xml:space="preserve">bien para esta pregunta compararemos los 5 pokemon con mas total de tipo unico y de doble tipo para ver si se tiene ventaja </t>
  </si>
  <si>
    <t>psyduck</t>
  </si>
  <si>
    <t>golduck</t>
  </si>
  <si>
    <t xml:space="preserve">promedio de estadistica de los pokemones de 1 solo tipo(todos) </t>
  </si>
  <si>
    <t xml:space="preserve">promedio de estadistica de los pokemones de 2 tipos (todos) </t>
  </si>
  <si>
    <t>mankey</t>
  </si>
  <si>
    <t>fighting</t>
  </si>
  <si>
    <t>primeape</t>
  </si>
  <si>
    <t>growlithe</t>
  </si>
  <si>
    <t xml:space="preserve">pokemon </t>
  </si>
  <si>
    <t>tipo</t>
  </si>
  <si>
    <t xml:space="preserve">total de estadisticas </t>
  </si>
  <si>
    <t>arcanine</t>
  </si>
  <si>
    <t xml:space="preserve">mewtwo </t>
  </si>
  <si>
    <t>psychic</t>
  </si>
  <si>
    <t>dragon/flying</t>
  </si>
  <si>
    <t>poliwag</t>
  </si>
  <si>
    <t>mew</t>
  </si>
  <si>
    <t>ice/flying</t>
  </si>
  <si>
    <t>poliwhirl</t>
  </si>
  <si>
    <t>alakazam</t>
  </si>
  <si>
    <t>zaptos</t>
  </si>
  <si>
    <t>electric/flying</t>
  </si>
  <si>
    <t>poliwrath</t>
  </si>
  <si>
    <t xml:space="preserve">arcanine </t>
  </si>
  <si>
    <t>moltres</t>
  </si>
  <si>
    <t>fire/flying</t>
  </si>
  <si>
    <t>abra</t>
  </si>
  <si>
    <t>snorlax</t>
  </si>
  <si>
    <t xml:space="preserve">normal </t>
  </si>
  <si>
    <t xml:space="preserve">gyarados </t>
  </si>
  <si>
    <t xml:space="preserve">water/flying </t>
  </si>
  <si>
    <t>kadabra</t>
  </si>
  <si>
    <t>machop</t>
  </si>
  <si>
    <t>PREGUNTA 4 ¿Qué Pokémon destacan por tener los valores más altos o más bajos en ciertas estadísticas?</t>
  </si>
  <si>
    <t>machoke</t>
  </si>
  <si>
    <t>stat</t>
  </si>
  <si>
    <t>type</t>
  </si>
  <si>
    <t>value</t>
  </si>
  <si>
    <t>machamp</t>
  </si>
  <si>
    <t>Highest</t>
  </si>
  <si>
    <t>bellsprout</t>
  </si>
  <si>
    <t>Lowest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</si>
  <si>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</si>
  <si>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</si>
  <si>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</si>
  <si>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</si>
  <si>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</si>
  <si>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</si>
  <si>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</si>
  <si>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</si>
  <si>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</si>
  <si>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</si>
  <si>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slowbro</t>
  </si>
  <si>
    <t>magnemite</t>
  </si>
  <si>
    <t>steel</t>
  </si>
  <si>
    <t>magneton</t>
  </si>
  <si>
    <t>farfetchd</t>
  </si>
  <si>
    <t>doduo</t>
  </si>
  <si>
    <t>dodrio</t>
  </si>
  <si>
    <t>seel</t>
  </si>
  <si>
    <t>None</t>
  </si>
  <si>
    <t>PREGUNTA 5 ¿Cuáles son las combinaciones de tipo más comunes en Pokémon de alto rendimiento?</t>
  </si>
  <si>
    <t>dewgong</t>
  </si>
  <si>
    <t>ice</t>
  </si>
  <si>
    <t xml:space="preserve">tipo 1 </t>
  </si>
  <si>
    <t xml:space="preserve">tipo 2 </t>
  </si>
  <si>
    <t>grimer</t>
  </si>
  <si>
    <t>Dragonite</t>
  </si>
  <si>
    <t>Dragon</t>
  </si>
  <si>
    <t>Flying</t>
  </si>
  <si>
    <t>muk</t>
  </si>
  <si>
    <t>Articuno</t>
  </si>
  <si>
    <t>Ice</t>
  </si>
  <si>
    <t>shellder</t>
  </si>
  <si>
    <t>Zapdos</t>
  </si>
  <si>
    <t>Electric</t>
  </si>
  <si>
    <t>Moltres</t>
  </si>
  <si>
    <t>Fire</t>
  </si>
  <si>
    <t>gastly</t>
  </si>
  <si>
    <t>ghost</t>
  </si>
  <si>
    <t>Gyarados</t>
  </si>
  <si>
    <t>Water</t>
  </si>
  <si>
    <t>haunter</t>
  </si>
  <si>
    <t>Lapras</t>
  </si>
  <si>
    <t>gengar</t>
  </si>
  <si>
    <t>Charizard</t>
  </si>
  <si>
    <t>onix</t>
  </si>
  <si>
    <t>Exeggutor</t>
  </si>
  <si>
    <t>Grass</t>
  </si>
  <si>
    <t>Psychic</t>
  </si>
  <si>
    <t>drowzee</t>
  </si>
  <si>
    <t>Cloyster</t>
  </si>
  <si>
    <t>hypno</t>
  </si>
  <si>
    <t>Tentacruel</t>
  </si>
  <si>
    <t>Poison</t>
  </si>
  <si>
    <t>krabby</t>
  </si>
  <si>
    <t>Aerodactyl</t>
  </si>
  <si>
    <t>Rock</t>
  </si>
  <si>
    <t>kingler</t>
  </si>
  <si>
    <t>voltorb</t>
  </si>
  <si>
    <t>exeggcute</t>
  </si>
  <si>
    <t>exeggutor</t>
  </si>
  <si>
    <t>cubone</t>
  </si>
  <si>
    <t>marowak</t>
  </si>
  <si>
    <t>PREGUNTA 7¿Los Pokémon con tipo doble tienden a tener mejores estadísticas que los de tipo único?</t>
  </si>
  <si>
    <t>hitmonlee</t>
  </si>
  <si>
    <t xml:space="preserve">Bien estos son los pokemones con doble tipo con mejores estadisticas sobre los que tienen un tipo unico </t>
  </si>
  <si>
    <t>hitmonchan</t>
  </si>
  <si>
    <t>lickitung</t>
  </si>
  <si>
    <t>pokemon</t>
  </si>
  <si>
    <t xml:space="preserve">tipos 1 y 2 </t>
  </si>
  <si>
    <t>koffing</t>
  </si>
  <si>
    <t xml:space="preserve">Dragonite (600) </t>
  </si>
  <si>
    <t>weezing</t>
  </si>
  <si>
    <t>rhyhorn</t>
  </si>
  <si>
    <t>Articuno (580)</t>
  </si>
  <si>
    <t>rhydon</t>
  </si>
  <si>
    <t>Zapdos (580)</t>
  </si>
  <si>
    <t>tangela</t>
  </si>
  <si>
    <t>kangaskhan</t>
  </si>
  <si>
    <t>Moltres (580)</t>
  </si>
  <si>
    <t xml:space="preserve"> fire/flying</t>
  </si>
  <si>
    <t>horsea</t>
  </si>
  <si>
    <t>seadra</t>
  </si>
  <si>
    <t>Lapras (535)</t>
  </si>
  <si>
    <t xml:space="preserve"> water/ice</t>
  </si>
  <si>
    <t>goldeen</t>
  </si>
  <si>
    <t>seaking</t>
  </si>
  <si>
    <t>Gyarados (540)</t>
  </si>
  <si>
    <t>water/flying</t>
  </si>
  <si>
    <t>staryu</t>
  </si>
  <si>
    <t>starmie</t>
  </si>
  <si>
    <t xml:space="preserve">Charizard (534) </t>
  </si>
  <si>
    <t>mr-mime</t>
  </si>
  <si>
    <t>scyther</t>
  </si>
  <si>
    <t>jynx</t>
  </si>
  <si>
    <t>electabuzz</t>
  </si>
  <si>
    <t>magmar</t>
  </si>
  <si>
    <t>pinsir</t>
  </si>
  <si>
    <t>PREGUNTA 8 ¿Se puede agrupar a los Pokémon en “perfiles de combate” según sus estadísticas (tanques, atacantes rápidos, etc.)?</t>
  </si>
  <si>
    <t>tauros</t>
  </si>
  <si>
    <t>Nombre</t>
  </si>
  <si>
    <t>HP</t>
  </si>
  <si>
    <t>Ataque</t>
  </si>
  <si>
    <t>Defensa</t>
  </si>
  <si>
    <t>AtaqueEsp</t>
  </si>
  <si>
    <t>DefensaEsp</t>
  </si>
  <si>
    <t>Velocidad</t>
  </si>
  <si>
    <t>Total</t>
  </si>
  <si>
    <t>Perfil</t>
  </si>
  <si>
    <t>flareon</t>
  </si>
  <si>
    <t>Atacante Físico</t>
  </si>
  <si>
    <t>gyarados</t>
  </si>
  <si>
    <t>lapras</t>
  </si>
  <si>
    <t>ditto</t>
  </si>
  <si>
    <t>kabutops</t>
  </si>
  <si>
    <t>eevee</t>
  </si>
  <si>
    <t>vaporeon</t>
  </si>
  <si>
    <t>Atacante Rápido</t>
  </si>
  <si>
    <t>jolteon</t>
  </si>
  <si>
    <t>aerodactyl</t>
  </si>
  <si>
    <t>porygon</t>
  </si>
  <si>
    <t>omanyte</t>
  </si>
  <si>
    <t>omastar</t>
  </si>
  <si>
    <t>Balanceado</t>
  </si>
  <si>
    <t>kabuto</t>
  </si>
  <si>
    <t>Especialista Especial</t>
  </si>
  <si>
    <t>zapdos</t>
  </si>
  <si>
    <t>dratini</t>
  </si>
  <si>
    <t>dragon</t>
  </si>
  <si>
    <t>dragonair</t>
  </si>
  <si>
    <t>Scout</t>
  </si>
  <si>
    <t>Tanque</t>
  </si>
  <si>
    <t>chikorita</t>
  </si>
  <si>
    <t>bayleef</t>
  </si>
  <si>
    <t>meganium</t>
  </si>
  <si>
    <t>maximo en stat de vida</t>
  </si>
  <si>
    <t>cyndaquil</t>
  </si>
  <si>
    <t>blissey</t>
  </si>
  <si>
    <t>quilava</t>
  </si>
  <si>
    <t>typhlosion</t>
  </si>
  <si>
    <t>totodile</t>
  </si>
  <si>
    <t>croconaw</t>
  </si>
  <si>
    <t>feraligatr</t>
  </si>
  <si>
    <t>maximo en estats de ataque</t>
  </si>
  <si>
    <t>sentret</t>
  </si>
  <si>
    <t>tyranitar</t>
  </si>
  <si>
    <t>furret</t>
  </si>
  <si>
    <t>hoothoot</t>
  </si>
  <si>
    <t>noctowl</t>
  </si>
  <si>
    <t>ledyba</t>
  </si>
  <si>
    <t>ledian</t>
  </si>
  <si>
    <t xml:space="preserve">maximo en stat de defensa </t>
  </si>
  <si>
    <t>spinarak</t>
  </si>
  <si>
    <t xml:space="preserve">shuckle </t>
  </si>
  <si>
    <t>ariados</t>
  </si>
  <si>
    <t>crobat</t>
  </si>
  <si>
    <t>chinchou</t>
  </si>
  <si>
    <t>lanturn</t>
  </si>
  <si>
    <t>pichu</t>
  </si>
  <si>
    <t xml:space="preserve">maximo en stat de ataque especial </t>
  </si>
  <si>
    <t>cleffa</t>
  </si>
  <si>
    <t xml:space="preserve">espeon </t>
  </si>
  <si>
    <t>igglybuff</t>
  </si>
  <si>
    <t>togepi</t>
  </si>
  <si>
    <t>togetic</t>
  </si>
  <si>
    <t>natu</t>
  </si>
  <si>
    <t xml:space="preserve">maximo en stat de defensa especial </t>
  </si>
  <si>
    <t>xatu</t>
  </si>
  <si>
    <t>shuckle</t>
  </si>
  <si>
    <t>mareep</t>
  </si>
  <si>
    <t>flaaffy</t>
  </si>
  <si>
    <t>ampharos</t>
  </si>
  <si>
    <t>bellossom</t>
  </si>
  <si>
    <t xml:space="preserve">maximo en stat de velocidad </t>
  </si>
  <si>
    <t>marill</t>
  </si>
  <si>
    <t xml:space="preserve">crobat 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</si>
  <si>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</si>
  <si>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</si>
  <si>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</si>
  <si>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</si>
  <si>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</si>
  <si>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</si>
  <si>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</si>
  <si>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</si>
  <si>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</si>
  <si>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</si>
  <si>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</si>
  <si>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</si>
  <si>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</si>
  <si>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</si>
  <si>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</si>
  <si>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</si>
  <si>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</si>
  <si>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</si>
  <si>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</si>
  <si>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</si>
  <si>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</si>
  <si>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</si>
  <si>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</si>
  <si>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</si>
  <si>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</si>
  <si>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</si>
  <si>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</si>
  <si>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</si>
  <si>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</si>
  <si>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</si>
  <si>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Lugia</t>
  </si>
  <si>
    <t>Psychic/Flying</t>
  </si>
  <si>
    <t>Raikou</t>
  </si>
  <si>
    <t>Ho-Oh</t>
  </si>
  <si>
    <t>Fire/Flying</t>
  </si>
  <si>
    <t>Entei</t>
  </si>
  <si>
    <t>heracross</t>
  </si>
  <si>
    <t>Tyranitar</t>
  </si>
  <si>
    <t>Rock/Dark</t>
  </si>
  <si>
    <t>Suicune</t>
  </si>
  <si>
    <t>sneasel</t>
  </si>
  <si>
    <t>Kingdra</t>
  </si>
  <si>
    <t>Water/Dragon</t>
  </si>
  <si>
    <t>Blissey</t>
  </si>
  <si>
    <t>Normal</t>
  </si>
  <si>
    <t>teddiursa</t>
  </si>
  <si>
    <t>Scizor</t>
  </si>
  <si>
    <t>Bug/Steel</t>
  </si>
  <si>
    <t>Donphan</t>
  </si>
  <si>
    <t>Ground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</si>
  <si>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</si>
  <si>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</si>
  <si>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</si>
  <si>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</si>
  <si>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</si>
  <si>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</si>
  <si>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</si>
  <si>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</si>
  <si>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</si>
  <si>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</si>
  <si>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</si>
  <si>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</si>
  <si>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schuckle</t>
  </si>
  <si>
    <t>houndoom</t>
  </si>
  <si>
    <t>kingdra</t>
  </si>
  <si>
    <t>phanpy</t>
  </si>
  <si>
    <t>donphan</t>
  </si>
  <si>
    <t>porygon2</t>
  </si>
  <si>
    <t>lugia</t>
  </si>
  <si>
    <t>stantler</t>
  </si>
  <si>
    <t>ho-oh</t>
  </si>
  <si>
    <t>smeargle</t>
  </si>
  <si>
    <t>tyrogue</t>
  </si>
  <si>
    <t>hitmontop</t>
  </si>
  <si>
    <t>smoochum</t>
  </si>
  <si>
    <t>elekid</t>
  </si>
  <si>
    <t>magby</t>
  </si>
  <si>
    <t>miltank</t>
  </si>
  <si>
    <t>Dark</t>
  </si>
  <si>
    <t>raikou</t>
  </si>
  <si>
    <t>entei</t>
  </si>
  <si>
    <t>Bug</t>
  </si>
  <si>
    <t>Steel</t>
  </si>
  <si>
    <t>suicune</t>
  </si>
  <si>
    <t>larvitar</t>
  </si>
  <si>
    <t>pupitar</t>
  </si>
  <si>
    <t>celebi</t>
  </si>
  <si>
    <t xml:space="preserve">mientras que los pokemones monotipo </t>
  </si>
  <si>
    <t>Pokémon</t>
  </si>
  <si>
    <t>Atk</t>
  </si>
  <si>
    <t>Def</t>
  </si>
  <si>
    <t>SpAtk</t>
  </si>
  <si>
    <t>SpDef</t>
  </si>
  <si>
    <t>Speed</t>
  </si>
  <si>
    <t>Tipo</t>
  </si>
  <si>
    <t>Ataque Físico</t>
  </si>
  <si>
    <t xml:space="preserve">bien en esta generacion los pokemones monotipo son una solucion mas factible </t>
  </si>
  <si>
    <t>Ataque Rápido</t>
  </si>
  <si>
    <t>treecko</t>
  </si>
  <si>
    <t>grovyle</t>
  </si>
  <si>
    <t>sceptile</t>
  </si>
  <si>
    <t>torchic</t>
  </si>
  <si>
    <t>wailord</t>
  </si>
  <si>
    <t>combusken</t>
  </si>
  <si>
    <t>blaziken</t>
  </si>
  <si>
    <t>mudkip</t>
  </si>
  <si>
    <t>marshtomp</t>
  </si>
  <si>
    <t>swampert</t>
  </si>
  <si>
    <t>poochyena</t>
  </si>
  <si>
    <t>slaking</t>
  </si>
  <si>
    <t>mightyena</t>
  </si>
  <si>
    <t>zigzagoon</t>
  </si>
  <si>
    <t>linoone</t>
  </si>
  <si>
    <t>wurmple</t>
  </si>
  <si>
    <t>silcoon</t>
  </si>
  <si>
    <t>beautifly</t>
  </si>
  <si>
    <t>regirock</t>
  </si>
  <si>
    <t>cascoon</t>
  </si>
  <si>
    <t>dustox</t>
  </si>
  <si>
    <t>lotad</t>
  </si>
  <si>
    <t>lombre</t>
  </si>
  <si>
    <t>ludicolo</t>
  </si>
  <si>
    <t>seedot</t>
  </si>
  <si>
    <t>kyogre</t>
  </si>
  <si>
    <t>nuzleaf</t>
  </si>
  <si>
    <t>shiftry</t>
  </si>
  <si>
    <t>taillow</t>
  </si>
  <si>
    <t>swellow</t>
  </si>
  <si>
    <t>wingull</t>
  </si>
  <si>
    <t>regice</t>
  </si>
  <si>
    <t>pelipper</t>
  </si>
  <si>
    <t>ralts</t>
  </si>
  <si>
    <t>kirlia</t>
  </si>
  <si>
    <t>gardevoir</t>
  </si>
  <si>
    <t>surskit</t>
  </si>
  <si>
    <t xml:space="preserve">ninjask </t>
  </si>
  <si>
    <t>masquerain</t>
  </si>
  <si>
    <t>shroomish</t>
  </si>
  <si>
    <t>breloom</t>
  </si>
  <si>
    <t>slakoth</t>
  </si>
  <si>
    <t>vigoroth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</si>
  <si>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</si>
  <si>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</si>
  <si>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</si>
  <si>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</si>
  <si>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</si>
  <si>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</si>
  <si>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</si>
  <si>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</si>
  <si>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</si>
  <si>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</si>
  <si>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</si>
  <si>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</si>
  <si>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</si>
  <si>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</si>
  <si>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</si>
  <si>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</si>
  <si>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</si>
  <si>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</si>
  <si>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</si>
  <si>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</si>
  <si>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</si>
  <si>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Regigigas*</t>
  </si>
  <si>
    <t>Rayquaza</t>
  </si>
  <si>
    <t>Dragon/Flying</t>
  </si>
  <si>
    <t>plusle</t>
  </si>
  <si>
    <t>Slaking</t>
  </si>
  <si>
    <t>Groudon</t>
  </si>
  <si>
    <t>Ground/Fire*</t>
  </si>
  <si>
    <t>minun</t>
  </si>
  <si>
    <t>Regice</t>
  </si>
  <si>
    <t>Kyogre</t>
  </si>
  <si>
    <t>Water/Ice*</t>
  </si>
  <si>
    <t>volbeat</t>
  </si>
  <si>
    <t>Registeel</t>
  </si>
  <si>
    <t>Salamence</t>
  </si>
  <si>
    <t>illumise</t>
  </si>
  <si>
    <t>Regirock</t>
  </si>
  <si>
    <t>Metagross</t>
  </si>
  <si>
    <t>Steel/Psychic</t>
  </si>
  <si>
    <t>roselia</t>
  </si>
  <si>
    <t>gulpin</t>
  </si>
  <si>
    <t>swalot</t>
  </si>
  <si>
    <t>carvanha</t>
  </si>
  <si>
    <t>sharpedo</t>
  </si>
  <si>
    <t xml:space="preserve">wailord </t>
  </si>
  <si>
    <t>wailmer</t>
  </si>
  <si>
    <t xml:space="preserve">shedinja </t>
  </si>
  <si>
    <t>numel</t>
  </si>
  <si>
    <t>feebas</t>
  </si>
  <si>
    <t>camerupt</t>
  </si>
  <si>
    <t>torkoal</t>
  </si>
  <si>
    <t xml:space="preserve">carvanha 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</si>
  <si>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</si>
  <si>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</si>
  <si>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</si>
  <si>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</si>
  <si>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</si>
  <si>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</si>
  <si>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</si>
  <si>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</si>
  <si>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</si>
  <si>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</si>
  <si>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</si>
  <si>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</si>
  <si>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</si>
  <si>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</si>
  <si>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Dragón</t>
  </si>
  <si>
    <t>Volador</t>
  </si>
  <si>
    <t>barboach</t>
  </si>
  <si>
    <t>Acero</t>
  </si>
  <si>
    <t>Psíquico</t>
  </si>
  <si>
    <t>whiscash</t>
  </si>
  <si>
    <t>Blaziken</t>
  </si>
  <si>
    <t>Fuego</t>
  </si>
  <si>
    <t>Lucha</t>
  </si>
  <si>
    <t>corphish</t>
  </si>
  <si>
    <t>Gardevoir</t>
  </si>
  <si>
    <t>Hada*</t>
  </si>
  <si>
    <t>crawdaunt</t>
  </si>
  <si>
    <t xml:space="preserve">  </t>
  </si>
  <si>
    <t>baltoy</t>
  </si>
  <si>
    <t>claydol</t>
  </si>
  <si>
    <t>lileep</t>
  </si>
  <si>
    <t>cradily</t>
  </si>
  <si>
    <t>anorith</t>
  </si>
  <si>
    <t>armaldo</t>
  </si>
  <si>
    <t>milotic</t>
  </si>
  <si>
    <t>castform</t>
  </si>
  <si>
    <t>kecleon</t>
  </si>
  <si>
    <t>shuppet</t>
  </si>
  <si>
    <t>banette</t>
  </si>
  <si>
    <t>duskull</t>
  </si>
  <si>
    <t>Dragón/volador</t>
  </si>
  <si>
    <t>dusclops</t>
  </si>
  <si>
    <t>Acero/psiquico</t>
  </si>
  <si>
    <t>tropius</t>
  </si>
  <si>
    <t>Psíquico/hada</t>
  </si>
  <si>
    <t>chimecho</t>
  </si>
  <si>
    <t>Swampert</t>
  </si>
  <si>
    <t>Agua/tierra</t>
  </si>
  <si>
    <t>absol</t>
  </si>
  <si>
    <t>wynaut</t>
  </si>
  <si>
    <t>snorunt</t>
  </si>
  <si>
    <t>glalie</t>
  </si>
  <si>
    <t>spheal</t>
  </si>
  <si>
    <t>sealeo</t>
  </si>
  <si>
    <t>walrein</t>
  </si>
  <si>
    <t>Roca</t>
  </si>
  <si>
    <t>clamperl</t>
  </si>
  <si>
    <t>huntail</t>
  </si>
  <si>
    <t>Exploud</t>
  </si>
  <si>
    <t>gorebyss</t>
  </si>
  <si>
    <t>Hariyama</t>
  </si>
  <si>
    <t>relicanth</t>
  </si>
  <si>
    <t>luvdisc</t>
  </si>
  <si>
    <t>bagon</t>
  </si>
  <si>
    <t>shelgon</t>
  </si>
  <si>
    <t>salamence</t>
  </si>
  <si>
    <t xml:space="preserve">bien en esta generacion los pokemones con dos tipos son una solucion mas factible </t>
  </si>
  <si>
    <t>beldum</t>
  </si>
  <si>
    <t>metang</t>
  </si>
  <si>
    <t>metagross</t>
  </si>
  <si>
    <t>registeel</t>
  </si>
  <si>
    <t>latias</t>
  </si>
  <si>
    <t>latios</t>
  </si>
  <si>
    <t>groudon</t>
  </si>
  <si>
    <t>rayquaza</t>
  </si>
  <si>
    <t>jirachi</t>
  </si>
  <si>
    <t>deoxys</t>
  </si>
  <si>
    <t>pregunta 6 :   ¿Existen diferencias notables en los stats generales entre generaciones?</t>
  </si>
  <si>
    <t>Comparación General por Generación</t>
  </si>
  <si>
    <t>Aspecto</t>
  </si>
  <si>
    <t>Gen 1 (Kanto)</t>
  </si>
  <si>
    <t>Gen 2 (Johto)</t>
  </si>
  <si>
    <t>Gen 3 (Hoenn)</t>
  </si>
  <si>
    <t>Máx. BST Total</t>
  </si>
  <si>
    <t>Mewtwo (680)</t>
  </si>
  <si>
    <t>Lugia/Ho-Oh (680)</t>
  </si>
  <si>
    <t>Rayquaza (680)</t>
  </si>
  <si>
    <t>Mín. BST Total</t>
  </si>
  <si>
    <t>Caterpie (195)</t>
  </si>
  <si>
    <t>Sunkern (180)</t>
  </si>
  <si>
    <t>Azurill (190)</t>
  </si>
  <si>
    <t>Promedio BST</t>
  </si>
  <si>
    <t>~408 (doble tipo: 420)</t>
  </si>
  <si>
    <t>~420 (doble tipo)</t>
  </si>
  <si>
    <t>~414 (doble tipo)</t>
  </si>
  <si>
    <t>HP más alto</t>
  </si>
  <si>
    <t>Chansey (250)</t>
  </si>
  <si>
    <t xml:space="preserve">Blissey (255) </t>
  </si>
  <si>
    <t>Wailord (170)</t>
  </si>
  <si>
    <t>Ataque físico</t>
  </si>
  <si>
    <t>Dragonite (134)</t>
  </si>
  <si>
    <t>Tyranitar (134)</t>
  </si>
  <si>
    <t xml:space="preserve">Slaking (160) </t>
  </si>
  <si>
    <t>Defensa física</t>
  </si>
  <si>
    <t>Cloyster (180)</t>
  </si>
  <si>
    <t xml:space="preserve">Shuckle (230) </t>
  </si>
  <si>
    <t>Regirock (180)</t>
  </si>
  <si>
    <t>Electrode (150)</t>
  </si>
  <si>
    <t>Crobat (130)</t>
  </si>
  <si>
    <t xml:space="preserve">Ninjask (160) </t>
  </si>
  <si>
    <t>Mejor tipo</t>
  </si>
  <si>
    <t>Psíquico (rotisimo)</t>
  </si>
  <si>
    <t>Volador + Legendarios</t>
  </si>
  <si>
    <t>Dragón/Acero + Habilidades</t>
  </si>
  <si>
    <t>Gen 1: Stats altos en Pokémon específicos (Chansey, Mewtwo), pero con desbalance (Psíquico OP).</t>
  </si>
  <si>
    <t>Gen 2: Pokémon más extremos (Blissey, Shuckle) y mejor distribución de tipos.</t>
  </si>
  <si>
    <t>Gen 3: Habilidades añaden complejidad, y combinaciones como Dragón/Acero dominan.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</si>
</sst>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8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  <scheme val="minor"/>
    </font>
    <font>
      <b/>
      <sz val="11.0"/>
      <color rgb="FF000000"/>
      <name val="Calibri"/>
    </font>
    <font>
      <sz val="12.0"/>
      <color rgb="FF000000"/>
      <name val="Arial"/>
    </font>
    <font>
      <b/>
      <color theme="1"/>
      <name val="Arial"/>
      <scheme val="minor"/>
    </font>
    <font>
      <color rgb="FFFFFFFF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Roboto"/>
    </font>
    <font>
      <sz val="11.0"/>
      <color rgb="FF000000"/>
      <name val="Arial"/>
    </font>
    <font>
      <sz val="11.0"/>
      <color rgb="FF000000"/>
      <name val="Quote-cjk-patch"/>
    </font>
    <font>
      <sz val="11.0"/>
      <color theme="1"/>
      <name val="Arial"/>
      <scheme val="minor"/>
    </font>
    <font>
      <b/>
      <sz val="11.0"/>
      <color rgb="FF000000"/>
      <name val="Roboto"/>
    </font>
    <font>
      <sz val="12.0"/>
      <color rgb="FF000000"/>
      <name val="Quote-cjk-patch"/>
    </font>
  </fonts>
  <fills count="2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CC4125"/>
        <bgColor rgb="FFCC4125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2" fillId="3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4" fillId="2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4" fillId="4" fontId="2" numFmtId="0" xfId="0" applyAlignment="1" applyBorder="1" applyFill="1" applyFont="1">
      <alignment readingOrder="0"/>
    </xf>
    <xf borderId="5" fillId="0" fontId="2" numFmtId="164" xfId="0" applyBorder="1" applyFont="1" applyNumberFormat="1"/>
    <xf borderId="4" fillId="0" fontId="2" numFmtId="0" xfId="0" applyAlignment="1" applyBorder="1" applyFont="1">
      <alignment readingOrder="0"/>
    </xf>
    <xf borderId="4" fillId="5" fontId="2" numFmtId="0" xfId="0" applyAlignment="1" applyBorder="1" applyFill="1" applyFont="1">
      <alignment readingOrder="0"/>
    </xf>
    <xf borderId="4" fillId="6" fontId="2" numFmtId="0" xfId="0" applyAlignment="1" applyBorder="1" applyFill="1" applyFont="1">
      <alignment readingOrder="0"/>
    </xf>
    <xf borderId="5" fillId="2" fontId="2" numFmtId="0" xfId="0" applyAlignment="1" applyBorder="1" applyFont="1">
      <alignment readingOrder="0"/>
    </xf>
    <xf borderId="4" fillId="7" fontId="2" numFmtId="0" xfId="0" applyAlignment="1" applyBorder="1" applyFill="1" applyFont="1">
      <alignment readingOrder="0"/>
    </xf>
    <xf borderId="5" fillId="8" fontId="2" numFmtId="0" xfId="0" applyAlignment="1" applyBorder="1" applyFill="1" applyFont="1">
      <alignment readingOrder="0"/>
    </xf>
    <xf borderId="4" fillId="8" fontId="2" numFmtId="0" xfId="0" applyAlignment="1" applyBorder="1" applyFont="1">
      <alignment readingOrder="0"/>
    </xf>
    <xf borderId="4" fillId="9" fontId="2" numFmtId="0" xfId="0" applyAlignment="1" applyBorder="1" applyFill="1" applyFont="1">
      <alignment readingOrder="0"/>
    </xf>
    <xf borderId="5" fillId="10" fontId="2" numFmtId="0" xfId="0" applyAlignment="1" applyBorder="1" applyFill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11" fontId="2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 shrinkToFit="0" vertical="bottom" wrapText="0"/>
    </xf>
    <xf borderId="4" fillId="10" fontId="2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7" fillId="0" fontId="1" numFmtId="0" xfId="0" applyAlignment="1" applyBorder="1" applyFont="1">
      <alignment readingOrder="0" shrinkToFit="0" vertical="bottom" wrapText="0"/>
    </xf>
    <xf borderId="1" fillId="12" fontId="2" numFmtId="0" xfId="0" applyAlignment="1" applyBorder="1" applyFill="1" applyFont="1">
      <alignment readingOrder="0"/>
    </xf>
    <xf borderId="2" fillId="12" fontId="2" numFmtId="0" xfId="0" applyAlignment="1" applyBorder="1" applyFont="1">
      <alignment readingOrder="0"/>
    </xf>
    <xf borderId="2" fillId="12" fontId="2" numFmtId="0" xfId="0" applyBorder="1" applyFont="1"/>
    <xf borderId="4" fillId="13" fontId="3" numFmtId="0" xfId="0" applyAlignment="1" applyBorder="1" applyFill="1" applyFont="1">
      <alignment readingOrder="0"/>
    </xf>
    <xf borderId="0" fillId="13" fontId="2" numFmtId="0" xfId="0" applyFont="1"/>
    <xf borderId="0" fillId="0" fontId="2" numFmtId="10" xfId="0" applyFont="1" applyNumberFormat="1"/>
    <xf borderId="4" fillId="14" fontId="2" numFmtId="0" xfId="0" applyAlignment="1" applyBorder="1" applyFill="1" applyFont="1">
      <alignment readingOrder="0"/>
    </xf>
    <xf borderId="0" fillId="14" fontId="2" numFmtId="0" xfId="0" applyFont="1"/>
    <xf borderId="4" fillId="15" fontId="2" numFmtId="0" xfId="0" applyAlignment="1" applyBorder="1" applyFill="1" applyFont="1">
      <alignment readingOrder="0"/>
    </xf>
    <xf borderId="0" fillId="15" fontId="2" numFmtId="0" xfId="0" applyFont="1"/>
    <xf borderId="4" fillId="16" fontId="2" numFmtId="0" xfId="0" applyAlignment="1" applyBorder="1" applyFill="1" applyFont="1">
      <alignment readingOrder="0"/>
    </xf>
    <xf borderId="0" fillId="16" fontId="2" numFmtId="0" xfId="0" applyFont="1"/>
    <xf borderId="4" fillId="0" fontId="2" numFmtId="10" xfId="0" applyBorder="1" applyFont="1" applyNumberFormat="1"/>
    <xf borderId="6" fillId="0" fontId="2" numFmtId="10" xfId="0" applyBorder="1" applyFont="1" applyNumberFormat="1"/>
    <xf borderId="1" fillId="17" fontId="2" numFmtId="0" xfId="0" applyAlignment="1" applyBorder="1" applyFill="1" applyFont="1">
      <alignment readingOrder="0"/>
    </xf>
    <xf borderId="2" fillId="17" fontId="2" numFmtId="0" xfId="0" applyBorder="1" applyFont="1"/>
    <xf borderId="4" fillId="18" fontId="2" numFmtId="0" xfId="0" applyAlignment="1" applyBorder="1" applyFill="1" applyFont="1">
      <alignment readingOrder="0"/>
    </xf>
    <xf borderId="0" fillId="18" fontId="2" numFmtId="0" xfId="0" applyFont="1"/>
    <xf borderId="0" fillId="18" fontId="2" numFmtId="0" xfId="0" applyAlignment="1" applyFont="1">
      <alignment readingOrder="0"/>
    </xf>
    <xf borderId="5" fillId="18" fontId="2" numFmtId="0" xfId="0" applyBorder="1" applyFont="1"/>
    <xf borderId="4" fillId="19" fontId="2" numFmtId="0" xfId="0" applyAlignment="1" applyBorder="1" applyFill="1" applyFont="1">
      <alignment readingOrder="0"/>
    </xf>
    <xf borderId="0" fillId="19" fontId="2" numFmtId="0" xfId="0" applyAlignment="1" applyFont="1">
      <alignment readingOrder="0"/>
    </xf>
    <xf borderId="5" fillId="19" fontId="2" numFmtId="0" xfId="0" applyAlignment="1" applyBorder="1" applyFont="1">
      <alignment readingOrder="0"/>
    </xf>
    <xf borderId="1" fillId="20" fontId="2" numFmtId="0" xfId="0" applyAlignment="1" applyBorder="1" applyFill="1" applyFont="1">
      <alignment readingOrder="0"/>
    </xf>
    <xf borderId="2" fillId="20" fontId="2" numFmtId="0" xfId="0" applyBorder="1" applyFont="1"/>
    <xf borderId="9" fillId="0" fontId="4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1" fontId="2" numFmtId="0" xfId="0" applyFill="1" applyFont="1"/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1" fillId="15" fontId="2" numFmtId="0" xfId="0" applyAlignment="1" applyBorder="1" applyFont="1">
      <alignment readingOrder="0"/>
    </xf>
    <xf borderId="2" fillId="15" fontId="2" numFmtId="0" xfId="0" applyBorder="1" applyFont="1"/>
    <xf borderId="2" fillId="7" fontId="2" numFmtId="0" xfId="0" applyBorder="1" applyFont="1"/>
    <xf borderId="3" fillId="7" fontId="2" numFmtId="0" xfId="0" applyBorder="1" applyFont="1"/>
    <xf borderId="9" fillId="22" fontId="1" numFmtId="0" xfId="0" applyAlignment="1" applyBorder="1" applyFill="1" applyFont="1">
      <alignment horizontal="center" readingOrder="0" shrinkToFit="0" vertical="top" wrapText="0"/>
    </xf>
    <xf borderId="9" fillId="21" fontId="1" numFmtId="0" xfId="0" applyAlignment="1" applyBorder="1" applyFont="1">
      <alignment horizontal="center" readingOrder="0" shrinkToFit="0" vertical="top" wrapText="0"/>
    </xf>
    <xf borderId="9" fillId="0" fontId="2" numFmtId="0" xfId="0" applyAlignment="1" applyBorder="1" applyFont="1">
      <alignment readingOrder="0"/>
    </xf>
    <xf borderId="9" fillId="0" fontId="1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0" fillId="19" fontId="5" numFmtId="0" xfId="0" applyAlignment="1" applyFont="1">
      <alignment readingOrder="0"/>
    </xf>
    <xf borderId="0" fillId="19" fontId="2" numFmtId="0" xfId="0" applyFont="1"/>
    <xf borderId="9" fillId="23" fontId="2" numFmtId="0" xfId="0" applyAlignment="1" applyBorder="1" applyFill="1" applyFont="1">
      <alignment readingOrder="0"/>
    </xf>
    <xf borderId="4" fillId="23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22" fontId="5" numFmtId="0" xfId="0" applyAlignment="1" applyFont="1">
      <alignment readingOrder="0"/>
    </xf>
    <xf borderId="0" fillId="9" fontId="2" numFmtId="0" xfId="0" applyAlignment="1" applyFont="1">
      <alignment readingOrder="0"/>
    </xf>
    <xf borderId="0" fillId="9" fontId="2" numFmtId="0" xfId="0" applyFont="1"/>
    <xf borderId="0" fillId="0" fontId="1" numFmtId="0" xfId="0" applyAlignment="1" applyFont="1">
      <alignment shrinkToFit="0" vertical="bottom" wrapText="0"/>
    </xf>
    <xf borderId="2" fillId="22" fontId="1" numFmtId="0" xfId="0" applyAlignment="1" applyBorder="1" applyFont="1">
      <alignment readingOrder="0" shrinkToFit="0" vertical="bottom" wrapText="0"/>
    </xf>
    <xf borderId="4" fillId="22" fontId="2" numFmtId="0" xfId="0" applyAlignment="1" applyBorder="1" applyFont="1">
      <alignment readingOrder="0"/>
    </xf>
    <xf borderId="0" fillId="22" fontId="2" numFmtId="0" xfId="0" applyFont="1"/>
    <xf borderId="4" fillId="24" fontId="2" numFmtId="0" xfId="0" applyAlignment="1" applyBorder="1" applyFill="1" applyFont="1">
      <alignment readingOrder="0"/>
    </xf>
    <xf borderId="4" fillId="10" fontId="1" numFmtId="0" xfId="0" applyAlignment="1" applyBorder="1" applyFont="1">
      <alignment readingOrder="0" shrinkToFit="0" vertical="bottom" wrapText="0"/>
    </xf>
    <xf borderId="4" fillId="6" fontId="1" numFmtId="0" xfId="0" applyAlignment="1" applyBorder="1" applyFont="1">
      <alignment readingOrder="0" shrinkToFit="0" vertical="bottom" wrapText="0"/>
    </xf>
    <xf borderId="0" fillId="6" fontId="2" numFmtId="0" xfId="0" applyAlignment="1" applyFont="1">
      <alignment readingOrder="0"/>
    </xf>
    <xf borderId="3" fillId="12" fontId="2" numFmtId="0" xfId="0" applyBorder="1" applyFont="1"/>
    <xf borderId="5" fillId="16" fontId="2" numFmtId="0" xfId="0" applyBorder="1" applyFont="1"/>
    <xf borderId="7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" fillId="19" fontId="5" numFmtId="0" xfId="0" applyAlignment="1" applyBorder="1" applyFont="1">
      <alignment readingOrder="0"/>
    </xf>
    <xf borderId="2" fillId="19" fontId="2" numFmtId="0" xfId="0" applyBorder="1" applyFont="1"/>
    <xf borderId="9" fillId="0" fontId="6" numFmtId="0" xfId="0" applyAlignment="1" applyBorder="1" applyFont="1">
      <alignment horizontal="center" readingOrder="0"/>
    </xf>
    <xf borderId="9" fillId="19" fontId="2" numFmtId="0" xfId="0" applyAlignment="1" applyBorder="1" applyFont="1">
      <alignment readingOrder="0"/>
    </xf>
    <xf borderId="9" fillId="19" fontId="2" numFmtId="0" xfId="0" applyBorder="1" applyFont="1"/>
    <xf borderId="0" fillId="0" fontId="6" numFmtId="0" xfId="0" applyAlignment="1" applyFont="1">
      <alignment horizontal="center" readingOrder="0"/>
    </xf>
    <xf borderId="4" fillId="0" fontId="2" numFmtId="4" xfId="0" applyBorder="1" applyFont="1" applyNumberFormat="1"/>
    <xf borderId="4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0" fillId="0" fontId="7" numFmtId="0" xfId="0" applyFont="1"/>
    <xf borderId="9" fillId="0" fontId="8" numFmtId="0" xfId="0" applyAlignment="1" applyBorder="1" applyFont="1">
      <alignment horizontal="center" vertical="top"/>
    </xf>
    <xf borderId="0" fillId="0" fontId="9" numFmtId="0" xfId="0" applyAlignment="1" applyFont="1">
      <alignment vertical="bottom"/>
    </xf>
    <xf borderId="0" fillId="14" fontId="10" numFmtId="0" xfId="0" applyAlignment="1" applyFont="1">
      <alignment readingOrder="0"/>
    </xf>
    <xf borderId="0" fillId="14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22" fontId="3" numFmtId="0" xfId="0" applyFont="1"/>
    <xf borderId="0" fillId="0" fontId="11" numFmtId="0" xfId="0" applyAlignment="1" applyFont="1">
      <alignment vertical="bottom"/>
    </xf>
    <xf borderId="0" fillId="22" fontId="12" numFmtId="0" xfId="0" applyAlignment="1" applyFont="1">
      <alignment readingOrder="0"/>
    </xf>
    <xf borderId="0" fillId="22" fontId="1" numFmtId="0" xfId="0" applyAlignment="1" applyFont="1">
      <alignment readingOrder="0" shrinkToFit="0" vertical="bottom" wrapText="0"/>
    </xf>
    <xf borderId="0" fillId="22" fontId="2" numFmtId="0" xfId="0" applyAlignment="1" applyFont="1">
      <alignment readingOrder="0"/>
    </xf>
    <xf borderId="9" fillId="22" fontId="13" numFmtId="0" xfId="0" applyAlignment="1" applyBorder="1" applyFont="1">
      <alignment readingOrder="0"/>
    </xf>
    <xf borderId="9" fillId="0" fontId="10" numFmtId="0" xfId="0" applyBorder="1" applyFont="1"/>
    <xf borderId="0" fillId="22" fontId="11" numFmtId="0" xfId="0" applyAlignment="1" applyFont="1">
      <alignment horizontal="right" vertical="bottom"/>
    </xf>
    <xf borderId="9" fillId="22" fontId="14" numFmtId="0" xfId="0" applyAlignment="1" applyBorder="1" applyFont="1">
      <alignment horizontal="left" readingOrder="0"/>
    </xf>
    <xf borderId="0" fillId="0" fontId="15" numFmtId="0" xfId="0" applyFont="1"/>
    <xf borderId="9" fillId="22" fontId="14" numFmtId="0" xfId="0" applyAlignment="1" applyBorder="1" applyFont="1">
      <alignment readingOrder="0"/>
    </xf>
    <xf borderId="0" fillId="0" fontId="16" numFmtId="0" xfId="0" applyAlignment="1" applyFont="1">
      <alignment readingOrder="0"/>
    </xf>
    <xf borderId="0" fillId="22" fontId="17" numFmtId="0" xfId="0" applyAlignment="1" applyFont="1">
      <alignment readingOrder="0"/>
    </xf>
    <xf borderId="0" fillId="22" fontId="5" numFmtId="0" xfId="0" applyAlignment="1" applyFont="1">
      <alignment readingOrder="0"/>
    </xf>
    <xf borderId="0" fillId="0" fontId="12" numFmtId="0" xfId="0" applyAlignment="1" applyFont="1">
      <alignment horizontal="left" readingOrder="0" shrinkToFit="0" wrapText="1"/>
    </xf>
    <xf borderId="0" fillId="22" fontId="4" numFmtId="0" xfId="0" applyAlignment="1" applyFont="1">
      <alignment horizontal="center" readingOrder="0" shrinkToFit="0" vertical="top" wrapText="0"/>
    </xf>
    <xf borderId="0" fillId="0" fontId="12" numFmtId="10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O1" s="3" t="s">
        <v>1</v>
      </c>
      <c r="P1" s="4"/>
      <c r="Q1" s="5" t="s">
        <v>13</v>
      </c>
      <c r="R1" s="5" t="s">
        <v>14</v>
      </c>
      <c r="S1" s="6"/>
      <c r="T1" s="6"/>
      <c r="U1" s="7"/>
    </row>
    <row r="2">
      <c r="A2" s="1" t="s">
        <v>15</v>
      </c>
      <c r="B2" s="8">
        <v>45.0</v>
      </c>
      <c r="C2" s="8">
        <v>49.0</v>
      </c>
      <c r="D2" s="8">
        <v>49.0</v>
      </c>
      <c r="E2" s="8">
        <v>65.0</v>
      </c>
      <c r="F2" s="8">
        <v>65.0</v>
      </c>
      <c r="G2" s="8">
        <v>45.0</v>
      </c>
      <c r="H2" s="8">
        <v>318.0</v>
      </c>
      <c r="I2" s="8">
        <v>7.0</v>
      </c>
      <c r="J2" s="8">
        <v>69.0</v>
      </c>
      <c r="K2" s="9" t="str">
        <f t="shared" ref="K2:K152" si="1">IF(ISBLANK(M2),"No","Sí")</f>
        <v>Sí</v>
      </c>
      <c r="L2" s="1" t="s">
        <v>16</v>
      </c>
      <c r="M2" s="1" t="s">
        <v>17</v>
      </c>
      <c r="O2" s="10" t="s">
        <v>18</v>
      </c>
      <c r="P2" s="1" t="s">
        <v>19</v>
      </c>
      <c r="Q2" s="9">
        <f>max(B2:B152)</f>
        <v>250</v>
      </c>
      <c r="S2" s="11" t="s">
        <v>20</v>
      </c>
      <c r="T2" s="12"/>
      <c r="U2" s="7"/>
    </row>
    <row r="3">
      <c r="A3" s="1" t="s">
        <v>21</v>
      </c>
      <c r="B3" s="8">
        <v>60.0</v>
      </c>
      <c r="C3" s="8">
        <v>62.0</v>
      </c>
      <c r="D3" s="8">
        <v>63.0</v>
      </c>
      <c r="E3" s="8">
        <v>80.0</v>
      </c>
      <c r="F3" s="8">
        <v>80.0</v>
      </c>
      <c r="G3" s="8">
        <v>60.0</v>
      </c>
      <c r="H3" s="8">
        <v>405.0</v>
      </c>
      <c r="K3" s="9" t="str">
        <f t="shared" si="1"/>
        <v>Sí</v>
      </c>
      <c r="L3" s="1" t="s">
        <v>16</v>
      </c>
      <c r="M3" s="1" t="s">
        <v>17</v>
      </c>
      <c r="O3" s="10" t="s">
        <v>22</v>
      </c>
      <c r="Q3" s="9">
        <f>min(B2:B152)</f>
        <v>10</v>
      </c>
      <c r="S3" s="13"/>
      <c r="U3" s="14"/>
    </row>
    <row r="4">
      <c r="A4" s="1" t="s">
        <v>23</v>
      </c>
      <c r="B4" s="8">
        <v>80.0</v>
      </c>
      <c r="C4" s="8">
        <v>82.0</v>
      </c>
      <c r="D4" s="8">
        <v>83.0</v>
      </c>
      <c r="E4" s="8">
        <v>100.0</v>
      </c>
      <c r="F4" s="8">
        <v>100.0</v>
      </c>
      <c r="G4" s="8">
        <v>80.0</v>
      </c>
      <c r="H4" s="8">
        <v>525.0</v>
      </c>
      <c r="I4" s="8">
        <v>10.0</v>
      </c>
      <c r="J4" s="8">
        <v>130.0</v>
      </c>
      <c r="K4" s="9" t="str">
        <f t="shared" si="1"/>
        <v>Sí</v>
      </c>
      <c r="L4" s="1" t="s">
        <v>16</v>
      </c>
      <c r="M4" s="1" t="s">
        <v>17</v>
      </c>
      <c r="O4" s="10" t="s">
        <v>24</v>
      </c>
      <c r="Q4" s="9">
        <f>AVERAGE(B2:B152)</f>
        <v>64.21192053</v>
      </c>
      <c r="S4" s="15" t="s">
        <v>25</v>
      </c>
      <c r="T4" s="1" t="s">
        <v>26</v>
      </c>
      <c r="U4" s="14">
        <f>max(H2:H152)</f>
        <v>680</v>
      </c>
    </row>
    <row r="5">
      <c r="A5" s="1" t="s">
        <v>27</v>
      </c>
      <c r="B5" s="8">
        <v>39.0</v>
      </c>
      <c r="C5" s="8">
        <v>52.0</v>
      </c>
      <c r="D5" s="8">
        <v>43.0</v>
      </c>
      <c r="E5" s="8">
        <v>60.0</v>
      </c>
      <c r="F5" s="8">
        <v>50.0</v>
      </c>
      <c r="G5" s="8">
        <v>65.0</v>
      </c>
      <c r="H5" s="8">
        <v>309.0</v>
      </c>
      <c r="I5" s="8">
        <v>20.0</v>
      </c>
      <c r="J5" s="8">
        <v>1000.0</v>
      </c>
      <c r="K5" s="9" t="str">
        <f t="shared" si="1"/>
        <v>No</v>
      </c>
      <c r="L5" s="1" t="s">
        <v>28</v>
      </c>
      <c r="M5" s="1"/>
      <c r="O5" s="10" t="s">
        <v>22</v>
      </c>
      <c r="P5" s="1" t="s">
        <v>29</v>
      </c>
      <c r="Q5" s="9">
        <f>MIN(B2:B152)</f>
        <v>10</v>
      </c>
      <c r="S5" s="15" t="s">
        <v>24</v>
      </c>
      <c r="U5" s="16">
        <f>AVERAGE(H2:H152)</f>
        <v>407.6423841</v>
      </c>
    </row>
    <row r="6">
      <c r="A6" s="1" t="s">
        <v>30</v>
      </c>
      <c r="B6" s="8">
        <v>58.0</v>
      </c>
      <c r="C6" s="8">
        <v>64.0</v>
      </c>
      <c r="D6" s="8">
        <v>58.0</v>
      </c>
      <c r="E6" s="8">
        <v>80.0</v>
      </c>
      <c r="F6" s="8">
        <v>65.0</v>
      </c>
      <c r="G6" s="8">
        <v>80.0</v>
      </c>
      <c r="H6" s="8">
        <v>405.0</v>
      </c>
      <c r="I6" s="8">
        <v>6.0</v>
      </c>
      <c r="J6" s="8">
        <v>85.0</v>
      </c>
      <c r="K6" s="9" t="str">
        <f t="shared" si="1"/>
        <v>No</v>
      </c>
      <c r="L6" s="1" t="s">
        <v>28</v>
      </c>
      <c r="M6" s="1"/>
      <c r="O6" s="13"/>
      <c r="S6" s="15" t="s">
        <v>31</v>
      </c>
      <c r="T6" s="1" t="s">
        <v>32</v>
      </c>
      <c r="U6" s="14">
        <f>min(H2:H152)</f>
        <v>195</v>
      </c>
    </row>
    <row r="7">
      <c r="A7" s="1" t="s">
        <v>33</v>
      </c>
      <c r="B7" s="8">
        <v>78.0</v>
      </c>
      <c r="C7" s="8">
        <v>84.0</v>
      </c>
      <c r="D7" s="8">
        <v>78.0</v>
      </c>
      <c r="E7" s="8">
        <v>109.0</v>
      </c>
      <c r="F7" s="8">
        <v>85.0</v>
      </c>
      <c r="G7" s="8">
        <v>100.0</v>
      </c>
      <c r="H7" s="8">
        <v>534.0</v>
      </c>
      <c r="I7" s="8">
        <v>11.0</v>
      </c>
      <c r="J7" s="8">
        <v>190.0</v>
      </c>
      <c r="K7" s="9" t="str">
        <f t="shared" si="1"/>
        <v>Sí</v>
      </c>
      <c r="L7" s="1" t="s">
        <v>28</v>
      </c>
      <c r="M7" s="1" t="s">
        <v>34</v>
      </c>
      <c r="O7" s="17" t="s">
        <v>2</v>
      </c>
      <c r="S7" s="13"/>
      <c r="U7" s="14"/>
    </row>
    <row r="8">
      <c r="A8" s="1" t="s">
        <v>35</v>
      </c>
      <c r="B8" s="8">
        <v>44.0</v>
      </c>
      <c r="C8" s="8">
        <v>48.0</v>
      </c>
      <c r="D8" s="8">
        <v>65.0</v>
      </c>
      <c r="E8" s="8">
        <v>50.0</v>
      </c>
      <c r="F8" s="8">
        <v>64.0</v>
      </c>
      <c r="G8" s="8">
        <v>43.0</v>
      </c>
      <c r="H8" s="8">
        <v>314.0</v>
      </c>
      <c r="I8" s="8">
        <v>17.0</v>
      </c>
      <c r="J8" s="8">
        <v>905.0</v>
      </c>
      <c r="K8" s="9" t="str">
        <f t="shared" si="1"/>
        <v>No</v>
      </c>
      <c r="L8" s="1" t="s">
        <v>36</v>
      </c>
      <c r="M8" s="1"/>
      <c r="O8" s="18" t="s">
        <v>37</v>
      </c>
      <c r="P8" s="1" t="s">
        <v>38</v>
      </c>
      <c r="Q8" s="9">
        <f>MAX(C2:C152)</f>
        <v>134</v>
      </c>
      <c r="S8" s="13"/>
      <c r="U8" s="14"/>
    </row>
    <row r="9">
      <c r="A9" s="1" t="s">
        <v>39</v>
      </c>
      <c r="B9" s="8">
        <v>59.0</v>
      </c>
      <c r="C9" s="8">
        <v>63.0</v>
      </c>
      <c r="D9" s="8">
        <v>80.0</v>
      </c>
      <c r="E9" s="8">
        <v>65.0</v>
      </c>
      <c r="F9" s="8">
        <v>80.0</v>
      </c>
      <c r="G9" s="8">
        <v>58.0</v>
      </c>
      <c r="H9" s="8">
        <v>405.0</v>
      </c>
      <c r="I9" s="8">
        <v>5.0</v>
      </c>
      <c r="J9" s="8">
        <v>90.0</v>
      </c>
      <c r="K9" s="9" t="str">
        <f t="shared" si="1"/>
        <v>No</v>
      </c>
      <c r="L9" s="1" t="s">
        <v>36</v>
      </c>
      <c r="M9" s="1"/>
      <c r="O9" s="18" t="s">
        <v>24</v>
      </c>
      <c r="Q9" s="9">
        <f>AVERAGE(C2:C152)</f>
        <v>72.91390728</v>
      </c>
      <c r="S9" s="19" t="s">
        <v>40</v>
      </c>
      <c r="U9" s="20" t="s">
        <v>41</v>
      </c>
    </row>
    <row r="10">
      <c r="A10" s="1" t="s">
        <v>42</v>
      </c>
      <c r="B10" s="8">
        <v>79.0</v>
      </c>
      <c r="C10" s="8">
        <v>83.0</v>
      </c>
      <c r="D10" s="8">
        <v>100.0</v>
      </c>
      <c r="E10" s="8">
        <v>85.0</v>
      </c>
      <c r="F10" s="8">
        <v>105.0</v>
      </c>
      <c r="G10" s="8">
        <v>78.0</v>
      </c>
      <c r="H10" s="8">
        <v>530.0</v>
      </c>
      <c r="I10" s="8">
        <v>10.0</v>
      </c>
      <c r="J10" s="8">
        <v>225.0</v>
      </c>
      <c r="K10" s="9" t="str">
        <f t="shared" si="1"/>
        <v>No</v>
      </c>
      <c r="L10" s="1" t="s">
        <v>36</v>
      </c>
      <c r="M10" s="1"/>
      <c r="O10" s="13"/>
      <c r="S10" s="13" t="str">
        <f t="array" ref="S10">INDEX(A2:A152,MATCH(MAX(B2:B152),B2:B152,0))
</f>
        <v>chansey</v>
      </c>
      <c r="U10" s="14" t="str">
        <f t="array" ref="U10">INDEX(A2:A152,MATCH(MAX(C2:C152),C2:C152,0))
</f>
        <v>dragonite</v>
      </c>
    </row>
    <row r="11">
      <c r="A11" s="1" t="s">
        <v>32</v>
      </c>
      <c r="B11" s="8">
        <v>45.0</v>
      </c>
      <c r="C11" s="8">
        <v>30.0</v>
      </c>
      <c r="D11" s="8">
        <v>35.0</v>
      </c>
      <c r="E11" s="8">
        <v>20.0</v>
      </c>
      <c r="F11" s="8">
        <v>20.0</v>
      </c>
      <c r="G11" s="8">
        <v>45.0</v>
      </c>
      <c r="H11" s="8">
        <v>195.0</v>
      </c>
      <c r="I11" s="8">
        <v>16.0</v>
      </c>
      <c r="J11" s="8">
        <v>855.0</v>
      </c>
      <c r="K11" s="9" t="str">
        <f t="shared" si="1"/>
        <v>No</v>
      </c>
      <c r="L11" s="1" t="s">
        <v>43</v>
      </c>
      <c r="M11" s="1"/>
      <c r="O11" s="18" t="s">
        <v>31</v>
      </c>
      <c r="P11" s="1" t="s">
        <v>19</v>
      </c>
      <c r="Q11" s="9">
        <f>MIN(C2:C152)</f>
        <v>5</v>
      </c>
      <c r="S11" s="13"/>
      <c r="U11" s="14"/>
    </row>
    <row r="12">
      <c r="A12" s="1" t="s">
        <v>44</v>
      </c>
      <c r="B12" s="8">
        <v>50.0</v>
      </c>
      <c r="C12" s="8">
        <v>20.0</v>
      </c>
      <c r="D12" s="8">
        <v>55.0</v>
      </c>
      <c r="E12" s="8">
        <v>25.0</v>
      </c>
      <c r="F12" s="8">
        <v>25.0</v>
      </c>
      <c r="G12" s="8">
        <v>30.0</v>
      </c>
      <c r="H12" s="8">
        <v>205.0</v>
      </c>
      <c r="I12" s="8">
        <v>3.0</v>
      </c>
      <c r="J12" s="8">
        <v>29.0</v>
      </c>
      <c r="K12" s="9" t="str">
        <f t="shared" si="1"/>
        <v>No</v>
      </c>
      <c r="L12" s="1" t="s">
        <v>43</v>
      </c>
      <c r="M12" s="1"/>
      <c r="O12" s="13"/>
      <c r="S12" s="21" t="s">
        <v>45</v>
      </c>
      <c r="U12" s="22" t="s">
        <v>46</v>
      </c>
    </row>
    <row r="13">
      <c r="A13" s="1" t="s">
        <v>47</v>
      </c>
      <c r="B13" s="8">
        <v>60.0</v>
      </c>
      <c r="C13" s="8">
        <v>45.0</v>
      </c>
      <c r="D13" s="8">
        <v>50.0</v>
      </c>
      <c r="E13" s="8">
        <v>90.0</v>
      </c>
      <c r="F13" s="8">
        <v>80.0</v>
      </c>
      <c r="G13" s="8">
        <v>70.0</v>
      </c>
      <c r="H13" s="8">
        <v>395.0</v>
      </c>
      <c r="K13" s="9" t="str">
        <f t="shared" si="1"/>
        <v>Sí</v>
      </c>
      <c r="L13" s="1" t="s">
        <v>43</v>
      </c>
      <c r="M13" s="1" t="s">
        <v>34</v>
      </c>
      <c r="O13" s="17" t="s">
        <v>3</v>
      </c>
      <c r="S13" s="13" t="str">
        <f t="array" ref="S13">INDEX(A2:A152,MATCH(MAX(D2:D152),D2:D152,0))
</f>
        <v>cloyster</v>
      </c>
      <c r="U13" s="14" t="str">
        <f t="array" ref="U13">INDEX(A2:A152,MATCH(MAX(E2:E152),E2:E152,0))
</f>
        <v>mewtwo</v>
      </c>
    </row>
    <row r="14">
      <c r="A14" s="1" t="s">
        <v>48</v>
      </c>
      <c r="B14" s="8">
        <v>40.0</v>
      </c>
      <c r="C14" s="8">
        <v>35.0</v>
      </c>
      <c r="D14" s="8">
        <v>30.0</v>
      </c>
      <c r="E14" s="8">
        <v>20.0</v>
      </c>
      <c r="F14" s="8">
        <v>20.0</v>
      </c>
      <c r="G14" s="8">
        <v>50.0</v>
      </c>
      <c r="H14" s="8">
        <v>195.0</v>
      </c>
      <c r="I14" s="8">
        <v>7.0</v>
      </c>
      <c r="J14" s="8">
        <v>99.0</v>
      </c>
      <c r="K14" s="9" t="str">
        <f t="shared" si="1"/>
        <v>Sí</v>
      </c>
      <c r="L14" s="1" t="s">
        <v>43</v>
      </c>
      <c r="M14" s="1" t="s">
        <v>17</v>
      </c>
      <c r="O14" s="13"/>
      <c r="S14" s="13"/>
      <c r="U14" s="14"/>
    </row>
    <row r="15">
      <c r="A15" s="1" t="s">
        <v>49</v>
      </c>
      <c r="B15" s="8">
        <v>45.0</v>
      </c>
      <c r="C15" s="8">
        <v>25.0</v>
      </c>
      <c r="D15" s="8">
        <v>50.0</v>
      </c>
      <c r="E15" s="8">
        <v>25.0</v>
      </c>
      <c r="F15" s="8">
        <v>25.0</v>
      </c>
      <c r="G15" s="8">
        <v>35.0</v>
      </c>
      <c r="H15" s="8">
        <v>205.0</v>
      </c>
      <c r="I15" s="8">
        <v>11.0</v>
      </c>
      <c r="J15" s="8">
        <v>320.0</v>
      </c>
      <c r="K15" s="9" t="str">
        <f t="shared" si="1"/>
        <v>Sí</v>
      </c>
      <c r="L15" s="1" t="s">
        <v>43</v>
      </c>
      <c r="M15" s="1" t="s">
        <v>17</v>
      </c>
      <c r="O15" s="23" t="s">
        <v>18</v>
      </c>
      <c r="P15" s="1" t="s">
        <v>50</v>
      </c>
      <c r="Q15" s="9">
        <f>max(D2:D152)</f>
        <v>180</v>
      </c>
      <c r="S15" s="24" t="s">
        <v>51</v>
      </c>
      <c r="U15" s="25" t="s">
        <v>52</v>
      </c>
    </row>
    <row r="16">
      <c r="A16" s="1" t="s">
        <v>53</v>
      </c>
      <c r="B16" s="8">
        <v>65.0</v>
      </c>
      <c r="C16" s="8">
        <v>90.0</v>
      </c>
      <c r="D16" s="8">
        <v>40.0</v>
      </c>
      <c r="E16" s="8">
        <v>45.0</v>
      </c>
      <c r="F16" s="8">
        <v>80.0</v>
      </c>
      <c r="G16" s="8">
        <v>75.0</v>
      </c>
      <c r="H16" s="8">
        <v>395.0</v>
      </c>
      <c r="I16" s="8">
        <v>3.0</v>
      </c>
      <c r="J16" s="8">
        <v>32.0</v>
      </c>
      <c r="K16" s="9" t="str">
        <f t="shared" si="1"/>
        <v>Sí</v>
      </c>
      <c r="L16" s="1" t="s">
        <v>43</v>
      </c>
      <c r="M16" s="1" t="s">
        <v>17</v>
      </c>
      <c r="O16" s="23" t="s">
        <v>24</v>
      </c>
      <c r="Q16" s="9">
        <f>AVERAGE(D2:D152)</f>
        <v>68.22516556</v>
      </c>
      <c r="S16" s="26" t="str">
        <f t="array" ref="S16">INDEX(A2:A152,MATCH(MAX(F2:F152),F2:F152,0))
</f>
        <v>articuno</v>
      </c>
      <c r="T16" s="27"/>
      <c r="U16" s="28" t="str">
        <f t="array" ref="U16">INDEX(A2:A152,MATCH(MAX(G2:G152),G2:G152,0))
</f>
        <v>electrode</v>
      </c>
    </row>
    <row r="17">
      <c r="A17" s="1" t="s">
        <v>54</v>
      </c>
      <c r="B17" s="8">
        <v>40.0</v>
      </c>
      <c r="C17" s="8">
        <v>45.0</v>
      </c>
      <c r="D17" s="8">
        <v>40.0</v>
      </c>
      <c r="E17" s="8">
        <v>35.0</v>
      </c>
      <c r="F17" s="8">
        <v>35.0</v>
      </c>
      <c r="G17" s="8">
        <v>56.0</v>
      </c>
      <c r="H17" s="8">
        <v>251.0</v>
      </c>
      <c r="I17" s="8">
        <v>6.0</v>
      </c>
      <c r="J17" s="8">
        <v>100.0</v>
      </c>
      <c r="K17" s="9" t="str">
        <f t="shared" si="1"/>
        <v>Sí</v>
      </c>
      <c r="L17" s="1" t="s">
        <v>55</v>
      </c>
      <c r="M17" s="1" t="s">
        <v>34</v>
      </c>
      <c r="O17" s="23" t="s">
        <v>31</v>
      </c>
      <c r="P17" s="1" t="s">
        <v>19</v>
      </c>
      <c r="Q17" s="9">
        <f>MIN(D2:D152)</f>
        <v>5</v>
      </c>
      <c r="U17" s="14"/>
    </row>
    <row r="18">
      <c r="A18" s="1" t="s">
        <v>56</v>
      </c>
      <c r="B18" s="8">
        <v>63.0</v>
      </c>
      <c r="C18" s="8">
        <v>60.0</v>
      </c>
      <c r="D18" s="8">
        <v>55.0</v>
      </c>
      <c r="E18" s="8">
        <v>50.0</v>
      </c>
      <c r="F18" s="8">
        <v>50.0</v>
      </c>
      <c r="G18" s="8">
        <v>71.0</v>
      </c>
      <c r="H18" s="8">
        <v>349.0</v>
      </c>
      <c r="I18" s="8">
        <v>10.0</v>
      </c>
      <c r="J18" s="8">
        <v>295.0</v>
      </c>
      <c r="K18" s="9" t="str">
        <f t="shared" si="1"/>
        <v>Sí</v>
      </c>
      <c r="L18" s="1" t="s">
        <v>55</v>
      </c>
      <c r="M18" s="1" t="s">
        <v>34</v>
      </c>
      <c r="O18" s="13"/>
      <c r="U18" s="14"/>
    </row>
    <row r="19">
      <c r="A19" s="1" t="s">
        <v>57</v>
      </c>
      <c r="B19" s="8">
        <v>83.0</v>
      </c>
      <c r="C19" s="8">
        <v>80.0</v>
      </c>
      <c r="D19" s="8">
        <v>75.0</v>
      </c>
      <c r="E19" s="8">
        <v>70.0</v>
      </c>
      <c r="F19" s="8">
        <v>70.0</v>
      </c>
      <c r="G19" s="8">
        <v>101.0</v>
      </c>
      <c r="H19" s="8">
        <v>479.0</v>
      </c>
      <c r="I19" s="8">
        <v>3.0</v>
      </c>
      <c r="J19" s="8">
        <v>18.0</v>
      </c>
      <c r="K19" s="9" t="str">
        <f t="shared" si="1"/>
        <v>Sí</v>
      </c>
      <c r="L19" s="1" t="s">
        <v>55</v>
      </c>
      <c r="M19" s="1" t="s">
        <v>34</v>
      </c>
      <c r="O19" s="17" t="s">
        <v>4</v>
      </c>
      <c r="U19" s="14"/>
    </row>
    <row r="20">
      <c r="A20" s="1" t="s">
        <v>58</v>
      </c>
      <c r="B20" s="8">
        <v>30.0</v>
      </c>
      <c r="C20" s="8">
        <v>56.0</v>
      </c>
      <c r="D20" s="8">
        <v>35.0</v>
      </c>
      <c r="E20" s="8">
        <v>25.0</v>
      </c>
      <c r="F20" s="8">
        <v>35.0</v>
      </c>
      <c r="G20" s="8">
        <v>72.0</v>
      </c>
      <c r="H20" s="8">
        <v>253.0</v>
      </c>
      <c r="I20" s="8">
        <v>11.0</v>
      </c>
      <c r="J20" s="8">
        <v>300.0</v>
      </c>
      <c r="K20" s="9" t="str">
        <f t="shared" si="1"/>
        <v>No</v>
      </c>
      <c r="L20" s="1" t="s">
        <v>55</v>
      </c>
      <c r="M20" s="1"/>
      <c r="O20" s="29" t="s">
        <v>18</v>
      </c>
      <c r="P20" s="1" t="s">
        <v>26</v>
      </c>
      <c r="Q20" s="9">
        <f>MAX(E2:E152)</f>
        <v>154</v>
      </c>
      <c r="U20" s="14"/>
    </row>
    <row r="21">
      <c r="A21" s="1" t="s">
        <v>59</v>
      </c>
      <c r="B21" s="8">
        <v>55.0</v>
      </c>
      <c r="C21" s="8">
        <v>81.0</v>
      </c>
      <c r="D21" s="8">
        <v>60.0</v>
      </c>
      <c r="E21" s="8">
        <v>50.0</v>
      </c>
      <c r="F21" s="8">
        <v>70.0</v>
      </c>
      <c r="G21" s="8">
        <v>97.0</v>
      </c>
      <c r="H21" s="8">
        <v>413.0</v>
      </c>
      <c r="I21" s="8">
        <v>15.0</v>
      </c>
      <c r="J21" s="8">
        <v>395.0</v>
      </c>
      <c r="K21" s="9" t="str">
        <f t="shared" si="1"/>
        <v>No</v>
      </c>
      <c r="L21" s="1" t="s">
        <v>55</v>
      </c>
      <c r="M21" s="1"/>
      <c r="O21" s="29" t="s">
        <v>24</v>
      </c>
      <c r="Q21" s="9">
        <f>AVERAGE(E2:E152)</f>
        <v>67.13907285</v>
      </c>
      <c r="U21" s="14"/>
    </row>
    <row r="22">
      <c r="A22" s="1" t="s">
        <v>60</v>
      </c>
      <c r="B22" s="8">
        <v>40.0</v>
      </c>
      <c r="C22" s="8">
        <v>60.0</v>
      </c>
      <c r="D22" s="8">
        <v>30.0</v>
      </c>
      <c r="E22" s="8">
        <v>31.0</v>
      </c>
      <c r="F22" s="8">
        <v>31.0</v>
      </c>
      <c r="G22" s="8">
        <v>70.0</v>
      </c>
      <c r="H22" s="8">
        <v>262.0</v>
      </c>
      <c r="I22" s="8">
        <v>3.0</v>
      </c>
      <c r="J22" s="8">
        <v>35.0</v>
      </c>
      <c r="K22" s="9" t="str">
        <f t="shared" si="1"/>
        <v>Sí</v>
      </c>
      <c r="L22" s="1" t="s">
        <v>55</v>
      </c>
      <c r="M22" s="1" t="s">
        <v>34</v>
      </c>
      <c r="O22" s="29" t="s">
        <v>31</v>
      </c>
      <c r="P22" s="1" t="s">
        <v>61</v>
      </c>
      <c r="Q22" s="9">
        <f>min(E2:E152)</f>
        <v>15</v>
      </c>
      <c r="U22" s="14"/>
    </row>
    <row r="23">
      <c r="A23" s="1" t="s">
        <v>62</v>
      </c>
      <c r="B23" s="8">
        <v>65.0</v>
      </c>
      <c r="C23" s="8">
        <v>90.0</v>
      </c>
      <c r="D23" s="8">
        <v>65.0</v>
      </c>
      <c r="E23" s="8">
        <v>61.0</v>
      </c>
      <c r="F23" s="8">
        <v>61.0</v>
      </c>
      <c r="G23" s="8">
        <v>100.0</v>
      </c>
      <c r="H23" s="8">
        <v>442.0</v>
      </c>
      <c r="I23" s="8">
        <v>7.0</v>
      </c>
      <c r="J23" s="8">
        <v>185.0</v>
      </c>
      <c r="K23" s="9" t="str">
        <f t="shared" si="1"/>
        <v>Sí</v>
      </c>
      <c r="L23" s="1" t="s">
        <v>55</v>
      </c>
      <c r="M23" s="1" t="s">
        <v>34</v>
      </c>
      <c r="O23" s="13"/>
      <c r="U23" s="14"/>
    </row>
    <row r="24">
      <c r="A24" s="1" t="s">
        <v>63</v>
      </c>
      <c r="B24" s="8">
        <v>35.0</v>
      </c>
      <c r="C24" s="8">
        <v>60.0</v>
      </c>
      <c r="D24" s="8">
        <v>44.0</v>
      </c>
      <c r="E24" s="8">
        <v>40.0</v>
      </c>
      <c r="F24" s="8">
        <v>54.0</v>
      </c>
      <c r="G24" s="8">
        <v>55.0</v>
      </c>
      <c r="H24" s="8">
        <v>288.0</v>
      </c>
      <c r="I24" s="8">
        <v>3.0</v>
      </c>
      <c r="J24" s="8">
        <v>20.0</v>
      </c>
      <c r="K24" s="9" t="str">
        <f t="shared" si="1"/>
        <v>No</v>
      </c>
      <c r="L24" s="1" t="s">
        <v>17</v>
      </c>
      <c r="M24" s="1"/>
      <c r="O24" s="30" t="s">
        <v>5</v>
      </c>
      <c r="U24" s="14"/>
    </row>
    <row r="25">
      <c r="A25" s="1" t="s">
        <v>64</v>
      </c>
      <c r="B25" s="8">
        <v>60.0</v>
      </c>
      <c r="C25" s="8">
        <v>95.0</v>
      </c>
      <c r="D25" s="8">
        <v>69.0</v>
      </c>
      <c r="E25" s="8">
        <v>65.0</v>
      </c>
      <c r="F25" s="8">
        <v>79.0</v>
      </c>
      <c r="G25" s="8">
        <v>80.0</v>
      </c>
      <c r="H25" s="8">
        <v>448.0</v>
      </c>
      <c r="K25" s="9" t="str">
        <f t="shared" si="1"/>
        <v>No</v>
      </c>
      <c r="L25" s="1" t="s">
        <v>17</v>
      </c>
      <c r="M25" s="1"/>
      <c r="O25" s="31" t="s">
        <v>25</v>
      </c>
      <c r="P25" s="1" t="s">
        <v>65</v>
      </c>
      <c r="Q25" s="9">
        <f>MAX(F2:F152)</f>
        <v>125</v>
      </c>
      <c r="U25" s="14"/>
    </row>
    <row r="26">
      <c r="A26" s="1" t="s">
        <v>66</v>
      </c>
      <c r="B26" s="8">
        <v>35.0</v>
      </c>
      <c r="C26" s="8">
        <v>55.0</v>
      </c>
      <c r="D26" s="8">
        <v>40.0</v>
      </c>
      <c r="E26" s="8">
        <v>50.0</v>
      </c>
      <c r="F26" s="8">
        <v>50.0</v>
      </c>
      <c r="G26" s="8">
        <v>90.0</v>
      </c>
      <c r="H26" s="8">
        <v>320.0</v>
      </c>
      <c r="I26" s="8">
        <v>12.0</v>
      </c>
      <c r="J26" s="8">
        <v>380.0</v>
      </c>
      <c r="K26" s="9" t="str">
        <f t="shared" si="1"/>
        <v>No</v>
      </c>
      <c r="L26" s="1" t="s">
        <v>67</v>
      </c>
      <c r="M26" s="1"/>
      <c r="O26" s="13"/>
      <c r="U26" s="14"/>
    </row>
    <row r="27">
      <c r="A27" s="1" t="s">
        <v>68</v>
      </c>
      <c r="B27" s="8">
        <v>60.0</v>
      </c>
      <c r="C27" s="8">
        <v>90.0</v>
      </c>
      <c r="D27" s="8">
        <v>55.0</v>
      </c>
      <c r="E27" s="8">
        <v>90.0</v>
      </c>
      <c r="F27" s="8">
        <v>80.0</v>
      </c>
      <c r="G27" s="8">
        <v>110.0</v>
      </c>
      <c r="H27" s="8">
        <v>485.0</v>
      </c>
      <c r="K27" s="9" t="str">
        <f t="shared" si="1"/>
        <v>No</v>
      </c>
      <c r="L27" s="1" t="s">
        <v>67</v>
      </c>
      <c r="M27" s="1"/>
      <c r="O27" s="31" t="s">
        <v>24</v>
      </c>
      <c r="Q27" s="9">
        <f>AVERAGE(F2:F152)</f>
        <v>66.08609272</v>
      </c>
      <c r="U27" s="14"/>
    </row>
    <row r="28">
      <c r="A28" s="1" t="s">
        <v>69</v>
      </c>
      <c r="B28" s="8">
        <v>50.0</v>
      </c>
      <c r="C28" s="8">
        <v>75.0</v>
      </c>
      <c r="D28" s="8">
        <v>85.0</v>
      </c>
      <c r="E28" s="8">
        <v>20.0</v>
      </c>
      <c r="F28" s="8">
        <v>30.0</v>
      </c>
      <c r="G28" s="8">
        <v>40.0</v>
      </c>
      <c r="H28" s="8">
        <v>300.0</v>
      </c>
      <c r="I28" s="8">
        <v>20.0</v>
      </c>
      <c r="J28" s="8">
        <v>69.0</v>
      </c>
      <c r="K28" s="9" t="str">
        <f t="shared" si="1"/>
        <v>No</v>
      </c>
      <c r="L28" s="1" t="s">
        <v>70</v>
      </c>
      <c r="M28" s="1"/>
      <c r="O28" s="13"/>
      <c r="U28" s="14"/>
    </row>
    <row r="29">
      <c r="A29" s="1" t="s">
        <v>71</v>
      </c>
      <c r="B29" s="8">
        <v>75.0</v>
      </c>
      <c r="C29" s="8">
        <v>100.0</v>
      </c>
      <c r="D29" s="8">
        <v>110.0</v>
      </c>
      <c r="E29" s="8">
        <v>45.0</v>
      </c>
      <c r="F29" s="8">
        <v>55.0</v>
      </c>
      <c r="G29" s="8">
        <v>65.0</v>
      </c>
      <c r="H29" s="8">
        <v>450.0</v>
      </c>
      <c r="I29" s="8">
        <v>35.0</v>
      </c>
      <c r="J29" s="8">
        <v>650.0</v>
      </c>
      <c r="K29" s="9" t="str">
        <f t="shared" si="1"/>
        <v>No</v>
      </c>
      <c r="L29" s="1" t="s">
        <v>70</v>
      </c>
      <c r="M29" s="1"/>
      <c r="O29" s="31" t="s">
        <v>31</v>
      </c>
      <c r="P29" s="1" t="s">
        <v>32</v>
      </c>
      <c r="Q29" s="9">
        <f>min(F2:F152)</f>
        <v>20</v>
      </c>
      <c r="U29" s="14"/>
    </row>
    <row r="30">
      <c r="A30" s="1" t="s">
        <v>72</v>
      </c>
      <c r="B30" s="8">
        <v>55.0</v>
      </c>
      <c r="C30" s="8">
        <v>47.0</v>
      </c>
      <c r="D30" s="8">
        <v>52.0</v>
      </c>
      <c r="E30" s="8">
        <v>40.0</v>
      </c>
      <c r="F30" s="8">
        <v>40.0</v>
      </c>
      <c r="G30" s="8">
        <v>41.0</v>
      </c>
      <c r="H30" s="8">
        <v>275.0</v>
      </c>
      <c r="I30" s="8">
        <v>4.0</v>
      </c>
      <c r="J30" s="8">
        <v>60.0</v>
      </c>
      <c r="K30" s="9" t="str">
        <f t="shared" si="1"/>
        <v>No</v>
      </c>
      <c r="L30" s="1" t="s">
        <v>17</v>
      </c>
      <c r="M30" s="1"/>
      <c r="O30" s="13"/>
      <c r="P30" s="1" t="s">
        <v>48</v>
      </c>
      <c r="S30" s="27"/>
      <c r="T30" s="27"/>
      <c r="U30" s="28"/>
    </row>
    <row r="31">
      <c r="A31" s="1" t="s">
        <v>73</v>
      </c>
      <c r="B31" s="8">
        <v>70.0</v>
      </c>
      <c r="C31" s="8">
        <v>62.0</v>
      </c>
      <c r="D31" s="8">
        <v>67.0</v>
      </c>
      <c r="E31" s="8">
        <v>55.0</v>
      </c>
      <c r="F31" s="8">
        <v>55.0</v>
      </c>
      <c r="G31" s="8">
        <v>56.0</v>
      </c>
      <c r="H31" s="8">
        <v>365.0</v>
      </c>
      <c r="I31" s="8">
        <v>8.0</v>
      </c>
      <c r="J31" s="8">
        <v>300.0</v>
      </c>
      <c r="K31" s="9" t="str">
        <f t="shared" si="1"/>
        <v>No</v>
      </c>
      <c r="L31" s="1" t="s">
        <v>17</v>
      </c>
      <c r="M31" s="1"/>
      <c r="O31" s="13"/>
      <c r="R31" s="14"/>
    </row>
    <row r="32">
      <c r="A32" s="1" t="s">
        <v>74</v>
      </c>
      <c r="B32" s="8">
        <v>90.0</v>
      </c>
      <c r="C32" s="8">
        <v>92.0</v>
      </c>
      <c r="D32" s="8">
        <v>87.0</v>
      </c>
      <c r="E32" s="8">
        <v>75.0</v>
      </c>
      <c r="F32" s="8">
        <v>85.0</v>
      </c>
      <c r="G32" s="8">
        <v>76.0</v>
      </c>
      <c r="H32" s="8">
        <v>505.0</v>
      </c>
      <c r="I32" s="8">
        <v>6.0</v>
      </c>
      <c r="J32" s="8">
        <v>120.0</v>
      </c>
      <c r="K32" s="9" t="str">
        <f t="shared" si="1"/>
        <v>Sí</v>
      </c>
      <c r="L32" s="1" t="s">
        <v>17</v>
      </c>
      <c r="M32" s="1" t="s">
        <v>70</v>
      </c>
      <c r="O32" s="30" t="s">
        <v>6</v>
      </c>
      <c r="R32" s="14"/>
    </row>
    <row r="33">
      <c r="A33" s="1" t="s">
        <v>75</v>
      </c>
      <c r="B33" s="8">
        <v>46.0</v>
      </c>
      <c r="C33" s="8">
        <v>57.0</v>
      </c>
      <c r="D33" s="8">
        <v>40.0</v>
      </c>
      <c r="E33" s="8">
        <v>40.0</v>
      </c>
      <c r="F33" s="8">
        <v>40.0</v>
      </c>
      <c r="G33" s="8">
        <v>50.0</v>
      </c>
      <c r="H33" s="8">
        <v>273.0</v>
      </c>
      <c r="I33" s="8">
        <v>10.0</v>
      </c>
      <c r="J33" s="8">
        <v>295.0</v>
      </c>
      <c r="K33" s="9" t="str">
        <f t="shared" si="1"/>
        <v>No</v>
      </c>
      <c r="L33" s="1" t="s">
        <v>17</v>
      </c>
      <c r="M33" s="1"/>
      <c r="O33" s="19" t="s">
        <v>25</v>
      </c>
      <c r="P33" s="1" t="s">
        <v>76</v>
      </c>
      <c r="Q33" s="2">
        <v>150.0</v>
      </c>
      <c r="R33" s="14"/>
    </row>
    <row r="34">
      <c r="A34" s="1" t="s">
        <v>77</v>
      </c>
      <c r="B34" s="8">
        <v>61.0</v>
      </c>
      <c r="C34" s="8">
        <v>72.0</v>
      </c>
      <c r="D34" s="8">
        <v>57.0</v>
      </c>
      <c r="E34" s="8">
        <v>55.0</v>
      </c>
      <c r="F34" s="8">
        <v>55.0</v>
      </c>
      <c r="G34" s="8">
        <v>65.0</v>
      </c>
      <c r="H34" s="8">
        <v>365.0</v>
      </c>
      <c r="K34" s="9" t="str">
        <f t="shared" si="1"/>
        <v>No</v>
      </c>
      <c r="L34" s="1" t="s">
        <v>17</v>
      </c>
      <c r="M34" s="1"/>
      <c r="O34" s="19" t="s">
        <v>24</v>
      </c>
      <c r="Q34" s="9">
        <f>AVERAGE(G2:G152)</f>
        <v>69.06622517</v>
      </c>
      <c r="R34" s="14"/>
    </row>
    <row r="35">
      <c r="A35" s="1" t="s">
        <v>78</v>
      </c>
      <c r="B35" s="8">
        <v>81.0</v>
      </c>
      <c r="C35" s="8">
        <v>102.0</v>
      </c>
      <c r="D35" s="8">
        <v>77.0</v>
      </c>
      <c r="E35" s="8">
        <v>85.0</v>
      </c>
      <c r="F35" s="8">
        <v>75.0</v>
      </c>
      <c r="G35" s="8">
        <v>85.0</v>
      </c>
      <c r="H35" s="8">
        <v>505.0</v>
      </c>
      <c r="I35" s="8">
        <v>4.0</v>
      </c>
      <c r="J35" s="8">
        <v>70.0</v>
      </c>
      <c r="K35" s="9" t="str">
        <f t="shared" si="1"/>
        <v>Sí</v>
      </c>
      <c r="L35" s="1" t="s">
        <v>17</v>
      </c>
      <c r="M35" s="1" t="s">
        <v>70</v>
      </c>
      <c r="O35" s="32" t="s">
        <v>31</v>
      </c>
      <c r="P35" s="33" t="s">
        <v>79</v>
      </c>
      <c r="Q35" s="27">
        <f>min(G2:G152)</f>
        <v>15</v>
      </c>
      <c r="R35" s="28"/>
    </row>
    <row r="36">
      <c r="A36" s="1" t="s">
        <v>80</v>
      </c>
      <c r="B36" s="8">
        <v>70.0</v>
      </c>
      <c r="C36" s="8">
        <v>45.0</v>
      </c>
      <c r="D36" s="8">
        <v>48.0</v>
      </c>
      <c r="E36" s="8">
        <v>60.0</v>
      </c>
      <c r="F36" s="8">
        <v>65.0</v>
      </c>
      <c r="G36" s="8">
        <v>35.0</v>
      </c>
      <c r="H36" s="8">
        <v>323.0</v>
      </c>
      <c r="I36" s="8">
        <v>8.0</v>
      </c>
      <c r="J36" s="8">
        <v>200.0</v>
      </c>
      <c r="K36" s="9" t="str">
        <f t="shared" si="1"/>
        <v>No</v>
      </c>
      <c r="L36" s="1" t="s">
        <v>81</v>
      </c>
      <c r="M36" s="1"/>
      <c r="O36" s="1"/>
    </row>
    <row r="37">
      <c r="A37" s="1" t="s">
        <v>82</v>
      </c>
      <c r="B37" s="8">
        <v>95.0</v>
      </c>
      <c r="C37" s="8">
        <v>70.0</v>
      </c>
      <c r="D37" s="8">
        <v>73.0</v>
      </c>
      <c r="E37" s="8">
        <v>95.0</v>
      </c>
      <c r="F37" s="8">
        <v>90.0</v>
      </c>
      <c r="G37" s="8">
        <v>60.0</v>
      </c>
      <c r="H37" s="8">
        <v>483.0</v>
      </c>
      <c r="I37" s="8">
        <v>13.0</v>
      </c>
      <c r="J37" s="8">
        <v>600.0</v>
      </c>
      <c r="K37" s="9" t="str">
        <f t="shared" si="1"/>
        <v>No</v>
      </c>
      <c r="L37" s="1" t="s">
        <v>81</v>
      </c>
      <c r="M37" s="1"/>
    </row>
    <row r="38">
      <c r="A38" s="1" t="s">
        <v>83</v>
      </c>
      <c r="B38" s="8">
        <v>38.0</v>
      </c>
      <c r="C38" s="8">
        <v>41.0</v>
      </c>
      <c r="D38" s="8">
        <v>40.0</v>
      </c>
      <c r="E38" s="8">
        <v>50.0</v>
      </c>
      <c r="F38" s="8">
        <v>65.0</v>
      </c>
      <c r="G38" s="8">
        <v>65.0</v>
      </c>
      <c r="H38" s="8">
        <v>299.0</v>
      </c>
      <c r="I38" s="8">
        <v>5.0</v>
      </c>
      <c r="J38" s="8">
        <v>90.0</v>
      </c>
      <c r="K38" s="9" t="str">
        <f t="shared" si="1"/>
        <v>No</v>
      </c>
      <c r="L38" s="1" t="s">
        <v>28</v>
      </c>
      <c r="M38" s="1"/>
      <c r="O38" s="34" t="s">
        <v>84</v>
      </c>
      <c r="P38" s="35" t="s">
        <v>85</v>
      </c>
      <c r="Q38" s="36"/>
      <c r="R38" s="36"/>
      <c r="S38" s="36"/>
      <c r="T38" s="12"/>
      <c r="U38" s="7"/>
    </row>
    <row r="39">
      <c r="A39" s="1" t="s">
        <v>86</v>
      </c>
      <c r="B39" s="8">
        <v>73.0</v>
      </c>
      <c r="C39" s="8">
        <v>76.0</v>
      </c>
      <c r="D39" s="8">
        <v>75.0</v>
      </c>
      <c r="E39" s="8">
        <v>81.0</v>
      </c>
      <c r="F39" s="8">
        <v>100.0</v>
      </c>
      <c r="G39" s="8">
        <v>100.0</v>
      </c>
      <c r="H39" s="8">
        <v>505.0</v>
      </c>
      <c r="I39" s="8">
        <v>9.0</v>
      </c>
      <c r="J39" s="8">
        <v>195.0</v>
      </c>
      <c r="K39" s="9" t="str">
        <f t="shared" si="1"/>
        <v>No</v>
      </c>
      <c r="L39" s="1" t="s">
        <v>28</v>
      </c>
      <c r="M39" s="1"/>
      <c r="O39" s="13"/>
      <c r="U39" s="14"/>
    </row>
    <row r="40">
      <c r="A40" s="1" t="s">
        <v>87</v>
      </c>
      <c r="B40" s="8">
        <v>115.0</v>
      </c>
      <c r="C40" s="8">
        <v>45.0</v>
      </c>
      <c r="D40" s="8">
        <v>20.0</v>
      </c>
      <c r="E40" s="8">
        <v>45.0</v>
      </c>
      <c r="F40" s="8">
        <v>25.0</v>
      </c>
      <c r="G40" s="8">
        <v>20.0</v>
      </c>
      <c r="H40" s="8">
        <v>270.0</v>
      </c>
      <c r="I40" s="8">
        <v>14.0</v>
      </c>
      <c r="J40" s="8">
        <v>620.0</v>
      </c>
      <c r="K40" s="9" t="str">
        <f t="shared" si="1"/>
        <v>Sí</v>
      </c>
      <c r="L40" s="1" t="s">
        <v>55</v>
      </c>
      <c r="M40" s="1" t="s">
        <v>81</v>
      </c>
      <c r="O40" s="37" t="s">
        <v>88</v>
      </c>
      <c r="P40" s="38"/>
      <c r="Q40" s="38"/>
      <c r="U40" s="14"/>
    </row>
    <row r="41">
      <c r="A41" s="1" t="s">
        <v>89</v>
      </c>
      <c r="B41" s="8">
        <v>140.0</v>
      </c>
      <c r="C41" s="8">
        <v>70.0</v>
      </c>
      <c r="D41" s="8">
        <v>45.0</v>
      </c>
      <c r="E41" s="8">
        <v>85.0</v>
      </c>
      <c r="F41" s="8">
        <v>50.0</v>
      </c>
      <c r="G41" s="8">
        <v>45.0</v>
      </c>
      <c r="H41" s="8">
        <v>435.0</v>
      </c>
      <c r="I41" s="8">
        <v>6.0</v>
      </c>
      <c r="J41" s="8">
        <v>75.0</v>
      </c>
      <c r="K41" s="9" t="str">
        <f t="shared" si="1"/>
        <v>Sí</v>
      </c>
      <c r="L41" s="1" t="s">
        <v>55</v>
      </c>
      <c r="M41" s="1" t="s">
        <v>81</v>
      </c>
      <c r="O41" s="13">
        <f>CORREL(J2:J152,C2:C152)</f>
        <v>0.0904843367</v>
      </c>
      <c r="P41" s="39">
        <f>CORREL(J2:J152,C2:C152)</f>
        <v>0.0904843367</v>
      </c>
      <c r="U41" s="14"/>
    </row>
    <row r="42">
      <c r="A42" s="1" t="s">
        <v>90</v>
      </c>
      <c r="B42" s="8">
        <v>40.0</v>
      </c>
      <c r="C42" s="8">
        <v>45.0</v>
      </c>
      <c r="D42" s="8">
        <v>35.0</v>
      </c>
      <c r="E42" s="8">
        <v>30.0</v>
      </c>
      <c r="F42" s="8">
        <v>40.0</v>
      </c>
      <c r="G42" s="8">
        <v>55.0</v>
      </c>
      <c r="H42" s="8">
        <v>245.0</v>
      </c>
      <c r="I42" s="8">
        <v>13.0</v>
      </c>
      <c r="J42" s="8">
        <v>400.0</v>
      </c>
      <c r="K42" s="9" t="str">
        <f t="shared" si="1"/>
        <v>Sí</v>
      </c>
      <c r="L42" s="1" t="s">
        <v>17</v>
      </c>
      <c r="M42" s="1" t="s">
        <v>34</v>
      </c>
      <c r="O42" s="13"/>
      <c r="U42" s="14"/>
    </row>
    <row r="43">
      <c r="A43" s="1" t="s">
        <v>91</v>
      </c>
      <c r="B43" s="8">
        <v>75.0</v>
      </c>
      <c r="C43" s="8">
        <v>80.0</v>
      </c>
      <c r="D43" s="8">
        <v>70.0</v>
      </c>
      <c r="E43" s="8">
        <v>65.0</v>
      </c>
      <c r="F43" s="8">
        <v>75.0</v>
      </c>
      <c r="G43" s="8">
        <v>90.0</v>
      </c>
      <c r="H43" s="8">
        <v>455.0</v>
      </c>
      <c r="I43" s="8">
        <v>6.0</v>
      </c>
      <c r="J43" s="8">
        <v>99.0</v>
      </c>
      <c r="K43" s="9" t="str">
        <f t="shared" si="1"/>
        <v>Sí</v>
      </c>
      <c r="L43" s="1" t="s">
        <v>17</v>
      </c>
      <c r="M43" s="1" t="s">
        <v>34</v>
      </c>
      <c r="O43" s="40" t="s">
        <v>92</v>
      </c>
      <c r="P43" s="41"/>
      <c r="Q43" s="41"/>
      <c r="U43" s="14"/>
    </row>
    <row r="44">
      <c r="A44" s="1" t="s">
        <v>93</v>
      </c>
      <c r="B44" s="8">
        <v>45.0</v>
      </c>
      <c r="C44" s="8">
        <v>50.0</v>
      </c>
      <c r="D44" s="8">
        <v>55.0</v>
      </c>
      <c r="E44" s="8">
        <v>75.0</v>
      </c>
      <c r="F44" s="8">
        <v>65.0</v>
      </c>
      <c r="G44" s="8">
        <v>30.0</v>
      </c>
      <c r="H44" s="8">
        <v>320.0</v>
      </c>
      <c r="I44" s="8">
        <v>11.0</v>
      </c>
      <c r="J44" s="8">
        <v>199.0</v>
      </c>
      <c r="K44" s="9" t="str">
        <f t="shared" si="1"/>
        <v>Sí</v>
      </c>
      <c r="L44" s="1" t="s">
        <v>16</v>
      </c>
      <c r="M44" s="1" t="s">
        <v>17</v>
      </c>
      <c r="O44" s="13">
        <f>CORREL(I2:I152,D2:D152)</f>
        <v>0.1583474977</v>
      </c>
      <c r="P44" s="39">
        <f>CORREL(I2:I152,D2:D152)</f>
        <v>0.1583474977</v>
      </c>
      <c r="U44" s="14"/>
    </row>
    <row r="45">
      <c r="A45" s="1" t="s">
        <v>94</v>
      </c>
      <c r="B45" s="8">
        <v>60.0</v>
      </c>
      <c r="C45" s="8">
        <v>65.0</v>
      </c>
      <c r="D45" s="8">
        <v>70.0</v>
      </c>
      <c r="E45" s="8">
        <v>85.0</v>
      </c>
      <c r="F45" s="8">
        <v>75.0</v>
      </c>
      <c r="G45" s="8">
        <v>40.0</v>
      </c>
      <c r="H45" s="8">
        <v>395.0</v>
      </c>
      <c r="K45" s="9" t="str">
        <f t="shared" si="1"/>
        <v>Sí</v>
      </c>
      <c r="L45" s="1" t="s">
        <v>16</v>
      </c>
      <c r="M45" s="1" t="s">
        <v>17</v>
      </c>
      <c r="O45" s="13"/>
      <c r="U45" s="14"/>
    </row>
    <row r="46">
      <c r="A46" s="1" t="s">
        <v>95</v>
      </c>
      <c r="B46" s="8">
        <v>75.0</v>
      </c>
      <c r="C46" s="8">
        <v>80.0</v>
      </c>
      <c r="D46" s="8">
        <v>85.0</v>
      </c>
      <c r="E46" s="8">
        <v>110.0</v>
      </c>
      <c r="F46" s="8">
        <v>90.0</v>
      </c>
      <c r="G46" s="8">
        <v>50.0</v>
      </c>
      <c r="H46" s="8">
        <v>490.0</v>
      </c>
      <c r="I46" s="8">
        <v>5.0</v>
      </c>
      <c r="J46" s="8">
        <v>55.0</v>
      </c>
      <c r="K46" s="9" t="str">
        <f t="shared" si="1"/>
        <v>Sí</v>
      </c>
      <c r="L46" s="1" t="s">
        <v>16</v>
      </c>
      <c r="M46" s="1" t="s">
        <v>17</v>
      </c>
      <c r="O46" s="42" t="s">
        <v>96</v>
      </c>
      <c r="P46" s="43"/>
      <c r="Q46" s="43"/>
      <c r="R46" s="43"/>
      <c r="U46" s="14"/>
    </row>
    <row r="47">
      <c r="A47" s="1" t="s">
        <v>97</v>
      </c>
      <c r="B47" s="8">
        <v>35.0</v>
      </c>
      <c r="C47" s="8">
        <v>70.0</v>
      </c>
      <c r="D47" s="8">
        <v>55.0</v>
      </c>
      <c r="E47" s="8">
        <v>45.0</v>
      </c>
      <c r="F47" s="8">
        <v>55.0</v>
      </c>
      <c r="G47" s="8">
        <v>25.0</v>
      </c>
      <c r="H47" s="8">
        <v>285.0</v>
      </c>
      <c r="I47" s="8">
        <v>10.0</v>
      </c>
      <c r="J47" s="8">
        <v>120.0</v>
      </c>
      <c r="K47" s="9" t="str">
        <f t="shared" si="1"/>
        <v>Sí</v>
      </c>
      <c r="L47" s="1" t="s">
        <v>43</v>
      </c>
      <c r="M47" s="1" t="s">
        <v>16</v>
      </c>
      <c r="O47" s="44" t="s">
        <v>98</v>
      </c>
      <c r="P47" s="45"/>
      <c r="Q47" s="45"/>
      <c r="R47" s="45"/>
      <c r="S47" s="45"/>
      <c r="T47" s="45"/>
      <c r="U47" s="14"/>
    </row>
    <row r="48">
      <c r="A48" s="1" t="s">
        <v>99</v>
      </c>
      <c r="B48" s="8">
        <v>60.0</v>
      </c>
      <c r="C48" s="8">
        <v>95.0</v>
      </c>
      <c r="D48" s="8">
        <v>80.0</v>
      </c>
      <c r="E48" s="8">
        <v>60.0</v>
      </c>
      <c r="F48" s="8">
        <v>80.0</v>
      </c>
      <c r="G48" s="8">
        <v>30.0</v>
      </c>
      <c r="H48" s="8">
        <v>405.0</v>
      </c>
      <c r="K48" s="9" t="str">
        <f t="shared" si="1"/>
        <v>Sí</v>
      </c>
      <c r="L48" s="1" t="s">
        <v>43</v>
      </c>
      <c r="M48" s="1" t="s">
        <v>16</v>
      </c>
      <c r="O48" s="46">
        <f>CORREL(I2:I152,D2:D152)</f>
        <v>0.1583474977</v>
      </c>
      <c r="U48" s="14"/>
    </row>
    <row r="49">
      <c r="A49" s="1" t="s">
        <v>100</v>
      </c>
      <c r="B49" s="8">
        <v>60.0</v>
      </c>
      <c r="C49" s="8">
        <v>55.0</v>
      </c>
      <c r="D49" s="8">
        <v>50.0</v>
      </c>
      <c r="E49" s="8">
        <v>40.0</v>
      </c>
      <c r="F49" s="8">
        <v>55.0</v>
      </c>
      <c r="G49" s="8">
        <v>45.0</v>
      </c>
      <c r="H49" s="8">
        <v>305.0</v>
      </c>
      <c r="K49" s="9" t="str">
        <f t="shared" si="1"/>
        <v>Sí</v>
      </c>
      <c r="L49" s="1" t="s">
        <v>43</v>
      </c>
      <c r="M49" s="1" t="s">
        <v>17</v>
      </c>
      <c r="O49" s="44" t="s">
        <v>101</v>
      </c>
      <c r="P49" s="45"/>
      <c r="Q49" s="45"/>
      <c r="U49" s="14"/>
    </row>
    <row r="50">
      <c r="A50" s="1" t="s">
        <v>102</v>
      </c>
      <c r="B50" s="8">
        <v>70.0</v>
      </c>
      <c r="C50" s="8">
        <v>65.0</v>
      </c>
      <c r="D50" s="8">
        <v>60.0</v>
      </c>
      <c r="E50" s="8">
        <v>90.0</v>
      </c>
      <c r="F50" s="8">
        <v>75.0</v>
      </c>
      <c r="G50" s="8">
        <v>90.0</v>
      </c>
      <c r="H50" s="8">
        <v>450.0</v>
      </c>
      <c r="I50" s="8">
        <v>8.0</v>
      </c>
      <c r="J50" s="8">
        <v>75.0</v>
      </c>
      <c r="K50" s="9" t="str">
        <f t="shared" si="1"/>
        <v>Sí</v>
      </c>
      <c r="L50" s="1" t="s">
        <v>43</v>
      </c>
      <c r="M50" s="1" t="s">
        <v>17</v>
      </c>
      <c r="O50" s="47">
        <f>CORREL(J2:J152,C2:C152)</f>
        <v>0.0904843367</v>
      </c>
      <c r="P50" s="27"/>
      <c r="Q50" s="27"/>
      <c r="R50" s="27"/>
      <c r="S50" s="27"/>
      <c r="T50" s="27"/>
      <c r="U50" s="28"/>
    </row>
    <row r="51">
      <c r="A51" s="1" t="s">
        <v>29</v>
      </c>
      <c r="B51" s="8">
        <v>10.0</v>
      </c>
      <c r="C51" s="8">
        <v>55.0</v>
      </c>
      <c r="D51" s="8">
        <v>25.0</v>
      </c>
      <c r="E51" s="8">
        <v>35.0</v>
      </c>
      <c r="F51" s="8">
        <v>45.0</v>
      </c>
      <c r="G51" s="8">
        <v>95.0</v>
      </c>
      <c r="H51" s="8">
        <v>265.0</v>
      </c>
      <c r="I51" s="8">
        <v>16.0</v>
      </c>
      <c r="J51" s="8">
        <v>550.0</v>
      </c>
      <c r="K51" s="9" t="str">
        <f t="shared" si="1"/>
        <v>No</v>
      </c>
      <c r="L51" s="1" t="s">
        <v>70</v>
      </c>
      <c r="M51" s="1"/>
    </row>
    <row r="52">
      <c r="A52" s="1" t="s">
        <v>103</v>
      </c>
      <c r="B52" s="8">
        <v>35.0</v>
      </c>
      <c r="C52" s="8">
        <v>100.0</v>
      </c>
      <c r="D52" s="8">
        <v>50.0</v>
      </c>
      <c r="E52" s="8">
        <v>50.0</v>
      </c>
      <c r="F52" s="8">
        <v>70.0</v>
      </c>
      <c r="G52" s="8">
        <v>120.0</v>
      </c>
      <c r="H52" s="8">
        <v>425.0</v>
      </c>
      <c r="I52" s="8">
        <v>5.0</v>
      </c>
      <c r="J52" s="8">
        <v>54.0</v>
      </c>
      <c r="K52" s="9" t="str">
        <f t="shared" si="1"/>
        <v>No</v>
      </c>
      <c r="L52" s="1" t="s">
        <v>70</v>
      </c>
      <c r="M52" s="1"/>
    </row>
    <row r="53">
      <c r="A53" s="1" t="s">
        <v>104</v>
      </c>
      <c r="B53" s="8">
        <v>40.0</v>
      </c>
      <c r="C53" s="8">
        <v>45.0</v>
      </c>
      <c r="D53" s="8">
        <v>35.0</v>
      </c>
      <c r="E53" s="8">
        <v>40.0</v>
      </c>
      <c r="F53" s="8">
        <v>40.0</v>
      </c>
      <c r="G53" s="8">
        <v>90.0</v>
      </c>
      <c r="H53" s="8">
        <v>290.0</v>
      </c>
      <c r="I53" s="8">
        <v>8.0</v>
      </c>
      <c r="J53" s="8">
        <v>86.0</v>
      </c>
      <c r="K53" s="9" t="str">
        <f t="shared" si="1"/>
        <v>No</v>
      </c>
      <c r="L53" s="1" t="s">
        <v>55</v>
      </c>
      <c r="M53" s="1"/>
      <c r="O53" s="48" t="s">
        <v>105</v>
      </c>
      <c r="P53" s="49"/>
      <c r="Q53" s="49"/>
      <c r="R53" s="49"/>
      <c r="S53" s="49"/>
      <c r="T53" s="49"/>
      <c r="U53" s="12"/>
      <c r="V53" s="12"/>
      <c r="W53" s="7"/>
    </row>
    <row r="54">
      <c r="A54" s="1" t="s">
        <v>106</v>
      </c>
      <c r="B54" s="8">
        <v>65.0</v>
      </c>
      <c r="C54" s="8">
        <v>70.0</v>
      </c>
      <c r="D54" s="8">
        <v>60.0</v>
      </c>
      <c r="E54" s="8">
        <v>65.0</v>
      </c>
      <c r="F54" s="8">
        <v>65.0</v>
      </c>
      <c r="G54" s="8">
        <v>115.0</v>
      </c>
      <c r="H54" s="8">
        <v>440.0</v>
      </c>
      <c r="I54" s="8">
        <v>12.0</v>
      </c>
      <c r="J54" s="8">
        <v>186.0</v>
      </c>
      <c r="K54" s="9" t="str">
        <f t="shared" si="1"/>
        <v>No</v>
      </c>
      <c r="L54" s="1" t="s">
        <v>55</v>
      </c>
      <c r="M54" s="1"/>
      <c r="O54" s="17" t="s">
        <v>107</v>
      </c>
      <c r="W54" s="14"/>
    </row>
    <row r="55">
      <c r="A55" s="1" t="s">
        <v>108</v>
      </c>
      <c r="B55" s="8">
        <v>50.0</v>
      </c>
      <c r="C55" s="8">
        <v>52.0</v>
      </c>
      <c r="D55" s="8">
        <v>48.0</v>
      </c>
      <c r="E55" s="8">
        <v>65.0</v>
      </c>
      <c r="F55" s="8">
        <v>50.0</v>
      </c>
      <c r="G55" s="8">
        <v>55.0</v>
      </c>
      <c r="H55" s="8">
        <v>320.0</v>
      </c>
      <c r="I55" s="8">
        <v>3.0</v>
      </c>
      <c r="J55" s="8">
        <v>54.0</v>
      </c>
      <c r="K55" s="9" t="str">
        <f t="shared" si="1"/>
        <v>No</v>
      </c>
      <c r="L55" s="1" t="s">
        <v>36</v>
      </c>
      <c r="M55" s="1"/>
      <c r="O55" s="13"/>
      <c r="W55" s="14"/>
    </row>
    <row r="56">
      <c r="A56" s="1" t="s">
        <v>109</v>
      </c>
      <c r="B56" s="8">
        <v>80.0</v>
      </c>
      <c r="C56" s="8">
        <v>82.0</v>
      </c>
      <c r="D56" s="8">
        <v>78.0</v>
      </c>
      <c r="E56" s="8">
        <v>95.0</v>
      </c>
      <c r="F56" s="8">
        <v>80.0</v>
      </c>
      <c r="G56" s="8">
        <v>85.0</v>
      </c>
      <c r="H56" s="8">
        <v>500.0</v>
      </c>
      <c r="I56" s="8">
        <v>10.0</v>
      </c>
      <c r="J56" s="8">
        <v>295.0</v>
      </c>
      <c r="K56" s="9" t="str">
        <f t="shared" si="1"/>
        <v>No</v>
      </c>
      <c r="L56" s="1" t="s">
        <v>36</v>
      </c>
      <c r="M56" s="1"/>
      <c r="O56" s="50" t="s">
        <v>110</v>
      </c>
      <c r="P56" s="51"/>
      <c r="Q56" s="51"/>
      <c r="R56" s="51"/>
      <c r="T56" s="52" t="s">
        <v>111</v>
      </c>
      <c r="U56" s="51"/>
      <c r="V56" s="51"/>
      <c r="W56" s="53"/>
    </row>
    <row r="57">
      <c r="A57" s="1" t="s">
        <v>112</v>
      </c>
      <c r="B57" s="8">
        <v>40.0</v>
      </c>
      <c r="C57" s="8">
        <v>80.0</v>
      </c>
      <c r="D57" s="8">
        <v>35.0</v>
      </c>
      <c r="E57" s="8">
        <v>35.0</v>
      </c>
      <c r="F57" s="8">
        <v>45.0</v>
      </c>
      <c r="G57" s="8">
        <v>70.0</v>
      </c>
      <c r="H57" s="8">
        <v>305.0</v>
      </c>
      <c r="I57" s="8">
        <v>10.0</v>
      </c>
      <c r="J57" s="8">
        <v>300.0</v>
      </c>
      <c r="K57" s="9" t="str">
        <f t="shared" si="1"/>
        <v>No</v>
      </c>
      <c r="L57" s="1" t="s">
        <v>113</v>
      </c>
      <c r="M57" s="1"/>
      <c r="O57" s="13">
        <f>AVERAGE(H5:H152)</f>
        <v>407.472973</v>
      </c>
      <c r="T57" s="9">
        <f>AVERAGE(H2:H3,H4,H7,H13:H19,H22:H23,H32,H35,H40:H50,H63,H70:H77,H80:H88,H92:H96,H103:H104,H112:H113,H122:H125,H132,H139:H143,H145:H147)</f>
        <v>414.1212121</v>
      </c>
      <c r="W57" s="14"/>
    </row>
    <row r="58">
      <c r="A58" s="1" t="s">
        <v>114</v>
      </c>
      <c r="B58" s="8">
        <v>65.0</v>
      </c>
      <c r="C58" s="8">
        <v>105.0</v>
      </c>
      <c r="D58" s="8">
        <v>60.0</v>
      </c>
      <c r="E58" s="8">
        <v>60.0</v>
      </c>
      <c r="F58" s="8">
        <v>70.0</v>
      </c>
      <c r="G58" s="8">
        <v>95.0</v>
      </c>
      <c r="H58" s="8">
        <v>455.0</v>
      </c>
      <c r="I58" s="8">
        <v>15.0</v>
      </c>
      <c r="J58" s="8">
        <v>125.0</v>
      </c>
      <c r="K58" s="9" t="str">
        <f t="shared" si="1"/>
        <v>No</v>
      </c>
      <c r="L58" s="1" t="s">
        <v>113</v>
      </c>
      <c r="M58" s="1"/>
      <c r="O58" s="13"/>
      <c r="W58" s="14"/>
    </row>
    <row r="59">
      <c r="A59" s="1" t="s">
        <v>115</v>
      </c>
      <c r="B59" s="8">
        <v>55.0</v>
      </c>
      <c r="C59" s="8">
        <v>70.0</v>
      </c>
      <c r="D59" s="8">
        <v>45.0</v>
      </c>
      <c r="E59" s="8">
        <v>70.0</v>
      </c>
      <c r="F59" s="8">
        <v>50.0</v>
      </c>
      <c r="G59" s="8">
        <v>60.0</v>
      </c>
      <c r="H59" s="8">
        <v>350.0</v>
      </c>
      <c r="I59" s="8">
        <v>2.0</v>
      </c>
      <c r="J59" s="8">
        <v>8.0</v>
      </c>
      <c r="K59" s="9" t="str">
        <f t="shared" si="1"/>
        <v>No</v>
      </c>
      <c r="L59" s="1" t="s">
        <v>28</v>
      </c>
      <c r="M59" s="1"/>
      <c r="O59" s="54" t="s">
        <v>116</v>
      </c>
      <c r="P59" s="55" t="s">
        <v>117</v>
      </c>
      <c r="Q59" s="55" t="s">
        <v>118</v>
      </c>
      <c r="R59" s="55"/>
      <c r="T59" s="55" t="s">
        <v>116</v>
      </c>
      <c r="U59" s="55" t="s">
        <v>117</v>
      </c>
      <c r="V59" s="55" t="s">
        <v>118</v>
      </c>
      <c r="W59" s="56"/>
    </row>
    <row r="60">
      <c r="A60" s="1" t="s">
        <v>119</v>
      </c>
      <c r="B60" s="8">
        <v>90.0</v>
      </c>
      <c r="C60" s="8">
        <v>110.0</v>
      </c>
      <c r="D60" s="8">
        <v>80.0</v>
      </c>
      <c r="E60" s="8">
        <v>100.0</v>
      </c>
      <c r="F60" s="8">
        <v>80.0</v>
      </c>
      <c r="G60" s="8">
        <v>95.0</v>
      </c>
      <c r="H60" s="8">
        <v>555.0</v>
      </c>
      <c r="I60" s="8">
        <v>7.0</v>
      </c>
      <c r="J60" s="8">
        <v>333.0</v>
      </c>
      <c r="K60" s="9" t="str">
        <f t="shared" si="1"/>
        <v>No</v>
      </c>
      <c r="L60" s="1" t="s">
        <v>28</v>
      </c>
      <c r="M60" s="1"/>
      <c r="O60" s="17" t="s">
        <v>120</v>
      </c>
      <c r="P60" s="1" t="s">
        <v>121</v>
      </c>
      <c r="Q60" s="2">
        <v>680.0</v>
      </c>
      <c r="T60" s="2" t="s">
        <v>38</v>
      </c>
      <c r="U60" s="2" t="s">
        <v>122</v>
      </c>
      <c r="V60" s="2">
        <v>600.0</v>
      </c>
      <c r="W60" s="14"/>
    </row>
    <row r="61">
      <c r="A61" s="1" t="s">
        <v>123</v>
      </c>
      <c r="B61" s="8">
        <v>40.0</v>
      </c>
      <c r="C61" s="8">
        <v>50.0</v>
      </c>
      <c r="D61" s="8">
        <v>40.0</v>
      </c>
      <c r="E61" s="8">
        <v>40.0</v>
      </c>
      <c r="F61" s="8">
        <v>40.0</v>
      </c>
      <c r="G61" s="8">
        <v>90.0</v>
      </c>
      <c r="H61" s="8">
        <v>300.0</v>
      </c>
      <c r="I61" s="8">
        <v>4.0</v>
      </c>
      <c r="J61" s="8">
        <v>42.0</v>
      </c>
      <c r="K61" s="9" t="str">
        <f t="shared" si="1"/>
        <v>No</v>
      </c>
      <c r="L61" s="1" t="s">
        <v>36</v>
      </c>
      <c r="M61" s="1"/>
      <c r="O61" s="17" t="s">
        <v>124</v>
      </c>
      <c r="P61" s="1" t="s">
        <v>121</v>
      </c>
      <c r="Q61" s="2">
        <v>600.0</v>
      </c>
      <c r="T61" s="2" t="s">
        <v>65</v>
      </c>
      <c r="U61" s="2" t="s">
        <v>125</v>
      </c>
      <c r="V61" s="2">
        <v>580.0</v>
      </c>
      <c r="W61" s="14"/>
    </row>
    <row r="62">
      <c r="A62" s="1" t="s">
        <v>126</v>
      </c>
      <c r="B62" s="8">
        <v>65.0</v>
      </c>
      <c r="C62" s="8">
        <v>65.0</v>
      </c>
      <c r="D62" s="8">
        <v>65.0</v>
      </c>
      <c r="E62" s="8">
        <v>50.0</v>
      </c>
      <c r="F62" s="8">
        <v>50.0</v>
      </c>
      <c r="G62" s="8">
        <v>90.0</v>
      </c>
      <c r="H62" s="8">
        <v>385.0</v>
      </c>
      <c r="I62" s="8">
        <v>10.0</v>
      </c>
      <c r="J62" s="8">
        <v>320.0</v>
      </c>
      <c r="K62" s="9" t="str">
        <f t="shared" si="1"/>
        <v>No</v>
      </c>
      <c r="L62" s="1" t="s">
        <v>36</v>
      </c>
      <c r="M62" s="1"/>
      <c r="O62" s="17" t="s">
        <v>127</v>
      </c>
      <c r="P62" s="1" t="s">
        <v>121</v>
      </c>
      <c r="Q62" s="2">
        <v>500.0</v>
      </c>
      <c r="T62" s="2" t="s">
        <v>128</v>
      </c>
      <c r="U62" s="2" t="s">
        <v>129</v>
      </c>
      <c r="V62" s="2">
        <v>580.0</v>
      </c>
      <c r="W62" s="14"/>
    </row>
    <row r="63">
      <c r="A63" s="1" t="s">
        <v>130</v>
      </c>
      <c r="B63" s="8">
        <v>90.0</v>
      </c>
      <c r="C63" s="8">
        <v>95.0</v>
      </c>
      <c r="D63" s="8">
        <v>95.0</v>
      </c>
      <c r="E63" s="8">
        <v>70.0</v>
      </c>
      <c r="F63" s="8">
        <v>90.0</v>
      </c>
      <c r="G63" s="8">
        <v>70.0</v>
      </c>
      <c r="H63" s="8">
        <v>510.0</v>
      </c>
      <c r="I63" s="8">
        <v>8.0</v>
      </c>
      <c r="J63" s="8">
        <v>196.0</v>
      </c>
      <c r="K63" s="9" t="str">
        <f t="shared" si="1"/>
        <v>Sí</v>
      </c>
      <c r="L63" s="1" t="s">
        <v>36</v>
      </c>
      <c r="M63" s="1" t="s">
        <v>113</v>
      </c>
      <c r="O63" s="17" t="s">
        <v>131</v>
      </c>
      <c r="P63" s="2" t="s">
        <v>28</v>
      </c>
      <c r="Q63" s="2">
        <v>555.0</v>
      </c>
      <c r="T63" s="2" t="s">
        <v>132</v>
      </c>
      <c r="U63" s="2" t="s">
        <v>133</v>
      </c>
      <c r="V63" s="2">
        <v>580.0</v>
      </c>
      <c r="W63" s="14"/>
    </row>
    <row r="64">
      <c r="A64" s="1" t="s">
        <v>134</v>
      </c>
      <c r="B64" s="8">
        <v>25.0</v>
      </c>
      <c r="C64" s="8">
        <v>20.0</v>
      </c>
      <c r="D64" s="8">
        <v>15.0</v>
      </c>
      <c r="E64" s="8">
        <v>105.0</v>
      </c>
      <c r="F64" s="8">
        <v>55.0</v>
      </c>
      <c r="G64" s="8">
        <v>90.0</v>
      </c>
      <c r="H64" s="8">
        <v>310.0</v>
      </c>
      <c r="I64" s="8">
        <v>17.0</v>
      </c>
      <c r="J64" s="8">
        <v>766.0</v>
      </c>
      <c r="K64" s="9" t="str">
        <f t="shared" si="1"/>
        <v>No</v>
      </c>
      <c r="L64" s="1" t="s">
        <v>121</v>
      </c>
      <c r="M64" s="1"/>
      <c r="O64" s="17" t="s">
        <v>135</v>
      </c>
      <c r="P64" s="2" t="s">
        <v>136</v>
      </c>
      <c r="Q64" s="2">
        <v>540.0</v>
      </c>
      <c r="T64" s="2" t="s">
        <v>137</v>
      </c>
      <c r="U64" s="2" t="s">
        <v>138</v>
      </c>
      <c r="V64" s="2">
        <v>540.0</v>
      </c>
      <c r="W64" s="14"/>
    </row>
    <row r="65">
      <c r="A65" s="1" t="s">
        <v>139</v>
      </c>
      <c r="B65" s="8">
        <v>40.0</v>
      </c>
      <c r="C65" s="8">
        <v>35.0</v>
      </c>
      <c r="D65" s="8">
        <v>30.0</v>
      </c>
      <c r="E65" s="8">
        <v>120.0</v>
      </c>
      <c r="F65" s="8">
        <v>70.0</v>
      </c>
      <c r="G65" s="8">
        <v>105.0</v>
      </c>
      <c r="H65" s="8">
        <v>400.0</v>
      </c>
      <c r="I65" s="8">
        <v>5.0</v>
      </c>
      <c r="J65" s="8">
        <v>280.0</v>
      </c>
      <c r="K65" s="9" t="str">
        <f t="shared" si="1"/>
        <v>No</v>
      </c>
      <c r="L65" s="1" t="s">
        <v>121</v>
      </c>
      <c r="M65" s="1"/>
      <c r="O65" s="26"/>
      <c r="P65" s="27"/>
      <c r="Q65" s="27"/>
      <c r="R65" s="27"/>
      <c r="S65" s="27"/>
      <c r="T65" s="27"/>
      <c r="U65" s="27"/>
      <c r="V65" s="27"/>
      <c r="W65" s="28"/>
    </row>
    <row r="66">
      <c r="A66" s="1" t="s">
        <v>127</v>
      </c>
      <c r="B66" s="8">
        <v>55.0</v>
      </c>
      <c r="C66" s="8">
        <v>50.0</v>
      </c>
      <c r="D66" s="8">
        <v>45.0</v>
      </c>
      <c r="E66" s="8">
        <v>135.0</v>
      </c>
      <c r="F66" s="8">
        <v>95.0</v>
      </c>
      <c r="G66" s="8">
        <v>120.0</v>
      </c>
      <c r="H66" s="8">
        <v>500.0</v>
      </c>
      <c r="I66" s="8">
        <v>10.0</v>
      </c>
      <c r="J66" s="8">
        <v>320.0</v>
      </c>
      <c r="K66" s="9" t="str">
        <f t="shared" si="1"/>
        <v>No</v>
      </c>
      <c r="L66" s="1" t="s">
        <v>121</v>
      </c>
      <c r="M66" s="1"/>
    </row>
    <row r="67">
      <c r="A67" s="1" t="s">
        <v>140</v>
      </c>
      <c r="B67" s="8">
        <v>70.0</v>
      </c>
      <c r="C67" s="8">
        <v>80.0</v>
      </c>
      <c r="D67" s="8">
        <v>50.0</v>
      </c>
      <c r="E67" s="8">
        <v>35.0</v>
      </c>
      <c r="F67" s="8">
        <v>35.0</v>
      </c>
      <c r="G67" s="8">
        <v>35.0</v>
      </c>
      <c r="H67" s="8">
        <v>305.0</v>
      </c>
      <c r="I67" s="8">
        <v>7.0</v>
      </c>
      <c r="J67" s="8">
        <v>190.0</v>
      </c>
      <c r="K67" s="9" t="str">
        <f t="shared" si="1"/>
        <v>No</v>
      </c>
      <c r="L67" s="1" t="s">
        <v>113</v>
      </c>
      <c r="M67" s="1"/>
      <c r="O67" s="57" t="s">
        <v>141</v>
      </c>
      <c r="P67" s="58"/>
      <c r="Q67" s="58"/>
      <c r="R67" s="58"/>
      <c r="S67" s="58"/>
      <c r="T67" s="58"/>
      <c r="U67" s="7"/>
    </row>
    <row r="68">
      <c r="A68" s="1" t="s">
        <v>142</v>
      </c>
      <c r="B68" s="8">
        <v>80.0</v>
      </c>
      <c r="C68" s="8">
        <v>100.0</v>
      </c>
      <c r="D68" s="8">
        <v>70.0</v>
      </c>
      <c r="E68" s="8">
        <v>50.0</v>
      </c>
      <c r="F68" s="8">
        <v>60.0</v>
      </c>
      <c r="G68" s="8">
        <v>45.0</v>
      </c>
      <c r="H68" s="8">
        <v>405.0</v>
      </c>
      <c r="I68" s="8">
        <v>19.0</v>
      </c>
      <c r="J68" s="8">
        <v>1550.0</v>
      </c>
      <c r="K68" s="9" t="str">
        <f t="shared" si="1"/>
        <v>No</v>
      </c>
      <c r="L68" s="1" t="s">
        <v>113</v>
      </c>
      <c r="M68" s="1"/>
      <c r="O68" s="59" t="s">
        <v>143</v>
      </c>
      <c r="P68" s="59" t="s">
        <v>144</v>
      </c>
      <c r="Q68" s="59" t="s">
        <v>0</v>
      </c>
      <c r="R68" s="59" t="s">
        <v>145</v>
      </c>
      <c r="U68" s="14"/>
    </row>
    <row r="69">
      <c r="A69" s="1" t="s">
        <v>146</v>
      </c>
      <c r="B69" s="8">
        <v>90.0</v>
      </c>
      <c r="C69" s="8">
        <v>130.0</v>
      </c>
      <c r="D69" s="8">
        <v>80.0</v>
      </c>
      <c r="E69" s="8">
        <v>65.0</v>
      </c>
      <c r="F69" s="8">
        <v>85.0</v>
      </c>
      <c r="G69" s="8">
        <v>55.0</v>
      </c>
      <c r="H69" s="8">
        <v>505.0</v>
      </c>
      <c r="I69" s="8">
        <v>6.0</v>
      </c>
      <c r="J69" s="8">
        <v>124.0</v>
      </c>
      <c r="K69" s="9" t="str">
        <f t="shared" si="1"/>
        <v>No</v>
      </c>
      <c r="L69" s="1" t="s">
        <v>113</v>
      </c>
      <c r="M69" s="1"/>
      <c r="O69" s="60" t="s">
        <v>1</v>
      </c>
      <c r="P69" s="61" t="s">
        <v>147</v>
      </c>
      <c r="Q69" s="61" t="s">
        <v>19</v>
      </c>
      <c r="R69" s="62">
        <v>250.0</v>
      </c>
      <c r="U69" s="14"/>
    </row>
    <row r="70">
      <c r="A70" s="1" t="s">
        <v>148</v>
      </c>
      <c r="B70" s="8">
        <v>50.0</v>
      </c>
      <c r="C70" s="8">
        <v>75.0</v>
      </c>
      <c r="D70" s="8">
        <v>35.0</v>
      </c>
      <c r="E70" s="8">
        <v>70.0</v>
      </c>
      <c r="F70" s="8">
        <v>30.0</v>
      </c>
      <c r="G70" s="8">
        <v>40.0</v>
      </c>
      <c r="H70" s="8">
        <v>300.0</v>
      </c>
      <c r="I70" s="8">
        <v>10.0</v>
      </c>
      <c r="J70" s="8">
        <v>200.0</v>
      </c>
      <c r="K70" s="9" t="str">
        <f t="shared" si="1"/>
        <v>Sí</v>
      </c>
      <c r="L70" s="1" t="s">
        <v>16</v>
      </c>
      <c r="M70" s="1" t="s">
        <v>17</v>
      </c>
      <c r="O70" s="60" t="s">
        <v>1</v>
      </c>
      <c r="P70" s="61" t="s">
        <v>149</v>
      </c>
      <c r="Q70" s="61" t="s">
        <v>29</v>
      </c>
      <c r="R70" s="62">
        <v>10.0</v>
      </c>
      <c r="U70" s="14"/>
    </row>
    <row r="71">
      <c r="A71" s="1" t="s">
        <v>150</v>
      </c>
      <c r="B71" s="8">
        <v>65.0</v>
      </c>
      <c r="C71" s="8">
        <v>90.0</v>
      </c>
      <c r="D71" s="8">
        <v>50.0</v>
      </c>
      <c r="E71" s="8">
        <v>85.0</v>
      </c>
      <c r="F71" s="8">
        <v>45.0</v>
      </c>
      <c r="G71" s="8">
        <v>55.0</v>
      </c>
      <c r="H71" s="8">
        <v>390.0</v>
      </c>
      <c r="I71" s="8">
        <v>13.0</v>
      </c>
      <c r="J71" s="8">
        <v>540.0</v>
      </c>
      <c r="K71" s="9" t="str">
        <f t="shared" si="1"/>
        <v>Sí</v>
      </c>
      <c r="L71" s="1" t="s">
        <v>16</v>
      </c>
      <c r="M71" s="1" t="s">
        <v>17</v>
      </c>
      <c r="O71" s="60" t="s">
        <v>2</v>
      </c>
      <c r="P71" s="61" t="s">
        <v>147</v>
      </c>
      <c r="Q71" s="61" t="s">
        <v>38</v>
      </c>
      <c r="R71" s="62">
        <v>134.0</v>
      </c>
      <c r="S71" s="63"/>
      <c r="U71" s="14"/>
    </row>
    <row r="72">
      <c r="A72" s="1" t="s">
        <v>151</v>
      </c>
      <c r="B72" s="8">
        <v>80.0</v>
      </c>
      <c r="C72" s="8">
        <v>105.0</v>
      </c>
      <c r="D72" s="8">
        <v>65.0</v>
      </c>
      <c r="E72" s="8">
        <v>100.0</v>
      </c>
      <c r="F72" s="8">
        <v>70.0</v>
      </c>
      <c r="G72" s="8">
        <v>70.0</v>
      </c>
      <c r="H72" s="8">
        <v>490.0</v>
      </c>
      <c r="I72" s="8">
        <v>9.0</v>
      </c>
      <c r="J72" s="8">
        <v>195.0</v>
      </c>
      <c r="K72" s="9" t="str">
        <f t="shared" si="1"/>
        <v>Sí</v>
      </c>
      <c r="L72" s="1" t="s">
        <v>16</v>
      </c>
      <c r="M72" s="1" t="s">
        <v>17</v>
      </c>
      <c r="O72" s="60" t="s">
        <v>2</v>
      </c>
      <c r="P72" s="61" t="s">
        <v>149</v>
      </c>
      <c r="Q72" s="61" t="s">
        <v>19</v>
      </c>
      <c r="R72" s="62">
        <v>5.0</v>
      </c>
      <c r="U72" s="14"/>
    </row>
    <row r="73">
      <c r="A73" s="1" t="s">
        <v>152</v>
      </c>
      <c r="B73" s="8">
        <v>40.0</v>
      </c>
      <c r="C73" s="8">
        <v>40.0</v>
      </c>
      <c r="D73" s="8">
        <v>35.0</v>
      </c>
      <c r="E73" s="8">
        <v>50.0</v>
      </c>
      <c r="F73" s="8">
        <v>100.0</v>
      </c>
      <c r="G73" s="8">
        <v>70.0</v>
      </c>
      <c r="H73" s="8">
        <v>335.0</v>
      </c>
      <c r="I73" s="8">
        <v>13.0</v>
      </c>
      <c r="J73" s="8">
        <v>565.0</v>
      </c>
      <c r="K73" s="9" t="str">
        <f t="shared" si="1"/>
        <v>Sí</v>
      </c>
      <c r="L73" s="1" t="s">
        <v>36</v>
      </c>
      <c r="M73" s="1" t="s">
        <v>17</v>
      </c>
      <c r="O73" s="60" t="s">
        <v>3</v>
      </c>
      <c r="P73" s="61" t="s">
        <v>147</v>
      </c>
      <c r="Q73" s="61" t="s">
        <v>50</v>
      </c>
      <c r="R73" s="62">
        <v>180.0</v>
      </c>
      <c r="U73" s="14"/>
    </row>
    <row r="74">
      <c r="A74" s="1" t="s">
        <v>153</v>
      </c>
      <c r="B74" s="8">
        <v>80.0</v>
      </c>
      <c r="C74" s="8">
        <v>70.0</v>
      </c>
      <c r="D74" s="8">
        <v>65.0</v>
      </c>
      <c r="E74" s="8">
        <v>80.0</v>
      </c>
      <c r="F74" s="8">
        <v>120.0</v>
      </c>
      <c r="G74" s="8">
        <v>100.0</v>
      </c>
      <c r="H74" s="8">
        <v>515.0</v>
      </c>
      <c r="I74" s="8">
        <v>15.0</v>
      </c>
      <c r="J74" s="8">
        <v>480.0</v>
      </c>
      <c r="K74" s="9" t="str">
        <f t="shared" si="1"/>
        <v>Sí</v>
      </c>
      <c r="L74" s="1" t="s">
        <v>36</v>
      </c>
      <c r="M74" s="1" t="s">
        <v>17</v>
      </c>
      <c r="O74" s="60" t="s">
        <v>3</v>
      </c>
      <c r="P74" s="61" t="s">
        <v>149</v>
      </c>
      <c r="Q74" s="61" t="s">
        <v>19</v>
      </c>
      <c r="R74" s="62">
        <v>5.0</v>
      </c>
      <c r="U74" s="14"/>
    </row>
    <row r="75">
      <c r="A75" s="1" t="s">
        <v>154</v>
      </c>
      <c r="B75" s="8">
        <v>40.0</v>
      </c>
      <c r="C75" s="8">
        <v>80.0</v>
      </c>
      <c r="D75" s="8">
        <v>100.0</v>
      </c>
      <c r="E75" s="8">
        <v>30.0</v>
      </c>
      <c r="F75" s="8">
        <v>30.0</v>
      </c>
      <c r="G75" s="8">
        <v>20.0</v>
      </c>
      <c r="H75" s="8">
        <v>300.0</v>
      </c>
      <c r="I75" s="8">
        <v>8.0</v>
      </c>
      <c r="J75" s="8">
        <v>195.0</v>
      </c>
      <c r="K75" s="9" t="str">
        <f t="shared" si="1"/>
        <v>Sí</v>
      </c>
      <c r="L75" s="1" t="s">
        <v>155</v>
      </c>
      <c r="M75" s="1" t="s">
        <v>70</v>
      </c>
      <c r="O75" s="60" t="s">
        <v>4</v>
      </c>
      <c r="P75" s="61" t="s">
        <v>147</v>
      </c>
      <c r="Q75" s="61" t="s">
        <v>26</v>
      </c>
      <c r="R75" s="62">
        <v>154.0</v>
      </c>
      <c r="U75" s="14"/>
    </row>
    <row r="76">
      <c r="A76" s="1" t="s">
        <v>156</v>
      </c>
      <c r="B76" s="8">
        <v>55.0</v>
      </c>
      <c r="C76" s="8">
        <v>95.0</v>
      </c>
      <c r="D76" s="8">
        <v>115.0</v>
      </c>
      <c r="E76" s="8">
        <v>45.0</v>
      </c>
      <c r="F76" s="8">
        <v>45.0</v>
      </c>
      <c r="G76" s="8">
        <v>35.0</v>
      </c>
      <c r="H76" s="8">
        <v>390.0</v>
      </c>
      <c r="I76" s="8">
        <v>15.0</v>
      </c>
      <c r="J76" s="8">
        <v>705.0</v>
      </c>
      <c r="K76" s="9" t="str">
        <f t="shared" si="1"/>
        <v>Sí</v>
      </c>
      <c r="L76" s="1" t="s">
        <v>155</v>
      </c>
      <c r="M76" s="1" t="s">
        <v>70</v>
      </c>
      <c r="O76" s="60" t="s">
        <v>4</v>
      </c>
      <c r="P76" s="61" t="s">
        <v>149</v>
      </c>
      <c r="Q76" s="61" t="s">
        <v>61</v>
      </c>
      <c r="R76" s="62">
        <v>15.0</v>
      </c>
      <c r="U76" s="14"/>
    </row>
    <row r="77">
      <c r="A77" s="1" t="s">
        <v>157</v>
      </c>
      <c r="B77" s="8">
        <v>80.0</v>
      </c>
      <c r="C77" s="8">
        <v>120.0</v>
      </c>
      <c r="D77" s="8">
        <v>130.0</v>
      </c>
      <c r="E77" s="8">
        <v>55.0</v>
      </c>
      <c r="F77" s="8">
        <v>65.0</v>
      </c>
      <c r="G77" s="8">
        <v>45.0</v>
      </c>
      <c r="H77" s="8">
        <v>495.0</v>
      </c>
      <c r="I77" s="8">
        <v>16.0</v>
      </c>
      <c r="J77" s="8">
        <v>1300.0</v>
      </c>
      <c r="K77" s="9" t="str">
        <f t="shared" si="1"/>
        <v>Sí</v>
      </c>
      <c r="L77" s="1" t="s">
        <v>155</v>
      </c>
      <c r="M77" s="1" t="s">
        <v>70</v>
      </c>
      <c r="O77" s="60" t="s">
        <v>5</v>
      </c>
      <c r="P77" s="61" t="s">
        <v>147</v>
      </c>
      <c r="Q77" s="61" t="s">
        <v>65</v>
      </c>
      <c r="R77" s="62">
        <v>125.0</v>
      </c>
      <c r="U77" s="14"/>
    </row>
    <row r="78">
      <c r="A78" s="1" t="s">
        <v>158</v>
      </c>
      <c r="B78" s="8">
        <v>50.0</v>
      </c>
      <c r="C78" s="8">
        <v>85.0</v>
      </c>
      <c r="D78" s="8">
        <v>55.0</v>
      </c>
      <c r="E78" s="8">
        <v>65.0</v>
      </c>
      <c r="F78" s="8">
        <v>65.0</v>
      </c>
      <c r="G78" s="8">
        <v>90.0</v>
      </c>
      <c r="H78" s="8">
        <v>410.0</v>
      </c>
      <c r="I78" s="8">
        <v>7.0</v>
      </c>
      <c r="J78" s="8">
        <v>40.0</v>
      </c>
      <c r="K78" s="9" t="str">
        <f t="shared" si="1"/>
        <v>No</v>
      </c>
      <c r="L78" s="1" t="s">
        <v>28</v>
      </c>
      <c r="M78" s="1"/>
      <c r="O78" s="60" t="s">
        <v>5</v>
      </c>
      <c r="P78" s="61" t="s">
        <v>149</v>
      </c>
      <c r="Q78" s="61" t="s">
        <v>32</v>
      </c>
      <c r="R78" s="62">
        <v>20.0</v>
      </c>
      <c r="U78" s="14"/>
    </row>
    <row r="79">
      <c r="A79" s="1" t="s">
        <v>159</v>
      </c>
      <c r="B79" s="8">
        <v>65.0</v>
      </c>
      <c r="C79" s="8">
        <v>100.0</v>
      </c>
      <c r="D79" s="8">
        <v>70.0</v>
      </c>
      <c r="E79" s="8">
        <v>80.0</v>
      </c>
      <c r="F79" s="8">
        <v>80.0</v>
      </c>
      <c r="G79" s="8">
        <v>105.0</v>
      </c>
      <c r="H79" s="8">
        <v>500.0</v>
      </c>
      <c r="I79" s="8">
        <v>10.0</v>
      </c>
      <c r="J79" s="8">
        <v>64.0</v>
      </c>
      <c r="K79" s="9" t="str">
        <f t="shared" si="1"/>
        <v>No</v>
      </c>
      <c r="L79" s="1" t="s">
        <v>28</v>
      </c>
      <c r="M79" s="1"/>
      <c r="O79" s="60" t="s">
        <v>6</v>
      </c>
      <c r="P79" s="61" t="s">
        <v>147</v>
      </c>
      <c r="Q79" s="61" t="s">
        <v>76</v>
      </c>
      <c r="R79" s="62">
        <v>150.0</v>
      </c>
      <c r="U79" s="14"/>
    </row>
    <row r="80">
      <c r="A80" s="1" t="s">
        <v>79</v>
      </c>
      <c r="B80" s="8">
        <v>90.0</v>
      </c>
      <c r="C80" s="8">
        <v>65.0</v>
      </c>
      <c r="D80" s="8">
        <v>65.0</v>
      </c>
      <c r="E80" s="8">
        <v>40.0</v>
      </c>
      <c r="F80" s="8">
        <v>40.0</v>
      </c>
      <c r="G80" s="8">
        <v>15.0</v>
      </c>
      <c r="H80" s="8">
        <v>315.0</v>
      </c>
      <c r="I80" s="8">
        <v>17.0</v>
      </c>
      <c r="J80" s="8">
        <v>155.0</v>
      </c>
      <c r="K80" s="9" t="str">
        <f t="shared" si="1"/>
        <v>Sí</v>
      </c>
      <c r="L80" s="1" t="s">
        <v>36</v>
      </c>
      <c r="M80" s="1" t="s">
        <v>121</v>
      </c>
      <c r="O80" s="60" t="s">
        <v>6</v>
      </c>
      <c r="P80" s="61" t="s">
        <v>149</v>
      </c>
      <c r="Q80" s="61" t="s">
        <v>79</v>
      </c>
      <c r="R80" s="62">
        <v>15.0</v>
      </c>
      <c r="U80" s="14"/>
    </row>
    <row r="81">
      <c r="A81" s="1" t="s">
        <v>160</v>
      </c>
      <c r="B81" s="8">
        <v>95.0</v>
      </c>
      <c r="C81" s="8">
        <v>75.0</v>
      </c>
      <c r="D81" s="8">
        <v>110.0</v>
      </c>
      <c r="E81" s="8">
        <v>100.0</v>
      </c>
      <c r="F81" s="8">
        <v>80.0</v>
      </c>
      <c r="G81" s="8">
        <v>30.0</v>
      </c>
      <c r="H81" s="8">
        <v>490.0</v>
      </c>
      <c r="I81" s="8">
        <v>9.0</v>
      </c>
      <c r="J81" s="8">
        <v>455.0</v>
      </c>
      <c r="K81" s="9" t="str">
        <f t="shared" si="1"/>
        <v>Sí</v>
      </c>
      <c r="L81" s="1" t="s">
        <v>36</v>
      </c>
      <c r="M81" s="1" t="s">
        <v>121</v>
      </c>
      <c r="O81" s="60" t="s">
        <v>7</v>
      </c>
      <c r="P81" s="61" t="s">
        <v>147</v>
      </c>
      <c r="Q81" s="61" t="s">
        <v>26</v>
      </c>
      <c r="R81" s="62">
        <v>680.0</v>
      </c>
      <c r="U81" s="14"/>
    </row>
    <row r="82">
      <c r="A82" s="1" t="s">
        <v>161</v>
      </c>
      <c r="B82" s="8">
        <v>25.0</v>
      </c>
      <c r="C82" s="8">
        <v>35.0</v>
      </c>
      <c r="D82" s="8">
        <v>70.0</v>
      </c>
      <c r="E82" s="8">
        <v>95.0</v>
      </c>
      <c r="F82" s="8">
        <v>55.0</v>
      </c>
      <c r="G82" s="8">
        <v>45.0</v>
      </c>
      <c r="H82" s="8">
        <v>325.0</v>
      </c>
      <c r="I82" s="8">
        <v>16.0</v>
      </c>
      <c r="J82" s="8">
        <v>550.0</v>
      </c>
      <c r="K82" s="9" t="str">
        <f t="shared" si="1"/>
        <v>Sí</v>
      </c>
      <c r="L82" s="1" t="s">
        <v>67</v>
      </c>
      <c r="M82" s="1" t="s">
        <v>162</v>
      </c>
      <c r="O82" s="64" t="s">
        <v>7</v>
      </c>
      <c r="P82" s="65" t="s">
        <v>149</v>
      </c>
      <c r="Q82" s="65" t="s">
        <v>32</v>
      </c>
      <c r="R82" s="66">
        <v>195.0</v>
      </c>
      <c r="S82" s="27"/>
      <c r="T82" s="27"/>
      <c r="U82" s="28"/>
    </row>
    <row r="83">
      <c r="A83" s="1" t="s">
        <v>163</v>
      </c>
      <c r="B83" s="8">
        <v>50.0</v>
      </c>
      <c r="C83" s="8">
        <v>60.0</v>
      </c>
      <c r="D83" s="8">
        <v>95.0</v>
      </c>
      <c r="E83" s="8">
        <v>120.0</v>
      </c>
      <c r="F83" s="8">
        <v>70.0</v>
      </c>
      <c r="G83" s="8">
        <v>70.0</v>
      </c>
      <c r="H83" s="8">
        <v>465.0</v>
      </c>
      <c r="I83" s="8">
        <v>4.0</v>
      </c>
      <c r="J83" s="8">
        <v>200.0</v>
      </c>
      <c r="K83" s="9" t="str">
        <f t="shared" si="1"/>
        <v>Sí</v>
      </c>
      <c r="L83" s="1" t="s">
        <v>67</v>
      </c>
      <c r="M83" s="1" t="s">
        <v>162</v>
      </c>
    </row>
    <row r="84">
      <c r="A84" s="1" t="s">
        <v>164</v>
      </c>
      <c r="B84" s="8">
        <v>52.0</v>
      </c>
      <c r="C84" s="8">
        <v>90.0</v>
      </c>
      <c r="D84" s="8">
        <v>55.0</v>
      </c>
      <c r="E84" s="8">
        <v>58.0</v>
      </c>
      <c r="F84" s="8">
        <v>62.0</v>
      </c>
      <c r="G84" s="8">
        <v>60.0</v>
      </c>
      <c r="H84" s="8">
        <v>377.0</v>
      </c>
      <c r="I84" s="8">
        <v>10.0</v>
      </c>
      <c r="J84" s="8">
        <v>1050.0</v>
      </c>
      <c r="K84" s="9" t="str">
        <f t="shared" si="1"/>
        <v>Sí</v>
      </c>
      <c r="L84" s="1" t="s">
        <v>55</v>
      </c>
      <c r="M84" s="1" t="s">
        <v>34</v>
      </c>
    </row>
    <row r="85">
      <c r="A85" s="1" t="s">
        <v>165</v>
      </c>
      <c r="B85" s="8">
        <v>35.0</v>
      </c>
      <c r="C85" s="8">
        <v>85.0</v>
      </c>
      <c r="D85" s="8">
        <v>45.0</v>
      </c>
      <c r="E85" s="8">
        <v>35.0</v>
      </c>
      <c r="F85" s="8">
        <v>35.0</v>
      </c>
      <c r="G85" s="8">
        <v>75.0</v>
      </c>
      <c r="H85" s="8">
        <v>310.0</v>
      </c>
      <c r="I85" s="8">
        <v>14.0</v>
      </c>
      <c r="J85" s="8">
        <v>3000.0</v>
      </c>
      <c r="K85" s="9" t="str">
        <f t="shared" si="1"/>
        <v>Sí</v>
      </c>
      <c r="L85" s="1" t="s">
        <v>55</v>
      </c>
      <c r="M85" s="1" t="s">
        <v>34</v>
      </c>
    </row>
    <row r="86">
      <c r="A86" s="1" t="s">
        <v>166</v>
      </c>
      <c r="B86" s="8">
        <v>60.0</v>
      </c>
      <c r="C86" s="8">
        <v>110.0</v>
      </c>
      <c r="D86" s="8">
        <v>70.0</v>
      </c>
      <c r="E86" s="8">
        <v>60.0</v>
      </c>
      <c r="F86" s="8">
        <v>60.0</v>
      </c>
      <c r="G86" s="8">
        <v>110.0</v>
      </c>
      <c r="H86" s="8">
        <v>470.0</v>
      </c>
      <c r="K86" s="9" t="str">
        <f t="shared" si="1"/>
        <v>Sí</v>
      </c>
      <c r="L86" s="1" t="s">
        <v>55</v>
      </c>
      <c r="M86" s="1" t="s">
        <v>34</v>
      </c>
    </row>
    <row r="87">
      <c r="A87" s="1" t="s">
        <v>167</v>
      </c>
      <c r="B87" s="8">
        <v>65.0</v>
      </c>
      <c r="C87" s="8">
        <v>45.0</v>
      </c>
      <c r="D87" s="8">
        <v>55.0</v>
      </c>
      <c r="E87" s="8">
        <v>45.0</v>
      </c>
      <c r="F87" s="8">
        <v>70.0</v>
      </c>
      <c r="G87" s="8">
        <v>45.0</v>
      </c>
      <c r="H87" s="8">
        <v>325.0</v>
      </c>
      <c r="I87" s="8">
        <v>10.0</v>
      </c>
      <c r="J87" s="8">
        <v>300.0</v>
      </c>
      <c r="K87" s="9" t="str">
        <f t="shared" si="1"/>
        <v>Sí</v>
      </c>
      <c r="L87" s="1" t="s">
        <v>36</v>
      </c>
      <c r="M87" s="1" t="s">
        <v>168</v>
      </c>
      <c r="O87" s="67" t="s">
        <v>169</v>
      </c>
      <c r="P87" s="68"/>
      <c r="Q87" s="68"/>
      <c r="R87" s="68"/>
      <c r="S87" s="68"/>
      <c r="T87" s="69"/>
      <c r="U87" s="69"/>
      <c r="V87" s="69"/>
      <c r="W87" s="69"/>
      <c r="X87" s="70"/>
    </row>
    <row r="88">
      <c r="A88" s="1" t="s">
        <v>170</v>
      </c>
      <c r="B88" s="8">
        <v>90.0</v>
      </c>
      <c r="C88" s="8">
        <v>70.0</v>
      </c>
      <c r="D88" s="8">
        <v>80.0</v>
      </c>
      <c r="E88" s="8">
        <v>70.0</v>
      </c>
      <c r="F88" s="8">
        <v>95.0</v>
      </c>
      <c r="G88" s="8">
        <v>70.0</v>
      </c>
      <c r="H88" s="8">
        <v>475.0</v>
      </c>
      <c r="I88" s="8">
        <v>17.0</v>
      </c>
      <c r="J88" s="8">
        <v>950.0</v>
      </c>
      <c r="K88" s="9" t="str">
        <f t="shared" si="1"/>
        <v>Sí</v>
      </c>
      <c r="L88" s="1" t="s">
        <v>36</v>
      </c>
      <c r="M88" s="1" t="s">
        <v>171</v>
      </c>
      <c r="O88" s="71" t="s">
        <v>116</v>
      </c>
      <c r="P88" s="72" t="s">
        <v>172</v>
      </c>
      <c r="Q88" s="72" t="s">
        <v>173</v>
      </c>
      <c r="R88" s="73" t="s">
        <v>1</v>
      </c>
      <c r="S88" s="74" t="s">
        <v>2</v>
      </c>
      <c r="T88" s="74" t="s">
        <v>3</v>
      </c>
      <c r="U88" s="74" t="s">
        <v>4</v>
      </c>
      <c r="V88" s="74" t="s">
        <v>5</v>
      </c>
      <c r="W88" s="74" t="s">
        <v>6</v>
      </c>
      <c r="X88" s="74" t="s">
        <v>7</v>
      </c>
    </row>
    <row r="89">
      <c r="A89" s="1" t="s">
        <v>174</v>
      </c>
      <c r="B89" s="8">
        <v>80.0</v>
      </c>
      <c r="C89" s="8">
        <v>80.0</v>
      </c>
      <c r="D89" s="8">
        <v>50.0</v>
      </c>
      <c r="E89" s="8">
        <v>40.0</v>
      </c>
      <c r="F89" s="8">
        <v>50.0</v>
      </c>
      <c r="G89" s="8">
        <v>25.0</v>
      </c>
      <c r="H89" s="8">
        <v>325.0</v>
      </c>
      <c r="I89" s="8">
        <v>12.0</v>
      </c>
      <c r="J89" s="8">
        <v>360.0</v>
      </c>
      <c r="K89" s="9" t="str">
        <f t="shared" si="1"/>
        <v>No</v>
      </c>
      <c r="L89" s="1" t="s">
        <v>17</v>
      </c>
      <c r="M89" s="1"/>
      <c r="O89" s="73" t="s">
        <v>175</v>
      </c>
      <c r="P89" s="73" t="s">
        <v>176</v>
      </c>
      <c r="Q89" s="73" t="s">
        <v>177</v>
      </c>
      <c r="R89" s="75">
        <v>91.0</v>
      </c>
      <c r="S89" s="75">
        <v>134.0</v>
      </c>
      <c r="T89" s="75">
        <v>95.0</v>
      </c>
      <c r="U89" s="75">
        <v>100.0</v>
      </c>
      <c r="V89" s="75">
        <v>100.0</v>
      </c>
      <c r="W89" s="75">
        <v>80.0</v>
      </c>
      <c r="X89" s="75">
        <v>600.0</v>
      </c>
    </row>
    <row r="90">
      <c r="A90" s="1" t="s">
        <v>178</v>
      </c>
      <c r="B90" s="8">
        <v>105.0</v>
      </c>
      <c r="C90" s="8">
        <v>105.0</v>
      </c>
      <c r="D90" s="8">
        <v>75.0</v>
      </c>
      <c r="E90" s="8">
        <v>65.0</v>
      </c>
      <c r="F90" s="8">
        <v>100.0</v>
      </c>
      <c r="G90" s="8">
        <v>50.0</v>
      </c>
      <c r="H90" s="8">
        <v>500.0</v>
      </c>
      <c r="I90" s="8">
        <v>16.0</v>
      </c>
      <c r="J90" s="8">
        <v>785.0</v>
      </c>
      <c r="K90" s="9" t="str">
        <f t="shared" si="1"/>
        <v>No</v>
      </c>
      <c r="L90" s="1" t="s">
        <v>17</v>
      </c>
      <c r="M90" s="1"/>
      <c r="O90" s="73" t="s">
        <v>179</v>
      </c>
      <c r="P90" s="73" t="s">
        <v>180</v>
      </c>
      <c r="Q90" s="73" t="s">
        <v>177</v>
      </c>
      <c r="R90" s="75">
        <v>90.0</v>
      </c>
      <c r="S90" s="75">
        <v>85.0</v>
      </c>
      <c r="T90" s="75">
        <v>100.0</v>
      </c>
      <c r="U90" s="75">
        <v>95.0</v>
      </c>
      <c r="V90" s="75">
        <v>125.0</v>
      </c>
      <c r="W90" s="75">
        <v>85.0</v>
      </c>
      <c r="X90" s="75">
        <v>580.0</v>
      </c>
    </row>
    <row r="91">
      <c r="A91" s="1" t="s">
        <v>181</v>
      </c>
      <c r="B91" s="8">
        <v>30.0</v>
      </c>
      <c r="C91" s="8">
        <v>65.0</v>
      </c>
      <c r="D91" s="8">
        <v>100.0</v>
      </c>
      <c r="E91" s="8">
        <v>45.0</v>
      </c>
      <c r="F91" s="8">
        <v>25.0</v>
      </c>
      <c r="G91" s="8">
        <v>40.0</v>
      </c>
      <c r="H91" s="8">
        <v>305.0</v>
      </c>
      <c r="I91" s="8">
        <v>3.0</v>
      </c>
      <c r="J91" s="8">
        <v>60.0</v>
      </c>
      <c r="K91" s="9" t="str">
        <f t="shared" si="1"/>
        <v>No</v>
      </c>
      <c r="L91" s="1" t="s">
        <v>36</v>
      </c>
      <c r="M91" s="1"/>
      <c r="O91" s="73" t="s">
        <v>182</v>
      </c>
      <c r="P91" s="73" t="s">
        <v>183</v>
      </c>
      <c r="Q91" s="73" t="s">
        <v>177</v>
      </c>
      <c r="R91" s="75">
        <v>90.0</v>
      </c>
      <c r="S91" s="75">
        <v>90.0</v>
      </c>
      <c r="T91" s="75">
        <v>85.0</v>
      </c>
      <c r="U91" s="75">
        <v>125.0</v>
      </c>
      <c r="V91" s="75">
        <v>90.0</v>
      </c>
      <c r="W91" s="75">
        <v>100.0</v>
      </c>
      <c r="X91" s="75">
        <v>580.0</v>
      </c>
    </row>
    <row r="92">
      <c r="A92" s="1" t="s">
        <v>50</v>
      </c>
      <c r="B92" s="8">
        <v>50.0</v>
      </c>
      <c r="C92" s="8">
        <v>95.0</v>
      </c>
      <c r="D92" s="8">
        <v>180.0</v>
      </c>
      <c r="E92" s="8">
        <v>85.0</v>
      </c>
      <c r="F92" s="8">
        <v>45.0</v>
      </c>
      <c r="G92" s="8">
        <v>70.0</v>
      </c>
      <c r="H92" s="8">
        <v>525.0</v>
      </c>
      <c r="I92" s="8">
        <v>10.0</v>
      </c>
      <c r="J92" s="8">
        <v>600.0</v>
      </c>
      <c r="K92" s="9" t="str">
        <f t="shared" si="1"/>
        <v>Sí</v>
      </c>
      <c r="L92" s="1" t="s">
        <v>36</v>
      </c>
      <c r="M92" s="1" t="s">
        <v>171</v>
      </c>
      <c r="O92" s="73" t="s">
        <v>184</v>
      </c>
      <c r="P92" s="73" t="s">
        <v>185</v>
      </c>
      <c r="Q92" s="73" t="s">
        <v>177</v>
      </c>
      <c r="R92" s="75">
        <v>90.0</v>
      </c>
      <c r="S92" s="75">
        <v>100.0</v>
      </c>
      <c r="T92" s="75">
        <v>90.0</v>
      </c>
      <c r="U92" s="75">
        <v>125.0</v>
      </c>
      <c r="V92" s="75">
        <v>85.0</v>
      </c>
      <c r="W92" s="75">
        <v>90.0</v>
      </c>
      <c r="X92" s="75">
        <v>580.0</v>
      </c>
    </row>
    <row r="93">
      <c r="A93" s="1" t="s">
        <v>186</v>
      </c>
      <c r="B93" s="8">
        <v>30.0</v>
      </c>
      <c r="C93" s="8">
        <v>35.0</v>
      </c>
      <c r="D93" s="8">
        <v>30.0</v>
      </c>
      <c r="E93" s="8">
        <v>100.0</v>
      </c>
      <c r="F93" s="8">
        <v>35.0</v>
      </c>
      <c r="G93" s="8">
        <v>80.0</v>
      </c>
      <c r="H93" s="8">
        <v>310.0</v>
      </c>
      <c r="I93" s="8">
        <v>8.0</v>
      </c>
      <c r="J93" s="8">
        <v>150.0</v>
      </c>
      <c r="K93" s="9" t="str">
        <f t="shared" si="1"/>
        <v>Sí</v>
      </c>
      <c r="L93" s="1" t="s">
        <v>187</v>
      </c>
      <c r="M93" s="1" t="s">
        <v>17</v>
      </c>
      <c r="O93" s="73" t="s">
        <v>188</v>
      </c>
      <c r="P93" s="73" t="s">
        <v>189</v>
      </c>
      <c r="Q93" s="73" t="s">
        <v>177</v>
      </c>
      <c r="R93" s="75">
        <v>95.0</v>
      </c>
      <c r="S93" s="75">
        <v>125.0</v>
      </c>
      <c r="T93" s="75">
        <v>79.0</v>
      </c>
      <c r="U93" s="75">
        <v>60.0</v>
      </c>
      <c r="V93" s="75">
        <v>100.0</v>
      </c>
      <c r="W93" s="75">
        <v>81.0</v>
      </c>
      <c r="X93" s="75">
        <v>540.0</v>
      </c>
    </row>
    <row r="94">
      <c r="A94" s="1" t="s">
        <v>190</v>
      </c>
      <c r="B94" s="8">
        <v>45.0</v>
      </c>
      <c r="C94" s="8">
        <v>50.0</v>
      </c>
      <c r="D94" s="8">
        <v>45.0</v>
      </c>
      <c r="E94" s="8">
        <v>115.0</v>
      </c>
      <c r="F94" s="8">
        <v>55.0</v>
      </c>
      <c r="G94" s="8">
        <v>95.0</v>
      </c>
      <c r="H94" s="8">
        <v>405.0</v>
      </c>
      <c r="I94" s="8">
        <v>14.0</v>
      </c>
      <c r="J94" s="8">
        <v>392.0</v>
      </c>
      <c r="K94" s="9" t="str">
        <f t="shared" si="1"/>
        <v>Sí</v>
      </c>
      <c r="L94" s="1" t="s">
        <v>187</v>
      </c>
      <c r="M94" s="1" t="s">
        <v>17</v>
      </c>
      <c r="O94" s="73" t="s">
        <v>191</v>
      </c>
      <c r="P94" s="73" t="s">
        <v>189</v>
      </c>
      <c r="Q94" s="73" t="s">
        <v>180</v>
      </c>
      <c r="R94" s="75">
        <v>130.0</v>
      </c>
      <c r="S94" s="75">
        <v>85.0</v>
      </c>
      <c r="T94" s="75">
        <v>80.0</v>
      </c>
      <c r="U94" s="75">
        <v>85.0</v>
      </c>
      <c r="V94" s="75">
        <v>95.0</v>
      </c>
      <c r="W94" s="75">
        <v>60.0</v>
      </c>
      <c r="X94" s="75">
        <v>535.0</v>
      </c>
    </row>
    <row r="95">
      <c r="A95" s="1" t="s">
        <v>192</v>
      </c>
      <c r="B95" s="8">
        <v>60.0</v>
      </c>
      <c r="C95" s="8">
        <v>65.0</v>
      </c>
      <c r="D95" s="8">
        <v>60.0</v>
      </c>
      <c r="E95" s="8">
        <v>130.0</v>
      </c>
      <c r="F95" s="8">
        <v>75.0</v>
      </c>
      <c r="G95" s="8">
        <v>110.0</v>
      </c>
      <c r="H95" s="8">
        <v>500.0</v>
      </c>
      <c r="K95" s="9" t="str">
        <f t="shared" si="1"/>
        <v>Sí</v>
      </c>
      <c r="L95" s="1" t="s">
        <v>187</v>
      </c>
      <c r="M95" s="1" t="s">
        <v>17</v>
      </c>
      <c r="O95" s="73" t="s">
        <v>193</v>
      </c>
      <c r="P95" s="73" t="s">
        <v>185</v>
      </c>
      <c r="Q95" s="73" t="s">
        <v>177</v>
      </c>
      <c r="R95" s="75">
        <v>78.0</v>
      </c>
      <c r="S95" s="75">
        <v>84.0</v>
      </c>
      <c r="T95" s="75">
        <v>78.0</v>
      </c>
      <c r="U95" s="75">
        <v>109.0</v>
      </c>
      <c r="V95" s="75">
        <v>85.0</v>
      </c>
      <c r="W95" s="75">
        <v>100.0</v>
      </c>
      <c r="X95" s="75">
        <v>534.0</v>
      </c>
    </row>
    <row r="96">
      <c r="A96" s="1" t="s">
        <v>194</v>
      </c>
      <c r="B96" s="8">
        <v>35.0</v>
      </c>
      <c r="C96" s="8">
        <v>45.0</v>
      </c>
      <c r="D96" s="8">
        <v>160.0</v>
      </c>
      <c r="E96" s="8">
        <v>30.0</v>
      </c>
      <c r="F96" s="8">
        <v>45.0</v>
      </c>
      <c r="G96" s="8">
        <v>70.0</v>
      </c>
      <c r="H96" s="8">
        <v>385.0</v>
      </c>
      <c r="I96" s="8">
        <v>18.0</v>
      </c>
      <c r="J96" s="8">
        <v>852.0</v>
      </c>
      <c r="K96" s="9" t="str">
        <f t="shared" si="1"/>
        <v>Sí</v>
      </c>
      <c r="L96" s="1" t="s">
        <v>155</v>
      </c>
      <c r="M96" s="1" t="s">
        <v>70</v>
      </c>
      <c r="O96" s="73" t="s">
        <v>195</v>
      </c>
      <c r="P96" s="73" t="s">
        <v>196</v>
      </c>
      <c r="Q96" s="73" t="s">
        <v>197</v>
      </c>
      <c r="R96" s="75">
        <v>95.0</v>
      </c>
      <c r="S96" s="75">
        <v>95.0</v>
      </c>
      <c r="T96" s="75">
        <v>85.0</v>
      </c>
      <c r="U96" s="75">
        <v>125.0</v>
      </c>
      <c r="V96" s="75">
        <v>75.0</v>
      </c>
      <c r="W96" s="75">
        <v>55.0</v>
      </c>
      <c r="X96" s="75">
        <v>530.0</v>
      </c>
    </row>
    <row r="97">
      <c r="A97" s="1" t="s">
        <v>198</v>
      </c>
      <c r="B97" s="8">
        <v>60.0</v>
      </c>
      <c r="C97" s="8">
        <v>48.0</v>
      </c>
      <c r="D97" s="8">
        <v>45.0</v>
      </c>
      <c r="E97" s="8">
        <v>43.0</v>
      </c>
      <c r="F97" s="8">
        <v>90.0</v>
      </c>
      <c r="G97" s="8">
        <v>42.0</v>
      </c>
      <c r="H97" s="8">
        <v>328.0</v>
      </c>
      <c r="K97" s="9" t="str">
        <f t="shared" si="1"/>
        <v>No</v>
      </c>
      <c r="L97" s="1" t="s">
        <v>121</v>
      </c>
      <c r="M97" s="1"/>
      <c r="O97" s="73" t="s">
        <v>199</v>
      </c>
      <c r="P97" s="73" t="s">
        <v>189</v>
      </c>
      <c r="Q97" s="73" t="s">
        <v>180</v>
      </c>
      <c r="R97" s="75">
        <v>50.0</v>
      </c>
      <c r="S97" s="75">
        <v>95.0</v>
      </c>
      <c r="T97" s="75">
        <v>180.0</v>
      </c>
      <c r="U97" s="75">
        <v>85.0</v>
      </c>
      <c r="V97" s="75">
        <v>45.0</v>
      </c>
      <c r="W97" s="75">
        <v>70.0</v>
      </c>
      <c r="X97" s="75">
        <v>525.0</v>
      </c>
    </row>
    <row r="98">
      <c r="A98" s="1" t="s">
        <v>200</v>
      </c>
      <c r="B98" s="8">
        <v>85.0</v>
      </c>
      <c r="C98" s="8">
        <v>73.0</v>
      </c>
      <c r="D98" s="8">
        <v>70.0</v>
      </c>
      <c r="E98" s="8">
        <v>73.0</v>
      </c>
      <c r="F98" s="8">
        <v>115.0</v>
      </c>
      <c r="G98" s="8">
        <v>67.0</v>
      </c>
      <c r="H98" s="8">
        <v>483.0</v>
      </c>
      <c r="I98" s="8">
        <v>11.0</v>
      </c>
      <c r="J98" s="8">
        <v>900.0</v>
      </c>
      <c r="K98" s="9" t="str">
        <f t="shared" si="1"/>
        <v>No</v>
      </c>
      <c r="L98" s="1" t="s">
        <v>121</v>
      </c>
      <c r="M98" s="1"/>
      <c r="O98" s="73" t="s">
        <v>201</v>
      </c>
      <c r="P98" s="73" t="s">
        <v>189</v>
      </c>
      <c r="Q98" s="73" t="s">
        <v>202</v>
      </c>
      <c r="R98" s="75">
        <v>80.0</v>
      </c>
      <c r="S98" s="75">
        <v>70.0</v>
      </c>
      <c r="T98" s="75">
        <v>65.0</v>
      </c>
      <c r="U98" s="75">
        <v>80.0</v>
      </c>
      <c r="V98" s="75">
        <v>120.0</v>
      </c>
      <c r="W98" s="75">
        <v>100.0</v>
      </c>
      <c r="X98" s="75">
        <v>515.0</v>
      </c>
    </row>
    <row r="99">
      <c r="A99" s="1" t="s">
        <v>203</v>
      </c>
      <c r="B99" s="8">
        <v>30.0</v>
      </c>
      <c r="C99" s="8">
        <v>105.0</v>
      </c>
      <c r="D99" s="8">
        <v>90.0</v>
      </c>
      <c r="E99" s="8">
        <v>25.0</v>
      </c>
      <c r="F99" s="8">
        <v>25.0</v>
      </c>
      <c r="G99" s="8">
        <v>50.0</v>
      </c>
      <c r="H99" s="8">
        <v>325.0</v>
      </c>
      <c r="I99" s="8">
        <v>17.0</v>
      </c>
      <c r="J99" s="8">
        <v>1200.0</v>
      </c>
      <c r="K99" s="9" t="str">
        <f t="shared" si="1"/>
        <v>No</v>
      </c>
      <c r="L99" s="1" t="s">
        <v>36</v>
      </c>
      <c r="M99" s="1"/>
      <c r="O99" s="73" t="s">
        <v>204</v>
      </c>
      <c r="P99" s="73" t="s">
        <v>205</v>
      </c>
      <c r="Q99" s="73" t="s">
        <v>177</v>
      </c>
      <c r="R99" s="75">
        <v>80.0</v>
      </c>
      <c r="S99" s="75">
        <v>105.0</v>
      </c>
      <c r="T99" s="75">
        <v>65.0</v>
      </c>
      <c r="U99" s="75">
        <v>60.0</v>
      </c>
      <c r="V99" s="75">
        <v>75.0</v>
      </c>
      <c r="W99" s="75">
        <v>130.0</v>
      </c>
      <c r="X99" s="75">
        <v>515.0</v>
      </c>
    </row>
    <row r="100">
      <c r="A100" s="1" t="s">
        <v>206</v>
      </c>
      <c r="B100" s="8">
        <v>55.0</v>
      </c>
      <c r="C100" s="8">
        <v>130.0</v>
      </c>
      <c r="D100" s="8">
        <v>115.0</v>
      </c>
      <c r="E100" s="8">
        <v>50.0</v>
      </c>
      <c r="F100" s="8">
        <v>50.0</v>
      </c>
      <c r="G100" s="8">
        <v>75.0</v>
      </c>
      <c r="H100" s="8">
        <v>475.0</v>
      </c>
      <c r="I100" s="8">
        <v>9.0</v>
      </c>
      <c r="J100" s="8">
        <v>300.0</v>
      </c>
      <c r="K100" s="9" t="str">
        <f t="shared" si="1"/>
        <v>No</v>
      </c>
      <c r="L100" s="1" t="s">
        <v>36</v>
      </c>
      <c r="M100" s="1"/>
      <c r="O100" s="26"/>
      <c r="P100" s="27"/>
      <c r="Q100" s="27"/>
      <c r="R100" s="27"/>
      <c r="S100" s="27"/>
      <c r="T100" s="27"/>
      <c r="U100" s="27"/>
      <c r="V100" s="27"/>
      <c r="W100" s="27"/>
      <c r="X100" s="28"/>
    </row>
    <row r="101">
      <c r="A101" s="1" t="s">
        <v>207</v>
      </c>
      <c r="B101" s="8">
        <v>40.0</v>
      </c>
      <c r="C101" s="8">
        <v>30.0</v>
      </c>
      <c r="D101" s="8">
        <v>50.0</v>
      </c>
      <c r="E101" s="8">
        <v>55.0</v>
      </c>
      <c r="F101" s="8">
        <v>55.0</v>
      </c>
      <c r="G101" s="8">
        <v>100.0</v>
      </c>
      <c r="H101" s="8">
        <v>330.0</v>
      </c>
      <c r="I101" s="8">
        <v>12.0</v>
      </c>
      <c r="J101" s="8">
        <v>300.0</v>
      </c>
      <c r="K101" s="9" t="str">
        <f t="shared" si="1"/>
        <v>No</v>
      </c>
      <c r="L101" s="1" t="s">
        <v>67</v>
      </c>
      <c r="M101" s="1"/>
    </row>
    <row r="102">
      <c r="A102" s="1" t="s">
        <v>76</v>
      </c>
      <c r="B102" s="8">
        <v>60.0</v>
      </c>
      <c r="C102" s="8">
        <v>50.0</v>
      </c>
      <c r="D102" s="8">
        <v>70.0</v>
      </c>
      <c r="E102" s="8">
        <v>80.0</v>
      </c>
      <c r="F102" s="8">
        <v>80.0</v>
      </c>
      <c r="G102" s="8">
        <v>150.0</v>
      </c>
      <c r="H102" s="8">
        <v>490.0</v>
      </c>
      <c r="K102" s="9" t="str">
        <f t="shared" si="1"/>
        <v>No</v>
      </c>
      <c r="L102" s="1" t="s">
        <v>67</v>
      </c>
      <c r="M102" s="1"/>
    </row>
    <row r="103">
      <c r="A103" s="1" t="s">
        <v>208</v>
      </c>
      <c r="B103" s="8">
        <v>60.0</v>
      </c>
      <c r="C103" s="8">
        <v>40.0</v>
      </c>
      <c r="D103" s="8">
        <v>80.0</v>
      </c>
      <c r="E103" s="8">
        <v>60.0</v>
      </c>
      <c r="F103" s="8">
        <v>45.0</v>
      </c>
      <c r="G103" s="8">
        <v>40.0</v>
      </c>
      <c r="H103" s="8">
        <v>325.0</v>
      </c>
      <c r="K103" s="9" t="str">
        <f t="shared" si="1"/>
        <v>Sí</v>
      </c>
      <c r="L103" s="1" t="s">
        <v>16</v>
      </c>
      <c r="M103" s="1" t="s">
        <v>121</v>
      </c>
    </row>
    <row r="104">
      <c r="A104" s="1" t="s">
        <v>209</v>
      </c>
      <c r="B104" s="8">
        <v>95.0</v>
      </c>
      <c r="C104" s="8">
        <v>95.0</v>
      </c>
      <c r="D104" s="8">
        <v>85.0</v>
      </c>
      <c r="E104" s="8">
        <v>125.0</v>
      </c>
      <c r="F104" s="8">
        <v>75.0</v>
      </c>
      <c r="G104" s="8">
        <v>55.0</v>
      </c>
      <c r="H104" s="8">
        <v>530.0</v>
      </c>
      <c r="I104" s="8">
        <v>3.0</v>
      </c>
      <c r="J104" s="8">
        <v>40.0</v>
      </c>
      <c r="K104" s="9" t="str">
        <f t="shared" si="1"/>
        <v>Sí</v>
      </c>
      <c r="L104" s="1" t="s">
        <v>16</v>
      </c>
      <c r="M104" s="1" t="s">
        <v>121</v>
      </c>
    </row>
    <row r="105">
      <c r="A105" s="1" t="s">
        <v>210</v>
      </c>
      <c r="B105" s="8">
        <v>50.0</v>
      </c>
      <c r="C105" s="8">
        <v>50.0</v>
      </c>
      <c r="D105" s="8">
        <v>95.0</v>
      </c>
      <c r="E105" s="8">
        <v>40.0</v>
      </c>
      <c r="F105" s="8">
        <v>50.0</v>
      </c>
      <c r="G105" s="8">
        <v>35.0</v>
      </c>
      <c r="H105" s="8">
        <v>320.0</v>
      </c>
      <c r="I105" s="8">
        <v>15.0</v>
      </c>
      <c r="J105" s="8">
        <v>1325.0</v>
      </c>
      <c r="K105" s="9" t="str">
        <f t="shared" si="1"/>
        <v>No</v>
      </c>
      <c r="L105" s="1" t="s">
        <v>70</v>
      </c>
      <c r="M105" s="1"/>
    </row>
    <row r="106">
      <c r="A106" s="1" t="s">
        <v>211</v>
      </c>
      <c r="B106" s="8">
        <v>60.0</v>
      </c>
      <c r="C106" s="8">
        <v>80.0</v>
      </c>
      <c r="D106" s="8">
        <v>110.0</v>
      </c>
      <c r="E106" s="8">
        <v>50.0</v>
      </c>
      <c r="F106" s="8">
        <v>80.0</v>
      </c>
      <c r="G106" s="8">
        <v>45.0</v>
      </c>
      <c r="H106" s="8">
        <v>425.0</v>
      </c>
      <c r="K106" s="9" t="str">
        <f t="shared" si="1"/>
        <v>No</v>
      </c>
      <c r="L106" s="1" t="s">
        <v>70</v>
      </c>
      <c r="M106" s="1"/>
      <c r="O106" s="76" t="s">
        <v>212</v>
      </c>
      <c r="P106" s="77"/>
      <c r="Q106" s="77"/>
      <c r="R106" s="77"/>
      <c r="S106" s="77"/>
      <c r="T106" s="77"/>
      <c r="U106" s="77"/>
      <c r="V106" s="77"/>
    </row>
    <row r="107">
      <c r="A107" s="1" t="s">
        <v>213</v>
      </c>
      <c r="B107" s="8">
        <v>50.0</v>
      </c>
      <c r="C107" s="8">
        <v>120.0</v>
      </c>
      <c r="D107" s="8">
        <v>53.0</v>
      </c>
      <c r="E107" s="8">
        <v>35.0</v>
      </c>
      <c r="F107" s="8">
        <v>110.0</v>
      </c>
      <c r="G107" s="8">
        <v>87.0</v>
      </c>
      <c r="H107" s="8">
        <v>455.0</v>
      </c>
      <c r="I107" s="8">
        <v>13.0</v>
      </c>
      <c r="J107" s="8">
        <v>1.0</v>
      </c>
      <c r="K107" s="9" t="str">
        <f t="shared" si="1"/>
        <v>No</v>
      </c>
      <c r="L107" s="1" t="s">
        <v>113</v>
      </c>
      <c r="M107" s="1"/>
      <c r="O107" s="2" t="s">
        <v>214</v>
      </c>
    </row>
    <row r="108">
      <c r="A108" s="1" t="s">
        <v>215</v>
      </c>
      <c r="B108" s="8">
        <v>50.0</v>
      </c>
      <c r="C108" s="8">
        <v>105.0</v>
      </c>
      <c r="D108" s="8">
        <v>79.0</v>
      </c>
      <c r="E108" s="8">
        <v>35.0</v>
      </c>
      <c r="F108" s="8">
        <v>110.0</v>
      </c>
      <c r="G108" s="8">
        <v>76.0</v>
      </c>
      <c r="H108" s="8">
        <v>455.0</v>
      </c>
      <c r="I108" s="8">
        <v>16.0</v>
      </c>
      <c r="J108" s="8">
        <v>1.0</v>
      </c>
      <c r="K108" s="9" t="str">
        <f t="shared" si="1"/>
        <v>No</v>
      </c>
      <c r="L108" s="1" t="s">
        <v>113</v>
      </c>
      <c r="M108" s="1"/>
    </row>
    <row r="109">
      <c r="A109" s="1" t="s">
        <v>216</v>
      </c>
      <c r="B109" s="8">
        <v>90.0</v>
      </c>
      <c r="C109" s="8">
        <v>55.0</v>
      </c>
      <c r="D109" s="8">
        <v>75.0</v>
      </c>
      <c r="E109" s="8">
        <v>60.0</v>
      </c>
      <c r="F109" s="8">
        <v>75.0</v>
      </c>
      <c r="G109" s="8">
        <v>30.0</v>
      </c>
      <c r="H109" s="8">
        <v>385.0</v>
      </c>
      <c r="I109" s="8">
        <v>15.0</v>
      </c>
      <c r="J109" s="8">
        <v>405.0</v>
      </c>
      <c r="K109" s="9" t="str">
        <f t="shared" si="1"/>
        <v>No</v>
      </c>
      <c r="L109" s="1" t="s">
        <v>55</v>
      </c>
      <c r="M109" s="1"/>
      <c r="O109" s="73" t="s">
        <v>217</v>
      </c>
      <c r="P109" s="59" t="s">
        <v>1</v>
      </c>
      <c r="Q109" s="59" t="s">
        <v>2</v>
      </c>
      <c r="R109" s="59" t="s">
        <v>3</v>
      </c>
      <c r="S109" s="59" t="s">
        <v>4</v>
      </c>
      <c r="T109" s="59" t="s">
        <v>5</v>
      </c>
      <c r="U109" s="59" t="s">
        <v>6</v>
      </c>
      <c r="V109" s="59" t="s">
        <v>7</v>
      </c>
      <c r="W109" s="73" t="s">
        <v>218</v>
      </c>
    </row>
    <row r="110">
      <c r="A110" s="1" t="s">
        <v>219</v>
      </c>
      <c r="B110" s="8">
        <v>40.0</v>
      </c>
      <c r="C110" s="8">
        <v>65.0</v>
      </c>
      <c r="D110" s="8">
        <v>95.0</v>
      </c>
      <c r="E110" s="8">
        <v>60.0</v>
      </c>
      <c r="F110" s="8">
        <v>45.0</v>
      </c>
      <c r="G110" s="8">
        <v>35.0</v>
      </c>
      <c r="H110" s="8">
        <v>340.0</v>
      </c>
      <c r="I110" s="8">
        <v>88.0</v>
      </c>
      <c r="J110" s="8">
        <v>2100.0</v>
      </c>
      <c r="K110" s="9" t="str">
        <f t="shared" si="1"/>
        <v>No</v>
      </c>
      <c r="L110" s="1" t="s">
        <v>17</v>
      </c>
      <c r="M110" s="1"/>
      <c r="O110" s="78" t="s">
        <v>220</v>
      </c>
      <c r="P110" s="75">
        <v>91.0</v>
      </c>
      <c r="Q110" s="75">
        <v>134.0</v>
      </c>
      <c r="R110" s="75">
        <v>95.0</v>
      </c>
      <c r="S110" s="75">
        <v>100.0</v>
      </c>
      <c r="T110" s="75">
        <v>100.0</v>
      </c>
      <c r="U110" s="75">
        <v>80.0</v>
      </c>
      <c r="V110" s="75">
        <v>600.0</v>
      </c>
      <c r="W110" s="73" t="s">
        <v>122</v>
      </c>
    </row>
    <row r="111">
      <c r="A111" s="1" t="s">
        <v>221</v>
      </c>
      <c r="B111" s="8">
        <v>65.0</v>
      </c>
      <c r="C111" s="8">
        <v>90.0</v>
      </c>
      <c r="D111" s="8">
        <v>120.0</v>
      </c>
      <c r="E111" s="8">
        <v>85.0</v>
      </c>
      <c r="F111" s="8">
        <v>70.0</v>
      </c>
      <c r="G111" s="8">
        <v>60.0</v>
      </c>
      <c r="H111" s="8">
        <v>490.0</v>
      </c>
      <c r="I111" s="8">
        <v>10.0</v>
      </c>
      <c r="J111" s="8">
        <v>324.0</v>
      </c>
      <c r="K111" s="9" t="str">
        <f t="shared" si="1"/>
        <v>No</v>
      </c>
      <c r="L111" s="1" t="s">
        <v>17</v>
      </c>
      <c r="M111" s="1"/>
      <c r="O111" s="79"/>
      <c r="W111" s="14"/>
    </row>
    <row r="112">
      <c r="A112" s="1" t="s">
        <v>222</v>
      </c>
      <c r="B112" s="8">
        <v>80.0</v>
      </c>
      <c r="C112" s="8">
        <v>85.0</v>
      </c>
      <c r="D112" s="8">
        <v>95.0</v>
      </c>
      <c r="E112" s="8">
        <v>30.0</v>
      </c>
      <c r="F112" s="8">
        <v>30.0</v>
      </c>
      <c r="G112" s="8">
        <v>25.0</v>
      </c>
      <c r="H112" s="8">
        <v>345.0</v>
      </c>
      <c r="I112" s="8">
        <v>16.0</v>
      </c>
      <c r="J112" s="8">
        <v>756.0</v>
      </c>
      <c r="K112" s="9" t="str">
        <f t="shared" si="1"/>
        <v>Sí</v>
      </c>
      <c r="L112" s="1" t="s">
        <v>70</v>
      </c>
      <c r="M112" s="1" t="s">
        <v>155</v>
      </c>
      <c r="O112" s="78" t="s">
        <v>223</v>
      </c>
      <c r="P112" s="75">
        <v>90.0</v>
      </c>
      <c r="Q112" s="75">
        <v>85.0</v>
      </c>
      <c r="R112" s="75">
        <v>100.0</v>
      </c>
      <c r="S112" s="75">
        <v>95.0</v>
      </c>
      <c r="T112" s="75">
        <v>125.0</v>
      </c>
      <c r="U112" s="75">
        <v>85.0</v>
      </c>
      <c r="V112" s="75">
        <v>580.0</v>
      </c>
      <c r="W112" s="80" t="s">
        <v>125</v>
      </c>
    </row>
    <row r="113">
      <c r="A113" s="1" t="s">
        <v>224</v>
      </c>
      <c r="B113" s="8">
        <v>105.0</v>
      </c>
      <c r="C113" s="8">
        <v>130.0</v>
      </c>
      <c r="D113" s="8">
        <v>120.0</v>
      </c>
      <c r="E113" s="8">
        <v>45.0</v>
      </c>
      <c r="F113" s="8">
        <v>45.0</v>
      </c>
      <c r="G113" s="8">
        <v>40.0</v>
      </c>
      <c r="H113" s="8">
        <v>485.0</v>
      </c>
      <c r="I113" s="8">
        <v>4.0</v>
      </c>
      <c r="J113" s="8">
        <v>65.0</v>
      </c>
      <c r="K113" s="9" t="str">
        <f t="shared" si="1"/>
        <v>Sí</v>
      </c>
      <c r="L113" s="1" t="s">
        <v>70</v>
      </c>
      <c r="M113" s="1" t="s">
        <v>155</v>
      </c>
      <c r="O113" s="79"/>
      <c r="W113" s="14"/>
    </row>
    <row r="114">
      <c r="A114" s="1" t="s">
        <v>19</v>
      </c>
      <c r="B114" s="8">
        <v>250.0</v>
      </c>
      <c r="C114" s="8">
        <v>5.0</v>
      </c>
      <c r="D114" s="8">
        <v>5.0</v>
      </c>
      <c r="E114" s="8">
        <v>35.0</v>
      </c>
      <c r="F114" s="8">
        <v>105.0</v>
      </c>
      <c r="G114" s="8">
        <v>50.0</v>
      </c>
      <c r="H114" s="8">
        <v>450.0</v>
      </c>
      <c r="I114" s="8">
        <v>13.0</v>
      </c>
      <c r="J114" s="8">
        <v>600.0</v>
      </c>
      <c r="K114" s="9" t="str">
        <f t="shared" si="1"/>
        <v>No</v>
      </c>
      <c r="L114" s="1" t="s">
        <v>55</v>
      </c>
      <c r="M114" s="1"/>
      <c r="O114" s="78" t="s">
        <v>225</v>
      </c>
      <c r="P114" s="75">
        <v>90.0</v>
      </c>
      <c r="Q114" s="75">
        <v>90.0</v>
      </c>
      <c r="R114" s="75">
        <v>85.0</v>
      </c>
      <c r="S114" s="75">
        <v>125.0</v>
      </c>
      <c r="T114" s="75">
        <v>90.0</v>
      </c>
      <c r="U114" s="75">
        <v>100.0</v>
      </c>
      <c r="V114" s="75">
        <v>580.0</v>
      </c>
      <c r="W114" s="81" t="s">
        <v>129</v>
      </c>
    </row>
    <row r="115">
      <c r="A115" s="1" t="s">
        <v>226</v>
      </c>
      <c r="B115" s="8">
        <v>65.0</v>
      </c>
      <c r="C115" s="8">
        <v>55.0</v>
      </c>
      <c r="D115" s="8">
        <v>115.0</v>
      </c>
      <c r="E115" s="8">
        <v>100.0</v>
      </c>
      <c r="F115" s="8">
        <v>40.0</v>
      </c>
      <c r="G115" s="8">
        <v>60.0</v>
      </c>
      <c r="H115" s="8">
        <v>435.0</v>
      </c>
      <c r="I115" s="8">
        <v>5.0</v>
      </c>
      <c r="J115" s="8">
        <v>104.0</v>
      </c>
      <c r="K115" s="9" t="str">
        <f t="shared" si="1"/>
        <v>No</v>
      </c>
      <c r="L115" s="1" t="s">
        <v>16</v>
      </c>
      <c r="M115" s="1"/>
      <c r="O115" s="79"/>
      <c r="W115" s="14"/>
    </row>
    <row r="116">
      <c r="A116" s="1" t="s">
        <v>227</v>
      </c>
      <c r="B116" s="8">
        <v>105.0</v>
      </c>
      <c r="C116" s="8">
        <v>95.0</v>
      </c>
      <c r="D116" s="8">
        <v>80.0</v>
      </c>
      <c r="E116" s="8">
        <v>40.0</v>
      </c>
      <c r="F116" s="8">
        <v>80.0</v>
      </c>
      <c r="G116" s="8">
        <v>90.0</v>
      </c>
      <c r="H116" s="8">
        <v>490.0</v>
      </c>
      <c r="I116" s="8">
        <v>12.0</v>
      </c>
      <c r="J116" s="8">
        <v>666.0</v>
      </c>
      <c r="K116" s="9" t="str">
        <f t="shared" si="1"/>
        <v>No</v>
      </c>
      <c r="L116" s="1" t="s">
        <v>55</v>
      </c>
      <c r="M116" s="1"/>
      <c r="O116" s="78" t="s">
        <v>228</v>
      </c>
      <c r="P116" s="75">
        <v>90.0</v>
      </c>
      <c r="Q116" s="75">
        <v>100.0</v>
      </c>
      <c r="R116" s="75">
        <v>90.0</v>
      </c>
      <c r="S116" s="75">
        <v>125.0</v>
      </c>
      <c r="T116" s="75">
        <v>85.0</v>
      </c>
      <c r="U116" s="75">
        <v>90.0</v>
      </c>
      <c r="V116" s="75">
        <v>580.0</v>
      </c>
      <c r="W116" s="73" t="s">
        <v>229</v>
      </c>
    </row>
    <row r="117">
      <c r="A117" s="1" t="s">
        <v>230</v>
      </c>
      <c r="B117" s="8">
        <v>30.0</v>
      </c>
      <c r="C117" s="8">
        <v>40.0</v>
      </c>
      <c r="D117" s="8">
        <v>70.0</v>
      </c>
      <c r="E117" s="8">
        <v>70.0</v>
      </c>
      <c r="F117" s="8">
        <v>25.0</v>
      </c>
      <c r="G117" s="8">
        <v>60.0</v>
      </c>
      <c r="H117" s="8">
        <v>295.0</v>
      </c>
      <c r="I117" s="8">
        <v>4.0</v>
      </c>
      <c r="J117" s="8">
        <v>25.0</v>
      </c>
      <c r="K117" s="9" t="str">
        <f t="shared" si="1"/>
        <v>No</v>
      </c>
      <c r="L117" s="1" t="s">
        <v>36</v>
      </c>
      <c r="M117" s="1"/>
      <c r="O117" s="79"/>
      <c r="W117" s="14"/>
    </row>
    <row r="118">
      <c r="A118" s="1" t="s">
        <v>231</v>
      </c>
      <c r="B118" s="8">
        <v>55.0</v>
      </c>
      <c r="C118" s="8">
        <v>65.0</v>
      </c>
      <c r="D118" s="8">
        <v>95.0</v>
      </c>
      <c r="E118" s="8">
        <v>95.0</v>
      </c>
      <c r="F118" s="8">
        <v>45.0</v>
      </c>
      <c r="G118" s="8">
        <v>85.0</v>
      </c>
      <c r="H118" s="8">
        <v>440.0</v>
      </c>
      <c r="I118" s="8">
        <v>20.0</v>
      </c>
      <c r="J118" s="8">
        <v>1200.0</v>
      </c>
      <c r="K118" s="9" t="str">
        <f t="shared" si="1"/>
        <v>No</v>
      </c>
      <c r="L118" s="1" t="s">
        <v>36</v>
      </c>
      <c r="M118" s="1"/>
      <c r="O118" s="78" t="s">
        <v>232</v>
      </c>
      <c r="P118" s="75">
        <v>130.0</v>
      </c>
      <c r="Q118" s="75">
        <v>85.0</v>
      </c>
      <c r="R118" s="75">
        <v>80.0</v>
      </c>
      <c r="S118" s="75">
        <v>85.0</v>
      </c>
      <c r="T118" s="75">
        <v>95.0</v>
      </c>
      <c r="U118" s="75">
        <v>60.0</v>
      </c>
      <c r="V118" s="75">
        <v>535.0</v>
      </c>
      <c r="W118" s="73" t="s">
        <v>233</v>
      </c>
    </row>
    <row r="119">
      <c r="A119" s="1" t="s">
        <v>234</v>
      </c>
      <c r="B119" s="8">
        <v>45.0</v>
      </c>
      <c r="C119" s="8">
        <v>67.0</v>
      </c>
      <c r="D119" s="8">
        <v>60.0</v>
      </c>
      <c r="E119" s="8">
        <v>35.0</v>
      </c>
      <c r="F119" s="8">
        <v>50.0</v>
      </c>
      <c r="G119" s="8">
        <v>63.0</v>
      </c>
      <c r="H119" s="8">
        <v>320.0</v>
      </c>
      <c r="I119" s="8">
        <v>4.0</v>
      </c>
      <c r="J119" s="8">
        <v>65.0</v>
      </c>
      <c r="K119" s="9" t="str">
        <f t="shared" si="1"/>
        <v>No</v>
      </c>
      <c r="L119" s="1" t="s">
        <v>36</v>
      </c>
      <c r="M119" s="1"/>
      <c r="O119" s="79"/>
      <c r="W119" s="14"/>
    </row>
    <row r="120">
      <c r="A120" s="1" t="s">
        <v>235</v>
      </c>
      <c r="B120" s="8">
        <v>80.0</v>
      </c>
      <c r="C120" s="8">
        <v>92.0</v>
      </c>
      <c r="D120" s="8">
        <v>65.0</v>
      </c>
      <c r="E120" s="8">
        <v>65.0</v>
      </c>
      <c r="F120" s="8">
        <v>80.0</v>
      </c>
      <c r="G120" s="8">
        <v>68.0</v>
      </c>
      <c r="H120" s="8">
        <v>450.0</v>
      </c>
      <c r="I120" s="8">
        <v>10.0</v>
      </c>
      <c r="J120" s="8">
        <v>450.0</v>
      </c>
      <c r="K120" s="9" t="str">
        <f t="shared" si="1"/>
        <v>No</v>
      </c>
      <c r="L120" s="1" t="s">
        <v>36</v>
      </c>
      <c r="M120" s="1"/>
      <c r="O120" s="78" t="s">
        <v>236</v>
      </c>
      <c r="P120" s="75">
        <v>95.0</v>
      </c>
      <c r="Q120" s="75">
        <v>125.0</v>
      </c>
      <c r="R120" s="75">
        <v>79.0</v>
      </c>
      <c r="S120" s="75">
        <v>60.0</v>
      </c>
      <c r="T120" s="75">
        <v>100.0</v>
      </c>
      <c r="U120" s="75">
        <v>81.0</v>
      </c>
      <c r="V120" s="75">
        <v>540.0</v>
      </c>
      <c r="W120" s="73" t="s">
        <v>237</v>
      </c>
    </row>
    <row r="121">
      <c r="A121" s="1" t="s">
        <v>238</v>
      </c>
      <c r="B121" s="8">
        <v>30.0</v>
      </c>
      <c r="C121" s="8">
        <v>45.0</v>
      </c>
      <c r="D121" s="8">
        <v>55.0</v>
      </c>
      <c r="E121" s="8">
        <v>70.0</v>
      </c>
      <c r="F121" s="8">
        <v>55.0</v>
      </c>
      <c r="G121" s="8">
        <v>85.0</v>
      </c>
      <c r="H121" s="8">
        <v>340.0</v>
      </c>
      <c r="I121" s="8">
        <v>15.0</v>
      </c>
      <c r="J121" s="8">
        <v>498.0</v>
      </c>
      <c r="K121" s="9" t="str">
        <f t="shared" si="1"/>
        <v>No</v>
      </c>
      <c r="L121" s="1" t="s">
        <v>36</v>
      </c>
      <c r="M121" s="1"/>
      <c r="O121" s="79"/>
      <c r="W121" s="14"/>
    </row>
    <row r="122">
      <c r="A122" s="1" t="s">
        <v>239</v>
      </c>
      <c r="B122" s="8">
        <v>60.0</v>
      </c>
      <c r="C122" s="8">
        <v>75.0</v>
      </c>
      <c r="D122" s="8">
        <v>85.0</v>
      </c>
      <c r="E122" s="8">
        <v>100.0</v>
      </c>
      <c r="F122" s="8">
        <v>85.0</v>
      </c>
      <c r="G122" s="8">
        <v>115.0</v>
      </c>
      <c r="H122" s="8">
        <v>520.0</v>
      </c>
      <c r="K122" s="9" t="str">
        <f t="shared" si="1"/>
        <v>Sí</v>
      </c>
      <c r="L122" s="1" t="s">
        <v>36</v>
      </c>
      <c r="M122" s="1" t="s">
        <v>121</v>
      </c>
      <c r="O122" s="78" t="s">
        <v>240</v>
      </c>
      <c r="P122" s="75">
        <v>78.0</v>
      </c>
      <c r="Q122" s="75">
        <v>84.0</v>
      </c>
      <c r="R122" s="75">
        <v>78.0</v>
      </c>
      <c r="S122" s="75">
        <v>109.0</v>
      </c>
      <c r="T122" s="75">
        <v>85.0</v>
      </c>
      <c r="U122" s="75">
        <v>100.0</v>
      </c>
      <c r="V122" s="75">
        <v>534.0</v>
      </c>
      <c r="W122" s="73" t="s">
        <v>229</v>
      </c>
    </row>
    <row r="123">
      <c r="A123" s="1" t="s">
        <v>241</v>
      </c>
      <c r="B123" s="8">
        <v>40.0</v>
      </c>
      <c r="C123" s="8">
        <v>45.0</v>
      </c>
      <c r="D123" s="8">
        <v>65.0</v>
      </c>
      <c r="E123" s="8">
        <v>100.0</v>
      </c>
      <c r="F123" s="8">
        <v>120.0</v>
      </c>
      <c r="G123" s="8">
        <v>90.0</v>
      </c>
      <c r="H123" s="8">
        <v>460.0</v>
      </c>
      <c r="I123" s="8">
        <v>14.0</v>
      </c>
      <c r="J123" s="8">
        <v>502.0</v>
      </c>
      <c r="K123" s="9" t="str">
        <f t="shared" si="1"/>
        <v>Sí</v>
      </c>
      <c r="L123" s="1" t="s">
        <v>121</v>
      </c>
      <c r="M123" s="1" t="s">
        <v>81</v>
      </c>
    </row>
    <row r="124">
      <c r="A124" s="1" t="s">
        <v>242</v>
      </c>
      <c r="B124" s="8">
        <v>70.0</v>
      </c>
      <c r="C124" s="8">
        <v>110.0</v>
      </c>
      <c r="D124" s="8">
        <v>80.0</v>
      </c>
      <c r="E124" s="8">
        <v>55.0</v>
      </c>
      <c r="F124" s="8">
        <v>80.0</v>
      </c>
      <c r="G124" s="8">
        <v>105.0</v>
      </c>
      <c r="H124" s="8">
        <v>500.0</v>
      </c>
      <c r="I124" s="8">
        <v>12.0</v>
      </c>
      <c r="J124" s="8">
        <v>655.0</v>
      </c>
      <c r="K124" s="9" t="str">
        <f t="shared" si="1"/>
        <v>Sí</v>
      </c>
      <c r="L124" s="1" t="s">
        <v>43</v>
      </c>
      <c r="M124" s="1" t="s">
        <v>34</v>
      </c>
    </row>
    <row r="125">
      <c r="A125" s="1" t="s">
        <v>243</v>
      </c>
      <c r="B125" s="8">
        <v>65.0</v>
      </c>
      <c r="C125" s="8">
        <v>50.0</v>
      </c>
      <c r="D125" s="8">
        <v>35.0</v>
      </c>
      <c r="E125" s="8">
        <v>115.0</v>
      </c>
      <c r="F125" s="8">
        <v>95.0</v>
      </c>
      <c r="G125" s="8">
        <v>95.0</v>
      </c>
      <c r="H125" s="8">
        <v>455.0</v>
      </c>
      <c r="I125" s="8">
        <v>6.0</v>
      </c>
      <c r="J125" s="8">
        <v>10.0</v>
      </c>
      <c r="K125" s="9" t="str">
        <f t="shared" si="1"/>
        <v>Sí</v>
      </c>
      <c r="L125" s="1" t="s">
        <v>171</v>
      </c>
      <c r="M125" s="1" t="s">
        <v>121</v>
      </c>
    </row>
    <row r="126">
      <c r="A126" s="1" t="s">
        <v>244</v>
      </c>
      <c r="B126" s="8">
        <v>65.0</v>
      </c>
      <c r="C126" s="8">
        <v>83.0</v>
      </c>
      <c r="D126" s="8">
        <v>57.0</v>
      </c>
      <c r="E126" s="8">
        <v>95.0</v>
      </c>
      <c r="F126" s="8">
        <v>85.0</v>
      </c>
      <c r="G126" s="8">
        <v>105.0</v>
      </c>
      <c r="H126" s="8">
        <v>490.0</v>
      </c>
      <c r="I126" s="8">
        <v>12.0</v>
      </c>
      <c r="J126" s="8">
        <v>95.0</v>
      </c>
      <c r="K126" s="9" t="str">
        <f t="shared" si="1"/>
        <v>No</v>
      </c>
      <c r="L126" s="1" t="s">
        <v>67</v>
      </c>
      <c r="M126" s="1"/>
    </row>
    <row r="127">
      <c r="A127" s="1" t="s">
        <v>245</v>
      </c>
      <c r="B127" s="8">
        <v>65.0</v>
      </c>
      <c r="C127" s="8">
        <v>95.0</v>
      </c>
      <c r="D127" s="8">
        <v>57.0</v>
      </c>
      <c r="E127" s="8">
        <v>100.0</v>
      </c>
      <c r="F127" s="8">
        <v>85.0</v>
      </c>
      <c r="G127" s="8">
        <v>93.0</v>
      </c>
      <c r="H127" s="8">
        <v>495.0</v>
      </c>
      <c r="I127" s="8">
        <v>10.0</v>
      </c>
      <c r="J127" s="8">
        <v>1150.0</v>
      </c>
      <c r="K127" s="9" t="str">
        <f t="shared" si="1"/>
        <v>No</v>
      </c>
      <c r="L127" s="1" t="s">
        <v>28</v>
      </c>
      <c r="M127" s="1"/>
      <c r="O127" s="82"/>
      <c r="P127" s="82"/>
      <c r="Q127" s="82"/>
      <c r="R127" s="82"/>
      <c r="S127" s="82"/>
      <c r="T127" s="82"/>
      <c r="U127" s="82"/>
      <c r="V127" s="82"/>
      <c r="W127" s="82"/>
      <c r="X127" s="82"/>
    </row>
    <row r="128">
      <c r="A128" s="1" t="s">
        <v>246</v>
      </c>
      <c r="B128" s="8">
        <v>65.0</v>
      </c>
      <c r="C128" s="8">
        <v>125.0</v>
      </c>
      <c r="D128" s="8">
        <v>100.0</v>
      </c>
      <c r="E128" s="8">
        <v>55.0</v>
      </c>
      <c r="F128" s="8">
        <v>70.0</v>
      </c>
      <c r="G128" s="8">
        <v>85.0</v>
      </c>
      <c r="H128" s="8">
        <v>500.0</v>
      </c>
      <c r="I128" s="8">
        <v>19.0</v>
      </c>
      <c r="J128" s="8">
        <v>1200.0</v>
      </c>
      <c r="K128" s="9" t="str">
        <f t="shared" si="1"/>
        <v>No</v>
      </c>
      <c r="L128" s="1" t="s">
        <v>43</v>
      </c>
      <c r="M128" s="1"/>
      <c r="O128" s="83" t="s">
        <v>247</v>
      </c>
      <c r="P128" s="84"/>
      <c r="Q128" s="84"/>
      <c r="R128" s="84"/>
      <c r="S128" s="84"/>
      <c r="T128" s="84"/>
      <c r="U128" s="84"/>
      <c r="V128" s="84"/>
    </row>
    <row r="129">
      <c r="A129" s="1" t="s">
        <v>248</v>
      </c>
      <c r="B129" s="8">
        <v>75.0</v>
      </c>
      <c r="C129" s="8">
        <v>100.0</v>
      </c>
      <c r="D129" s="8">
        <v>95.0</v>
      </c>
      <c r="E129" s="8">
        <v>40.0</v>
      </c>
      <c r="F129" s="8">
        <v>70.0</v>
      </c>
      <c r="G129" s="8">
        <v>110.0</v>
      </c>
      <c r="H129" s="8">
        <v>490.0</v>
      </c>
      <c r="I129" s="8">
        <v>11.0</v>
      </c>
      <c r="J129" s="8">
        <v>346.0</v>
      </c>
      <c r="K129" s="9" t="str">
        <f t="shared" si="1"/>
        <v>No</v>
      </c>
      <c r="L129" s="1" t="s">
        <v>55</v>
      </c>
      <c r="M129" s="1"/>
      <c r="O129" s="59" t="s">
        <v>249</v>
      </c>
      <c r="P129" s="59" t="s">
        <v>250</v>
      </c>
      <c r="Q129" s="59" t="s">
        <v>251</v>
      </c>
      <c r="R129" s="59" t="s">
        <v>252</v>
      </c>
      <c r="S129" s="59" t="s">
        <v>253</v>
      </c>
      <c r="T129" s="59" t="s">
        <v>254</v>
      </c>
      <c r="U129" s="59" t="s">
        <v>255</v>
      </c>
      <c r="V129" s="59" t="s">
        <v>256</v>
      </c>
      <c r="W129" s="59" t="s">
        <v>257</v>
      </c>
      <c r="X129" s="85"/>
    </row>
    <row r="130">
      <c r="A130" s="1" t="s">
        <v>61</v>
      </c>
      <c r="B130" s="8">
        <v>20.0</v>
      </c>
      <c r="C130" s="8">
        <v>10.0</v>
      </c>
      <c r="D130" s="8">
        <v>55.0</v>
      </c>
      <c r="E130" s="8">
        <v>15.0</v>
      </c>
      <c r="F130" s="8">
        <v>20.0</v>
      </c>
      <c r="G130" s="8">
        <v>80.0</v>
      </c>
      <c r="H130" s="8">
        <v>200.0</v>
      </c>
      <c r="I130" s="8">
        <v>10.0</v>
      </c>
      <c r="J130" s="8">
        <v>350.0</v>
      </c>
      <c r="K130" s="9" t="str">
        <f t="shared" si="1"/>
        <v>No</v>
      </c>
      <c r="L130" s="1" t="s">
        <v>36</v>
      </c>
      <c r="M130" s="1"/>
      <c r="O130" s="61" t="s">
        <v>258</v>
      </c>
      <c r="P130" s="62">
        <v>65.0</v>
      </c>
      <c r="Q130" s="62">
        <v>130.0</v>
      </c>
      <c r="R130" s="62">
        <v>60.0</v>
      </c>
      <c r="S130" s="62">
        <v>95.0</v>
      </c>
      <c r="T130" s="62">
        <v>110.0</v>
      </c>
      <c r="U130" s="62">
        <v>65.0</v>
      </c>
      <c r="V130" s="62">
        <v>525.0</v>
      </c>
      <c r="W130" s="61" t="s">
        <v>259</v>
      </c>
    </row>
    <row r="131">
      <c r="A131" s="1" t="s">
        <v>260</v>
      </c>
      <c r="B131" s="8">
        <v>95.0</v>
      </c>
      <c r="C131" s="8">
        <v>125.0</v>
      </c>
      <c r="D131" s="8">
        <v>79.0</v>
      </c>
      <c r="E131" s="8">
        <v>60.0</v>
      </c>
      <c r="F131" s="8">
        <v>100.0</v>
      </c>
      <c r="G131" s="8">
        <v>81.0</v>
      </c>
      <c r="H131" s="8">
        <v>540.0</v>
      </c>
      <c r="I131" s="8">
        <v>22.0</v>
      </c>
      <c r="J131" s="8">
        <v>800.0</v>
      </c>
      <c r="K131" s="9" t="str">
        <f t="shared" si="1"/>
        <v>Sí</v>
      </c>
      <c r="L131" s="1" t="s">
        <v>36</v>
      </c>
      <c r="M131" s="1" t="s">
        <v>34</v>
      </c>
      <c r="O131" s="61" t="s">
        <v>78</v>
      </c>
      <c r="P131" s="62">
        <v>81.0</v>
      </c>
      <c r="Q131" s="62">
        <v>102.0</v>
      </c>
      <c r="R131" s="62">
        <v>77.0</v>
      </c>
      <c r="S131" s="62">
        <v>85.0</v>
      </c>
      <c r="T131" s="62">
        <v>75.0</v>
      </c>
      <c r="U131" s="62">
        <v>85.0</v>
      </c>
      <c r="V131" s="62">
        <v>505.0</v>
      </c>
      <c r="W131" s="61" t="s">
        <v>259</v>
      </c>
    </row>
    <row r="132">
      <c r="A132" s="1" t="s">
        <v>261</v>
      </c>
      <c r="B132" s="8">
        <v>130.0</v>
      </c>
      <c r="C132" s="8">
        <v>85.0</v>
      </c>
      <c r="D132" s="8">
        <v>80.0</v>
      </c>
      <c r="E132" s="8">
        <v>85.0</v>
      </c>
      <c r="F132" s="8">
        <v>95.0</v>
      </c>
      <c r="G132" s="8">
        <v>60.0</v>
      </c>
      <c r="H132" s="8">
        <v>535.0</v>
      </c>
      <c r="I132" s="8">
        <v>4.0</v>
      </c>
      <c r="J132" s="8">
        <v>80.0</v>
      </c>
      <c r="K132" s="9" t="str">
        <f t="shared" si="1"/>
        <v>Sí</v>
      </c>
      <c r="L132" s="1" t="s">
        <v>36</v>
      </c>
      <c r="M132" s="1" t="s">
        <v>171</v>
      </c>
      <c r="O132" s="61" t="s">
        <v>246</v>
      </c>
      <c r="P132" s="62">
        <v>65.0</v>
      </c>
      <c r="Q132" s="62">
        <v>125.0</v>
      </c>
      <c r="R132" s="62">
        <v>100.0</v>
      </c>
      <c r="S132" s="62">
        <v>55.0</v>
      </c>
      <c r="T132" s="62">
        <v>70.0</v>
      </c>
      <c r="U132" s="62">
        <v>85.0</v>
      </c>
      <c r="V132" s="62">
        <v>500.0</v>
      </c>
      <c r="W132" s="61" t="s">
        <v>259</v>
      </c>
    </row>
    <row r="133">
      <c r="A133" s="1" t="s">
        <v>262</v>
      </c>
      <c r="B133" s="8">
        <v>48.0</v>
      </c>
      <c r="C133" s="8">
        <v>48.0</v>
      </c>
      <c r="D133" s="8">
        <v>48.0</v>
      </c>
      <c r="E133" s="8">
        <v>48.0</v>
      </c>
      <c r="F133" s="8">
        <v>48.0</v>
      </c>
      <c r="G133" s="8">
        <v>48.0</v>
      </c>
      <c r="H133" s="8">
        <v>288.0</v>
      </c>
      <c r="I133" s="8">
        <v>12.0</v>
      </c>
      <c r="J133" s="8">
        <v>250.0</v>
      </c>
      <c r="K133" s="9" t="str">
        <f t="shared" si="1"/>
        <v>No</v>
      </c>
      <c r="L133" s="1" t="s">
        <v>55</v>
      </c>
      <c r="M133" s="1"/>
      <c r="O133" s="61" t="s">
        <v>263</v>
      </c>
      <c r="P133" s="62">
        <v>60.0</v>
      </c>
      <c r="Q133" s="62">
        <v>115.0</v>
      </c>
      <c r="R133" s="62">
        <v>105.0</v>
      </c>
      <c r="S133" s="62">
        <v>65.0</v>
      </c>
      <c r="T133" s="62">
        <v>70.0</v>
      </c>
      <c r="U133" s="62">
        <v>80.0</v>
      </c>
      <c r="V133" s="62">
        <v>495.0</v>
      </c>
      <c r="W133" s="61" t="s">
        <v>259</v>
      </c>
    </row>
    <row r="134">
      <c r="A134" s="1" t="s">
        <v>264</v>
      </c>
      <c r="B134" s="8">
        <v>55.0</v>
      </c>
      <c r="C134" s="8">
        <v>55.0</v>
      </c>
      <c r="D134" s="8">
        <v>50.0</v>
      </c>
      <c r="E134" s="8">
        <v>45.0</v>
      </c>
      <c r="F134" s="8">
        <v>65.0</v>
      </c>
      <c r="G134" s="8">
        <v>55.0</v>
      </c>
      <c r="H134" s="8">
        <v>325.0</v>
      </c>
      <c r="I134" s="8">
        <v>6.0</v>
      </c>
      <c r="J134" s="8">
        <v>150.0</v>
      </c>
      <c r="K134" s="9" t="str">
        <f t="shared" si="1"/>
        <v>No</v>
      </c>
      <c r="L134" s="1" t="s">
        <v>55</v>
      </c>
      <c r="M134" s="1"/>
      <c r="O134" s="61" t="s">
        <v>157</v>
      </c>
      <c r="P134" s="62">
        <v>80.0</v>
      </c>
      <c r="Q134" s="62">
        <v>120.0</v>
      </c>
      <c r="R134" s="62">
        <v>130.0</v>
      </c>
      <c r="S134" s="62">
        <v>55.0</v>
      </c>
      <c r="T134" s="62">
        <v>65.0</v>
      </c>
      <c r="U134" s="62">
        <v>45.0</v>
      </c>
      <c r="V134" s="62">
        <v>495.0</v>
      </c>
      <c r="W134" s="61" t="s">
        <v>259</v>
      </c>
    </row>
    <row r="135">
      <c r="A135" s="1" t="s">
        <v>265</v>
      </c>
      <c r="B135" s="8">
        <v>130.0</v>
      </c>
      <c r="C135" s="8">
        <v>65.0</v>
      </c>
      <c r="D135" s="8">
        <v>60.0</v>
      </c>
      <c r="E135" s="8">
        <v>110.0</v>
      </c>
      <c r="F135" s="8">
        <v>95.0</v>
      </c>
      <c r="G135" s="8">
        <v>65.0</v>
      </c>
      <c r="H135" s="8">
        <v>525.0</v>
      </c>
      <c r="I135" s="8">
        <v>13.0</v>
      </c>
      <c r="J135" s="8">
        <v>390.0</v>
      </c>
      <c r="K135" s="9" t="str">
        <f t="shared" si="1"/>
        <v>No</v>
      </c>
      <c r="L135" s="1" t="s">
        <v>36</v>
      </c>
      <c r="M135" s="1"/>
      <c r="O135" s="61" t="s">
        <v>33</v>
      </c>
      <c r="P135" s="62">
        <v>78.0</v>
      </c>
      <c r="Q135" s="62">
        <v>84.0</v>
      </c>
      <c r="R135" s="62">
        <v>78.0</v>
      </c>
      <c r="S135" s="62">
        <v>109.0</v>
      </c>
      <c r="T135" s="62">
        <v>85.0</v>
      </c>
      <c r="U135" s="62">
        <v>100.0</v>
      </c>
      <c r="V135" s="62">
        <v>534.0</v>
      </c>
      <c r="W135" s="61" t="s">
        <v>266</v>
      </c>
    </row>
    <row r="136">
      <c r="A136" s="1" t="s">
        <v>267</v>
      </c>
      <c r="B136" s="8">
        <v>65.0</v>
      </c>
      <c r="C136" s="8">
        <v>65.0</v>
      </c>
      <c r="D136" s="8">
        <v>60.0</v>
      </c>
      <c r="E136" s="8">
        <v>110.0</v>
      </c>
      <c r="F136" s="8">
        <v>95.0</v>
      </c>
      <c r="G136" s="8">
        <v>130.0</v>
      </c>
      <c r="H136" s="8">
        <v>525.0</v>
      </c>
      <c r="I136" s="8">
        <v>8.0</v>
      </c>
      <c r="J136" s="8">
        <v>345.0</v>
      </c>
      <c r="K136" s="9" t="str">
        <f t="shared" si="1"/>
        <v>No</v>
      </c>
      <c r="L136" s="1" t="s">
        <v>67</v>
      </c>
      <c r="M136" s="1"/>
      <c r="O136" s="61" t="s">
        <v>268</v>
      </c>
      <c r="P136" s="62">
        <v>80.0</v>
      </c>
      <c r="Q136" s="62">
        <v>105.0</v>
      </c>
      <c r="R136" s="62">
        <v>65.0</v>
      </c>
      <c r="S136" s="62">
        <v>60.0</v>
      </c>
      <c r="T136" s="62">
        <v>75.0</v>
      </c>
      <c r="U136" s="62">
        <v>130.0</v>
      </c>
      <c r="V136" s="62">
        <v>515.0</v>
      </c>
      <c r="W136" s="61" t="s">
        <v>266</v>
      </c>
    </row>
    <row r="137">
      <c r="A137" s="1" t="s">
        <v>258</v>
      </c>
      <c r="B137" s="8">
        <v>65.0</v>
      </c>
      <c r="C137" s="8">
        <v>130.0</v>
      </c>
      <c r="D137" s="8">
        <v>60.0</v>
      </c>
      <c r="E137" s="8">
        <v>95.0</v>
      </c>
      <c r="F137" s="8">
        <v>110.0</v>
      </c>
      <c r="G137" s="8">
        <v>65.0</v>
      </c>
      <c r="H137" s="8">
        <v>525.0</v>
      </c>
      <c r="I137" s="8">
        <v>11.0</v>
      </c>
      <c r="J137" s="8">
        <v>800.0</v>
      </c>
      <c r="K137" s="9" t="str">
        <f t="shared" si="1"/>
        <v>No</v>
      </c>
      <c r="L137" s="1" t="s">
        <v>28</v>
      </c>
      <c r="M137" s="1"/>
      <c r="O137" s="61" t="s">
        <v>159</v>
      </c>
      <c r="P137" s="62">
        <v>65.0</v>
      </c>
      <c r="Q137" s="62">
        <v>100.0</v>
      </c>
      <c r="R137" s="62">
        <v>70.0</v>
      </c>
      <c r="S137" s="62">
        <v>80.0</v>
      </c>
      <c r="T137" s="62">
        <v>80.0</v>
      </c>
      <c r="U137" s="62">
        <v>105.0</v>
      </c>
      <c r="V137" s="62">
        <v>500.0</v>
      </c>
      <c r="W137" s="61" t="s">
        <v>266</v>
      </c>
    </row>
    <row r="138">
      <c r="A138" s="1" t="s">
        <v>269</v>
      </c>
      <c r="B138" s="8">
        <v>65.0</v>
      </c>
      <c r="C138" s="8">
        <v>60.0</v>
      </c>
      <c r="D138" s="8">
        <v>70.0</v>
      </c>
      <c r="E138" s="8">
        <v>85.0</v>
      </c>
      <c r="F138" s="8">
        <v>75.0</v>
      </c>
      <c r="G138" s="8">
        <v>40.0</v>
      </c>
      <c r="H138" s="8">
        <v>395.0</v>
      </c>
      <c r="I138" s="8">
        <v>13.0</v>
      </c>
      <c r="J138" s="8">
        <v>545.0</v>
      </c>
      <c r="K138" s="9" t="str">
        <f t="shared" si="1"/>
        <v>No</v>
      </c>
      <c r="L138" s="1" t="s">
        <v>55</v>
      </c>
      <c r="M138" s="1"/>
      <c r="O138" s="61" t="s">
        <v>242</v>
      </c>
      <c r="P138" s="62">
        <v>70.0</v>
      </c>
      <c r="Q138" s="62">
        <v>110.0</v>
      </c>
      <c r="R138" s="62">
        <v>80.0</v>
      </c>
      <c r="S138" s="62">
        <v>55.0</v>
      </c>
      <c r="T138" s="62">
        <v>80.0</v>
      </c>
      <c r="U138" s="62">
        <v>105.0</v>
      </c>
      <c r="V138" s="62">
        <v>500.0</v>
      </c>
      <c r="W138" s="61" t="s">
        <v>266</v>
      </c>
    </row>
    <row r="139">
      <c r="A139" s="1" t="s">
        <v>270</v>
      </c>
      <c r="B139" s="8">
        <v>35.0</v>
      </c>
      <c r="C139" s="8">
        <v>40.0</v>
      </c>
      <c r="D139" s="8">
        <v>100.0</v>
      </c>
      <c r="E139" s="8">
        <v>90.0</v>
      </c>
      <c r="F139" s="8">
        <v>55.0</v>
      </c>
      <c r="G139" s="8">
        <v>35.0</v>
      </c>
      <c r="H139" s="8">
        <v>355.0</v>
      </c>
      <c r="I139" s="8">
        <v>15.0</v>
      </c>
      <c r="J139" s="8">
        <v>560.0</v>
      </c>
      <c r="K139" s="9" t="str">
        <f t="shared" si="1"/>
        <v>Sí</v>
      </c>
      <c r="L139" s="1" t="s">
        <v>155</v>
      </c>
      <c r="M139" s="1" t="s">
        <v>36</v>
      </c>
      <c r="O139" s="61" t="s">
        <v>244</v>
      </c>
      <c r="P139" s="62">
        <v>65.0</v>
      </c>
      <c r="Q139" s="62">
        <v>83.0</v>
      </c>
      <c r="R139" s="62">
        <v>57.0</v>
      </c>
      <c r="S139" s="62">
        <v>95.0</v>
      </c>
      <c r="T139" s="62">
        <v>85.0</v>
      </c>
      <c r="U139" s="62">
        <v>105.0</v>
      </c>
      <c r="V139" s="62">
        <v>490.0</v>
      </c>
      <c r="W139" s="61" t="s">
        <v>266</v>
      </c>
    </row>
    <row r="140">
      <c r="A140" s="1" t="s">
        <v>271</v>
      </c>
      <c r="B140" s="8">
        <v>70.0</v>
      </c>
      <c r="C140" s="8">
        <v>60.0</v>
      </c>
      <c r="D140" s="8">
        <v>125.0</v>
      </c>
      <c r="E140" s="8">
        <v>115.0</v>
      </c>
      <c r="F140" s="8">
        <v>70.0</v>
      </c>
      <c r="G140" s="8">
        <v>55.0</v>
      </c>
      <c r="H140" s="8">
        <v>495.0</v>
      </c>
      <c r="I140" s="8">
        <v>14.0</v>
      </c>
      <c r="J140" s="8">
        <v>406.0</v>
      </c>
      <c r="K140" s="9" t="str">
        <f t="shared" si="1"/>
        <v>Sí</v>
      </c>
      <c r="L140" s="1" t="s">
        <v>155</v>
      </c>
      <c r="M140" s="1" t="s">
        <v>36</v>
      </c>
      <c r="O140" s="61" t="s">
        <v>42</v>
      </c>
      <c r="P140" s="62">
        <v>79.0</v>
      </c>
      <c r="Q140" s="62">
        <v>83.0</v>
      </c>
      <c r="R140" s="62">
        <v>100.0</v>
      </c>
      <c r="S140" s="62">
        <v>85.0</v>
      </c>
      <c r="T140" s="62">
        <v>105.0</v>
      </c>
      <c r="U140" s="62">
        <v>78.0</v>
      </c>
      <c r="V140" s="62">
        <v>530.0</v>
      </c>
      <c r="W140" s="61" t="s">
        <v>272</v>
      </c>
    </row>
    <row r="141">
      <c r="A141" s="1" t="s">
        <v>273</v>
      </c>
      <c r="B141" s="8">
        <v>30.0</v>
      </c>
      <c r="C141" s="8">
        <v>80.0</v>
      </c>
      <c r="D141" s="8">
        <v>90.0</v>
      </c>
      <c r="E141" s="8">
        <v>55.0</v>
      </c>
      <c r="F141" s="8">
        <v>45.0</v>
      </c>
      <c r="G141" s="8">
        <v>55.0</v>
      </c>
      <c r="H141" s="8">
        <v>355.0</v>
      </c>
      <c r="I141" s="8">
        <v>11.0</v>
      </c>
      <c r="J141" s="8">
        <v>300.0</v>
      </c>
      <c r="K141" s="9" t="str">
        <f t="shared" si="1"/>
        <v>Sí</v>
      </c>
      <c r="L141" s="1" t="s">
        <v>155</v>
      </c>
      <c r="M141" s="1" t="s">
        <v>36</v>
      </c>
      <c r="O141" s="61" t="s">
        <v>50</v>
      </c>
      <c r="P141" s="62">
        <v>50.0</v>
      </c>
      <c r="Q141" s="62">
        <v>95.0</v>
      </c>
      <c r="R141" s="62">
        <v>180.0</v>
      </c>
      <c r="S141" s="62">
        <v>85.0</v>
      </c>
      <c r="T141" s="62">
        <v>45.0</v>
      </c>
      <c r="U141" s="62">
        <v>70.0</v>
      </c>
      <c r="V141" s="62">
        <v>525.0</v>
      </c>
      <c r="W141" s="61" t="s">
        <v>272</v>
      </c>
    </row>
    <row r="142">
      <c r="A142" s="1" t="s">
        <v>263</v>
      </c>
      <c r="B142" s="8">
        <v>60.0</v>
      </c>
      <c r="C142" s="8">
        <v>115.0</v>
      </c>
      <c r="D142" s="8">
        <v>105.0</v>
      </c>
      <c r="E142" s="8">
        <v>65.0</v>
      </c>
      <c r="F142" s="8">
        <v>70.0</v>
      </c>
      <c r="G142" s="8">
        <v>80.0</v>
      </c>
      <c r="H142" s="8">
        <v>495.0</v>
      </c>
      <c r="K142" s="9" t="str">
        <f t="shared" si="1"/>
        <v>Sí</v>
      </c>
      <c r="L142" s="1" t="s">
        <v>155</v>
      </c>
      <c r="M142" s="1" t="s">
        <v>36</v>
      </c>
      <c r="O142" s="61" t="s">
        <v>109</v>
      </c>
      <c r="P142" s="62">
        <v>80.0</v>
      </c>
      <c r="Q142" s="62">
        <v>82.0</v>
      </c>
      <c r="R142" s="62">
        <v>78.0</v>
      </c>
      <c r="S142" s="62">
        <v>95.0</v>
      </c>
      <c r="T142" s="62">
        <v>80.0</v>
      </c>
      <c r="U142" s="62">
        <v>85.0</v>
      </c>
      <c r="V142" s="62">
        <v>500.0</v>
      </c>
      <c r="W142" s="61" t="s">
        <v>272</v>
      </c>
    </row>
    <row r="143">
      <c r="A143" s="1" t="s">
        <v>268</v>
      </c>
      <c r="B143" s="8">
        <v>80.0</v>
      </c>
      <c r="C143" s="8">
        <v>105.0</v>
      </c>
      <c r="D143" s="8">
        <v>65.0</v>
      </c>
      <c r="E143" s="8">
        <v>60.0</v>
      </c>
      <c r="F143" s="8">
        <v>75.0</v>
      </c>
      <c r="G143" s="8">
        <v>130.0</v>
      </c>
      <c r="H143" s="8">
        <v>515.0</v>
      </c>
      <c r="I143" s="8">
        <v>13.0</v>
      </c>
      <c r="J143" s="8">
        <v>445.0</v>
      </c>
      <c r="K143" s="9" t="str">
        <f t="shared" si="1"/>
        <v>Sí</v>
      </c>
      <c r="L143" s="1" t="s">
        <v>155</v>
      </c>
      <c r="M143" s="1" t="s">
        <v>34</v>
      </c>
      <c r="O143" s="61" t="s">
        <v>221</v>
      </c>
      <c r="P143" s="62">
        <v>65.0</v>
      </c>
      <c r="Q143" s="62">
        <v>90.0</v>
      </c>
      <c r="R143" s="62">
        <v>120.0</v>
      </c>
      <c r="S143" s="62">
        <v>85.0</v>
      </c>
      <c r="T143" s="62">
        <v>70.0</v>
      </c>
      <c r="U143" s="62">
        <v>60.0</v>
      </c>
      <c r="V143" s="62">
        <v>490.0</v>
      </c>
      <c r="W143" s="61" t="s">
        <v>272</v>
      </c>
    </row>
    <row r="144">
      <c r="A144" s="1" t="s">
        <v>135</v>
      </c>
      <c r="B144" s="8">
        <v>160.0</v>
      </c>
      <c r="C144" s="8">
        <v>110.0</v>
      </c>
      <c r="D144" s="8">
        <v>65.0</v>
      </c>
      <c r="E144" s="8">
        <v>65.0</v>
      </c>
      <c r="F144" s="8">
        <v>110.0</v>
      </c>
      <c r="G144" s="8">
        <v>30.0</v>
      </c>
      <c r="H144" s="8">
        <v>540.0</v>
      </c>
      <c r="I144" s="8">
        <v>15.0</v>
      </c>
      <c r="J144" s="8">
        <v>550.0</v>
      </c>
      <c r="K144" s="9" t="str">
        <f t="shared" si="1"/>
        <v>No</v>
      </c>
      <c r="L144" s="1" t="s">
        <v>55</v>
      </c>
      <c r="M144" s="1"/>
      <c r="O144" s="61" t="s">
        <v>200</v>
      </c>
      <c r="P144" s="62">
        <v>85.0</v>
      </c>
      <c r="Q144" s="62">
        <v>73.0</v>
      </c>
      <c r="R144" s="62">
        <v>70.0</v>
      </c>
      <c r="S144" s="62">
        <v>73.0</v>
      </c>
      <c r="T144" s="62">
        <v>115.0</v>
      </c>
      <c r="U144" s="62">
        <v>67.0</v>
      </c>
      <c r="V144" s="62">
        <v>483.0</v>
      </c>
      <c r="W144" s="61" t="s">
        <v>272</v>
      </c>
    </row>
    <row r="145">
      <c r="A145" s="1" t="s">
        <v>65</v>
      </c>
      <c r="B145" s="8">
        <v>90.0</v>
      </c>
      <c r="C145" s="8">
        <v>85.0</v>
      </c>
      <c r="D145" s="8">
        <v>100.0</v>
      </c>
      <c r="E145" s="8">
        <v>95.0</v>
      </c>
      <c r="F145" s="8">
        <v>125.0</v>
      </c>
      <c r="G145" s="8">
        <v>85.0</v>
      </c>
      <c r="H145" s="8">
        <v>580.0</v>
      </c>
      <c r="I145" s="8">
        <v>14.0</v>
      </c>
      <c r="J145" s="8">
        <v>884.0</v>
      </c>
      <c r="K145" s="9" t="str">
        <f t="shared" si="1"/>
        <v>Sí</v>
      </c>
      <c r="L145" s="1" t="s">
        <v>171</v>
      </c>
      <c r="M145" s="1" t="s">
        <v>34</v>
      </c>
      <c r="O145" s="61" t="s">
        <v>23</v>
      </c>
      <c r="P145" s="62">
        <v>80.0</v>
      </c>
      <c r="Q145" s="62">
        <v>82.0</v>
      </c>
      <c r="R145" s="62">
        <v>83.0</v>
      </c>
      <c r="S145" s="62">
        <v>100.0</v>
      </c>
      <c r="T145" s="62">
        <v>100.0</v>
      </c>
      <c r="U145" s="62">
        <v>80.0</v>
      </c>
      <c r="V145" s="62">
        <v>525.0</v>
      </c>
      <c r="W145" s="61" t="s">
        <v>274</v>
      </c>
    </row>
    <row r="146">
      <c r="A146" s="1" t="s">
        <v>275</v>
      </c>
      <c r="B146" s="8">
        <v>90.0</v>
      </c>
      <c r="C146" s="8">
        <v>90.0</v>
      </c>
      <c r="D146" s="8">
        <v>85.0</v>
      </c>
      <c r="E146" s="8">
        <v>125.0</v>
      </c>
      <c r="F146" s="8">
        <v>90.0</v>
      </c>
      <c r="G146" s="8">
        <v>100.0</v>
      </c>
      <c r="H146" s="8">
        <v>580.0</v>
      </c>
      <c r="I146" s="8">
        <v>9.0</v>
      </c>
      <c r="J146" s="8">
        <v>100.0</v>
      </c>
      <c r="K146" s="9" t="str">
        <f t="shared" si="1"/>
        <v>Sí</v>
      </c>
      <c r="L146" s="1" t="s">
        <v>67</v>
      </c>
      <c r="M146" s="1" t="s">
        <v>34</v>
      </c>
      <c r="O146" s="61" t="s">
        <v>267</v>
      </c>
      <c r="P146" s="62">
        <v>65.0</v>
      </c>
      <c r="Q146" s="62">
        <v>65.0</v>
      </c>
      <c r="R146" s="62">
        <v>60.0</v>
      </c>
      <c r="S146" s="62">
        <v>110.0</v>
      </c>
      <c r="T146" s="62">
        <v>95.0</v>
      </c>
      <c r="U146" s="62">
        <v>130.0</v>
      </c>
      <c r="V146" s="62">
        <v>525.0</v>
      </c>
      <c r="W146" s="61" t="s">
        <v>274</v>
      </c>
    </row>
    <row r="147">
      <c r="A147" s="1" t="s">
        <v>132</v>
      </c>
      <c r="B147" s="8">
        <v>90.0</v>
      </c>
      <c r="C147" s="8">
        <v>100.0</v>
      </c>
      <c r="D147" s="8">
        <v>90.0</v>
      </c>
      <c r="E147" s="8">
        <v>125.0</v>
      </c>
      <c r="F147" s="8">
        <v>85.0</v>
      </c>
      <c r="G147" s="8">
        <v>90.0</v>
      </c>
      <c r="H147" s="8">
        <v>580.0</v>
      </c>
      <c r="I147" s="8">
        <v>65.0</v>
      </c>
      <c r="J147" s="8">
        <v>2350.0</v>
      </c>
      <c r="K147" s="9" t="str">
        <f t="shared" si="1"/>
        <v>Sí</v>
      </c>
      <c r="L147" s="1" t="s">
        <v>28</v>
      </c>
      <c r="M147" s="1" t="s">
        <v>34</v>
      </c>
      <c r="O147" s="61" t="s">
        <v>239</v>
      </c>
      <c r="P147" s="62">
        <v>60.0</v>
      </c>
      <c r="Q147" s="62">
        <v>75.0</v>
      </c>
      <c r="R147" s="62">
        <v>85.0</v>
      </c>
      <c r="S147" s="62">
        <v>100.0</v>
      </c>
      <c r="T147" s="62">
        <v>85.0</v>
      </c>
      <c r="U147" s="62">
        <v>115.0</v>
      </c>
      <c r="V147" s="62">
        <v>520.0</v>
      </c>
      <c r="W147" s="61" t="s">
        <v>274</v>
      </c>
    </row>
    <row r="148">
      <c r="A148" s="1" t="s">
        <v>276</v>
      </c>
      <c r="B148" s="8">
        <v>41.0</v>
      </c>
      <c r="C148" s="8">
        <v>64.0</v>
      </c>
      <c r="D148" s="8">
        <v>45.0</v>
      </c>
      <c r="E148" s="8">
        <v>50.0</v>
      </c>
      <c r="F148" s="8">
        <v>50.0</v>
      </c>
      <c r="G148" s="8">
        <v>50.0</v>
      </c>
      <c r="H148" s="8">
        <v>300.0</v>
      </c>
      <c r="I148" s="8">
        <v>25.0</v>
      </c>
      <c r="J148" s="8">
        <v>2200.0</v>
      </c>
      <c r="K148" s="9" t="str">
        <f t="shared" si="1"/>
        <v>No</v>
      </c>
      <c r="L148" s="1" t="s">
        <v>277</v>
      </c>
      <c r="M148" s="1"/>
      <c r="O148" s="61" t="s">
        <v>127</v>
      </c>
      <c r="P148" s="62">
        <v>55.0</v>
      </c>
      <c r="Q148" s="62">
        <v>50.0</v>
      </c>
      <c r="R148" s="62">
        <v>45.0</v>
      </c>
      <c r="S148" s="62">
        <v>135.0</v>
      </c>
      <c r="T148" s="62">
        <v>95.0</v>
      </c>
      <c r="U148" s="62">
        <v>120.0</v>
      </c>
      <c r="V148" s="62">
        <v>500.0</v>
      </c>
      <c r="W148" s="61" t="s">
        <v>274</v>
      </c>
    </row>
    <row r="149">
      <c r="A149" s="1" t="s">
        <v>278</v>
      </c>
      <c r="B149" s="8">
        <v>61.0</v>
      </c>
      <c r="C149" s="8">
        <v>84.0</v>
      </c>
      <c r="D149" s="8">
        <v>65.0</v>
      </c>
      <c r="E149" s="8">
        <v>70.0</v>
      </c>
      <c r="F149" s="8">
        <v>70.0</v>
      </c>
      <c r="G149" s="8">
        <v>70.0</v>
      </c>
      <c r="H149" s="8">
        <v>420.0</v>
      </c>
      <c r="K149" s="9" t="str">
        <f t="shared" si="1"/>
        <v>No</v>
      </c>
      <c r="L149" s="1" t="s">
        <v>277</v>
      </c>
      <c r="M149" s="1"/>
      <c r="O149" s="61" t="s">
        <v>192</v>
      </c>
      <c r="P149" s="62">
        <v>60.0</v>
      </c>
      <c r="Q149" s="62">
        <v>65.0</v>
      </c>
      <c r="R149" s="62">
        <v>60.0</v>
      </c>
      <c r="S149" s="62">
        <v>130.0</v>
      </c>
      <c r="T149" s="62">
        <v>75.0</v>
      </c>
      <c r="U149" s="62">
        <v>110.0</v>
      </c>
      <c r="V149" s="62">
        <v>500.0</v>
      </c>
      <c r="W149" s="61" t="s">
        <v>274</v>
      </c>
    </row>
    <row r="150">
      <c r="A150" s="1" t="s">
        <v>38</v>
      </c>
      <c r="B150" s="8">
        <v>91.0</v>
      </c>
      <c r="C150" s="8">
        <v>134.0</v>
      </c>
      <c r="D150" s="8">
        <v>95.0</v>
      </c>
      <c r="E150" s="8">
        <v>100.0</v>
      </c>
      <c r="F150" s="8">
        <v>100.0</v>
      </c>
      <c r="G150" s="8">
        <v>80.0</v>
      </c>
      <c r="H150" s="8">
        <v>600.0</v>
      </c>
      <c r="I150" s="8">
        <v>3.0</v>
      </c>
      <c r="J150" s="8">
        <v>40.0</v>
      </c>
      <c r="K150" s="9" t="str">
        <f t="shared" si="1"/>
        <v>Sí</v>
      </c>
      <c r="L150" s="1" t="s">
        <v>277</v>
      </c>
      <c r="M150" s="1" t="s">
        <v>34</v>
      </c>
      <c r="O150" s="61" t="s">
        <v>153</v>
      </c>
      <c r="P150" s="62">
        <v>80.0</v>
      </c>
      <c r="Q150" s="62">
        <v>70.0</v>
      </c>
      <c r="R150" s="62">
        <v>65.0</v>
      </c>
      <c r="S150" s="62">
        <v>80.0</v>
      </c>
      <c r="T150" s="62">
        <v>120.0</v>
      </c>
      <c r="U150" s="62">
        <v>100.0</v>
      </c>
      <c r="V150" s="62">
        <v>515.0</v>
      </c>
      <c r="W150" s="61" t="s">
        <v>279</v>
      </c>
      <c r="X150" s="85"/>
    </row>
    <row r="151">
      <c r="A151" s="1" t="s">
        <v>26</v>
      </c>
      <c r="B151" s="8">
        <v>106.0</v>
      </c>
      <c r="C151" s="8">
        <v>110.0</v>
      </c>
      <c r="D151" s="8">
        <v>90.0</v>
      </c>
      <c r="E151" s="8">
        <v>154.0</v>
      </c>
      <c r="F151" s="8">
        <v>90.0</v>
      </c>
      <c r="G151" s="8">
        <v>130.0</v>
      </c>
      <c r="H151" s="8">
        <v>680.0</v>
      </c>
      <c r="I151" s="8">
        <v>3.0</v>
      </c>
      <c r="J151" s="8">
        <v>65.0</v>
      </c>
      <c r="K151" s="9" t="str">
        <f t="shared" si="1"/>
        <v>No</v>
      </c>
      <c r="L151" s="1" t="s">
        <v>121</v>
      </c>
      <c r="M151" s="1"/>
      <c r="O151" s="61" t="s">
        <v>86</v>
      </c>
      <c r="P151" s="62">
        <v>73.0</v>
      </c>
      <c r="Q151" s="62">
        <v>76.0</v>
      </c>
      <c r="R151" s="62">
        <v>75.0</v>
      </c>
      <c r="S151" s="62">
        <v>81.0</v>
      </c>
      <c r="T151" s="62">
        <v>100.0</v>
      </c>
      <c r="U151" s="62">
        <v>100.0</v>
      </c>
      <c r="V151" s="62">
        <v>505.0</v>
      </c>
      <c r="W151" s="61" t="s">
        <v>279</v>
      </c>
      <c r="X151" s="85"/>
    </row>
    <row r="152">
      <c r="A152" s="1" t="s">
        <v>124</v>
      </c>
      <c r="B152" s="8">
        <v>100.0</v>
      </c>
      <c r="C152" s="8">
        <v>100.0</v>
      </c>
      <c r="D152" s="8">
        <v>100.0</v>
      </c>
      <c r="E152" s="8">
        <v>100.0</v>
      </c>
      <c r="F152" s="8">
        <v>100.0</v>
      </c>
      <c r="G152" s="8">
        <v>100.0</v>
      </c>
      <c r="H152" s="8">
        <v>600.0</v>
      </c>
      <c r="I152" s="8">
        <v>10.0</v>
      </c>
      <c r="J152" s="8">
        <v>290.0</v>
      </c>
      <c r="K152" s="9" t="str">
        <f t="shared" si="1"/>
        <v>No</v>
      </c>
      <c r="L152" s="1" t="s">
        <v>121</v>
      </c>
      <c r="M152" s="1"/>
      <c r="O152" s="61" t="s">
        <v>76</v>
      </c>
      <c r="P152" s="62">
        <v>60.0</v>
      </c>
      <c r="Q152" s="62">
        <v>50.0</v>
      </c>
      <c r="R152" s="62">
        <v>70.0</v>
      </c>
      <c r="S152" s="62">
        <v>80.0</v>
      </c>
      <c r="T152" s="62">
        <v>80.0</v>
      </c>
      <c r="U152" s="62">
        <v>150.0</v>
      </c>
      <c r="V152" s="62">
        <v>490.0</v>
      </c>
      <c r="W152" s="61" t="s">
        <v>279</v>
      </c>
      <c r="X152" s="85"/>
    </row>
    <row r="153">
      <c r="I153" s="8">
        <v>8.0</v>
      </c>
      <c r="J153" s="8">
        <v>245.0</v>
      </c>
      <c r="O153" s="61" t="s">
        <v>106</v>
      </c>
      <c r="P153" s="62">
        <v>65.0</v>
      </c>
      <c r="Q153" s="62">
        <v>70.0</v>
      </c>
      <c r="R153" s="62">
        <v>60.0</v>
      </c>
      <c r="S153" s="62">
        <v>65.0</v>
      </c>
      <c r="T153" s="62">
        <v>65.0</v>
      </c>
      <c r="U153" s="62">
        <v>115.0</v>
      </c>
      <c r="V153" s="62">
        <v>440.0</v>
      </c>
      <c r="W153" s="61" t="s">
        <v>279</v>
      </c>
      <c r="X153" s="85"/>
    </row>
    <row r="154">
      <c r="I154" s="8">
        <v>9.0</v>
      </c>
      <c r="J154" s="8">
        <v>250.0</v>
      </c>
      <c r="O154" s="61" t="s">
        <v>207</v>
      </c>
      <c r="P154" s="62">
        <v>40.0</v>
      </c>
      <c r="Q154" s="62">
        <v>30.0</v>
      </c>
      <c r="R154" s="62">
        <v>50.0</v>
      </c>
      <c r="S154" s="62">
        <v>55.0</v>
      </c>
      <c r="T154" s="62">
        <v>55.0</v>
      </c>
      <c r="U154" s="62">
        <v>100.0</v>
      </c>
      <c r="V154" s="62">
        <v>330.0</v>
      </c>
      <c r="W154" s="61" t="s">
        <v>279</v>
      </c>
      <c r="X154" s="85"/>
    </row>
    <row r="155">
      <c r="I155" s="8">
        <v>8.0</v>
      </c>
      <c r="J155" s="8">
        <v>365.0</v>
      </c>
      <c r="O155" s="61" t="s">
        <v>124</v>
      </c>
      <c r="P155" s="62">
        <v>100.0</v>
      </c>
      <c r="Q155" s="62">
        <v>100.0</v>
      </c>
      <c r="R155" s="62">
        <v>100.0</v>
      </c>
      <c r="S155" s="62">
        <v>100.0</v>
      </c>
      <c r="T155" s="62">
        <v>100.0</v>
      </c>
      <c r="U155" s="62">
        <v>100.0</v>
      </c>
      <c r="V155" s="62">
        <v>600.0</v>
      </c>
      <c r="W155" s="61" t="s">
        <v>280</v>
      </c>
      <c r="X155" s="85"/>
    </row>
    <row r="156">
      <c r="I156" s="8">
        <v>4.0</v>
      </c>
      <c r="J156" s="8">
        <v>75.0</v>
      </c>
      <c r="O156" s="61" t="s">
        <v>38</v>
      </c>
      <c r="P156" s="62">
        <v>91.0</v>
      </c>
      <c r="Q156" s="62">
        <v>134.0</v>
      </c>
      <c r="R156" s="62">
        <v>95.0</v>
      </c>
      <c r="S156" s="62">
        <v>100.0</v>
      </c>
      <c r="T156" s="62">
        <v>100.0</v>
      </c>
      <c r="U156" s="62">
        <v>80.0</v>
      </c>
      <c r="V156" s="62">
        <v>600.0</v>
      </c>
      <c r="W156" s="61" t="s">
        <v>280</v>
      </c>
      <c r="X156" s="85"/>
    </row>
    <row r="157">
      <c r="I157" s="8">
        <v>10.0</v>
      </c>
      <c r="J157" s="8">
        <v>350.0</v>
      </c>
      <c r="O157" s="61" t="s">
        <v>65</v>
      </c>
      <c r="P157" s="62">
        <v>90.0</v>
      </c>
      <c r="Q157" s="62">
        <v>85.0</v>
      </c>
      <c r="R157" s="62">
        <v>100.0</v>
      </c>
      <c r="S157" s="62">
        <v>95.0</v>
      </c>
      <c r="T157" s="62">
        <v>125.0</v>
      </c>
      <c r="U157" s="62">
        <v>85.0</v>
      </c>
      <c r="V157" s="62">
        <v>580.0</v>
      </c>
      <c r="W157" s="61" t="s">
        <v>280</v>
      </c>
      <c r="X157" s="85"/>
    </row>
    <row r="158">
      <c r="I158" s="8">
        <v>5.0</v>
      </c>
      <c r="J158" s="8">
        <v>115.0</v>
      </c>
      <c r="O158" s="61" t="s">
        <v>132</v>
      </c>
      <c r="P158" s="62">
        <v>90.0</v>
      </c>
      <c r="Q158" s="62">
        <v>100.0</v>
      </c>
      <c r="R158" s="62">
        <v>90.0</v>
      </c>
      <c r="S158" s="62">
        <v>125.0</v>
      </c>
      <c r="T158" s="62">
        <v>85.0</v>
      </c>
      <c r="U158" s="62">
        <v>90.0</v>
      </c>
      <c r="V158" s="62">
        <v>580.0</v>
      </c>
      <c r="W158" s="61" t="s">
        <v>280</v>
      </c>
      <c r="X158" s="85"/>
    </row>
    <row r="159">
      <c r="I159" s="8">
        <v>13.0</v>
      </c>
      <c r="J159" s="8">
        <v>405.0</v>
      </c>
      <c r="O159" s="61" t="s">
        <v>275</v>
      </c>
      <c r="P159" s="62">
        <v>90.0</v>
      </c>
      <c r="Q159" s="62">
        <v>90.0</v>
      </c>
      <c r="R159" s="62">
        <v>85.0</v>
      </c>
      <c r="S159" s="62">
        <v>125.0</v>
      </c>
      <c r="T159" s="62">
        <v>90.0</v>
      </c>
      <c r="U159" s="62">
        <v>100.0</v>
      </c>
      <c r="V159" s="62">
        <v>580.0</v>
      </c>
      <c r="W159" s="61" t="s">
        <v>280</v>
      </c>
      <c r="X159" s="85"/>
    </row>
    <row r="160">
      <c r="I160" s="8">
        <v>18.0</v>
      </c>
      <c r="J160" s="8">
        <v>590.0</v>
      </c>
    </row>
    <row r="161">
      <c r="I161" s="8">
        <v>21.0</v>
      </c>
      <c r="J161" s="8">
        <v>4600.0</v>
      </c>
    </row>
    <row r="162">
      <c r="I162" s="8">
        <v>17.0</v>
      </c>
      <c r="J162" s="8">
        <v>554.0</v>
      </c>
    </row>
    <row r="163">
      <c r="I163" s="8">
        <v>16.0</v>
      </c>
      <c r="J163" s="8">
        <v>526.0</v>
      </c>
    </row>
    <row r="164">
      <c r="I164" s="8">
        <v>20.0</v>
      </c>
      <c r="J164" s="8">
        <v>600.0</v>
      </c>
    </row>
    <row r="165">
      <c r="I165" s="8">
        <v>18.0</v>
      </c>
      <c r="J165" s="8">
        <v>33.0</v>
      </c>
    </row>
    <row r="166">
      <c r="I166" s="8">
        <v>40.0</v>
      </c>
      <c r="J166" s="8">
        <v>165.0</v>
      </c>
    </row>
    <row r="167">
      <c r="I167" s="8">
        <v>22.0</v>
      </c>
      <c r="J167" s="8">
        <v>2100.0</v>
      </c>
    </row>
    <row r="168">
      <c r="I168" s="8">
        <v>20.0</v>
      </c>
      <c r="J168" s="8">
        <v>1220.0</v>
      </c>
    </row>
    <row r="169">
      <c r="I169" s="8">
        <v>4.0</v>
      </c>
      <c r="J169" s="8">
        <v>40.0</v>
      </c>
    </row>
  </sheetData>
  <autoFilter ref="$A$1:$M$169"/>
  <mergeCells count="20">
    <mergeCell ref="W130:X130"/>
    <mergeCell ref="W131:X131"/>
    <mergeCell ref="W132:X132"/>
    <mergeCell ref="W133:X133"/>
    <mergeCell ref="W134:X134"/>
    <mergeCell ref="W135:X135"/>
    <mergeCell ref="W136:X136"/>
    <mergeCell ref="W144:X144"/>
    <mergeCell ref="W145:X145"/>
    <mergeCell ref="W146:X146"/>
    <mergeCell ref="W147:X147"/>
    <mergeCell ref="W148:X148"/>
    <mergeCell ref="W149:X149"/>
    <mergeCell ref="W137:X137"/>
    <mergeCell ref="W138:X138"/>
    <mergeCell ref="W139:X139"/>
    <mergeCell ref="W140:X140"/>
    <mergeCell ref="W141:X141"/>
    <mergeCell ref="W142:X142"/>
    <mergeCell ref="W143:X1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>
      <c r="A2" s="1" t="s">
        <v>281</v>
      </c>
      <c r="B2" s="8">
        <v>45.0</v>
      </c>
      <c r="C2" s="8">
        <v>49.0</v>
      </c>
      <c r="D2" s="8">
        <v>65.0</v>
      </c>
      <c r="E2" s="8">
        <v>49.0</v>
      </c>
      <c r="F2" s="8">
        <v>65.0</v>
      </c>
      <c r="G2" s="8">
        <v>45.0</v>
      </c>
      <c r="H2" s="8">
        <v>318.0</v>
      </c>
      <c r="I2" s="8">
        <v>9.0</v>
      </c>
      <c r="J2" s="8">
        <v>64.0</v>
      </c>
      <c r="K2" s="9" t="str">
        <f t="shared" ref="K2:K101" si="1">IF(ISBLANK(M2),"No","Sí")</f>
        <v>No</v>
      </c>
      <c r="L2" s="1" t="s">
        <v>16</v>
      </c>
      <c r="M2" s="1"/>
      <c r="P2" s="5" t="s">
        <v>13</v>
      </c>
      <c r="Q2" s="5" t="s">
        <v>14</v>
      </c>
      <c r="R2" s="5"/>
      <c r="S2" s="5"/>
    </row>
    <row r="3">
      <c r="A3" s="1" t="s">
        <v>282</v>
      </c>
      <c r="B3" s="8">
        <v>60.0</v>
      </c>
      <c r="C3" s="8">
        <v>62.0</v>
      </c>
      <c r="D3" s="8">
        <v>80.0</v>
      </c>
      <c r="E3" s="8">
        <v>63.0</v>
      </c>
      <c r="F3" s="8">
        <v>80.0</v>
      </c>
      <c r="G3" s="8">
        <v>60.0</v>
      </c>
      <c r="H3" s="8">
        <v>405.0</v>
      </c>
      <c r="I3" s="8">
        <v>12.0</v>
      </c>
      <c r="J3" s="8">
        <v>158.0</v>
      </c>
      <c r="K3" s="9" t="str">
        <f t="shared" si="1"/>
        <v>No</v>
      </c>
      <c r="L3" s="1" t="s">
        <v>16</v>
      </c>
      <c r="M3" s="1"/>
    </row>
    <row r="4">
      <c r="A4" s="1" t="s">
        <v>283</v>
      </c>
      <c r="B4" s="8">
        <v>80.0</v>
      </c>
      <c r="C4" s="8">
        <v>82.0</v>
      </c>
      <c r="D4" s="8">
        <v>100.0</v>
      </c>
      <c r="E4" s="8">
        <v>83.0</v>
      </c>
      <c r="F4" s="8">
        <v>100.0</v>
      </c>
      <c r="G4" s="8">
        <v>80.0</v>
      </c>
      <c r="H4" s="8">
        <v>525.0</v>
      </c>
      <c r="I4" s="8">
        <v>18.0</v>
      </c>
      <c r="J4" s="8">
        <v>1005.0</v>
      </c>
      <c r="K4" s="9" t="str">
        <f t="shared" si="1"/>
        <v>No</v>
      </c>
      <c r="L4" s="1" t="s">
        <v>16</v>
      </c>
      <c r="M4" s="1"/>
      <c r="P4" s="3" t="s">
        <v>1</v>
      </c>
      <c r="Q4" s="4"/>
      <c r="R4" s="86"/>
      <c r="S4" s="7"/>
      <c r="T4" s="3" t="s">
        <v>284</v>
      </c>
    </row>
    <row r="5">
      <c r="A5" s="1" t="s">
        <v>285</v>
      </c>
      <c r="B5" s="8">
        <v>39.0</v>
      </c>
      <c r="C5" s="8">
        <v>52.0</v>
      </c>
      <c r="D5" s="8">
        <v>43.0</v>
      </c>
      <c r="E5" s="8">
        <v>60.0</v>
      </c>
      <c r="F5" s="8">
        <v>50.0</v>
      </c>
      <c r="G5" s="8">
        <v>65.0</v>
      </c>
      <c r="H5" s="8">
        <v>309.0</v>
      </c>
      <c r="I5" s="8">
        <v>5.0</v>
      </c>
      <c r="J5" s="8">
        <v>79.0</v>
      </c>
      <c r="K5" s="9" t="str">
        <f t="shared" si="1"/>
        <v>No</v>
      </c>
      <c r="L5" s="1" t="s">
        <v>28</v>
      </c>
      <c r="M5" s="1"/>
      <c r="P5" s="10" t="s">
        <v>18</v>
      </c>
      <c r="Q5" s="1" t="str">
        <f t="array" ref="Q5">INDEX(A2:A152,MATCH(MAX(B2:B152),B2:B152,0))</f>
        <v>blissey</v>
      </c>
      <c r="R5" s="9">
        <f>max(B2:B101)</f>
        <v>255</v>
      </c>
      <c r="S5" s="14"/>
      <c r="T5" s="87" t="s">
        <v>286</v>
      </c>
      <c r="U5" s="1"/>
    </row>
    <row r="6">
      <c r="A6" s="1" t="s">
        <v>287</v>
      </c>
      <c r="B6" s="8">
        <v>58.0</v>
      </c>
      <c r="C6" s="8">
        <v>64.0</v>
      </c>
      <c r="D6" s="8">
        <v>58.0</v>
      </c>
      <c r="E6" s="8">
        <v>80.0</v>
      </c>
      <c r="F6" s="8">
        <v>65.0</v>
      </c>
      <c r="G6" s="8">
        <v>80.0</v>
      </c>
      <c r="H6" s="8">
        <v>405.0</v>
      </c>
      <c r="I6" s="8">
        <v>9.0</v>
      </c>
      <c r="J6" s="8">
        <v>190.0</v>
      </c>
      <c r="K6" s="9" t="str">
        <f t="shared" si="1"/>
        <v>No</v>
      </c>
      <c r="L6" s="1" t="s">
        <v>28</v>
      </c>
      <c r="M6" s="1"/>
      <c r="P6" s="10" t="s">
        <v>24</v>
      </c>
      <c r="R6" s="9">
        <f>AVERAGE(B2:B101)</f>
        <v>70.98</v>
      </c>
      <c r="S6" s="14"/>
      <c r="T6" s="87"/>
    </row>
    <row r="7">
      <c r="A7" s="1" t="s">
        <v>288</v>
      </c>
      <c r="B7" s="8">
        <v>78.0</v>
      </c>
      <c r="C7" s="8">
        <v>84.0</v>
      </c>
      <c r="D7" s="8">
        <v>78.0</v>
      </c>
      <c r="E7" s="8">
        <v>109.0</v>
      </c>
      <c r="F7" s="8">
        <v>85.0</v>
      </c>
      <c r="G7" s="8">
        <v>100.0</v>
      </c>
      <c r="H7" s="8">
        <v>534.0</v>
      </c>
      <c r="I7" s="8">
        <v>17.0</v>
      </c>
      <c r="J7" s="8">
        <v>795.0</v>
      </c>
      <c r="K7" s="9" t="str">
        <f t="shared" si="1"/>
        <v>No</v>
      </c>
      <c r="L7" s="1" t="s">
        <v>28</v>
      </c>
      <c r="M7" s="1"/>
      <c r="P7" s="10" t="s">
        <v>22</v>
      </c>
      <c r="Q7" s="1" t="str">
        <f t="array" ref="Q7">INDEX(A2:A152,MATCH(MIN(B2:B152),B2:B152,0))</f>
        <v>pichu</v>
      </c>
      <c r="R7" s="9">
        <f>MIN(B2:B101)</f>
        <v>20</v>
      </c>
      <c r="S7" s="14"/>
      <c r="T7" s="87"/>
    </row>
    <row r="8">
      <c r="A8" s="1" t="s">
        <v>289</v>
      </c>
      <c r="B8" s="8">
        <v>50.0</v>
      </c>
      <c r="C8" s="8">
        <v>65.0</v>
      </c>
      <c r="D8" s="8">
        <v>64.0</v>
      </c>
      <c r="E8" s="8">
        <v>44.0</v>
      </c>
      <c r="F8" s="8">
        <v>48.0</v>
      </c>
      <c r="G8" s="8">
        <v>43.0</v>
      </c>
      <c r="H8" s="8">
        <v>314.0</v>
      </c>
      <c r="I8" s="8">
        <v>6.0</v>
      </c>
      <c r="J8" s="8">
        <v>95.0</v>
      </c>
      <c r="K8" s="9" t="str">
        <f t="shared" si="1"/>
        <v>No</v>
      </c>
      <c r="L8" s="1" t="s">
        <v>36</v>
      </c>
      <c r="M8" s="1"/>
      <c r="P8" s="13"/>
      <c r="S8" s="14"/>
      <c r="T8" s="88"/>
    </row>
    <row r="9">
      <c r="A9" s="1" t="s">
        <v>290</v>
      </c>
      <c r="B9" s="8">
        <v>65.0</v>
      </c>
      <c r="C9" s="8">
        <v>80.0</v>
      </c>
      <c r="D9" s="8">
        <v>80.0</v>
      </c>
      <c r="E9" s="8">
        <v>59.0</v>
      </c>
      <c r="F9" s="8">
        <v>63.0</v>
      </c>
      <c r="G9" s="8">
        <v>58.0</v>
      </c>
      <c r="H9" s="8">
        <v>405.0</v>
      </c>
      <c r="I9" s="8">
        <v>11.0</v>
      </c>
      <c r="J9" s="8">
        <v>250.0</v>
      </c>
      <c r="K9" s="9" t="str">
        <f t="shared" si="1"/>
        <v>No</v>
      </c>
      <c r="L9" s="1" t="s">
        <v>36</v>
      </c>
      <c r="M9" s="1"/>
      <c r="P9" s="13"/>
      <c r="S9" s="14"/>
    </row>
    <row r="10">
      <c r="A10" s="1" t="s">
        <v>291</v>
      </c>
      <c r="B10" s="8">
        <v>85.0</v>
      </c>
      <c r="C10" s="8">
        <v>105.0</v>
      </c>
      <c r="D10" s="8">
        <v>100.0</v>
      </c>
      <c r="E10" s="8">
        <v>79.0</v>
      </c>
      <c r="F10" s="8">
        <v>83.0</v>
      </c>
      <c r="G10" s="8">
        <v>78.0</v>
      </c>
      <c r="H10" s="8">
        <v>530.0</v>
      </c>
      <c r="I10" s="8">
        <v>23.0</v>
      </c>
      <c r="J10" s="8">
        <v>888.0</v>
      </c>
      <c r="K10" s="9" t="str">
        <f t="shared" si="1"/>
        <v>No</v>
      </c>
      <c r="L10" s="1" t="s">
        <v>36</v>
      </c>
      <c r="M10" s="1"/>
      <c r="P10" s="54" t="s">
        <v>2</v>
      </c>
      <c r="S10" s="14"/>
      <c r="T10" s="54" t="s">
        <v>292</v>
      </c>
    </row>
    <row r="11">
      <c r="A11" s="1" t="s">
        <v>293</v>
      </c>
      <c r="B11" s="8">
        <v>35.0</v>
      </c>
      <c r="C11" s="8">
        <v>46.0</v>
      </c>
      <c r="D11" s="8">
        <v>34.0</v>
      </c>
      <c r="E11" s="8">
        <v>35.0</v>
      </c>
      <c r="F11" s="8">
        <v>45.0</v>
      </c>
      <c r="G11" s="8">
        <v>20.0</v>
      </c>
      <c r="H11" s="8">
        <v>215.0</v>
      </c>
      <c r="I11" s="8">
        <v>8.0</v>
      </c>
      <c r="J11" s="8">
        <v>60.0</v>
      </c>
      <c r="K11" s="9" t="str">
        <f t="shared" si="1"/>
        <v>No</v>
      </c>
      <c r="L11" s="1" t="s">
        <v>55</v>
      </c>
      <c r="M11" s="1"/>
      <c r="P11" s="18" t="s">
        <v>37</v>
      </c>
      <c r="Q11" s="1" t="str">
        <f t="array" ref="Q11">INDEX(A2:A152,MATCH(MAX(C2:C152),C2:C152,0))</f>
        <v>tyranitar</v>
      </c>
      <c r="R11" s="9">
        <f>MAX(C2:C101)</f>
        <v>134</v>
      </c>
      <c r="S11" s="14"/>
      <c r="T11" s="2" t="s">
        <v>294</v>
      </c>
    </row>
    <row r="12">
      <c r="A12" s="1" t="s">
        <v>295</v>
      </c>
      <c r="B12" s="8">
        <v>85.0</v>
      </c>
      <c r="C12" s="8">
        <v>76.0</v>
      </c>
      <c r="D12" s="8">
        <v>64.0</v>
      </c>
      <c r="E12" s="8">
        <v>45.0</v>
      </c>
      <c r="F12" s="8">
        <v>55.0</v>
      </c>
      <c r="G12" s="8">
        <v>90.0</v>
      </c>
      <c r="H12" s="8">
        <v>415.0</v>
      </c>
      <c r="I12" s="8">
        <v>18.0</v>
      </c>
      <c r="J12" s="8">
        <v>325.0</v>
      </c>
      <c r="K12" s="9" t="str">
        <f t="shared" si="1"/>
        <v>No</v>
      </c>
      <c r="L12" s="1" t="s">
        <v>55</v>
      </c>
      <c r="M12" s="1"/>
      <c r="P12" s="18" t="s">
        <v>24</v>
      </c>
      <c r="R12" s="9">
        <f>AVERAGE(C2:C101)</f>
        <v>68.26</v>
      </c>
      <c r="S12" s="14"/>
    </row>
    <row r="13">
      <c r="A13" s="1" t="s">
        <v>296</v>
      </c>
      <c r="B13" s="8">
        <v>60.0</v>
      </c>
      <c r="C13" s="8">
        <v>30.0</v>
      </c>
      <c r="D13" s="8">
        <v>30.0</v>
      </c>
      <c r="E13" s="8">
        <v>36.0</v>
      </c>
      <c r="F13" s="8">
        <v>56.0</v>
      </c>
      <c r="G13" s="8">
        <v>50.0</v>
      </c>
      <c r="H13" s="8">
        <v>262.0</v>
      </c>
      <c r="I13" s="8">
        <v>7.0</v>
      </c>
      <c r="J13" s="8">
        <v>212.0</v>
      </c>
      <c r="K13" s="9" t="str">
        <f t="shared" si="1"/>
        <v>Sí</v>
      </c>
      <c r="L13" s="1" t="s">
        <v>55</v>
      </c>
      <c r="M13" s="1" t="s">
        <v>34</v>
      </c>
      <c r="P13" s="18" t="s">
        <v>31</v>
      </c>
      <c r="Q13" s="1" t="str">
        <f t="array" ref="Q13">INDEX(A2:A152,MATCH(min(C2:C152),C2:C152,0))</f>
        <v>shuckle</v>
      </c>
      <c r="R13" s="9">
        <f>MIN(C2:C101)</f>
        <v>10</v>
      </c>
      <c r="S13" s="14"/>
    </row>
    <row r="14">
      <c r="A14" s="1" t="s">
        <v>297</v>
      </c>
      <c r="B14" s="8">
        <v>100.0</v>
      </c>
      <c r="C14" s="8">
        <v>50.0</v>
      </c>
      <c r="D14" s="8">
        <v>50.0</v>
      </c>
      <c r="E14" s="8">
        <v>86.0</v>
      </c>
      <c r="F14" s="8">
        <v>96.0</v>
      </c>
      <c r="G14" s="8">
        <v>70.0</v>
      </c>
      <c r="H14" s="8">
        <v>452.0</v>
      </c>
      <c r="I14" s="8">
        <v>16.0</v>
      </c>
      <c r="J14" s="8">
        <v>408.0</v>
      </c>
      <c r="K14" s="9" t="str">
        <f t="shared" si="1"/>
        <v>Sí</v>
      </c>
      <c r="L14" s="1" t="s">
        <v>55</v>
      </c>
      <c r="M14" s="1" t="s">
        <v>34</v>
      </c>
      <c r="P14" s="13"/>
      <c r="S14" s="14"/>
    </row>
    <row r="15">
      <c r="A15" s="1" t="s">
        <v>298</v>
      </c>
      <c r="B15" s="8">
        <v>40.0</v>
      </c>
      <c r="C15" s="8">
        <v>20.0</v>
      </c>
      <c r="D15" s="8">
        <v>30.0</v>
      </c>
      <c r="E15" s="8">
        <v>40.0</v>
      </c>
      <c r="F15" s="8">
        <v>80.0</v>
      </c>
      <c r="G15" s="8">
        <v>55.0</v>
      </c>
      <c r="H15" s="8">
        <v>265.0</v>
      </c>
      <c r="I15" s="8">
        <v>10.0</v>
      </c>
      <c r="J15" s="8">
        <v>108.0</v>
      </c>
      <c r="K15" s="9" t="str">
        <f t="shared" si="1"/>
        <v>Sí</v>
      </c>
      <c r="L15" s="1" t="s">
        <v>43</v>
      </c>
      <c r="M15" s="1" t="s">
        <v>34</v>
      </c>
      <c r="P15" s="13"/>
      <c r="S15" s="14"/>
    </row>
    <row r="16">
      <c r="A16" s="1" t="s">
        <v>299</v>
      </c>
      <c r="B16" s="8">
        <v>55.0</v>
      </c>
      <c r="C16" s="8">
        <v>35.0</v>
      </c>
      <c r="D16" s="8">
        <v>50.0</v>
      </c>
      <c r="E16" s="8">
        <v>55.0</v>
      </c>
      <c r="F16" s="8">
        <v>110.0</v>
      </c>
      <c r="G16" s="8">
        <v>85.0</v>
      </c>
      <c r="H16" s="8">
        <v>390.0</v>
      </c>
      <c r="I16" s="8">
        <v>14.0</v>
      </c>
      <c r="J16" s="8">
        <v>356.0</v>
      </c>
      <c r="K16" s="9" t="str">
        <f t="shared" si="1"/>
        <v>Sí</v>
      </c>
      <c r="L16" s="1" t="s">
        <v>43</v>
      </c>
      <c r="M16" s="1" t="s">
        <v>34</v>
      </c>
      <c r="P16" s="89" t="s">
        <v>3</v>
      </c>
      <c r="S16" s="14"/>
      <c r="T16" s="29" t="s">
        <v>300</v>
      </c>
    </row>
    <row r="17">
      <c r="A17" s="1" t="s">
        <v>301</v>
      </c>
      <c r="B17" s="8">
        <v>40.0</v>
      </c>
      <c r="C17" s="8">
        <v>60.0</v>
      </c>
      <c r="D17" s="8">
        <v>40.0</v>
      </c>
      <c r="E17" s="8">
        <v>40.0</v>
      </c>
      <c r="F17" s="8">
        <v>40.0</v>
      </c>
      <c r="G17" s="8">
        <v>30.0</v>
      </c>
      <c r="H17" s="8">
        <v>250.0</v>
      </c>
      <c r="I17" s="8">
        <v>5.0</v>
      </c>
      <c r="J17" s="8">
        <v>85.0</v>
      </c>
      <c r="K17" s="9" t="str">
        <f t="shared" si="1"/>
        <v>Sí</v>
      </c>
      <c r="L17" s="1" t="s">
        <v>43</v>
      </c>
      <c r="M17" s="1" t="s">
        <v>17</v>
      </c>
      <c r="P17" s="23" t="s">
        <v>18</v>
      </c>
      <c r="Q17" s="1" t="str">
        <f t="array" ref="Q17">INDEX(A2:A152,MATCH(MAX(D2:D152),D2:D152,0))</f>
        <v>shuckle</v>
      </c>
      <c r="R17" s="9">
        <f>max(D2:D101)</f>
        <v>230</v>
      </c>
      <c r="S17" s="14"/>
      <c r="T17" s="2" t="s">
        <v>302</v>
      </c>
    </row>
    <row r="18">
      <c r="A18" s="1" t="s">
        <v>303</v>
      </c>
      <c r="B18" s="8">
        <v>70.0</v>
      </c>
      <c r="C18" s="8">
        <v>90.0</v>
      </c>
      <c r="D18" s="8">
        <v>70.0</v>
      </c>
      <c r="E18" s="8">
        <v>60.0</v>
      </c>
      <c r="F18" s="8">
        <v>70.0</v>
      </c>
      <c r="G18" s="8">
        <v>40.0</v>
      </c>
      <c r="H18" s="8">
        <v>400.0</v>
      </c>
      <c r="I18" s="8">
        <v>11.0</v>
      </c>
      <c r="J18" s="8">
        <v>335.0</v>
      </c>
      <c r="K18" s="9" t="str">
        <f t="shared" si="1"/>
        <v>Sí</v>
      </c>
      <c r="L18" s="1" t="s">
        <v>43</v>
      </c>
      <c r="M18" s="1" t="s">
        <v>17</v>
      </c>
      <c r="P18" s="23" t="s">
        <v>24</v>
      </c>
      <c r="R18" s="9">
        <f>AVERAGE(D2:D101)</f>
        <v>69.69</v>
      </c>
      <c r="S18" s="14"/>
    </row>
    <row r="19">
      <c r="A19" s="1" t="s">
        <v>304</v>
      </c>
      <c r="B19" s="8">
        <v>85.0</v>
      </c>
      <c r="C19" s="8">
        <v>90.0</v>
      </c>
      <c r="D19" s="8">
        <v>80.0</v>
      </c>
      <c r="E19" s="8">
        <v>70.0</v>
      </c>
      <c r="F19" s="8">
        <v>80.0</v>
      </c>
      <c r="G19" s="8">
        <v>130.0</v>
      </c>
      <c r="H19" s="8">
        <v>535.0</v>
      </c>
      <c r="I19" s="8">
        <v>18.0</v>
      </c>
      <c r="J19" s="8">
        <v>750.0</v>
      </c>
      <c r="K19" s="9" t="str">
        <f t="shared" si="1"/>
        <v>Sí</v>
      </c>
      <c r="L19" s="1" t="s">
        <v>17</v>
      </c>
      <c r="M19" s="1" t="s">
        <v>34</v>
      </c>
      <c r="P19" s="23" t="s">
        <v>31</v>
      </c>
      <c r="Q19" s="1" t="str">
        <f t="array" ref="Q19">INDEX(A2:A152,MATCH(min(D2:D152),D2:D152,0))</f>
        <v>blissey</v>
      </c>
      <c r="R19" s="9">
        <f>MIN(D2:D101)</f>
        <v>10</v>
      </c>
      <c r="S19" s="14"/>
    </row>
    <row r="20">
      <c r="A20" s="1" t="s">
        <v>305</v>
      </c>
      <c r="B20" s="8">
        <v>75.0</v>
      </c>
      <c r="C20" s="8">
        <v>38.0</v>
      </c>
      <c r="D20" s="8">
        <v>38.0</v>
      </c>
      <c r="E20" s="8">
        <v>56.0</v>
      </c>
      <c r="F20" s="8">
        <v>56.0</v>
      </c>
      <c r="G20" s="8">
        <v>67.0</v>
      </c>
      <c r="H20" s="8">
        <v>330.0</v>
      </c>
      <c r="I20" s="8">
        <v>5.0</v>
      </c>
      <c r="J20" s="8">
        <v>120.0</v>
      </c>
      <c r="K20" s="9" t="str">
        <f t="shared" si="1"/>
        <v>Sí</v>
      </c>
      <c r="L20" s="1" t="s">
        <v>36</v>
      </c>
      <c r="M20" s="1" t="s">
        <v>67</v>
      </c>
      <c r="P20" s="13"/>
      <c r="S20" s="14"/>
    </row>
    <row r="21">
      <c r="A21" s="1" t="s">
        <v>306</v>
      </c>
      <c r="B21" s="8">
        <v>125.0</v>
      </c>
      <c r="C21" s="8">
        <v>58.0</v>
      </c>
      <c r="D21" s="8">
        <v>58.0</v>
      </c>
      <c r="E21" s="8">
        <v>76.0</v>
      </c>
      <c r="F21" s="8">
        <v>76.0</v>
      </c>
      <c r="G21" s="8">
        <v>67.0</v>
      </c>
      <c r="H21" s="8">
        <v>460.0</v>
      </c>
      <c r="I21" s="8">
        <v>12.0</v>
      </c>
      <c r="J21" s="8">
        <v>225.0</v>
      </c>
      <c r="K21" s="9" t="str">
        <f t="shared" si="1"/>
        <v>Sí</v>
      </c>
      <c r="L21" s="1" t="s">
        <v>36</v>
      </c>
      <c r="M21" s="1" t="s">
        <v>67</v>
      </c>
      <c r="P21" s="13"/>
      <c r="S21" s="14"/>
    </row>
    <row r="22">
      <c r="A22" s="1" t="s">
        <v>307</v>
      </c>
      <c r="B22" s="8">
        <v>20.0</v>
      </c>
      <c r="C22" s="8">
        <v>40.0</v>
      </c>
      <c r="D22" s="8">
        <v>15.0</v>
      </c>
      <c r="E22" s="8">
        <v>35.0</v>
      </c>
      <c r="F22" s="8">
        <v>35.0</v>
      </c>
      <c r="G22" s="8">
        <v>60.0</v>
      </c>
      <c r="H22" s="8">
        <v>205.0</v>
      </c>
      <c r="I22" s="8">
        <v>3.0</v>
      </c>
      <c r="J22" s="8">
        <v>20.0</v>
      </c>
      <c r="K22" s="9" t="str">
        <f t="shared" si="1"/>
        <v>No</v>
      </c>
      <c r="L22" s="1" t="s">
        <v>67</v>
      </c>
      <c r="M22" s="1"/>
      <c r="P22" s="29" t="s">
        <v>4</v>
      </c>
      <c r="S22" s="14"/>
      <c r="T22" s="29" t="s">
        <v>308</v>
      </c>
    </row>
    <row r="23">
      <c r="A23" s="1" t="s">
        <v>309</v>
      </c>
      <c r="B23" s="8">
        <v>50.0</v>
      </c>
      <c r="C23" s="8">
        <v>25.0</v>
      </c>
      <c r="D23" s="8">
        <v>28.0</v>
      </c>
      <c r="E23" s="8">
        <v>45.0</v>
      </c>
      <c r="F23" s="8">
        <v>55.0</v>
      </c>
      <c r="G23" s="8">
        <v>15.0</v>
      </c>
      <c r="H23" s="8">
        <v>218.0</v>
      </c>
      <c r="I23" s="8">
        <v>3.0</v>
      </c>
      <c r="J23" s="8">
        <v>30.0</v>
      </c>
      <c r="K23" s="9" t="str">
        <f t="shared" si="1"/>
        <v>No</v>
      </c>
      <c r="L23" s="1" t="s">
        <v>81</v>
      </c>
      <c r="M23" s="1"/>
      <c r="P23" s="29" t="s">
        <v>18</v>
      </c>
      <c r="Q23" s="1" t="str">
        <f t="array" ref="Q23">INDEX(A2:A152,MATCH(MAX(E2:E152),E2:E152,0))</f>
        <v>espeon</v>
      </c>
      <c r="R23" s="9">
        <f>MAX(E2:E101)</f>
        <v>130</v>
      </c>
      <c r="S23" s="14"/>
      <c r="T23" s="2" t="s">
        <v>310</v>
      </c>
    </row>
    <row r="24">
      <c r="A24" s="1" t="s">
        <v>311</v>
      </c>
      <c r="B24" s="8">
        <v>90.0</v>
      </c>
      <c r="C24" s="8">
        <v>30.0</v>
      </c>
      <c r="D24" s="8">
        <v>15.0</v>
      </c>
      <c r="E24" s="8">
        <v>40.0</v>
      </c>
      <c r="F24" s="8">
        <v>20.0</v>
      </c>
      <c r="G24" s="8">
        <v>15.0</v>
      </c>
      <c r="H24" s="8">
        <v>210.0</v>
      </c>
      <c r="I24" s="8">
        <v>3.0</v>
      </c>
      <c r="J24" s="8">
        <v>10.0</v>
      </c>
      <c r="K24" s="9" t="str">
        <f t="shared" si="1"/>
        <v>Sí</v>
      </c>
      <c r="L24" s="1" t="s">
        <v>55</v>
      </c>
      <c r="M24" s="1" t="s">
        <v>81</v>
      </c>
      <c r="P24" s="29" t="s">
        <v>24</v>
      </c>
      <c r="R24" s="9">
        <f>AVERAGE(E2:E101)</f>
        <v>64.5</v>
      </c>
      <c r="S24" s="14"/>
    </row>
    <row r="25">
      <c r="A25" s="1" t="s">
        <v>312</v>
      </c>
      <c r="B25" s="8">
        <v>35.0</v>
      </c>
      <c r="C25" s="8">
        <v>20.0</v>
      </c>
      <c r="D25" s="8">
        <v>65.0</v>
      </c>
      <c r="E25" s="8">
        <v>40.0</v>
      </c>
      <c r="F25" s="8">
        <v>65.0</v>
      </c>
      <c r="G25" s="8">
        <v>20.0</v>
      </c>
      <c r="H25" s="8">
        <v>245.0</v>
      </c>
      <c r="I25" s="8">
        <v>3.0</v>
      </c>
      <c r="J25" s="8">
        <v>15.0</v>
      </c>
      <c r="K25" s="9" t="str">
        <f t="shared" si="1"/>
        <v>No</v>
      </c>
      <c r="L25" s="1" t="s">
        <v>81</v>
      </c>
      <c r="M25" s="1"/>
      <c r="P25" s="29" t="s">
        <v>31</v>
      </c>
      <c r="Q25" s="1" t="str">
        <f t="array" ref="Q25">INDEX(A2:A152,MATCH(Min(E2:E152),E2:E152,0))</f>
        <v>shuckle</v>
      </c>
      <c r="R25" s="9">
        <f>min(E2:E101)</f>
        <v>10</v>
      </c>
      <c r="S25" s="14"/>
    </row>
    <row r="26">
      <c r="A26" s="1" t="s">
        <v>313</v>
      </c>
      <c r="B26" s="8">
        <v>55.0</v>
      </c>
      <c r="C26" s="8">
        <v>40.0</v>
      </c>
      <c r="D26" s="8">
        <v>85.0</v>
      </c>
      <c r="E26" s="8">
        <v>80.0</v>
      </c>
      <c r="F26" s="8">
        <v>105.0</v>
      </c>
      <c r="G26" s="8">
        <v>40.0</v>
      </c>
      <c r="H26" s="8">
        <v>405.0</v>
      </c>
      <c r="I26" s="8">
        <v>6.0</v>
      </c>
      <c r="J26" s="8">
        <v>32.0</v>
      </c>
      <c r="K26" s="9" t="str">
        <f t="shared" si="1"/>
        <v>Sí</v>
      </c>
      <c r="L26" s="1" t="s">
        <v>81</v>
      </c>
      <c r="M26" s="1" t="s">
        <v>34</v>
      </c>
      <c r="P26" s="13"/>
      <c r="S26" s="14"/>
    </row>
    <row r="27">
      <c r="A27" s="1" t="s">
        <v>314</v>
      </c>
      <c r="B27" s="8">
        <v>40.0</v>
      </c>
      <c r="C27" s="8">
        <v>50.0</v>
      </c>
      <c r="D27" s="8">
        <v>45.0</v>
      </c>
      <c r="E27" s="8">
        <v>70.0</v>
      </c>
      <c r="F27" s="8">
        <v>45.0</v>
      </c>
      <c r="G27" s="8">
        <v>70.0</v>
      </c>
      <c r="H27" s="8">
        <v>320.0</v>
      </c>
      <c r="I27" s="8">
        <v>2.0</v>
      </c>
      <c r="J27" s="8">
        <v>20.0</v>
      </c>
      <c r="K27" s="9" t="str">
        <f t="shared" si="1"/>
        <v>Sí</v>
      </c>
      <c r="L27" s="1" t="s">
        <v>121</v>
      </c>
      <c r="M27" s="1" t="s">
        <v>34</v>
      </c>
      <c r="P27" s="90" t="s">
        <v>5</v>
      </c>
      <c r="S27" s="14"/>
      <c r="T27" s="90" t="s">
        <v>315</v>
      </c>
    </row>
    <row r="28">
      <c r="A28" s="1" t="s">
        <v>316</v>
      </c>
      <c r="B28" s="8">
        <v>65.0</v>
      </c>
      <c r="C28" s="8">
        <v>75.0</v>
      </c>
      <c r="D28" s="8">
        <v>70.0</v>
      </c>
      <c r="E28" s="8">
        <v>95.0</v>
      </c>
      <c r="F28" s="8">
        <v>70.0</v>
      </c>
      <c r="G28" s="8">
        <v>95.0</v>
      </c>
      <c r="H28" s="8">
        <v>470.0</v>
      </c>
      <c r="I28" s="8">
        <v>15.0</v>
      </c>
      <c r="J28" s="8">
        <v>150.0</v>
      </c>
      <c r="K28" s="9" t="str">
        <f t="shared" si="1"/>
        <v>Sí</v>
      </c>
      <c r="L28" s="1" t="s">
        <v>121</v>
      </c>
      <c r="M28" s="1" t="s">
        <v>34</v>
      </c>
      <c r="P28" s="31" t="s">
        <v>25</v>
      </c>
      <c r="Q28" s="1" t="str">
        <f t="array" ref="Q28">INDEX(A2:A152,MATCH(MAX(F2:F152),F2:F152,0))</f>
        <v>shuckle</v>
      </c>
      <c r="R28" s="9">
        <f>MAX(F2:F101)</f>
        <v>230</v>
      </c>
      <c r="S28" s="14"/>
      <c r="T28" s="2" t="s">
        <v>317</v>
      </c>
    </row>
    <row r="29">
      <c r="A29" s="1" t="s">
        <v>318</v>
      </c>
      <c r="B29" s="8">
        <v>55.0</v>
      </c>
      <c r="C29" s="8">
        <v>40.0</v>
      </c>
      <c r="D29" s="8">
        <v>40.0</v>
      </c>
      <c r="E29" s="8">
        <v>65.0</v>
      </c>
      <c r="F29" s="8">
        <v>45.0</v>
      </c>
      <c r="G29" s="8">
        <v>35.0</v>
      </c>
      <c r="H29" s="8">
        <v>280.0</v>
      </c>
      <c r="I29" s="8">
        <v>6.0</v>
      </c>
      <c r="J29" s="8">
        <v>78.0</v>
      </c>
      <c r="K29" s="9" t="str">
        <f t="shared" si="1"/>
        <v>No</v>
      </c>
      <c r="L29" s="1" t="s">
        <v>67</v>
      </c>
      <c r="M29" s="1"/>
      <c r="P29" s="31" t="s">
        <v>24</v>
      </c>
      <c r="R29" s="9">
        <f>AVERAGE(F2:F101)</f>
        <v>72.34</v>
      </c>
      <c r="S29" s="14"/>
    </row>
    <row r="30">
      <c r="A30" s="1" t="s">
        <v>319</v>
      </c>
      <c r="B30" s="8">
        <v>70.0</v>
      </c>
      <c r="C30" s="8">
        <v>55.0</v>
      </c>
      <c r="D30" s="8">
        <v>55.0</v>
      </c>
      <c r="E30" s="8">
        <v>80.0</v>
      </c>
      <c r="F30" s="8">
        <v>60.0</v>
      </c>
      <c r="G30" s="8">
        <v>45.0</v>
      </c>
      <c r="H30" s="8">
        <v>365.0</v>
      </c>
      <c r="I30" s="8">
        <v>8.0</v>
      </c>
      <c r="J30" s="8">
        <v>133.0</v>
      </c>
      <c r="K30" s="9" t="str">
        <f t="shared" si="1"/>
        <v>No</v>
      </c>
      <c r="L30" s="1" t="s">
        <v>67</v>
      </c>
      <c r="M30" s="1"/>
      <c r="P30" s="31" t="s">
        <v>31</v>
      </c>
      <c r="Q30" s="1" t="str">
        <f t="array" ref="Q30">INDEX(A2:A152,MATCH(min(F2:F152),F2:F152,0))</f>
        <v>igglybuff</v>
      </c>
      <c r="R30" s="9">
        <f>min(F2:F101)</f>
        <v>20</v>
      </c>
      <c r="S30" s="14"/>
    </row>
    <row r="31">
      <c r="A31" s="1" t="s">
        <v>320</v>
      </c>
      <c r="B31" s="8">
        <v>90.0</v>
      </c>
      <c r="C31" s="8">
        <v>75.0</v>
      </c>
      <c r="D31" s="8">
        <v>85.0</v>
      </c>
      <c r="E31" s="8">
        <v>115.0</v>
      </c>
      <c r="F31" s="8">
        <v>90.0</v>
      </c>
      <c r="G31" s="8">
        <v>55.0</v>
      </c>
      <c r="H31" s="8">
        <v>510.0</v>
      </c>
      <c r="I31" s="8">
        <v>14.0</v>
      </c>
      <c r="J31" s="8">
        <v>615.0</v>
      </c>
      <c r="K31" s="9" t="str">
        <f t="shared" si="1"/>
        <v>No</v>
      </c>
      <c r="L31" s="1" t="s">
        <v>67</v>
      </c>
      <c r="M31" s="1"/>
      <c r="P31" s="13"/>
      <c r="S31" s="14"/>
    </row>
    <row r="32">
      <c r="A32" s="1" t="s">
        <v>321</v>
      </c>
      <c r="B32" s="8">
        <v>75.0</v>
      </c>
      <c r="C32" s="8">
        <v>80.0</v>
      </c>
      <c r="D32" s="8">
        <v>95.0</v>
      </c>
      <c r="E32" s="8">
        <v>90.0</v>
      </c>
      <c r="F32" s="8">
        <v>100.0</v>
      </c>
      <c r="G32" s="8">
        <v>50.0</v>
      </c>
      <c r="H32" s="8">
        <v>490.0</v>
      </c>
      <c r="I32" s="8">
        <v>4.0</v>
      </c>
      <c r="J32" s="8">
        <v>58.0</v>
      </c>
      <c r="K32" s="9" t="str">
        <f t="shared" si="1"/>
        <v>No</v>
      </c>
      <c r="L32" s="1" t="s">
        <v>16</v>
      </c>
      <c r="M32" s="1"/>
      <c r="P32" s="91" t="s">
        <v>6</v>
      </c>
      <c r="S32" s="14"/>
      <c r="T32" s="92" t="s">
        <v>322</v>
      </c>
    </row>
    <row r="33">
      <c r="A33" s="1" t="s">
        <v>323</v>
      </c>
      <c r="B33" s="8">
        <v>70.0</v>
      </c>
      <c r="C33" s="8">
        <v>20.0</v>
      </c>
      <c r="D33" s="8">
        <v>50.0</v>
      </c>
      <c r="E33" s="8">
        <v>20.0</v>
      </c>
      <c r="F33" s="8">
        <v>50.0</v>
      </c>
      <c r="G33" s="8">
        <v>40.0</v>
      </c>
      <c r="H33" s="8">
        <v>250.0</v>
      </c>
      <c r="I33" s="8">
        <v>4.0</v>
      </c>
      <c r="J33" s="8">
        <v>85.0</v>
      </c>
      <c r="K33" s="9" t="str">
        <f t="shared" si="1"/>
        <v>Sí</v>
      </c>
      <c r="L33" s="1" t="s">
        <v>36</v>
      </c>
      <c r="M33" s="1" t="s">
        <v>81</v>
      </c>
      <c r="P33" s="19" t="s">
        <v>25</v>
      </c>
      <c r="Q33" s="1" t="str">
        <f t="array" ref="Q33">INDEX(A2:A152,MATCH(MAX(G2:G152),G2:G152,0))</f>
        <v>crobat</v>
      </c>
      <c r="R33" s="2">
        <f>max(G2:G101)</f>
        <v>130</v>
      </c>
      <c r="S33" s="14"/>
      <c r="T33" s="2" t="s">
        <v>324</v>
      </c>
    </row>
    <row r="34">
      <c r="A34" s="1" t="s">
        <v>325</v>
      </c>
      <c r="B34" s="8">
        <v>100.0</v>
      </c>
      <c r="C34" s="8">
        <v>50.0</v>
      </c>
      <c r="D34" s="8">
        <v>80.0</v>
      </c>
      <c r="E34" s="8">
        <v>60.0</v>
      </c>
      <c r="F34" s="8">
        <v>80.0</v>
      </c>
      <c r="G34" s="8">
        <v>50.0</v>
      </c>
      <c r="H34" s="8">
        <v>420.0</v>
      </c>
      <c r="I34" s="8">
        <v>8.0</v>
      </c>
      <c r="J34" s="8">
        <v>285.0</v>
      </c>
      <c r="K34" s="9" t="str">
        <f t="shared" si="1"/>
        <v>Sí</v>
      </c>
      <c r="L34" s="1" t="s">
        <v>36</v>
      </c>
      <c r="M34" s="1" t="s">
        <v>81</v>
      </c>
      <c r="P34" s="19" t="s">
        <v>24</v>
      </c>
      <c r="R34" s="9">
        <f>AVERAGE(G2:G101)</f>
        <v>61.41</v>
      </c>
      <c r="S34" s="14"/>
    </row>
    <row r="35">
      <c r="A35" s="1" t="s">
        <v>326</v>
      </c>
      <c r="B35" s="8">
        <v>70.0</v>
      </c>
      <c r="C35" s="8">
        <v>100.0</v>
      </c>
      <c r="D35" s="8">
        <v>115.0</v>
      </c>
      <c r="E35" s="8">
        <v>30.0</v>
      </c>
      <c r="F35" s="8">
        <v>65.0</v>
      </c>
      <c r="G35" s="8">
        <v>30.0</v>
      </c>
      <c r="H35" s="8">
        <v>410.0</v>
      </c>
      <c r="I35" s="8">
        <v>12.0</v>
      </c>
      <c r="J35" s="8">
        <v>380.0</v>
      </c>
      <c r="K35" s="9" t="str">
        <f t="shared" si="1"/>
        <v>No</v>
      </c>
      <c r="L35" s="1" t="s">
        <v>155</v>
      </c>
      <c r="M35" s="1"/>
      <c r="P35" s="32" t="s">
        <v>31</v>
      </c>
      <c r="Q35" s="33" t="str">
        <f t="array" ref="Q35">INDEX(A2:A152,MATCH(min(G2:G152),G2:G152,0))</f>
        <v>shuckle</v>
      </c>
      <c r="R35" s="27">
        <f>min(G2:G101)</f>
        <v>5</v>
      </c>
      <c r="S35" s="28"/>
    </row>
    <row r="36">
      <c r="A36" s="1" t="s">
        <v>327</v>
      </c>
      <c r="B36" s="8">
        <v>90.0</v>
      </c>
      <c r="C36" s="8">
        <v>75.0</v>
      </c>
      <c r="D36" s="8">
        <v>75.0</v>
      </c>
      <c r="E36" s="8">
        <v>90.0</v>
      </c>
      <c r="F36" s="8">
        <v>100.0</v>
      </c>
      <c r="G36" s="8">
        <v>70.0</v>
      </c>
      <c r="H36" s="8">
        <v>500.0</v>
      </c>
      <c r="I36" s="8">
        <v>11.0</v>
      </c>
      <c r="J36" s="8">
        <v>339.0</v>
      </c>
      <c r="K36" s="9" t="str">
        <f t="shared" si="1"/>
        <v>No</v>
      </c>
      <c r="L36" s="1" t="s">
        <v>36</v>
      </c>
      <c r="M36" s="1"/>
    </row>
    <row r="37">
      <c r="A37" s="1" t="s">
        <v>328</v>
      </c>
      <c r="B37" s="8">
        <v>35.0</v>
      </c>
      <c r="C37" s="8">
        <v>35.0</v>
      </c>
      <c r="D37" s="8">
        <v>40.0</v>
      </c>
      <c r="E37" s="8">
        <v>35.0</v>
      </c>
      <c r="F37" s="8">
        <v>55.0</v>
      </c>
      <c r="G37" s="8">
        <v>50.0</v>
      </c>
      <c r="H37" s="8">
        <v>250.0</v>
      </c>
      <c r="I37" s="8">
        <v>4.0</v>
      </c>
      <c r="J37" s="8">
        <v>5.0</v>
      </c>
      <c r="K37" s="9" t="str">
        <f t="shared" si="1"/>
        <v>Sí</v>
      </c>
      <c r="L37" s="1" t="s">
        <v>16</v>
      </c>
      <c r="M37" s="1" t="s">
        <v>34</v>
      </c>
    </row>
    <row r="38">
      <c r="A38" s="1" t="s">
        <v>329</v>
      </c>
      <c r="B38" s="8">
        <v>55.0</v>
      </c>
      <c r="C38" s="8">
        <v>45.0</v>
      </c>
      <c r="D38" s="8">
        <v>50.0</v>
      </c>
      <c r="E38" s="8">
        <v>45.0</v>
      </c>
      <c r="F38" s="8">
        <v>65.0</v>
      </c>
      <c r="G38" s="8">
        <v>80.0</v>
      </c>
      <c r="H38" s="8">
        <v>340.0</v>
      </c>
      <c r="I38" s="8">
        <v>6.0</v>
      </c>
      <c r="J38" s="8">
        <v>10.0</v>
      </c>
      <c r="K38" s="9" t="str">
        <f t="shared" si="1"/>
        <v>Sí</v>
      </c>
      <c r="L38" s="1" t="s">
        <v>16</v>
      </c>
      <c r="M38" s="1" t="s">
        <v>34</v>
      </c>
    </row>
    <row r="39">
      <c r="A39" s="1" t="s">
        <v>330</v>
      </c>
      <c r="B39" s="8">
        <v>75.0</v>
      </c>
      <c r="C39" s="8">
        <v>55.0</v>
      </c>
      <c r="D39" s="8">
        <v>70.0</v>
      </c>
      <c r="E39" s="8">
        <v>55.0</v>
      </c>
      <c r="F39" s="8">
        <v>95.0</v>
      </c>
      <c r="G39" s="8">
        <v>110.0</v>
      </c>
      <c r="H39" s="8">
        <v>460.0</v>
      </c>
      <c r="I39" s="8">
        <v>8.0</v>
      </c>
      <c r="J39" s="8">
        <v>30.0</v>
      </c>
      <c r="K39" s="9" t="str">
        <f t="shared" si="1"/>
        <v>Sí</v>
      </c>
      <c r="L39" s="1" t="s">
        <v>16</v>
      </c>
      <c r="M39" s="1" t="s">
        <v>34</v>
      </c>
    </row>
    <row r="40">
      <c r="A40" s="1" t="s">
        <v>331</v>
      </c>
      <c r="B40" s="8">
        <v>55.0</v>
      </c>
      <c r="C40" s="8">
        <v>70.0</v>
      </c>
      <c r="D40" s="8">
        <v>55.0</v>
      </c>
      <c r="E40" s="8">
        <v>40.0</v>
      </c>
      <c r="F40" s="8">
        <v>55.0</v>
      </c>
      <c r="G40" s="8">
        <v>85.0</v>
      </c>
      <c r="H40" s="8">
        <v>360.0</v>
      </c>
      <c r="I40" s="8">
        <v>8.0</v>
      </c>
      <c r="J40" s="8">
        <v>115.0</v>
      </c>
      <c r="K40" s="9" t="str">
        <f t="shared" si="1"/>
        <v>No</v>
      </c>
      <c r="L40" s="1" t="s">
        <v>55</v>
      </c>
      <c r="M40" s="1"/>
      <c r="P40" s="34" t="s">
        <v>84</v>
      </c>
      <c r="Q40" s="35" t="s">
        <v>85</v>
      </c>
      <c r="R40" s="36"/>
      <c r="S40" s="36"/>
      <c r="T40" s="36"/>
      <c r="U40" s="93"/>
    </row>
    <row r="41">
      <c r="A41" s="1" t="s">
        <v>332</v>
      </c>
      <c r="B41" s="8">
        <v>30.0</v>
      </c>
      <c r="C41" s="8">
        <v>30.0</v>
      </c>
      <c r="D41" s="8">
        <v>30.0</v>
      </c>
      <c r="E41" s="8">
        <v>30.0</v>
      </c>
      <c r="F41" s="8">
        <v>30.0</v>
      </c>
      <c r="G41" s="8">
        <v>30.0</v>
      </c>
      <c r="H41" s="8">
        <v>180.0</v>
      </c>
      <c r="I41" s="8">
        <v>3.0</v>
      </c>
      <c r="J41" s="8">
        <v>18.0</v>
      </c>
      <c r="K41" s="9" t="str">
        <f t="shared" si="1"/>
        <v>No</v>
      </c>
      <c r="L41" s="1" t="s">
        <v>16</v>
      </c>
      <c r="M41" s="1"/>
      <c r="P41" s="13"/>
      <c r="U41" s="14"/>
    </row>
    <row r="42">
      <c r="A42" s="1" t="s">
        <v>333</v>
      </c>
      <c r="B42" s="8">
        <v>75.0</v>
      </c>
      <c r="C42" s="8">
        <v>75.0</v>
      </c>
      <c r="D42" s="8">
        <v>55.0</v>
      </c>
      <c r="E42" s="8">
        <v>105.0</v>
      </c>
      <c r="F42" s="8">
        <v>85.0</v>
      </c>
      <c r="G42" s="8">
        <v>30.0</v>
      </c>
      <c r="H42" s="8">
        <v>425.0</v>
      </c>
      <c r="I42" s="8">
        <v>8.0</v>
      </c>
      <c r="J42" s="8">
        <v>85.0</v>
      </c>
      <c r="K42" s="9" t="str">
        <f t="shared" si="1"/>
        <v>No</v>
      </c>
      <c r="L42" s="1" t="s">
        <v>16</v>
      </c>
      <c r="M42" s="1"/>
      <c r="P42" s="37" t="s">
        <v>88</v>
      </c>
      <c r="Q42" s="38"/>
      <c r="R42" s="38"/>
      <c r="U42" s="14"/>
    </row>
    <row r="43">
      <c r="A43" s="1" t="s">
        <v>334</v>
      </c>
      <c r="B43" s="8">
        <v>65.0</v>
      </c>
      <c r="C43" s="8">
        <v>65.0</v>
      </c>
      <c r="D43" s="8">
        <v>45.0</v>
      </c>
      <c r="E43" s="8">
        <v>75.0</v>
      </c>
      <c r="F43" s="8">
        <v>45.0</v>
      </c>
      <c r="G43" s="8">
        <v>95.0</v>
      </c>
      <c r="H43" s="8">
        <v>390.0</v>
      </c>
      <c r="I43" s="8">
        <v>12.0</v>
      </c>
      <c r="J43" s="8">
        <v>380.0</v>
      </c>
      <c r="K43" s="9" t="str">
        <f t="shared" si="1"/>
        <v>Sí</v>
      </c>
      <c r="L43" s="1" t="s">
        <v>43</v>
      </c>
      <c r="M43" s="1" t="s">
        <v>34</v>
      </c>
      <c r="P43" s="13">
        <f>CORREL(C2:C101,J2:J101)</f>
        <v>0.4640142401</v>
      </c>
      <c r="Q43" s="39">
        <f>CORREL(C4:C154,J4:J154)</f>
        <v>0.4611269008</v>
      </c>
      <c r="U43" s="14"/>
    </row>
    <row r="44">
      <c r="A44" s="1" t="s">
        <v>335</v>
      </c>
      <c r="B44" s="8">
        <v>55.0</v>
      </c>
      <c r="C44" s="8">
        <v>45.0</v>
      </c>
      <c r="D44" s="8">
        <v>45.0</v>
      </c>
      <c r="E44" s="8">
        <v>25.0</v>
      </c>
      <c r="F44" s="8">
        <v>25.0</v>
      </c>
      <c r="G44" s="8">
        <v>15.0</v>
      </c>
      <c r="H44" s="8">
        <v>210.0</v>
      </c>
      <c r="I44" s="8">
        <v>4.0</v>
      </c>
      <c r="J44" s="8">
        <v>85.0</v>
      </c>
      <c r="K44" s="9" t="str">
        <f t="shared" si="1"/>
        <v>Sí</v>
      </c>
      <c r="L44" s="1" t="s">
        <v>36</v>
      </c>
      <c r="M44" s="1" t="s">
        <v>70</v>
      </c>
      <c r="P44" s="13"/>
      <c r="U44" s="14"/>
    </row>
    <row r="45">
      <c r="A45" s="1" t="s">
        <v>336</v>
      </c>
      <c r="B45" s="8">
        <v>95.0</v>
      </c>
      <c r="C45" s="8">
        <v>85.0</v>
      </c>
      <c r="D45" s="8">
        <v>85.0</v>
      </c>
      <c r="E45" s="8">
        <v>65.0</v>
      </c>
      <c r="F45" s="8">
        <v>65.0</v>
      </c>
      <c r="G45" s="8">
        <v>35.0</v>
      </c>
      <c r="H45" s="8">
        <v>430.0</v>
      </c>
      <c r="I45" s="8">
        <v>14.0</v>
      </c>
      <c r="J45" s="8">
        <v>750.0</v>
      </c>
      <c r="K45" s="9" t="str">
        <f t="shared" si="1"/>
        <v>Sí</v>
      </c>
      <c r="L45" s="1" t="s">
        <v>36</v>
      </c>
      <c r="M45" s="1" t="s">
        <v>70</v>
      </c>
      <c r="P45" s="40" t="s">
        <v>92</v>
      </c>
      <c r="Q45" s="41"/>
      <c r="R45" s="41"/>
      <c r="U45" s="14"/>
    </row>
    <row r="46">
      <c r="A46" s="1" t="s">
        <v>337</v>
      </c>
      <c r="B46" s="8">
        <v>65.0</v>
      </c>
      <c r="C46" s="8">
        <v>65.0</v>
      </c>
      <c r="D46" s="8">
        <v>60.0</v>
      </c>
      <c r="E46" s="8">
        <v>130.0</v>
      </c>
      <c r="F46" s="8">
        <v>95.0</v>
      </c>
      <c r="G46" s="8">
        <v>110.0</v>
      </c>
      <c r="H46" s="8">
        <v>525.0</v>
      </c>
      <c r="I46" s="8">
        <v>9.0</v>
      </c>
      <c r="J46" s="8">
        <v>265.0</v>
      </c>
      <c r="K46" s="9" t="str">
        <f t="shared" si="1"/>
        <v>No</v>
      </c>
      <c r="L46" s="1" t="s">
        <v>121</v>
      </c>
      <c r="M46" s="1"/>
      <c r="P46" s="13">
        <f>CORREL(D2:D101,I2:I101)</f>
        <v>0.5276934338</v>
      </c>
      <c r="Q46" s="46">
        <f>CORREL(D2:D101,I2:I101)</f>
        <v>0.5276934338</v>
      </c>
      <c r="U46" s="14"/>
    </row>
    <row r="47">
      <c r="A47" s="1" t="s">
        <v>338</v>
      </c>
      <c r="B47" s="8">
        <v>95.0</v>
      </c>
      <c r="C47" s="8">
        <v>65.0</v>
      </c>
      <c r="D47" s="8">
        <v>110.0</v>
      </c>
      <c r="E47" s="8">
        <v>60.0</v>
      </c>
      <c r="F47" s="8">
        <v>130.0</v>
      </c>
      <c r="G47" s="8">
        <v>65.0</v>
      </c>
      <c r="H47" s="8">
        <v>525.0</v>
      </c>
      <c r="I47" s="8">
        <v>10.0</v>
      </c>
      <c r="J47" s="8">
        <v>270.0</v>
      </c>
      <c r="K47" s="9" t="str">
        <f t="shared" si="1"/>
        <v>No</v>
      </c>
      <c r="L47" s="1" t="s">
        <v>339</v>
      </c>
      <c r="M47" s="1"/>
      <c r="P47" s="13"/>
      <c r="U47" s="14"/>
    </row>
    <row r="48">
      <c r="A48" s="1" t="s">
        <v>340</v>
      </c>
      <c r="B48" s="8">
        <v>60.0</v>
      </c>
      <c r="C48" s="8">
        <v>85.0</v>
      </c>
      <c r="D48" s="8">
        <v>42.0</v>
      </c>
      <c r="E48" s="8">
        <v>85.0</v>
      </c>
      <c r="F48" s="8">
        <v>42.0</v>
      </c>
      <c r="G48" s="8">
        <v>91.0</v>
      </c>
      <c r="H48" s="8">
        <v>405.0</v>
      </c>
      <c r="I48" s="8">
        <v>5.0</v>
      </c>
      <c r="J48" s="8">
        <v>21.0</v>
      </c>
      <c r="K48" s="9" t="str">
        <f t="shared" si="1"/>
        <v>Sí</v>
      </c>
      <c r="L48" s="1" t="s">
        <v>339</v>
      </c>
      <c r="M48" s="1" t="s">
        <v>34</v>
      </c>
      <c r="P48" s="42" t="s">
        <v>96</v>
      </c>
      <c r="Q48" s="43"/>
      <c r="R48" s="43"/>
      <c r="S48" s="43"/>
      <c r="U48" s="14"/>
    </row>
    <row r="49">
      <c r="A49" s="1" t="s">
        <v>341</v>
      </c>
      <c r="B49" s="8">
        <v>95.0</v>
      </c>
      <c r="C49" s="8">
        <v>75.0</v>
      </c>
      <c r="D49" s="8">
        <v>80.0</v>
      </c>
      <c r="E49" s="8">
        <v>100.0</v>
      </c>
      <c r="F49" s="8">
        <v>110.0</v>
      </c>
      <c r="G49" s="8">
        <v>30.0</v>
      </c>
      <c r="H49" s="8">
        <v>490.0</v>
      </c>
      <c r="I49" s="8">
        <v>20.0</v>
      </c>
      <c r="J49" s="8">
        <v>795.0</v>
      </c>
      <c r="K49" s="9" t="str">
        <f t="shared" si="1"/>
        <v>Sí</v>
      </c>
      <c r="L49" s="1" t="s">
        <v>36</v>
      </c>
      <c r="M49" s="1" t="s">
        <v>121</v>
      </c>
      <c r="P49" s="44" t="s">
        <v>98</v>
      </c>
      <c r="Q49" s="45"/>
      <c r="R49" s="45"/>
      <c r="S49" s="45"/>
      <c r="T49" s="45"/>
      <c r="U49" s="94"/>
    </row>
    <row r="50">
      <c r="A50" s="1" t="s">
        <v>342</v>
      </c>
      <c r="B50" s="8">
        <v>60.0</v>
      </c>
      <c r="C50" s="8">
        <v>60.0</v>
      </c>
      <c r="D50" s="8">
        <v>60.0</v>
      </c>
      <c r="E50" s="8">
        <v>85.0</v>
      </c>
      <c r="F50" s="8">
        <v>85.0</v>
      </c>
      <c r="G50" s="8">
        <v>85.0</v>
      </c>
      <c r="H50" s="8">
        <v>435.0</v>
      </c>
      <c r="I50" s="8">
        <v>7.0</v>
      </c>
      <c r="J50" s="8">
        <v>10.0</v>
      </c>
      <c r="K50" s="9" t="str">
        <f t="shared" si="1"/>
        <v>No</v>
      </c>
      <c r="L50" s="1" t="s">
        <v>187</v>
      </c>
      <c r="M50" s="1"/>
      <c r="P50" s="46">
        <f>CORREL(D11:D161,I11:I161)</f>
        <v>0.5184826387</v>
      </c>
      <c r="U50" s="14"/>
    </row>
    <row r="51">
      <c r="A51" s="1" t="s">
        <v>343</v>
      </c>
      <c r="B51" s="8">
        <v>48.0</v>
      </c>
      <c r="C51" s="8">
        <v>72.0</v>
      </c>
      <c r="D51" s="8">
        <v>48.0</v>
      </c>
      <c r="E51" s="8">
        <v>72.0</v>
      </c>
      <c r="F51" s="8">
        <v>48.0</v>
      </c>
      <c r="G51" s="8">
        <v>48.0</v>
      </c>
      <c r="H51" s="8">
        <v>336.0</v>
      </c>
      <c r="I51" s="8">
        <v>5.0</v>
      </c>
      <c r="J51" s="8">
        <v>50.0</v>
      </c>
      <c r="K51" s="9" t="str">
        <f t="shared" si="1"/>
        <v>No</v>
      </c>
      <c r="L51" s="1" t="s">
        <v>121</v>
      </c>
      <c r="M51" s="1"/>
      <c r="P51" s="44" t="s">
        <v>101</v>
      </c>
      <c r="Q51" s="45"/>
      <c r="R51" s="45"/>
      <c r="U51" s="14"/>
    </row>
    <row r="52">
      <c r="A52" s="1" t="s">
        <v>344</v>
      </c>
      <c r="B52" s="8">
        <v>190.0</v>
      </c>
      <c r="C52" s="8">
        <v>33.0</v>
      </c>
      <c r="D52" s="8">
        <v>58.0</v>
      </c>
      <c r="E52" s="8">
        <v>33.0</v>
      </c>
      <c r="F52" s="8">
        <v>58.0</v>
      </c>
      <c r="G52" s="8">
        <v>33.0</v>
      </c>
      <c r="H52" s="8">
        <v>405.0</v>
      </c>
      <c r="I52" s="8">
        <v>13.0</v>
      </c>
      <c r="J52" s="8">
        <v>285.0</v>
      </c>
      <c r="K52" s="9" t="str">
        <f t="shared" si="1"/>
        <v>No</v>
      </c>
      <c r="L52" s="1" t="s">
        <v>121</v>
      </c>
      <c r="M52" s="1"/>
      <c r="P52" s="47">
        <f>CORREL(C13:C163,J13:J163)</f>
        <v>0.4532929188</v>
      </c>
      <c r="Q52" s="27"/>
      <c r="R52" s="27"/>
      <c r="S52" s="27"/>
      <c r="T52" s="27"/>
      <c r="U52" s="28"/>
    </row>
    <row r="53">
      <c r="A53" s="1" t="s">
        <v>345</v>
      </c>
      <c r="B53" s="8">
        <v>70.0</v>
      </c>
      <c r="C53" s="8">
        <v>80.0</v>
      </c>
      <c r="D53" s="8">
        <v>65.0</v>
      </c>
      <c r="E53" s="8">
        <v>90.0</v>
      </c>
      <c r="F53" s="8">
        <v>65.0</v>
      </c>
      <c r="G53" s="8">
        <v>85.0</v>
      </c>
      <c r="H53" s="8">
        <v>455.0</v>
      </c>
      <c r="I53" s="8">
        <v>15.0</v>
      </c>
      <c r="J53" s="8">
        <v>415.0</v>
      </c>
      <c r="K53" s="9" t="str">
        <f t="shared" si="1"/>
        <v>Sí</v>
      </c>
      <c r="L53" s="1" t="s">
        <v>55</v>
      </c>
      <c r="M53" s="1" t="s">
        <v>121</v>
      </c>
    </row>
    <row r="54">
      <c r="A54" s="1" t="s">
        <v>346</v>
      </c>
      <c r="B54" s="8">
        <v>50.0</v>
      </c>
      <c r="C54" s="8">
        <v>65.0</v>
      </c>
      <c r="D54" s="8">
        <v>90.0</v>
      </c>
      <c r="E54" s="8">
        <v>35.0</v>
      </c>
      <c r="F54" s="8">
        <v>35.0</v>
      </c>
      <c r="G54" s="8">
        <v>15.0</v>
      </c>
      <c r="H54" s="8">
        <v>290.0</v>
      </c>
      <c r="I54" s="8">
        <v>6.0</v>
      </c>
      <c r="J54" s="8">
        <v>72.0</v>
      </c>
      <c r="K54" s="9" t="str">
        <f t="shared" si="1"/>
        <v>No</v>
      </c>
      <c r="L54" s="1" t="s">
        <v>43</v>
      </c>
      <c r="M54" s="1"/>
    </row>
    <row r="55">
      <c r="A55" s="1" t="s">
        <v>347</v>
      </c>
      <c r="B55" s="8">
        <v>75.0</v>
      </c>
      <c r="C55" s="8">
        <v>90.0</v>
      </c>
      <c r="D55" s="8">
        <v>140.0</v>
      </c>
      <c r="E55" s="8">
        <v>60.0</v>
      </c>
      <c r="F55" s="8">
        <v>60.0</v>
      </c>
      <c r="G55" s="8">
        <v>40.0</v>
      </c>
      <c r="H55" s="8">
        <v>465.0</v>
      </c>
      <c r="I55" s="8">
        <v>12.0</v>
      </c>
      <c r="J55" s="8">
        <v>1258.0</v>
      </c>
      <c r="K55" s="9" t="str">
        <f t="shared" si="1"/>
        <v>Sí</v>
      </c>
      <c r="L55" s="1" t="s">
        <v>43</v>
      </c>
      <c r="M55" s="1" t="s">
        <v>162</v>
      </c>
      <c r="P55" s="48" t="s">
        <v>105</v>
      </c>
      <c r="Q55" s="48"/>
      <c r="R55" s="48"/>
      <c r="S55" s="48"/>
      <c r="T55" s="48"/>
      <c r="U55" s="48"/>
      <c r="V55" s="48"/>
      <c r="W55" s="12"/>
      <c r="X55" s="7"/>
    </row>
    <row r="56">
      <c r="A56" s="1" t="s">
        <v>348</v>
      </c>
      <c r="B56" s="8">
        <v>100.0</v>
      </c>
      <c r="C56" s="8">
        <v>70.0</v>
      </c>
      <c r="D56" s="8">
        <v>70.0</v>
      </c>
      <c r="E56" s="8">
        <v>65.0</v>
      </c>
      <c r="F56" s="8">
        <v>65.0</v>
      </c>
      <c r="G56" s="8">
        <v>45.0</v>
      </c>
      <c r="H56" s="8">
        <v>415.0</v>
      </c>
      <c r="I56" s="8">
        <v>15.0</v>
      </c>
      <c r="J56" s="8">
        <v>140.0</v>
      </c>
      <c r="K56" s="9" t="str">
        <f t="shared" si="1"/>
        <v>Sí</v>
      </c>
      <c r="L56" s="1" t="s">
        <v>55</v>
      </c>
      <c r="M56" s="1" t="s">
        <v>168</v>
      </c>
      <c r="P56" s="17" t="s">
        <v>107</v>
      </c>
      <c r="X56" s="14"/>
    </row>
    <row r="57">
      <c r="A57" s="1" t="s">
        <v>349</v>
      </c>
      <c r="B57" s="8">
        <v>65.0</v>
      </c>
      <c r="C57" s="8">
        <v>75.0</v>
      </c>
      <c r="D57" s="8">
        <v>105.0</v>
      </c>
      <c r="E57" s="8">
        <v>35.0</v>
      </c>
      <c r="F57" s="8">
        <v>65.0</v>
      </c>
      <c r="G57" s="8">
        <v>85.0</v>
      </c>
      <c r="H57" s="8">
        <v>430.0</v>
      </c>
      <c r="I57" s="8">
        <v>11.0</v>
      </c>
      <c r="J57" s="8">
        <v>648.0</v>
      </c>
      <c r="K57" s="9" t="str">
        <f t="shared" si="1"/>
        <v>Sí</v>
      </c>
      <c r="L57" s="1" t="s">
        <v>70</v>
      </c>
      <c r="M57" s="1" t="s">
        <v>34</v>
      </c>
      <c r="P57" s="13"/>
      <c r="X57" s="14"/>
    </row>
    <row r="58">
      <c r="A58" s="1" t="s">
        <v>350</v>
      </c>
      <c r="B58" s="8">
        <v>75.0</v>
      </c>
      <c r="C58" s="8">
        <v>85.0</v>
      </c>
      <c r="D58" s="8">
        <v>200.0</v>
      </c>
      <c r="E58" s="8">
        <v>55.0</v>
      </c>
      <c r="F58" s="8">
        <v>65.0</v>
      </c>
      <c r="G58" s="8">
        <v>30.0</v>
      </c>
      <c r="H58" s="8">
        <v>510.0</v>
      </c>
      <c r="I58" s="8">
        <v>92.0</v>
      </c>
      <c r="J58" s="8">
        <v>4000.0</v>
      </c>
      <c r="K58" s="9" t="str">
        <f t="shared" si="1"/>
        <v>Sí</v>
      </c>
      <c r="L58" s="1" t="s">
        <v>162</v>
      </c>
      <c r="M58" s="1" t="s">
        <v>70</v>
      </c>
      <c r="P58" s="50" t="s">
        <v>110</v>
      </c>
      <c r="Q58" s="51"/>
      <c r="R58" s="51"/>
      <c r="S58" s="51"/>
      <c r="U58" s="52" t="s">
        <v>111</v>
      </c>
      <c r="V58" s="51"/>
      <c r="W58" s="51"/>
      <c r="X58" s="53"/>
    </row>
    <row r="59">
      <c r="A59" s="1" t="s">
        <v>351</v>
      </c>
      <c r="B59" s="8">
        <v>60.0</v>
      </c>
      <c r="C59" s="8">
        <v>80.0</v>
      </c>
      <c r="D59" s="8">
        <v>50.0</v>
      </c>
      <c r="E59" s="8">
        <v>40.0</v>
      </c>
      <c r="F59" s="8">
        <v>40.0</v>
      </c>
      <c r="G59" s="8">
        <v>30.0</v>
      </c>
      <c r="H59" s="8">
        <v>300.0</v>
      </c>
      <c r="I59" s="8">
        <v>6.0</v>
      </c>
      <c r="J59" s="8">
        <v>78.0</v>
      </c>
      <c r="K59" s="9" t="str">
        <f t="shared" si="1"/>
        <v>No</v>
      </c>
      <c r="L59" s="1" t="s">
        <v>81</v>
      </c>
      <c r="M59" s="1"/>
      <c r="P59" s="13">
        <f>AVERAGE(H2:H12,H22:H23,H25,H29:H32,H35:H36,H40:H42,H46:H47,H50:H52,H54,H59:H60,H66:H68,H73:H74,H81:H87,H89:H95)</f>
        <v>398.18</v>
      </c>
      <c r="U59" s="9">
        <f>AVERAGE(H13:H21,H26:H28,H33:H34,H37:H39,H43:H45,H48:H49,H53,H55:H58,H61:H65,H69:H72,H75:H80,H88,H96:H101)</f>
        <v>420.3877551</v>
      </c>
      <c r="X59" s="14"/>
    </row>
    <row r="60">
      <c r="A60" s="1" t="s">
        <v>352</v>
      </c>
      <c r="B60" s="8">
        <v>90.0</v>
      </c>
      <c r="C60" s="8">
        <v>120.0</v>
      </c>
      <c r="D60" s="8">
        <v>75.0</v>
      </c>
      <c r="E60" s="8">
        <v>60.0</v>
      </c>
      <c r="F60" s="8">
        <v>60.0</v>
      </c>
      <c r="G60" s="8">
        <v>45.0</v>
      </c>
      <c r="H60" s="8">
        <v>450.0</v>
      </c>
      <c r="I60" s="8">
        <v>14.0</v>
      </c>
      <c r="J60" s="8">
        <v>487.0</v>
      </c>
      <c r="K60" s="9" t="str">
        <f t="shared" si="1"/>
        <v>No</v>
      </c>
      <c r="L60" s="1" t="s">
        <v>81</v>
      </c>
      <c r="M60" s="1"/>
      <c r="P60" s="13"/>
      <c r="X60" s="14"/>
    </row>
    <row r="61">
      <c r="A61" s="1" t="s">
        <v>353</v>
      </c>
      <c r="B61" s="8">
        <v>65.0</v>
      </c>
      <c r="C61" s="8">
        <v>95.0</v>
      </c>
      <c r="D61" s="8">
        <v>85.0</v>
      </c>
      <c r="E61" s="8">
        <v>55.0</v>
      </c>
      <c r="F61" s="8">
        <v>55.0</v>
      </c>
      <c r="G61" s="8">
        <v>85.0</v>
      </c>
      <c r="H61" s="8">
        <v>440.0</v>
      </c>
      <c r="I61" s="8">
        <v>5.0</v>
      </c>
      <c r="J61" s="8">
        <v>39.0</v>
      </c>
      <c r="K61" s="9" t="str">
        <f t="shared" si="1"/>
        <v>Sí</v>
      </c>
      <c r="L61" s="1" t="s">
        <v>36</v>
      </c>
      <c r="M61" s="1" t="s">
        <v>17</v>
      </c>
      <c r="P61" s="54" t="s">
        <v>116</v>
      </c>
      <c r="Q61" s="55" t="s">
        <v>117</v>
      </c>
      <c r="R61" s="55" t="s">
        <v>118</v>
      </c>
      <c r="S61" s="55"/>
      <c r="U61" s="55" t="s">
        <v>116</v>
      </c>
      <c r="V61" s="55" t="s">
        <v>117</v>
      </c>
      <c r="W61" s="55" t="s">
        <v>118</v>
      </c>
      <c r="X61" s="56"/>
    </row>
    <row r="62">
      <c r="A62" s="1" t="s">
        <v>354</v>
      </c>
      <c r="B62" s="8">
        <v>70.0</v>
      </c>
      <c r="C62" s="8">
        <v>130.0</v>
      </c>
      <c r="D62" s="8">
        <v>100.0</v>
      </c>
      <c r="E62" s="8">
        <v>55.0</v>
      </c>
      <c r="F62" s="8">
        <v>80.0</v>
      </c>
      <c r="G62" s="8">
        <v>65.0</v>
      </c>
      <c r="H62" s="8">
        <v>500.0</v>
      </c>
      <c r="I62" s="8">
        <v>18.0</v>
      </c>
      <c r="J62" s="8">
        <v>1180.0</v>
      </c>
      <c r="K62" s="9" t="str">
        <f t="shared" si="1"/>
        <v>Sí</v>
      </c>
      <c r="L62" s="1" t="s">
        <v>43</v>
      </c>
      <c r="M62" s="1" t="s">
        <v>162</v>
      </c>
      <c r="P62" s="17" t="s">
        <v>355</v>
      </c>
      <c r="Q62" s="2" t="s">
        <v>356</v>
      </c>
      <c r="R62" s="2">
        <v>680.0</v>
      </c>
      <c r="U62" s="2" t="s">
        <v>357</v>
      </c>
      <c r="V62" s="2" t="s">
        <v>183</v>
      </c>
      <c r="W62" s="2">
        <v>580.0</v>
      </c>
      <c r="X62" s="14"/>
    </row>
    <row r="63">
      <c r="A63" s="1" t="s">
        <v>317</v>
      </c>
      <c r="B63" s="8">
        <v>20.0</v>
      </c>
      <c r="C63" s="8">
        <v>10.0</v>
      </c>
      <c r="D63" s="8">
        <v>230.0</v>
      </c>
      <c r="E63" s="8">
        <v>10.0</v>
      </c>
      <c r="F63" s="8">
        <v>230.0</v>
      </c>
      <c r="G63" s="8">
        <v>5.0</v>
      </c>
      <c r="H63" s="8">
        <v>505.0</v>
      </c>
      <c r="I63" s="8">
        <v>6.0</v>
      </c>
      <c r="J63" s="8">
        <v>205.0</v>
      </c>
      <c r="K63" s="9" t="str">
        <f t="shared" si="1"/>
        <v>Sí</v>
      </c>
      <c r="L63" s="1" t="s">
        <v>43</v>
      </c>
      <c r="M63" s="1" t="s">
        <v>155</v>
      </c>
      <c r="P63" s="17" t="s">
        <v>358</v>
      </c>
      <c r="Q63" s="2" t="s">
        <v>359</v>
      </c>
      <c r="R63" s="2">
        <v>680.0</v>
      </c>
      <c r="U63" s="2" t="s">
        <v>360</v>
      </c>
      <c r="V63" s="2" t="s">
        <v>185</v>
      </c>
      <c r="W63" s="2">
        <v>580.0</v>
      </c>
      <c r="X63" s="14"/>
    </row>
    <row r="64">
      <c r="A64" s="1" t="s">
        <v>361</v>
      </c>
      <c r="B64" s="8">
        <v>80.0</v>
      </c>
      <c r="C64" s="8">
        <v>125.0</v>
      </c>
      <c r="D64" s="8">
        <v>75.0</v>
      </c>
      <c r="E64" s="8">
        <v>40.0</v>
      </c>
      <c r="F64" s="8">
        <v>95.0</v>
      </c>
      <c r="G64" s="8">
        <v>85.0</v>
      </c>
      <c r="H64" s="8">
        <v>500.0</v>
      </c>
      <c r="I64" s="8">
        <v>15.0</v>
      </c>
      <c r="J64" s="8">
        <v>540.0</v>
      </c>
      <c r="K64" s="9" t="str">
        <f t="shared" si="1"/>
        <v>Sí</v>
      </c>
      <c r="L64" s="1" t="s">
        <v>43</v>
      </c>
      <c r="M64" s="1" t="s">
        <v>113</v>
      </c>
      <c r="P64" s="17" t="s">
        <v>362</v>
      </c>
      <c r="Q64" s="2" t="s">
        <v>363</v>
      </c>
      <c r="R64" s="2">
        <v>600.0</v>
      </c>
      <c r="U64" s="2" t="s">
        <v>364</v>
      </c>
      <c r="V64" s="2" t="s">
        <v>189</v>
      </c>
      <c r="W64" s="2">
        <v>580.0</v>
      </c>
      <c r="X64" s="14"/>
    </row>
    <row r="65">
      <c r="A65" s="1" t="s">
        <v>365</v>
      </c>
      <c r="B65" s="8">
        <v>55.0</v>
      </c>
      <c r="C65" s="8">
        <v>95.0</v>
      </c>
      <c r="D65" s="8">
        <v>55.0</v>
      </c>
      <c r="E65" s="8">
        <v>35.0</v>
      </c>
      <c r="F65" s="8">
        <v>75.0</v>
      </c>
      <c r="G65" s="8">
        <v>115.0</v>
      </c>
      <c r="H65" s="8">
        <v>430.0</v>
      </c>
      <c r="I65" s="8">
        <v>9.0</v>
      </c>
      <c r="J65" s="8">
        <v>280.0</v>
      </c>
      <c r="K65" s="9" t="str">
        <f t="shared" si="1"/>
        <v>Sí</v>
      </c>
      <c r="L65" s="1" t="s">
        <v>339</v>
      </c>
      <c r="M65" s="1" t="s">
        <v>171</v>
      </c>
      <c r="P65" s="17" t="s">
        <v>366</v>
      </c>
      <c r="Q65" s="2" t="s">
        <v>367</v>
      </c>
      <c r="R65" s="2">
        <v>540.0</v>
      </c>
      <c r="U65" s="2" t="s">
        <v>368</v>
      </c>
      <c r="V65" s="2" t="s">
        <v>369</v>
      </c>
      <c r="W65" s="2">
        <v>540.0</v>
      </c>
      <c r="X65" s="14"/>
    </row>
    <row r="66">
      <c r="A66" s="1" t="s">
        <v>370</v>
      </c>
      <c r="B66" s="8">
        <v>60.0</v>
      </c>
      <c r="C66" s="8">
        <v>80.0</v>
      </c>
      <c r="D66" s="8">
        <v>50.0</v>
      </c>
      <c r="E66" s="8">
        <v>50.0</v>
      </c>
      <c r="F66" s="8">
        <v>50.0</v>
      </c>
      <c r="G66" s="8">
        <v>40.0</v>
      </c>
      <c r="H66" s="8">
        <v>330.0</v>
      </c>
      <c r="I66" s="8">
        <v>6.0</v>
      </c>
      <c r="J66" s="8">
        <v>88.0</v>
      </c>
      <c r="K66" s="9" t="str">
        <f t="shared" si="1"/>
        <v>No</v>
      </c>
      <c r="L66" s="1" t="s">
        <v>55</v>
      </c>
      <c r="M66" s="1"/>
      <c r="P66" s="17" t="s">
        <v>371</v>
      </c>
      <c r="Q66" s="2" t="s">
        <v>372</v>
      </c>
      <c r="R66" s="2">
        <v>500.0</v>
      </c>
      <c r="U66" s="2" t="s">
        <v>373</v>
      </c>
      <c r="V66" s="2" t="s">
        <v>374</v>
      </c>
      <c r="W66" s="2">
        <v>500.0</v>
      </c>
      <c r="X66" s="14"/>
    </row>
    <row r="67">
      <c r="A67" s="1" t="s">
        <v>375</v>
      </c>
      <c r="B67" s="8">
        <v>90.0</v>
      </c>
      <c r="C67" s="8">
        <v>130.0</v>
      </c>
      <c r="D67" s="8">
        <v>75.0</v>
      </c>
      <c r="E67" s="8">
        <v>75.0</v>
      </c>
      <c r="F67" s="8">
        <v>75.0</v>
      </c>
      <c r="G67" s="8">
        <v>55.0</v>
      </c>
      <c r="H67" s="8">
        <v>500.0</v>
      </c>
      <c r="I67" s="8">
        <v>18.0</v>
      </c>
      <c r="J67" s="8">
        <v>1258.0</v>
      </c>
      <c r="K67" s="9" t="str">
        <f t="shared" si="1"/>
        <v>No</v>
      </c>
      <c r="L67" s="1" t="s">
        <v>55</v>
      </c>
      <c r="M67" s="1"/>
      <c r="P67" s="26"/>
      <c r="Q67" s="27"/>
      <c r="R67" s="27"/>
      <c r="S67" s="27"/>
      <c r="T67" s="27"/>
      <c r="U67" s="27"/>
      <c r="V67" s="27"/>
      <c r="W67" s="27"/>
      <c r="X67" s="28"/>
    </row>
    <row r="68">
      <c r="A68" s="1" t="s">
        <v>376</v>
      </c>
      <c r="B68" s="8">
        <v>40.0</v>
      </c>
      <c r="C68" s="8">
        <v>40.0</v>
      </c>
      <c r="D68" s="8">
        <v>40.0</v>
      </c>
      <c r="E68" s="8">
        <v>70.0</v>
      </c>
      <c r="F68" s="8">
        <v>40.0</v>
      </c>
      <c r="G68" s="8">
        <v>20.0</v>
      </c>
      <c r="H68" s="8">
        <v>250.0</v>
      </c>
      <c r="I68" s="8">
        <v>7.0</v>
      </c>
      <c r="J68" s="8">
        <v>350.0</v>
      </c>
      <c r="K68" s="9" t="str">
        <f t="shared" si="1"/>
        <v>No</v>
      </c>
      <c r="L68" s="1" t="s">
        <v>28</v>
      </c>
      <c r="M68" s="1"/>
    </row>
    <row r="69">
      <c r="A69" s="1" t="s">
        <v>377</v>
      </c>
      <c r="B69" s="8">
        <v>60.0</v>
      </c>
      <c r="C69" s="8">
        <v>50.0</v>
      </c>
      <c r="D69" s="8">
        <v>120.0</v>
      </c>
      <c r="E69" s="8">
        <v>90.0</v>
      </c>
      <c r="F69" s="8">
        <v>80.0</v>
      </c>
      <c r="G69" s="8">
        <v>30.0</v>
      </c>
      <c r="H69" s="8">
        <v>430.0</v>
      </c>
      <c r="I69" s="8">
        <v>8.0</v>
      </c>
      <c r="J69" s="8">
        <v>550.0</v>
      </c>
      <c r="K69" s="9" t="str">
        <f t="shared" si="1"/>
        <v>Sí</v>
      </c>
      <c r="L69" s="1" t="s">
        <v>28</v>
      </c>
      <c r="M69" s="1" t="s">
        <v>155</v>
      </c>
      <c r="P69" s="57" t="s">
        <v>141</v>
      </c>
      <c r="Q69" s="58"/>
      <c r="R69" s="58"/>
      <c r="S69" s="58"/>
      <c r="T69" s="58"/>
      <c r="U69" s="58"/>
      <c r="V69" s="7"/>
    </row>
    <row r="70">
      <c r="A70" s="1" t="s">
        <v>378</v>
      </c>
      <c r="B70" s="8">
        <v>50.0</v>
      </c>
      <c r="C70" s="8">
        <v>50.0</v>
      </c>
      <c r="D70" s="8">
        <v>40.0</v>
      </c>
      <c r="E70" s="8">
        <v>30.0</v>
      </c>
      <c r="F70" s="8">
        <v>30.0</v>
      </c>
      <c r="G70" s="8">
        <v>50.0</v>
      </c>
      <c r="H70" s="8">
        <v>250.0</v>
      </c>
      <c r="I70" s="8">
        <v>4.0</v>
      </c>
      <c r="J70" s="8">
        <v>65.0</v>
      </c>
      <c r="K70" s="9" t="str">
        <f t="shared" si="1"/>
        <v>Sí</v>
      </c>
      <c r="L70" s="1" t="s">
        <v>171</v>
      </c>
      <c r="M70" s="1" t="s">
        <v>70</v>
      </c>
      <c r="P70" s="59" t="s">
        <v>143</v>
      </c>
      <c r="Q70" s="59" t="s">
        <v>144</v>
      </c>
      <c r="R70" s="59" t="s">
        <v>0</v>
      </c>
      <c r="S70" s="59" t="s">
        <v>145</v>
      </c>
      <c r="V70" s="14"/>
    </row>
    <row r="71">
      <c r="A71" s="1" t="s">
        <v>379</v>
      </c>
      <c r="B71" s="8">
        <v>100.0</v>
      </c>
      <c r="C71" s="8">
        <v>100.0</v>
      </c>
      <c r="D71" s="8">
        <v>80.0</v>
      </c>
      <c r="E71" s="8">
        <v>60.0</v>
      </c>
      <c r="F71" s="8">
        <v>60.0</v>
      </c>
      <c r="G71" s="8">
        <v>50.0</v>
      </c>
      <c r="H71" s="8">
        <v>450.0</v>
      </c>
      <c r="I71" s="8">
        <v>11.0</v>
      </c>
      <c r="J71" s="8">
        <v>558.0</v>
      </c>
      <c r="K71" s="9" t="str">
        <f t="shared" si="1"/>
        <v>Sí</v>
      </c>
      <c r="L71" s="1" t="s">
        <v>171</v>
      </c>
      <c r="M71" s="1" t="s">
        <v>70</v>
      </c>
      <c r="P71" s="60" t="s">
        <v>1</v>
      </c>
      <c r="Q71" s="61" t="s">
        <v>147</v>
      </c>
      <c r="R71" s="2" t="s">
        <v>286</v>
      </c>
      <c r="S71" s="2">
        <v>255.0</v>
      </c>
      <c r="V71" s="14"/>
    </row>
    <row r="72">
      <c r="A72" s="1" t="s">
        <v>380</v>
      </c>
      <c r="B72" s="8">
        <v>65.0</v>
      </c>
      <c r="C72" s="8">
        <v>55.0</v>
      </c>
      <c r="D72" s="8">
        <v>95.0</v>
      </c>
      <c r="E72" s="8">
        <v>65.0</v>
      </c>
      <c r="F72" s="8">
        <v>95.0</v>
      </c>
      <c r="G72" s="8">
        <v>35.0</v>
      </c>
      <c r="H72" s="8">
        <v>410.0</v>
      </c>
      <c r="I72" s="8">
        <v>6.0</v>
      </c>
      <c r="J72" s="8">
        <v>50.0</v>
      </c>
      <c r="K72" s="9" t="str">
        <f t="shared" si="1"/>
        <v>Sí</v>
      </c>
      <c r="L72" s="1" t="s">
        <v>36</v>
      </c>
      <c r="M72" s="1" t="s">
        <v>155</v>
      </c>
      <c r="P72" s="60" t="s">
        <v>1</v>
      </c>
      <c r="Q72" s="61" t="s">
        <v>149</v>
      </c>
      <c r="R72" s="2" t="s">
        <v>307</v>
      </c>
      <c r="S72" s="2">
        <v>20.0</v>
      </c>
      <c r="V72" s="14"/>
    </row>
    <row r="73">
      <c r="A73" s="1" t="s">
        <v>381</v>
      </c>
      <c r="B73" s="8">
        <v>35.0</v>
      </c>
      <c r="C73" s="8">
        <v>65.0</v>
      </c>
      <c r="D73" s="8">
        <v>35.0</v>
      </c>
      <c r="E73" s="8">
        <v>65.0</v>
      </c>
      <c r="F73" s="8">
        <v>35.0</v>
      </c>
      <c r="G73" s="8">
        <v>65.0</v>
      </c>
      <c r="H73" s="8">
        <v>300.0</v>
      </c>
      <c r="I73" s="8">
        <v>6.0</v>
      </c>
      <c r="J73" s="8">
        <v>120.0</v>
      </c>
      <c r="K73" s="9" t="str">
        <f t="shared" si="1"/>
        <v>No</v>
      </c>
      <c r="L73" s="1" t="s">
        <v>36</v>
      </c>
      <c r="M73" s="1"/>
      <c r="P73" s="60" t="s">
        <v>2</v>
      </c>
      <c r="Q73" s="61" t="s">
        <v>147</v>
      </c>
      <c r="R73" s="2" t="s">
        <v>294</v>
      </c>
      <c r="S73" s="2">
        <v>134.0</v>
      </c>
      <c r="V73" s="14"/>
    </row>
    <row r="74">
      <c r="A74" s="1" t="s">
        <v>382</v>
      </c>
      <c r="B74" s="8">
        <v>75.0</v>
      </c>
      <c r="C74" s="8">
        <v>105.0</v>
      </c>
      <c r="D74" s="8">
        <v>75.0</v>
      </c>
      <c r="E74" s="8">
        <v>105.0</v>
      </c>
      <c r="F74" s="8">
        <v>75.0</v>
      </c>
      <c r="G74" s="8">
        <v>45.0</v>
      </c>
      <c r="H74" s="8">
        <v>480.0</v>
      </c>
      <c r="I74" s="8">
        <v>9.0</v>
      </c>
      <c r="J74" s="8">
        <v>285.0</v>
      </c>
      <c r="K74" s="9" t="str">
        <f t="shared" si="1"/>
        <v>No</v>
      </c>
      <c r="L74" s="1" t="s">
        <v>36</v>
      </c>
      <c r="M74" s="1"/>
      <c r="P74" s="60" t="s">
        <v>2</v>
      </c>
      <c r="Q74" s="61" t="s">
        <v>149</v>
      </c>
      <c r="R74" s="2" t="s">
        <v>317</v>
      </c>
      <c r="S74" s="2">
        <v>10.0</v>
      </c>
      <c r="V74" s="14"/>
    </row>
    <row r="75">
      <c r="A75" s="1" t="s">
        <v>383</v>
      </c>
      <c r="B75" s="8">
        <v>45.0</v>
      </c>
      <c r="C75" s="8">
        <v>55.0</v>
      </c>
      <c r="D75" s="8">
        <v>45.0</v>
      </c>
      <c r="E75" s="8">
        <v>65.0</v>
      </c>
      <c r="F75" s="8">
        <v>45.0</v>
      </c>
      <c r="G75" s="8">
        <v>75.0</v>
      </c>
      <c r="H75" s="8">
        <v>330.0</v>
      </c>
      <c r="I75" s="8">
        <v>9.0</v>
      </c>
      <c r="J75" s="8">
        <v>160.0</v>
      </c>
      <c r="K75" s="9" t="str">
        <f t="shared" si="1"/>
        <v>Sí</v>
      </c>
      <c r="L75" s="1" t="s">
        <v>171</v>
      </c>
      <c r="M75" s="1" t="s">
        <v>34</v>
      </c>
      <c r="P75" s="60" t="s">
        <v>3</v>
      </c>
      <c r="Q75" s="61" t="s">
        <v>147</v>
      </c>
      <c r="R75" s="2" t="s">
        <v>317</v>
      </c>
      <c r="S75" s="2">
        <v>230.0</v>
      </c>
      <c r="V75" s="14"/>
    </row>
    <row r="76">
      <c r="A76" s="1" t="s">
        <v>384</v>
      </c>
      <c r="B76" s="8">
        <v>85.0</v>
      </c>
      <c r="C76" s="8">
        <v>40.0</v>
      </c>
      <c r="D76" s="8">
        <v>70.0</v>
      </c>
      <c r="E76" s="8">
        <v>80.0</v>
      </c>
      <c r="F76" s="8">
        <v>140.0</v>
      </c>
      <c r="G76" s="8">
        <v>70.0</v>
      </c>
      <c r="H76" s="8">
        <v>485.0</v>
      </c>
      <c r="I76" s="8">
        <v>21.0</v>
      </c>
      <c r="J76" s="8">
        <v>2200.0</v>
      </c>
      <c r="K76" s="9" t="str">
        <f t="shared" si="1"/>
        <v>Sí</v>
      </c>
      <c r="L76" s="1" t="s">
        <v>36</v>
      </c>
      <c r="M76" s="1" t="s">
        <v>34</v>
      </c>
      <c r="P76" s="60" t="s">
        <v>3</v>
      </c>
      <c r="Q76" s="61" t="s">
        <v>149</v>
      </c>
      <c r="R76" s="2" t="s">
        <v>286</v>
      </c>
      <c r="S76" s="2">
        <v>10.0</v>
      </c>
      <c r="V76" s="14"/>
    </row>
    <row r="77">
      <c r="A77" s="1" t="s">
        <v>385</v>
      </c>
      <c r="B77" s="8">
        <v>65.0</v>
      </c>
      <c r="C77" s="8">
        <v>80.0</v>
      </c>
      <c r="D77" s="8">
        <v>140.0</v>
      </c>
      <c r="E77" s="8">
        <v>40.0</v>
      </c>
      <c r="F77" s="8">
        <v>70.0</v>
      </c>
      <c r="G77" s="8">
        <v>70.0</v>
      </c>
      <c r="H77" s="8">
        <v>465.0</v>
      </c>
      <c r="I77" s="8">
        <v>17.0</v>
      </c>
      <c r="J77" s="8">
        <v>505.0</v>
      </c>
      <c r="K77" s="9" t="str">
        <f t="shared" si="1"/>
        <v>Sí</v>
      </c>
      <c r="L77" s="1" t="s">
        <v>162</v>
      </c>
      <c r="M77" s="1" t="s">
        <v>34</v>
      </c>
      <c r="P77" s="60" t="s">
        <v>4</v>
      </c>
      <c r="Q77" s="61" t="s">
        <v>147</v>
      </c>
      <c r="R77" s="2" t="s">
        <v>337</v>
      </c>
      <c r="S77" s="2">
        <v>130.0</v>
      </c>
      <c r="V77" s="14"/>
    </row>
    <row r="78">
      <c r="A78" s="1" t="s">
        <v>386</v>
      </c>
      <c r="B78" s="8">
        <v>45.0</v>
      </c>
      <c r="C78" s="8">
        <v>60.0</v>
      </c>
      <c r="D78" s="8">
        <v>30.0</v>
      </c>
      <c r="E78" s="8">
        <v>80.0</v>
      </c>
      <c r="F78" s="8">
        <v>50.0</v>
      </c>
      <c r="G78" s="8">
        <v>65.0</v>
      </c>
      <c r="H78" s="8">
        <v>330.0</v>
      </c>
      <c r="I78" s="8">
        <v>6.0</v>
      </c>
      <c r="J78" s="8">
        <v>108.0</v>
      </c>
      <c r="K78" s="9" t="str">
        <f t="shared" si="1"/>
        <v>Sí</v>
      </c>
      <c r="L78" s="1" t="s">
        <v>339</v>
      </c>
      <c r="M78" s="1" t="s">
        <v>28</v>
      </c>
      <c r="P78" s="60" t="s">
        <v>4</v>
      </c>
      <c r="Q78" s="61" t="s">
        <v>149</v>
      </c>
      <c r="R78" s="2" t="s">
        <v>387</v>
      </c>
      <c r="S78" s="2">
        <v>10.0</v>
      </c>
      <c r="V78" s="14"/>
    </row>
    <row r="79">
      <c r="A79" s="1" t="s">
        <v>388</v>
      </c>
      <c r="B79" s="8">
        <v>75.0</v>
      </c>
      <c r="C79" s="8">
        <v>90.0</v>
      </c>
      <c r="D79" s="8">
        <v>50.0</v>
      </c>
      <c r="E79" s="8">
        <v>110.0</v>
      </c>
      <c r="F79" s="8">
        <v>80.0</v>
      </c>
      <c r="G79" s="8">
        <v>95.0</v>
      </c>
      <c r="H79" s="8">
        <v>500.0</v>
      </c>
      <c r="I79" s="8">
        <v>14.0</v>
      </c>
      <c r="J79" s="8">
        <v>350.0</v>
      </c>
      <c r="K79" s="9" t="str">
        <f t="shared" si="1"/>
        <v>Sí</v>
      </c>
      <c r="L79" s="1" t="s">
        <v>339</v>
      </c>
      <c r="M79" s="1" t="s">
        <v>28</v>
      </c>
      <c r="P79" s="60" t="s">
        <v>5</v>
      </c>
      <c r="Q79" s="61" t="s">
        <v>147</v>
      </c>
      <c r="R79" s="2" t="s">
        <v>387</v>
      </c>
      <c r="S79" s="2">
        <v>230.0</v>
      </c>
      <c r="V79" s="14"/>
    </row>
    <row r="80">
      <c r="A80" s="1" t="s">
        <v>389</v>
      </c>
      <c r="B80" s="8">
        <v>75.0</v>
      </c>
      <c r="C80" s="8">
        <v>95.0</v>
      </c>
      <c r="D80" s="8">
        <v>95.0</v>
      </c>
      <c r="E80" s="8">
        <v>95.0</v>
      </c>
      <c r="F80" s="8">
        <v>95.0</v>
      </c>
      <c r="G80" s="8">
        <v>85.0</v>
      </c>
      <c r="H80" s="8">
        <v>540.0</v>
      </c>
      <c r="I80" s="8">
        <v>18.0</v>
      </c>
      <c r="J80" s="8">
        <v>1520.0</v>
      </c>
      <c r="K80" s="9" t="str">
        <f t="shared" si="1"/>
        <v>Sí</v>
      </c>
      <c r="L80" s="1" t="s">
        <v>36</v>
      </c>
      <c r="M80" s="1" t="s">
        <v>277</v>
      </c>
      <c r="P80" s="60" t="s">
        <v>5</v>
      </c>
      <c r="Q80" s="61" t="s">
        <v>149</v>
      </c>
      <c r="R80" s="2" t="s">
        <v>311</v>
      </c>
      <c r="S80" s="2">
        <v>20.0</v>
      </c>
      <c r="V80" s="14"/>
    </row>
    <row r="81">
      <c r="A81" s="1" t="s">
        <v>390</v>
      </c>
      <c r="B81" s="8">
        <v>90.0</v>
      </c>
      <c r="C81" s="8">
        <v>60.0</v>
      </c>
      <c r="D81" s="8">
        <v>60.0</v>
      </c>
      <c r="E81" s="8">
        <v>40.0</v>
      </c>
      <c r="F81" s="8">
        <v>40.0</v>
      </c>
      <c r="G81" s="8">
        <v>40.0</v>
      </c>
      <c r="H81" s="8">
        <v>330.0</v>
      </c>
      <c r="I81" s="8">
        <v>5.0</v>
      </c>
      <c r="J81" s="8">
        <v>335.0</v>
      </c>
      <c r="K81" s="9" t="str">
        <f t="shared" si="1"/>
        <v>No</v>
      </c>
      <c r="L81" s="1" t="s">
        <v>70</v>
      </c>
      <c r="M81" s="1"/>
      <c r="P81" s="60" t="s">
        <v>6</v>
      </c>
      <c r="Q81" s="61" t="s">
        <v>147</v>
      </c>
      <c r="R81" s="2" t="s">
        <v>304</v>
      </c>
      <c r="S81" s="2">
        <v>130.0</v>
      </c>
      <c r="V81" s="14"/>
    </row>
    <row r="82">
      <c r="A82" s="1" t="s">
        <v>391</v>
      </c>
      <c r="B82" s="8">
        <v>90.0</v>
      </c>
      <c r="C82" s="8">
        <v>120.0</v>
      </c>
      <c r="D82" s="8">
        <v>120.0</v>
      </c>
      <c r="E82" s="8">
        <v>60.0</v>
      </c>
      <c r="F82" s="8">
        <v>60.0</v>
      </c>
      <c r="G82" s="8">
        <v>50.0</v>
      </c>
      <c r="H82" s="8">
        <v>500.0</v>
      </c>
      <c r="I82" s="8">
        <v>11.0</v>
      </c>
      <c r="J82" s="8">
        <v>1200.0</v>
      </c>
      <c r="K82" s="9" t="str">
        <f t="shared" si="1"/>
        <v>No</v>
      </c>
      <c r="L82" s="1" t="s">
        <v>70</v>
      </c>
      <c r="M82" s="1"/>
      <c r="P82" s="60" t="s">
        <v>6</v>
      </c>
      <c r="Q82" s="61" t="s">
        <v>149</v>
      </c>
      <c r="R82" s="2" t="s">
        <v>387</v>
      </c>
      <c r="S82" s="2">
        <v>5.0</v>
      </c>
      <c r="V82" s="14"/>
    </row>
    <row r="83">
      <c r="A83" s="1" t="s">
        <v>392</v>
      </c>
      <c r="B83" s="8">
        <v>85.0</v>
      </c>
      <c r="C83" s="8">
        <v>80.0</v>
      </c>
      <c r="D83" s="8">
        <v>90.0</v>
      </c>
      <c r="E83" s="8">
        <v>105.0</v>
      </c>
      <c r="F83" s="8">
        <v>95.0</v>
      </c>
      <c r="G83" s="8">
        <v>60.0</v>
      </c>
      <c r="H83" s="8">
        <v>515.0</v>
      </c>
      <c r="I83" s="8">
        <v>6.0</v>
      </c>
      <c r="J83" s="8">
        <v>325.0</v>
      </c>
      <c r="K83" s="9" t="str">
        <f t="shared" si="1"/>
        <v>No</v>
      </c>
      <c r="L83" s="1" t="s">
        <v>55</v>
      </c>
      <c r="M83" s="1"/>
      <c r="P83" s="60" t="s">
        <v>7</v>
      </c>
      <c r="Q83" s="61" t="s">
        <v>147</v>
      </c>
      <c r="R83" s="1" t="s">
        <v>393</v>
      </c>
      <c r="S83" s="2">
        <v>680.0</v>
      </c>
      <c r="V83" s="14"/>
    </row>
    <row r="84">
      <c r="A84" s="1" t="s">
        <v>394</v>
      </c>
      <c r="B84" s="8">
        <v>73.0</v>
      </c>
      <c r="C84" s="8">
        <v>95.0</v>
      </c>
      <c r="D84" s="8">
        <v>62.0</v>
      </c>
      <c r="E84" s="8">
        <v>85.0</v>
      </c>
      <c r="F84" s="8">
        <v>65.0</v>
      </c>
      <c r="G84" s="8">
        <v>85.0</v>
      </c>
      <c r="H84" s="8">
        <v>465.0</v>
      </c>
      <c r="I84" s="8">
        <v>14.0</v>
      </c>
      <c r="J84" s="8">
        <v>712.0</v>
      </c>
      <c r="K84" s="9" t="str">
        <f t="shared" si="1"/>
        <v>No</v>
      </c>
      <c r="L84" s="1" t="s">
        <v>55</v>
      </c>
      <c r="M84" s="1"/>
      <c r="P84" s="13"/>
      <c r="R84" s="1" t="s">
        <v>395</v>
      </c>
      <c r="S84" s="2">
        <v>680.0</v>
      </c>
      <c r="V84" s="14"/>
    </row>
    <row r="85">
      <c r="A85" s="1" t="s">
        <v>396</v>
      </c>
      <c r="B85" s="8">
        <v>55.0</v>
      </c>
      <c r="C85" s="8">
        <v>20.0</v>
      </c>
      <c r="D85" s="8">
        <v>35.0</v>
      </c>
      <c r="E85" s="8">
        <v>20.0</v>
      </c>
      <c r="F85" s="8">
        <v>45.0</v>
      </c>
      <c r="G85" s="8">
        <v>75.0</v>
      </c>
      <c r="H85" s="8">
        <v>250.0</v>
      </c>
      <c r="I85" s="8">
        <v>12.0</v>
      </c>
      <c r="J85" s="8">
        <v>580.0</v>
      </c>
      <c r="K85" s="9" t="str">
        <f t="shared" si="1"/>
        <v>No</v>
      </c>
      <c r="L85" s="1" t="s">
        <v>55</v>
      </c>
      <c r="M85" s="1"/>
      <c r="P85" s="64" t="s">
        <v>7</v>
      </c>
      <c r="Q85" s="65" t="s">
        <v>149</v>
      </c>
      <c r="R85" s="33" t="s">
        <v>332</v>
      </c>
      <c r="S85" s="95">
        <v>180.0</v>
      </c>
      <c r="T85" s="27"/>
      <c r="U85" s="27"/>
      <c r="V85" s="28"/>
    </row>
    <row r="86">
      <c r="A86" s="1" t="s">
        <v>397</v>
      </c>
      <c r="B86" s="8">
        <v>35.0</v>
      </c>
      <c r="C86" s="8">
        <v>35.0</v>
      </c>
      <c r="D86" s="8">
        <v>35.0</v>
      </c>
      <c r="E86" s="8">
        <v>35.0</v>
      </c>
      <c r="F86" s="8">
        <v>35.0</v>
      </c>
      <c r="G86" s="8">
        <v>35.0</v>
      </c>
      <c r="H86" s="8">
        <v>210.0</v>
      </c>
      <c r="I86" s="8">
        <v>7.0</v>
      </c>
      <c r="J86" s="8">
        <v>210.0</v>
      </c>
      <c r="K86" s="9" t="str">
        <f t="shared" si="1"/>
        <v>No</v>
      </c>
      <c r="L86" s="1" t="s">
        <v>113</v>
      </c>
      <c r="M86" s="1"/>
    </row>
    <row r="87">
      <c r="A87" s="1" t="s">
        <v>398</v>
      </c>
      <c r="B87" s="8">
        <v>50.0</v>
      </c>
      <c r="C87" s="8">
        <v>95.0</v>
      </c>
      <c r="D87" s="8">
        <v>95.0</v>
      </c>
      <c r="E87" s="8">
        <v>35.0</v>
      </c>
      <c r="F87" s="8">
        <v>110.0</v>
      </c>
      <c r="G87" s="8">
        <v>70.0</v>
      </c>
      <c r="H87" s="8">
        <v>455.0</v>
      </c>
      <c r="I87" s="8">
        <v>14.0</v>
      </c>
      <c r="J87" s="8">
        <v>480.0</v>
      </c>
      <c r="K87" s="9" t="str">
        <f t="shared" si="1"/>
        <v>No</v>
      </c>
      <c r="L87" s="1" t="s">
        <v>113</v>
      </c>
      <c r="M87" s="1"/>
    </row>
    <row r="88">
      <c r="A88" s="1" t="s">
        <v>399</v>
      </c>
      <c r="B88" s="8">
        <v>45.0</v>
      </c>
      <c r="C88" s="8">
        <v>30.0</v>
      </c>
      <c r="D88" s="8">
        <v>15.0</v>
      </c>
      <c r="E88" s="8">
        <v>85.0</v>
      </c>
      <c r="F88" s="8">
        <v>65.0</v>
      </c>
      <c r="G88" s="8">
        <v>65.0</v>
      </c>
      <c r="H88" s="8">
        <v>305.0</v>
      </c>
      <c r="I88" s="8">
        <v>4.0</v>
      </c>
      <c r="J88" s="8">
        <v>60.0</v>
      </c>
      <c r="K88" s="9" t="str">
        <f t="shared" si="1"/>
        <v>Sí</v>
      </c>
      <c r="L88" s="1" t="s">
        <v>171</v>
      </c>
      <c r="M88" s="1" t="s">
        <v>121</v>
      </c>
      <c r="P88" s="67" t="s">
        <v>169</v>
      </c>
      <c r="Q88" s="68"/>
      <c r="R88" s="68"/>
      <c r="S88" s="68"/>
      <c r="T88" s="68"/>
      <c r="U88" s="69"/>
      <c r="V88" s="69"/>
      <c r="W88" s="69"/>
      <c r="X88" s="69"/>
      <c r="Y88" s="70"/>
    </row>
    <row r="89">
      <c r="A89" s="1" t="s">
        <v>400</v>
      </c>
      <c r="B89" s="8">
        <v>45.0</v>
      </c>
      <c r="C89" s="8">
        <v>63.0</v>
      </c>
      <c r="D89" s="8">
        <v>37.0</v>
      </c>
      <c r="E89" s="8">
        <v>65.0</v>
      </c>
      <c r="F89" s="8">
        <v>55.0</v>
      </c>
      <c r="G89" s="8">
        <v>95.0</v>
      </c>
      <c r="H89" s="8">
        <v>360.0</v>
      </c>
      <c r="I89" s="8">
        <v>6.0</v>
      </c>
      <c r="J89" s="8">
        <v>235.0</v>
      </c>
      <c r="K89" s="9" t="str">
        <f t="shared" si="1"/>
        <v>No</v>
      </c>
      <c r="L89" s="1" t="s">
        <v>67</v>
      </c>
      <c r="M89" s="1"/>
      <c r="P89" s="71" t="s">
        <v>116</v>
      </c>
      <c r="Q89" s="72" t="s">
        <v>172</v>
      </c>
      <c r="R89" s="72" t="s">
        <v>173</v>
      </c>
      <c r="S89" s="73" t="s">
        <v>1</v>
      </c>
      <c r="T89" s="74" t="s">
        <v>2</v>
      </c>
      <c r="U89" s="74" t="s">
        <v>3</v>
      </c>
      <c r="V89" s="74" t="s">
        <v>4</v>
      </c>
      <c r="W89" s="74" t="s">
        <v>5</v>
      </c>
      <c r="X89" s="74" t="s">
        <v>6</v>
      </c>
      <c r="Y89" s="74" t="s">
        <v>7</v>
      </c>
    </row>
    <row r="90">
      <c r="A90" s="1" t="s">
        <v>401</v>
      </c>
      <c r="B90" s="8">
        <v>45.0</v>
      </c>
      <c r="C90" s="8">
        <v>75.0</v>
      </c>
      <c r="D90" s="8">
        <v>37.0</v>
      </c>
      <c r="E90" s="8">
        <v>70.0</v>
      </c>
      <c r="F90" s="8">
        <v>55.0</v>
      </c>
      <c r="G90" s="8">
        <v>83.0</v>
      </c>
      <c r="H90" s="8">
        <v>365.0</v>
      </c>
      <c r="I90" s="8">
        <v>7.0</v>
      </c>
      <c r="J90" s="8">
        <v>214.0</v>
      </c>
      <c r="K90" s="9" t="str">
        <f t="shared" si="1"/>
        <v>No</v>
      </c>
      <c r="L90" s="1" t="s">
        <v>28</v>
      </c>
      <c r="M90" s="1"/>
      <c r="P90" s="11" t="s">
        <v>355</v>
      </c>
      <c r="Q90" s="96" t="s">
        <v>197</v>
      </c>
      <c r="R90" s="96" t="s">
        <v>177</v>
      </c>
      <c r="S90" s="96">
        <v>106.0</v>
      </c>
      <c r="T90" s="96">
        <v>90.0</v>
      </c>
      <c r="U90" s="96">
        <v>130.0</v>
      </c>
      <c r="V90" s="96">
        <v>90.0</v>
      </c>
      <c r="W90" s="96">
        <v>154.0</v>
      </c>
      <c r="X90" s="96">
        <v>110.0</v>
      </c>
      <c r="Y90" s="97">
        <v>680.0</v>
      </c>
    </row>
    <row r="91">
      <c r="A91" s="1" t="s">
        <v>402</v>
      </c>
      <c r="B91" s="8">
        <v>95.0</v>
      </c>
      <c r="C91" s="8">
        <v>80.0</v>
      </c>
      <c r="D91" s="8">
        <v>105.0</v>
      </c>
      <c r="E91" s="8">
        <v>40.0</v>
      </c>
      <c r="F91" s="8">
        <v>70.0</v>
      </c>
      <c r="G91" s="8">
        <v>100.0</v>
      </c>
      <c r="H91" s="8">
        <v>490.0</v>
      </c>
      <c r="I91" s="8">
        <v>12.0</v>
      </c>
      <c r="J91" s="8">
        <v>755.0</v>
      </c>
      <c r="K91" s="9" t="str">
        <f t="shared" si="1"/>
        <v>No</v>
      </c>
      <c r="L91" s="1" t="s">
        <v>55</v>
      </c>
      <c r="M91" s="1"/>
      <c r="P91" s="17" t="s">
        <v>358</v>
      </c>
      <c r="Q91" s="2" t="s">
        <v>185</v>
      </c>
      <c r="R91" s="2" t="s">
        <v>177</v>
      </c>
      <c r="S91" s="2">
        <v>106.0</v>
      </c>
      <c r="T91" s="2">
        <v>130.0</v>
      </c>
      <c r="U91" s="2">
        <v>90.0</v>
      </c>
      <c r="V91" s="2">
        <v>110.0</v>
      </c>
      <c r="W91" s="2">
        <v>154.0</v>
      </c>
      <c r="X91" s="2">
        <v>90.0</v>
      </c>
      <c r="Y91" s="98">
        <v>680.0</v>
      </c>
    </row>
    <row r="92">
      <c r="A92" s="1" t="s">
        <v>286</v>
      </c>
      <c r="B92" s="8">
        <v>255.0</v>
      </c>
      <c r="C92" s="8">
        <v>10.0</v>
      </c>
      <c r="D92" s="8">
        <v>10.0</v>
      </c>
      <c r="E92" s="8">
        <v>75.0</v>
      </c>
      <c r="F92" s="8">
        <v>135.0</v>
      </c>
      <c r="G92" s="8">
        <v>55.0</v>
      </c>
      <c r="H92" s="8">
        <v>540.0</v>
      </c>
      <c r="I92" s="8">
        <v>15.0</v>
      </c>
      <c r="J92" s="8">
        <v>468.0</v>
      </c>
      <c r="K92" s="9" t="str">
        <f t="shared" si="1"/>
        <v>No</v>
      </c>
      <c r="L92" s="1" t="s">
        <v>55</v>
      </c>
      <c r="M92" s="1"/>
      <c r="P92" s="17" t="s">
        <v>362</v>
      </c>
      <c r="Q92" s="2" t="s">
        <v>205</v>
      </c>
      <c r="R92" s="2" t="s">
        <v>403</v>
      </c>
      <c r="S92" s="2">
        <v>100.0</v>
      </c>
      <c r="T92" s="2">
        <v>134.0</v>
      </c>
      <c r="U92" s="2">
        <v>110.0</v>
      </c>
      <c r="V92" s="2">
        <v>95.0</v>
      </c>
      <c r="W92" s="2">
        <v>100.0</v>
      </c>
      <c r="X92" s="2">
        <v>61.0</v>
      </c>
      <c r="Y92" s="98">
        <v>600.0</v>
      </c>
    </row>
    <row r="93">
      <c r="A93" s="1" t="s">
        <v>404</v>
      </c>
      <c r="B93" s="8">
        <v>90.0</v>
      </c>
      <c r="C93" s="8">
        <v>85.0</v>
      </c>
      <c r="D93" s="8">
        <v>75.0</v>
      </c>
      <c r="E93" s="8">
        <v>115.0</v>
      </c>
      <c r="F93" s="8">
        <v>100.0</v>
      </c>
      <c r="G93" s="8">
        <v>115.0</v>
      </c>
      <c r="H93" s="8">
        <v>580.0</v>
      </c>
      <c r="I93" s="8">
        <v>19.0</v>
      </c>
      <c r="J93" s="8">
        <v>1780.0</v>
      </c>
      <c r="K93" s="9" t="str">
        <f t="shared" si="1"/>
        <v>No</v>
      </c>
      <c r="L93" s="1" t="s">
        <v>67</v>
      </c>
      <c r="M93" s="1"/>
      <c r="P93" s="17" t="s">
        <v>366</v>
      </c>
      <c r="Q93" s="2" t="s">
        <v>189</v>
      </c>
      <c r="R93" s="2" t="s">
        <v>176</v>
      </c>
      <c r="S93" s="2">
        <v>75.0</v>
      </c>
      <c r="T93" s="2">
        <v>95.0</v>
      </c>
      <c r="U93" s="2">
        <v>95.0</v>
      </c>
      <c r="V93" s="2">
        <v>95.0</v>
      </c>
      <c r="W93" s="2">
        <v>95.0</v>
      </c>
      <c r="X93" s="2">
        <v>85.0</v>
      </c>
      <c r="Y93" s="98">
        <v>540.0</v>
      </c>
    </row>
    <row r="94">
      <c r="A94" s="1" t="s">
        <v>405</v>
      </c>
      <c r="B94" s="8">
        <v>115.0</v>
      </c>
      <c r="C94" s="8">
        <v>115.0</v>
      </c>
      <c r="D94" s="8">
        <v>85.0</v>
      </c>
      <c r="E94" s="8">
        <v>90.0</v>
      </c>
      <c r="F94" s="8">
        <v>75.0</v>
      </c>
      <c r="G94" s="8">
        <v>100.0</v>
      </c>
      <c r="H94" s="8">
        <v>580.0</v>
      </c>
      <c r="I94" s="8">
        <v>21.0</v>
      </c>
      <c r="J94" s="8">
        <v>1980.0</v>
      </c>
      <c r="K94" s="9" t="str">
        <f t="shared" si="1"/>
        <v>No</v>
      </c>
      <c r="L94" s="1" t="s">
        <v>28</v>
      </c>
      <c r="M94" s="1"/>
      <c r="P94" s="17" t="s">
        <v>371</v>
      </c>
      <c r="Q94" s="2" t="s">
        <v>406</v>
      </c>
      <c r="R94" s="2" t="s">
        <v>407</v>
      </c>
      <c r="S94" s="2">
        <v>70.0</v>
      </c>
      <c r="T94" s="2">
        <v>130.0</v>
      </c>
      <c r="U94" s="2">
        <v>100.0</v>
      </c>
      <c r="V94" s="2">
        <v>55.0</v>
      </c>
      <c r="W94" s="2">
        <v>80.0</v>
      </c>
      <c r="X94" s="2">
        <v>65.0</v>
      </c>
      <c r="Y94" s="98">
        <v>500.0</v>
      </c>
    </row>
    <row r="95">
      <c r="A95" s="1" t="s">
        <v>408</v>
      </c>
      <c r="B95" s="8">
        <v>100.0</v>
      </c>
      <c r="C95" s="8">
        <v>75.0</v>
      </c>
      <c r="D95" s="8">
        <v>115.0</v>
      </c>
      <c r="E95" s="8">
        <v>90.0</v>
      </c>
      <c r="F95" s="8">
        <v>115.0</v>
      </c>
      <c r="G95" s="8">
        <v>85.0</v>
      </c>
      <c r="H95" s="8">
        <v>580.0</v>
      </c>
      <c r="I95" s="8">
        <v>20.0</v>
      </c>
      <c r="J95" s="8">
        <v>1870.0</v>
      </c>
      <c r="K95" s="9" t="str">
        <f t="shared" si="1"/>
        <v>No</v>
      </c>
      <c r="L95" s="1" t="s">
        <v>36</v>
      </c>
      <c r="M95" s="1"/>
    </row>
    <row r="96">
      <c r="A96" s="1" t="s">
        <v>409</v>
      </c>
      <c r="B96" s="8">
        <v>50.0</v>
      </c>
      <c r="C96" s="8">
        <v>64.0</v>
      </c>
      <c r="D96" s="8">
        <v>50.0</v>
      </c>
      <c r="E96" s="8">
        <v>45.0</v>
      </c>
      <c r="F96" s="8">
        <v>50.0</v>
      </c>
      <c r="G96" s="8">
        <v>41.0</v>
      </c>
      <c r="H96" s="8">
        <v>300.0</v>
      </c>
      <c r="I96" s="8">
        <v>6.0</v>
      </c>
      <c r="J96" s="8">
        <v>720.0</v>
      </c>
      <c r="K96" s="9" t="str">
        <f t="shared" si="1"/>
        <v>Sí</v>
      </c>
      <c r="L96" s="1" t="s">
        <v>155</v>
      </c>
      <c r="M96" s="1" t="s">
        <v>70</v>
      </c>
    </row>
    <row r="97">
      <c r="A97" s="1" t="s">
        <v>410</v>
      </c>
      <c r="B97" s="8">
        <v>70.0</v>
      </c>
      <c r="C97" s="8">
        <v>84.0</v>
      </c>
      <c r="D97" s="8">
        <v>70.0</v>
      </c>
      <c r="E97" s="8">
        <v>65.0</v>
      </c>
      <c r="F97" s="8">
        <v>70.0</v>
      </c>
      <c r="G97" s="8">
        <v>51.0</v>
      </c>
      <c r="H97" s="8">
        <v>410.0</v>
      </c>
      <c r="I97" s="8">
        <v>12.0</v>
      </c>
      <c r="J97" s="8">
        <v>1520.0</v>
      </c>
      <c r="K97" s="9" t="str">
        <f t="shared" si="1"/>
        <v>Sí</v>
      </c>
      <c r="L97" s="1" t="s">
        <v>155</v>
      </c>
      <c r="M97" s="1" t="s">
        <v>70</v>
      </c>
      <c r="P97" s="99"/>
      <c r="Q97" s="95"/>
      <c r="R97" s="95"/>
      <c r="S97" s="95"/>
      <c r="T97" s="95"/>
      <c r="U97" s="95"/>
      <c r="V97" s="95"/>
      <c r="W97" s="95"/>
      <c r="X97" s="95"/>
      <c r="Y97" s="100"/>
    </row>
    <row r="98">
      <c r="A98" s="1" t="s">
        <v>294</v>
      </c>
      <c r="B98" s="8">
        <v>100.0</v>
      </c>
      <c r="C98" s="8">
        <v>134.0</v>
      </c>
      <c r="D98" s="8">
        <v>110.0</v>
      </c>
      <c r="E98" s="8">
        <v>95.0</v>
      </c>
      <c r="F98" s="8">
        <v>100.0</v>
      </c>
      <c r="G98" s="8">
        <v>61.0</v>
      </c>
      <c r="H98" s="8">
        <v>600.0</v>
      </c>
      <c r="I98" s="8">
        <v>20.0</v>
      </c>
      <c r="J98" s="8">
        <v>2020.0</v>
      </c>
      <c r="K98" s="9" t="str">
        <f t="shared" si="1"/>
        <v>Sí</v>
      </c>
      <c r="L98" s="1" t="s">
        <v>155</v>
      </c>
      <c r="M98" s="1" t="s">
        <v>339</v>
      </c>
    </row>
    <row r="99">
      <c r="A99" s="1" t="s">
        <v>393</v>
      </c>
      <c r="B99" s="8">
        <v>106.0</v>
      </c>
      <c r="C99" s="8">
        <v>90.0</v>
      </c>
      <c r="D99" s="8">
        <v>130.0</v>
      </c>
      <c r="E99" s="8">
        <v>90.0</v>
      </c>
      <c r="F99" s="8">
        <v>154.0</v>
      </c>
      <c r="G99" s="8">
        <v>110.0</v>
      </c>
      <c r="H99" s="8">
        <v>680.0</v>
      </c>
      <c r="I99" s="8">
        <v>52.0</v>
      </c>
      <c r="J99" s="8">
        <v>2160.0</v>
      </c>
      <c r="K99" s="9" t="str">
        <f t="shared" si="1"/>
        <v>Sí</v>
      </c>
      <c r="L99" s="1" t="s">
        <v>121</v>
      </c>
      <c r="M99" s="1" t="s">
        <v>34</v>
      </c>
    </row>
    <row r="100">
      <c r="A100" s="1" t="s">
        <v>395</v>
      </c>
      <c r="B100" s="8">
        <v>106.0</v>
      </c>
      <c r="C100" s="8">
        <v>130.0</v>
      </c>
      <c r="D100" s="8">
        <v>90.0</v>
      </c>
      <c r="E100" s="8">
        <v>110.0</v>
      </c>
      <c r="F100" s="8">
        <v>154.0</v>
      </c>
      <c r="G100" s="8">
        <v>90.0</v>
      </c>
      <c r="H100" s="8">
        <v>680.0</v>
      </c>
      <c r="I100" s="8">
        <v>38.0</v>
      </c>
      <c r="J100" s="8">
        <v>1990.0</v>
      </c>
      <c r="K100" s="9" t="str">
        <f t="shared" si="1"/>
        <v>Sí</v>
      </c>
      <c r="L100" s="1" t="s">
        <v>28</v>
      </c>
      <c r="M100" s="1" t="s">
        <v>34</v>
      </c>
    </row>
    <row r="101">
      <c r="A101" s="1" t="s">
        <v>411</v>
      </c>
      <c r="B101" s="8">
        <v>100.0</v>
      </c>
      <c r="C101" s="8">
        <v>100.0</v>
      </c>
      <c r="D101" s="8">
        <v>100.0</v>
      </c>
      <c r="E101" s="8">
        <v>100.0</v>
      </c>
      <c r="F101" s="8">
        <v>100.0</v>
      </c>
      <c r="G101" s="8">
        <v>100.0</v>
      </c>
      <c r="H101" s="8">
        <v>600.0</v>
      </c>
      <c r="I101" s="8">
        <v>6.0</v>
      </c>
      <c r="J101" s="8">
        <v>50.0</v>
      </c>
      <c r="K101" s="9" t="str">
        <f t="shared" si="1"/>
        <v>Sí</v>
      </c>
      <c r="L101" s="1" t="s">
        <v>121</v>
      </c>
      <c r="M101" s="1" t="s">
        <v>16</v>
      </c>
    </row>
    <row r="102">
      <c r="P102" s="101" t="s">
        <v>212</v>
      </c>
      <c r="Q102" s="102"/>
      <c r="R102" s="102"/>
      <c r="S102" s="102"/>
      <c r="T102" s="102"/>
      <c r="U102" s="102"/>
      <c r="V102" s="102"/>
      <c r="W102" s="102"/>
      <c r="X102" s="7"/>
    </row>
    <row r="103">
      <c r="P103" s="17" t="s">
        <v>214</v>
      </c>
      <c r="X103" s="14"/>
    </row>
    <row r="104">
      <c r="A104" s="83" t="s">
        <v>247</v>
      </c>
      <c r="B104" s="84"/>
      <c r="C104" s="84"/>
      <c r="D104" s="84"/>
      <c r="E104" s="84"/>
      <c r="F104" s="84"/>
      <c r="G104" s="84"/>
      <c r="H104" s="84"/>
      <c r="P104" s="13"/>
      <c r="X104" s="14"/>
    </row>
    <row r="105">
      <c r="A105" s="59" t="s">
        <v>0</v>
      </c>
      <c r="B105" s="59" t="s">
        <v>1</v>
      </c>
      <c r="C105" s="59" t="s">
        <v>2</v>
      </c>
      <c r="D105" s="59" t="s">
        <v>3</v>
      </c>
      <c r="E105" s="59" t="s">
        <v>4</v>
      </c>
      <c r="F105" s="59" t="s">
        <v>5</v>
      </c>
      <c r="G105" s="59" t="s">
        <v>6</v>
      </c>
      <c r="H105" s="59" t="s">
        <v>7</v>
      </c>
      <c r="I105" s="59" t="s">
        <v>257</v>
      </c>
      <c r="P105" s="73" t="s">
        <v>217</v>
      </c>
      <c r="Q105" s="59" t="s">
        <v>1</v>
      </c>
      <c r="R105" s="59" t="s">
        <v>2</v>
      </c>
      <c r="S105" s="59" t="s">
        <v>3</v>
      </c>
      <c r="T105" s="59" t="s">
        <v>4</v>
      </c>
      <c r="U105" s="59" t="s">
        <v>5</v>
      </c>
      <c r="V105" s="59" t="s">
        <v>6</v>
      </c>
      <c r="W105" s="59" t="s">
        <v>7</v>
      </c>
      <c r="X105" s="73" t="s">
        <v>218</v>
      </c>
    </row>
    <row r="106">
      <c r="A106" s="61" t="s">
        <v>286</v>
      </c>
      <c r="B106" s="62">
        <v>255.0</v>
      </c>
      <c r="C106" s="62">
        <v>10.0</v>
      </c>
      <c r="D106" s="62">
        <v>10.0</v>
      </c>
      <c r="E106" s="62">
        <v>75.0</v>
      </c>
      <c r="F106" s="62">
        <v>135.0</v>
      </c>
      <c r="G106" s="62">
        <v>55.0</v>
      </c>
      <c r="H106" s="62">
        <v>540.0</v>
      </c>
      <c r="I106" s="61" t="s">
        <v>280</v>
      </c>
      <c r="P106" s="73" t="s">
        <v>355</v>
      </c>
      <c r="Q106" s="2">
        <v>106.0</v>
      </c>
      <c r="R106" s="2">
        <v>90.0</v>
      </c>
      <c r="S106" s="2">
        <v>130.0</v>
      </c>
      <c r="T106" s="2">
        <v>90.0</v>
      </c>
      <c r="U106" s="2">
        <v>154.0</v>
      </c>
      <c r="V106" s="2">
        <v>110.0</v>
      </c>
      <c r="W106" s="2">
        <v>680.0</v>
      </c>
      <c r="X106" s="98" t="s">
        <v>356</v>
      </c>
    </row>
    <row r="107">
      <c r="A107" s="61" t="s">
        <v>344</v>
      </c>
      <c r="B107" s="62">
        <v>190.0</v>
      </c>
      <c r="C107" s="62">
        <v>33.0</v>
      </c>
      <c r="D107" s="62">
        <v>58.0</v>
      </c>
      <c r="E107" s="62">
        <v>33.0</v>
      </c>
      <c r="F107" s="62">
        <v>58.0</v>
      </c>
      <c r="G107" s="62">
        <v>33.0</v>
      </c>
      <c r="H107" s="62">
        <v>405.0</v>
      </c>
      <c r="I107" s="61" t="s">
        <v>280</v>
      </c>
      <c r="P107" s="73" t="s">
        <v>358</v>
      </c>
      <c r="Q107" s="2">
        <v>106.0</v>
      </c>
      <c r="R107" s="2">
        <v>130.0</v>
      </c>
      <c r="S107" s="2">
        <v>90.0</v>
      </c>
      <c r="T107" s="2">
        <v>110.0</v>
      </c>
      <c r="U107" s="2">
        <v>154.0</v>
      </c>
      <c r="V107" s="2">
        <v>90.0</v>
      </c>
      <c r="W107" s="2">
        <v>680.0</v>
      </c>
      <c r="X107" s="98" t="s">
        <v>359</v>
      </c>
    </row>
    <row r="108">
      <c r="A108" s="61" t="s">
        <v>306</v>
      </c>
      <c r="B108" s="62">
        <v>125.0</v>
      </c>
      <c r="C108" s="62">
        <v>58.0</v>
      </c>
      <c r="D108" s="62">
        <v>58.0</v>
      </c>
      <c r="E108" s="62">
        <v>76.0</v>
      </c>
      <c r="F108" s="62">
        <v>76.0</v>
      </c>
      <c r="G108" s="62">
        <v>67.0</v>
      </c>
      <c r="H108" s="62">
        <v>460.0</v>
      </c>
      <c r="I108" s="61" t="s">
        <v>280</v>
      </c>
      <c r="P108" s="73" t="s">
        <v>362</v>
      </c>
      <c r="Q108" s="2">
        <v>100.0</v>
      </c>
      <c r="R108" s="2">
        <v>134.0</v>
      </c>
      <c r="S108" s="2">
        <v>110.0</v>
      </c>
      <c r="T108" s="2">
        <v>95.0</v>
      </c>
      <c r="U108" s="2">
        <v>100.0</v>
      </c>
      <c r="V108" s="2">
        <v>61.0</v>
      </c>
      <c r="W108" s="2">
        <v>600.0</v>
      </c>
      <c r="X108" s="98" t="s">
        <v>363</v>
      </c>
    </row>
    <row r="109">
      <c r="A109" s="61" t="s">
        <v>405</v>
      </c>
      <c r="B109" s="62">
        <v>115.0</v>
      </c>
      <c r="C109" s="62">
        <v>115.0</v>
      </c>
      <c r="D109" s="62">
        <v>85.0</v>
      </c>
      <c r="E109" s="62">
        <v>90.0</v>
      </c>
      <c r="F109" s="62">
        <v>75.0</v>
      </c>
      <c r="G109" s="62">
        <v>100.0</v>
      </c>
      <c r="H109" s="62">
        <v>580.0</v>
      </c>
      <c r="I109" s="61" t="s">
        <v>280</v>
      </c>
      <c r="P109" s="13"/>
      <c r="X109" s="14"/>
    </row>
    <row r="110">
      <c r="A110" s="61" t="s">
        <v>393</v>
      </c>
      <c r="B110" s="62">
        <v>106.0</v>
      </c>
      <c r="C110" s="62">
        <v>90.0</v>
      </c>
      <c r="D110" s="62">
        <v>130.0</v>
      </c>
      <c r="E110" s="62">
        <v>90.0</v>
      </c>
      <c r="F110" s="62">
        <v>154.0</v>
      </c>
      <c r="G110" s="62">
        <v>110.0</v>
      </c>
      <c r="H110" s="62">
        <v>680.0</v>
      </c>
      <c r="I110" s="61" t="s">
        <v>280</v>
      </c>
      <c r="P110" s="17" t="s">
        <v>412</v>
      </c>
      <c r="X110" s="14"/>
    </row>
    <row r="111">
      <c r="A111" s="61" t="s">
        <v>395</v>
      </c>
      <c r="B111" s="62">
        <v>106.0</v>
      </c>
      <c r="C111" s="62">
        <v>130.0</v>
      </c>
      <c r="D111" s="62">
        <v>90.0</v>
      </c>
      <c r="E111" s="62">
        <v>110.0</v>
      </c>
      <c r="F111" s="62">
        <v>154.0</v>
      </c>
      <c r="G111" s="62">
        <v>90.0</v>
      </c>
      <c r="H111" s="62">
        <v>680.0</v>
      </c>
      <c r="I111" s="61" t="s">
        <v>272</v>
      </c>
      <c r="P111" s="13"/>
      <c r="X111" s="14"/>
    </row>
    <row r="112">
      <c r="A112" s="61" t="s">
        <v>393</v>
      </c>
      <c r="B112" s="62">
        <v>106.0</v>
      </c>
      <c r="C112" s="62">
        <v>90.0</v>
      </c>
      <c r="D112" s="62">
        <v>130.0</v>
      </c>
      <c r="E112" s="62">
        <v>90.0</v>
      </c>
      <c r="F112" s="62">
        <v>154.0</v>
      </c>
      <c r="G112" s="62">
        <v>110.0</v>
      </c>
      <c r="H112" s="62">
        <v>680.0</v>
      </c>
      <c r="I112" s="61" t="s">
        <v>272</v>
      </c>
      <c r="P112" s="103" t="s">
        <v>413</v>
      </c>
      <c r="Q112" s="103" t="s">
        <v>250</v>
      </c>
      <c r="R112" s="103" t="s">
        <v>414</v>
      </c>
      <c r="S112" s="103" t="s">
        <v>415</v>
      </c>
      <c r="T112" s="103" t="s">
        <v>416</v>
      </c>
      <c r="U112" s="103" t="s">
        <v>417</v>
      </c>
      <c r="V112" s="103" t="s">
        <v>418</v>
      </c>
      <c r="W112" s="103" t="s">
        <v>256</v>
      </c>
      <c r="X112" s="103" t="s">
        <v>419</v>
      </c>
    </row>
    <row r="113">
      <c r="A113" s="61" t="s">
        <v>411</v>
      </c>
      <c r="B113" s="62">
        <v>100.0</v>
      </c>
      <c r="C113" s="62">
        <v>100.0</v>
      </c>
      <c r="D113" s="62">
        <v>100.0</v>
      </c>
      <c r="E113" s="62">
        <v>100.0</v>
      </c>
      <c r="F113" s="62">
        <v>100.0</v>
      </c>
      <c r="G113" s="62">
        <v>100.0</v>
      </c>
      <c r="H113" s="62">
        <v>600.0</v>
      </c>
      <c r="I113" s="61" t="s">
        <v>272</v>
      </c>
      <c r="P113" s="73" t="s">
        <v>357</v>
      </c>
      <c r="Q113" s="2">
        <v>90.0</v>
      </c>
      <c r="R113" s="2">
        <v>85.0</v>
      </c>
      <c r="S113" s="2">
        <v>75.0</v>
      </c>
      <c r="T113" s="2">
        <v>115.0</v>
      </c>
      <c r="U113" s="2">
        <v>100.0</v>
      </c>
      <c r="V113" s="2">
        <v>115.0</v>
      </c>
      <c r="W113" s="2">
        <v>580.0</v>
      </c>
      <c r="X113" s="98" t="s">
        <v>183</v>
      </c>
    </row>
    <row r="114">
      <c r="A114" s="61" t="s">
        <v>294</v>
      </c>
      <c r="B114" s="62">
        <v>100.0</v>
      </c>
      <c r="C114" s="62">
        <v>134.0</v>
      </c>
      <c r="D114" s="62">
        <v>110.0</v>
      </c>
      <c r="E114" s="62">
        <v>95.0</v>
      </c>
      <c r="F114" s="62">
        <v>100.0</v>
      </c>
      <c r="G114" s="62">
        <v>61.0</v>
      </c>
      <c r="H114" s="62">
        <v>600.0</v>
      </c>
      <c r="I114" s="61" t="s">
        <v>272</v>
      </c>
      <c r="P114" s="73" t="s">
        <v>360</v>
      </c>
      <c r="Q114" s="2">
        <v>115.0</v>
      </c>
      <c r="R114" s="2">
        <v>115.0</v>
      </c>
      <c r="S114" s="2">
        <v>85.0</v>
      </c>
      <c r="T114" s="2">
        <v>90.0</v>
      </c>
      <c r="U114" s="2">
        <v>75.0</v>
      </c>
      <c r="V114" s="2">
        <v>100.0</v>
      </c>
      <c r="W114" s="2">
        <v>580.0</v>
      </c>
      <c r="X114" s="98" t="s">
        <v>185</v>
      </c>
    </row>
    <row r="115">
      <c r="A115" s="61" t="s">
        <v>408</v>
      </c>
      <c r="B115" s="62">
        <v>100.0</v>
      </c>
      <c r="C115" s="62">
        <v>75.0</v>
      </c>
      <c r="D115" s="62">
        <v>115.0</v>
      </c>
      <c r="E115" s="62">
        <v>90.0</v>
      </c>
      <c r="F115" s="62">
        <v>115.0</v>
      </c>
      <c r="G115" s="62">
        <v>85.0</v>
      </c>
      <c r="H115" s="62">
        <v>580.0</v>
      </c>
      <c r="I115" s="61" t="s">
        <v>272</v>
      </c>
      <c r="P115" s="73" t="s">
        <v>364</v>
      </c>
      <c r="Q115" s="2">
        <v>100.0</v>
      </c>
      <c r="R115" s="2">
        <v>75.0</v>
      </c>
      <c r="S115" s="2">
        <v>115.0</v>
      </c>
      <c r="T115" s="2">
        <v>90.0</v>
      </c>
      <c r="U115" s="2">
        <v>115.0</v>
      </c>
      <c r="V115" s="2">
        <v>85.0</v>
      </c>
      <c r="W115" s="2">
        <v>580.0</v>
      </c>
      <c r="X115" s="98" t="s">
        <v>189</v>
      </c>
    </row>
    <row r="116">
      <c r="A116" s="61" t="s">
        <v>294</v>
      </c>
      <c r="B116" s="62">
        <v>100.0</v>
      </c>
      <c r="C116" s="62">
        <v>134.0</v>
      </c>
      <c r="D116" s="62">
        <v>110.0</v>
      </c>
      <c r="E116" s="62">
        <v>95.0</v>
      </c>
      <c r="F116" s="62">
        <v>100.0</v>
      </c>
      <c r="G116" s="62">
        <v>61.0</v>
      </c>
      <c r="H116" s="62">
        <v>600.0</v>
      </c>
      <c r="I116" s="61" t="s">
        <v>420</v>
      </c>
      <c r="P116" s="73" t="s">
        <v>368</v>
      </c>
      <c r="Q116" s="2">
        <v>255.0</v>
      </c>
      <c r="R116" s="2">
        <v>10.0</v>
      </c>
      <c r="S116" s="2">
        <v>10.0</v>
      </c>
      <c r="T116" s="2">
        <v>75.0</v>
      </c>
      <c r="U116" s="2">
        <v>135.0</v>
      </c>
      <c r="V116" s="2">
        <v>55.0</v>
      </c>
      <c r="W116" s="2">
        <v>540.0</v>
      </c>
      <c r="X116" s="98" t="s">
        <v>369</v>
      </c>
    </row>
    <row r="117">
      <c r="A117" s="61" t="s">
        <v>395</v>
      </c>
      <c r="B117" s="62">
        <v>106.0</v>
      </c>
      <c r="C117" s="62">
        <v>130.0</v>
      </c>
      <c r="D117" s="62">
        <v>90.0</v>
      </c>
      <c r="E117" s="62">
        <v>110.0</v>
      </c>
      <c r="F117" s="62">
        <v>154.0</v>
      </c>
      <c r="G117" s="62">
        <v>90.0</v>
      </c>
      <c r="H117" s="62">
        <v>680.0</v>
      </c>
      <c r="I117" s="61" t="s">
        <v>420</v>
      </c>
      <c r="P117" s="73" t="s">
        <v>373</v>
      </c>
      <c r="Q117" s="2">
        <v>90.0</v>
      </c>
      <c r="R117" s="2">
        <v>120.0</v>
      </c>
      <c r="S117" s="2">
        <v>120.0</v>
      </c>
      <c r="T117" s="2">
        <v>60.0</v>
      </c>
      <c r="U117" s="2">
        <v>60.0</v>
      </c>
      <c r="V117" s="2">
        <v>50.0</v>
      </c>
      <c r="W117" s="2">
        <v>500.0</v>
      </c>
      <c r="X117" s="98" t="s">
        <v>374</v>
      </c>
    </row>
    <row r="118">
      <c r="A118" s="61" t="s">
        <v>354</v>
      </c>
      <c r="B118" s="62">
        <v>70.0</v>
      </c>
      <c r="C118" s="62">
        <v>130.0</v>
      </c>
      <c r="D118" s="62">
        <v>100.0</v>
      </c>
      <c r="E118" s="62">
        <v>55.0</v>
      </c>
      <c r="F118" s="62">
        <v>80.0</v>
      </c>
      <c r="G118" s="62">
        <v>65.0</v>
      </c>
      <c r="H118" s="62">
        <v>500.0</v>
      </c>
      <c r="I118" s="61" t="s">
        <v>420</v>
      </c>
      <c r="P118" s="13"/>
      <c r="X118" s="14"/>
    </row>
    <row r="119">
      <c r="A119" s="61" t="s">
        <v>375</v>
      </c>
      <c r="B119" s="62">
        <v>90.0</v>
      </c>
      <c r="C119" s="62">
        <v>130.0</v>
      </c>
      <c r="D119" s="62">
        <v>75.0</v>
      </c>
      <c r="E119" s="62">
        <v>75.0</v>
      </c>
      <c r="F119" s="62">
        <v>75.0</v>
      </c>
      <c r="G119" s="62">
        <v>55.0</v>
      </c>
      <c r="H119" s="62">
        <v>500.0</v>
      </c>
      <c r="I119" s="61" t="s">
        <v>420</v>
      </c>
      <c r="P119" s="104" t="s">
        <v>421</v>
      </c>
      <c r="Q119" s="105"/>
      <c r="R119" s="105"/>
      <c r="S119" s="105"/>
      <c r="T119" s="105"/>
      <c r="U119" s="27"/>
      <c r="V119" s="27"/>
      <c r="W119" s="27"/>
      <c r="X119" s="28"/>
    </row>
    <row r="120">
      <c r="A120" s="61" t="s">
        <v>361</v>
      </c>
      <c r="B120" s="62">
        <v>80.0</v>
      </c>
      <c r="C120" s="62">
        <v>125.0</v>
      </c>
      <c r="D120" s="62">
        <v>75.0</v>
      </c>
      <c r="E120" s="62">
        <v>40.0</v>
      </c>
      <c r="F120" s="62">
        <v>95.0</v>
      </c>
      <c r="G120" s="62">
        <v>85.0</v>
      </c>
      <c r="H120" s="62">
        <v>500.0</v>
      </c>
      <c r="I120" s="61" t="s">
        <v>420</v>
      </c>
    </row>
    <row r="121">
      <c r="A121" s="61" t="s">
        <v>304</v>
      </c>
      <c r="B121" s="62">
        <v>85.0</v>
      </c>
      <c r="C121" s="62">
        <v>90.0</v>
      </c>
      <c r="D121" s="62">
        <v>80.0</v>
      </c>
      <c r="E121" s="62">
        <v>70.0</v>
      </c>
      <c r="F121" s="62">
        <v>80.0</v>
      </c>
      <c r="G121" s="62">
        <v>130.0</v>
      </c>
      <c r="H121" s="62">
        <v>535.0</v>
      </c>
      <c r="I121" s="61" t="s">
        <v>422</v>
      </c>
    </row>
    <row r="122">
      <c r="A122" s="61" t="s">
        <v>365</v>
      </c>
      <c r="B122" s="62">
        <v>55.0</v>
      </c>
      <c r="C122" s="62">
        <v>95.0</v>
      </c>
      <c r="D122" s="62">
        <v>55.0</v>
      </c>
      <c r="E122" s="62">
        <v>35.0</v>
      </c>
      <c r="F122" s="62">
        <v>75.0</v>
      </c>
      <c r="G122" s="62">
        <v>115.0</v>
      </c>
      <c r="H122" s="62">
        <v>430.0</v>
      </c>
      <c r="I122" s="61" t="s">
        <v>422</v>
      </c>
    </row>
    <row r="123">
      <c r="A123" s="61" t="s">
        <v>404</v>
      </c>
      <c r="B123" s="62">
        <v>90.0</v>
      </c>
      <c r="C123" s="62">
        <v>85.0</v>
      </c>
      <c r="D123" s="62">
        <v>75.0</v>
      </c>
      <c r="E123" s="62">
        <v>115.0</v>
      </c>
      <c r="F123" s="62">
        <v>100.0</v>
      </c>
      <c r="G123" s="62">
        <v>115.0</v>
      </c>
      <c r="H123" s="62">
        <v>580.0</v>
      </c>
      <c r="I123" s="61" t="s">
        <v>422</v>
      </c>
    </row>
    <row r="124">
      <c r="A124" s="61" t="s">
        <v>393</v>
      </c>
      <c r="B124" s="62">
        <v>106.0</v>
      </c>
      <c r="C124" s="62">
        <v>90.0</v>
      </c>
      <c r="D124" s="62">
        <v>130.0</v>
      </c>
      <c r="E124" s="62">
        <v>90.0</v>
      </c>
      <c r="F124" s="62">
        <v>154.0</v>
      </c>
      <c r="G124" s="62">
        <v>110.0</v>
      </c>
      <c r="H124" s="62">
        <v>680.0</v>
      </c>
      <c r="I124" s="61" t="s">
        <v>422</v>
      </c>
    </row>
    <row r="125">
      <c r="A125" s="61" t="s">
        <v>337</v>
      </c>
      <c r="B125" s="62">
        <v>65.0</v>
      </c>
      <c r="C125" s="62">
        <v>65.0</v>
      </c>
      <c r="D125" s="62">
        <v>60.0</v>
      </c>
      <c r="E125" s="62">
        <v>130.0</v>
      </c>
      <c r="F125" s="62">
        <v>95.0</v>
      </c>
      <c r="G125" s="62">
        <v>110.0</v>
      </c>
      <c r="H125" s="62">
        <v>525.0</v>
      </c>
      <c r="I125" s="61" t="s">
        <v>422</v>
      </c>
      <c r="K125" s="106"/>
      <c r="L125" s="106"/>
      <c r="M125" s="106"/>
      <c r="N125" s="106"/>
    </row>
    <row r="126">
      <c r="A126" s="61" t="s">
        <v>337</v>
      </c>
      <c r="B126" s="62">
        <v>65.0</v>
      </c>
      <c r="C126" s="62">
        <v>65.0</v>
      </c>
      <c r="D126" s="62">
        <v>60.0</v>
      </c>
      <c r="E126" s="62">
        <v>130.0</v>
      </c>
      <c r="F126" s="62">
        <v>95.0</v>
      </c>
      <c r="G126" s="62">
        <v>110.0</v>
      </c>
      <c r="H126" s="62">
        <v>525.0</v>
      </c>
      <c r="I126" s="61" t="s">
        <v>274</v>
      </c>
    </row>
    <row r="127">
      <c r="A127" s="61" t="s">
        <v>404</v>
      </c>
      <c r="B127" s="62">
        <v>90.0</v>
      </c>
      <c r="C127" s="62">
        <v>85.0</v>
      </c>
      <c r="D127" s="62">
        <v>75.0</v>
      </c>
      <c r="E127" s="62">
        <v>115.0</v>
      </c>
      <c r="F127" s="62">
        <v>100.0</v>
      </c>
      <c r="G127" s="62">
        <v>115.0</v>
      </c>
      <c r="H127" s="62">
        <v>580.0</v>
      </c>
      <c r="I127" s="61" t="s">
        <v>274</v>
      </c>
    </row>
    <row r="128">
      <c r="A128" s="61" t="s">
        <v>320</v>
      </c>
      <c r="B128" s="62">
        <v>90.0</v>
      </c>
      <c r="C128" s="62">
        <v>75.0</v>
      </c>
      <c r="D128" s="62">
        <v>85.0</v>
      </c>
      <c r="E128" s="62">
        <v>115.0</v>
      </c>
      <c r="F128" s="62">
        <v>90.0</v>
      </c>
      <c r="G128" s="62">
        <v>55.0</v>
      </c>
      <c r="H128" s="62">
        <v>510.0</v>
      </c>
      <c r="I128" s="61" t="s">
        <v>274</v>
      </c>
    </row>
    <row r="129">
      <c r="A129" s="61" t="s">
        <v>388</v>
      </c>
      <c r="B129" s="62">
        <v>75.0</v>
      </c>
      <c r="C129" s="62">
        <v>90.0</v>
      </c>
      <c r="D129" s="62">
        <v>50.0</v>
      </c>
      <c r="E129" s="62">
        <v>110.0</v>
      </c>
      <c r="F129" s="62">
        <v>80.0</v>
      </c>
      <c r="G129" s="62">
        <v>95.0</v>
      </c>
      <c r="H129" s="62">
        <v>500.0</v>
      </c>
      <c r="I129" s="61" t="s">
        <v>274</v>
      </c>
    </row>
    <row r="130">
      <c r="A130" s="61" t="s">
        <v>395</v>
      </c>
      <c r="B130" s="62">
        <v>106.0</v>
      </c>
      <c r="C130" s="62">
        <v>130.0</v>
      </c>
      <c r="D130" s="62">
        <v>90.0</v>
      </c>
      <c r="E130" s="62">
        <v>110.0</v>
      </c>
      <c r="F130" s="62">
        <v>154.0</v>
      </c>
      <c r="G130" s="62">
        <v>90.0</v>
      </c>
      <c r="H130" s="62">
        <v>680.0</v>
      </c>
      <c r="I130" s="61" t="s">
        <v>274</v>
      </c>
    </row>
    <row r="131">
      <c r="A131" s="61" t="s">
        <v>304</v>
      </c>
      <c r="B131" s="62">
        <v>85.0</v>
      </c>
      <c r="C131" s="62">
        <v>90.0</v>
      </c>
      <c r="D131" s="62">
        <v>80.0</v>
      </c>
      <c r="E131" s="62">
        <v>70.0</v>
      </c>
      <c r="F131" s="62">
        <v>80.0</v>
      </c>
      <c r="G131" s="62">
        <v>130.0</v>
      </c>
      <c r="H131" s="62">
        <v>535.0</v>
      </c>
      <c r="I131" s="61" t="s">
        <v>279</v>
      </c>
    </row>
    <row r="132">
      <c r="A132" s="61" t="s">
        <v>404</v>
      </c>
      <c r="B132" s="62">
        <v>90.0</v>
      </c>
      <c r="C132" s="62">
        <v>85.0</v>
      </c>
      <c r="D132" s="62">
        <v>75.0</v>
      </c>
      <c r="E132" s="62">
        <v>115.0</v>
      </c>
      <c r="F132" s="62">
        <v>100.0</v>
      </c>
      <c r="G132" s="62">
        <v>115.0</v>
      </c>
      <c r="H132" s="62">
        <v>580.0</v>
      </c>
      <c r="I132" s="61" t="s">
        <v>279</v>
      </c>
    </row>
    <row r="133">
      <c r="A133" s="61" t="s">
        <v>365</v>
      </c>
      <c r="B133" s="62">
        <v>55.0</v>
      </c>
      <c r="C133" s="62">
        <v>95.0</v>
      </c>
      <c r="D133" s="62">
        <v>55.0</v>
      </c>
      <c r="E133" s="62">
        <v>35.0</v>
      </c>
      <c r="F133" s="62">
        <v>75.0</v>
      </c>
      <c r="G133" s="62">
        <v>115.0</v>
      </c>
      <c r="H133" s="62">
        <v>430.0</v>
      </c>
      <c r="I133" s="61" t="s">
        <v>279</v>
      </c>
    </row>
    <row r="134">
      <c r="A134" s="61" t="s">
        <v>393</v>
      </c>
      <c r="B134" s="62">
        <v>106.0</v>
      </c>
      <c r="C134" s="62">
        <v>90.0</v>
      </c>
      <c r="D134" s="62">
        <v>130.0</v>
      </c>
      <c r="E134" s="62">
        <v>90.0</v>
      </c>
      <c r="F134" s="62">
        <v>154.0</v>
      </c>
      <c r="G134" s="62">
        <v>110.0</v>
      </c>
      <c r="H134" s="62">
        <v>680.0</v>
      </c>
      <c r="I134" s="61" t="s">
        <v>279</v>
      </c>
    </row>
    <row r="135">
      <c r="A135" s="61" t="s">
        <v>330</v>
      </c>
      <c r="B135" s="62">
        <v>75.0</v>
      </c>
      <c r="C135" s="62">
        <v>55.0</v>
      </c>
      <c r="D135" s="62">
        <v>70.0</v>
      </c>
      <c r="E135" s="62">
        <v>55.0</v>
      </c>
      <c r="F135" s="62">
        <v>95.0</v>
      </c>
      <c r="G135" s="62">
        <v>110.0</v>
      </c>
      <c r="H135" s="62">
        <v>460.0</v>
      </c>
      <c r="I135" s="61" t="s">
        <v>279</v>
      </c>
    </row>
  </sheetData>
  <autoFilter ref="$A$1:$M$10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>
      <c r="A2" s="1" t="s">
        <v>423</v>
      </c>
      <c r="B2" s="8">
        <v>40.0</v>
      </c>
      <c r="C2" s="8">
        <v>45.0</v>
      </c>
      <c r="D2" s="8">
        <v>35.0</v>
      </c>
      <c r="E2" s="8">
        <v>65.0</v>
      </c>
      <c r="F2" s="8">
        <v>55.0</v>
      </c>
      <c r="G2" s="8">
        <v>70.0</v>
      </c>
      <c r="H2" s="8">
        <v>310.0</v>
      </c>
      <c r="I2" s="8">
        <v>5.0</v>
      </c>
      <c r="J2" s="8">
        <v>50.0</v>
      </c>
      <c r="K2" s="9" t="str">
        <f t="shared" ref="K2:K136" si="1">IF(ISBLANK(M2),"No","Sí")</f>
        <v>No</v>
      </c>
      <c r="L2" s="1" t="s">
        <v>16</v>
      </c>
      <c r="M2" s="1"/>
      <c r="O2" s="5" t="s">
        <v>13</v>
      </c>
      <c r="P2" s="5" t="s">
        <v>14</v>
      </c>
      <c r="Q2" s="5"/>
      <c r="R2" s="5"/>
    </row>
    <row r="3">
      <c r="A3" s="1" t="s">
        <v>424</v>
      </c>
      <c r="B3" s="8">
        <v>50.0</v>
      </c>
      <c r="C3" s="8">
        <v>65.0</v>
      </c>
      <c r="D3" s="8">
        <v>45.0</v>
      </c>
      <c r="E3" s="8">
        <v>85.0</v>
      </c>
      <c r="F3" s="8">
        <v>65.0</v>
      </c>
      <c r="G3" s="8">
        <v>95.0</v>
      </c>
      <c r="H3" s="8">
        <v>405.0</v>
      </c>
      <c r="I3" s="8">
        <v>9.0</v>
      </c>
      <c r="J3" s="8">
        <v>216.0</v>
      </c>
      <c r="K3" s="9" t="str">
        <f t="shared" si="1"/>
        <v>No</v>
      </c>
      <c r="L3" s="1" t="s">
        <v>16</v>
      </c>
      <c r="M3" s="1"/>
    </row>
    <row r="4">
      <c r="A4" s="1" t="s">
        <v>425</v>
      </c>
      <c r="B4" s="8">
        <v>70.0</v>
      </c>
      <c r="C4" s="8">
        <v>85.0</v>
      </c>
      <c r="D4" s="8">
        <v>65.0</v>
      </c>
      <c r="E4" s="8">
        <v>105.0</v>
      </c>
      <c r="F4" s="8">
        <v>85.0</v>
      </c>
      <c r="G4" s="8">
        <v>120.0</v>
      </c>
      <c r="H4" s="8">
        <v>530.0</v>
      </c>
      <c r="I4" s="8">
        <v>17.0</v>
      </c>
      <c r="J4" s="8">
        <v>522.0</v>
      </c>
      <c r="K4" s="9" t="str">
        <f t="shared" si="1"/>
        <v>No</v>
      </c>
      <c r="L4" s="1" t="s">
        <v>16</v>
      </c>
      <c r="M4" s="1"/>
      <c r="O4" s="3" t="s">
        <v>1</v>
      </c>
      <c r="P4" s="4"/>
      <c r="Q4" s="86"/>
      <c r="R4" s="7"/>
      <c r="S4" s="3" t="s">
        <v>284</v>
      </c>
    </row>
    <row r="5">
      <c r="A5" s="1" t="s">
        <v>426</v>
      </c>
      <c r="B5" s="8">
        <v>45.0</v>
      </c>
      <c r="C5" s="8">
        <v>60.0</v>
      </c>
      <c r="D5" s="8">
        <v>40.0</v>
      </c>
      <c r="E5" s="8">
        <v>70.0</v>
      </c>
      <c r="F5" s="8">
        <v>50.0</v>
      </c>
      <c r="G5" s="8">
        <v>45.0</v>
      </c>
      <c r="H5" s="8">
        <v>310.0</v>
      </c>
      <c r="I5" s="8">
        <v>4.0</v>
      </c>
      <c r="J5" s="8">
        <v>25.0</v>
      </c>
      <c r="K5" s="9" t="str">
        <f t="shared" si="1"/>
        <v>No</v>
      </c>
      <c r="L5" s="1" t="s">
        <v>28</v>
      </c>
      <c r="M5" s="1"/>
      <c r="O5" s="10" t="s">
        <v>18</v>
      </c>
      <c r="P5" s="1" t="str">
        <f t="array" ref="P5">INDEX(A2:A136,MATCH(MAX(B2:B136),B2:B136,0))</f>
        <v>wailord</v>
      </c>
      <c r="Q5" s="9">
        <f>max(B2:B101)</f>
        <v>170</v>
      </c>
      <c r="R5" s="14"/>
      <c r="S5" s="87" t="s">
        <v>427</v>
      </c>
      <c r="T5" s="1"/>
    </row>
    <row r="6">
      <c r="A6" s="1" t="s">
        <v>428</v>
      </c>
      <c r="B6" s="8">
        <v>60.0</v>
      </c>
      <c r="C6" s="8">
        <v>85.0</v>
      </c>
      <c r="D6" s="8">
        <v>60.0</v>
      </c>
      <c r="E6" s="8">
        <v>85.0</v>
      </c>
      <c r="F6" s="8">
        <v>60.0</v>
      </c>
      <c r="G6" s="8">
        <v>55.0</v>
      </c>
      <c r="H6" s="8">
        <v>405.0</v>
      </c>
      <c r="I6" s="8">
        <v>9.0</v>
      </c>
      <c r="J6" s="8">
        <v>195.0</v>
      </c>
      <c r="K6" s="9" t="str">
        <f t="shared" si="1"/>
        <v>Sí</v>
      </c>
      <c r="L6" s="1" t="s">
        <v>28</v>
      </c>
      <c r="M6" s="1" t="s">
        <v>113</v>
      </c>
      <c r="O6" s="10" t="s">
        <v>24</v>
      </c>
      <c r="Q6" s="9">
        <f>AVERAGE(B2:B101)</f>
        <v>63.75</v>
      </c>
      <c r="R6" s="14"/>
      <c r="S6" s="87"/>
    </row>
    <row r="7">
      <c r="A7" s="1" t="s">
        <v>429</v>
      </c>
      <c r="B7" s="8">
        <v>80.0</v>
      </c>
      <c r="C7" s="8">
        <v>120.0</v>
      </c>
      <c r="D7" s="8">
        <v>70.0</v>
      </c>
      <c r="E7" s="8">
        <v>110.0</v>
      </c>
      <c r="F7" s="8">
        <v>70.0</v>
      </c>
      <c r="G7" s="8">
        <v>80.0</v>
      </c>
      <c r="H7" s="8">
        <v>530.0</v>
      </c>
      <c r="I7" s="8">
        <v>19.0</v>
      </c>
      <c r="J7" s="8">
        <v>520.0</v>
      </c>
      <c r="K7" s="9" t="str">
        <f t="shared" si="1"/>
        <v>Sí</v>
      </c>
      <c r="L7" s="1" t="s">
        <v>28</v>
      </c>
      <c r="M7" s="1" t="s">
        <v>113</v>
      </c>
      <c r="O7" s="10" t="s">
        <v>22</v>
      </c>
      <c r="P7" s="1" t="str">
        <f t="array" ref="P7">INDEX(A2:A136,MATCH(MIN(B2:B152),B2:B152,0))</f>
        <v>shedinja</v>
      </c>
      <c r="Q7" s="9">
        <f>MIN(B2:B101)</f>
        <v>1</v>
      </c>
      <c r="R7" s="14"/>
      <c r="S7" s="87"/>
    </row>
    <row r="8">
      <c r="A8" s="1" t="s">
        <v>430</v>
      </c>
      <c r="B8" s="8">
        <v>50.0</v>
      </c>
      <c r="C8" s="8">
        <v>70.0</v>
      </c>
      <c r="D8" s="8">
        <v>50.0</v>
      </c>
      <c r="E8" s="8">
        <v>50.0</v>
      </c>
      <c r="F8" s="8">
        <v>50.0</v>
      </c>
      <c r="G8" s="8">
        <v>40.0</v>
      </c>
      <c r="H8" s="8">
        <v>310.0</v>
      </c>
      <c r="I8" s="8">
        <v>4.0</v>
      </c>
      <c r="J8" s="8">
        <v>76.0</v>
      </c>
      <c r="K8" s="9" t="str">
        <f t="shared" si="1"/>
        <v>No</v>
      </c>
      <c r="L8" s="1" t="s">
        <v>36</v>
      </c>
      <c r="M8" s="1"/>
      <c r="O8" s="13"/>
      <c r="R8" s="14"/>
      <c r="S8" s="88"/>
    </row>
    <row r="9">
      <c r="A9" s="1" t="s">
        <v>431</v>
      </c>
      <c r="B9" s="8">
        <v>70.0</v>
      </c>
      <c r="C9" s="8">
        <v>85.0</v>
      </c>
      <c r="D9" s="8">
        <v>70.0</v>
      </c>
      <c r="E9" s="8">
        <v>60.0</v>
      </c>
      <c r="F9" s="8">
        <v>70.0</v>
      </c>
      <c r="G9" s="8">
        <v>50.0</v>
      </c>
      <c r="H9" s="8">
        <v>405.0</v>
      </c>
      <c r="I9" s="8">
        <v>7.0</v>
      </c>
      <c r="J9" s="8">
        <v>280.0</v>
      </c>
      <c r="K9" s="9" t="str">
        <f t="shared" si="1"/>
        <v>Sí</v>
      </c>
      <c r="L9" s="1" t="s">
        <v>36</v>
      </c>
      <c r="M9" s="1" t="s">
        <v>70</v>
      </c>
      <c r="O9" s="13"/>
      <c r="R9" s="14"/>
    </row>
    <row r="10">
      <c r="A10" s="1" t="s">
        <v>432</v>
      </c>
      <c r="B10" s="8">
        <v>100.0</v>
      </c>
      <c r="C10" s="8">
        <v>110.0</v>
      </c>
      <c r="D10" s="8">
        <v>90.0</v>
      </c>
      <c r="E10" s="8">
        <v>85.0</v>
      </c>
      <c r="F10" s="8">
        <v>90.0</v>
      </c>
      <c r="G10" s="8">
        <v>60.0</v>
      </c>
      <c r="H10" s="8">
        <v>535.0</v>
      </c>
      <c r="I10" s="8">
        <v>15.0</v>
      </c>
      <c r="J10" s="8">
        <v>819.0</v>
      </c>
      <c r="K10" s="9" t="str">
        <f t="shared" si="1"/>
        <v>Sí</v>
      </c>
      <c r="L10" s="1" t="s">
        <v>36</v>
      </c>
      <c r="M10" s="1" t="s">
        <v>70</v>
      </c>
      <c r="O10" s="54" t="s">
        <v>2</v>
      </c>
      <c r="R10" s="14"/>
      <c r="S10" s="54" t="s">
        <v>292</v>
      </c>
    </row>
    <row r="11">
      <c r="A11" s="1" t="s">
        <v>433</v>
      </c>
      <c r="B11" s="8">
        <v>35.0</v>
      </c>
      <c r="C11" s="8">
        <v>55.0</v>
      </c>
      <c r="D11" s="8">
        <v>35.0</v>
      </c>
      <c r="E11" s="8">
        <v>30.0</v>
      </c>
      <c r="F11" s="8">
        <v>30.0</v>
      </c>
      <c r="G11" s="8">
        <v>35.0</v>
      </c>
      <c r="H11" s="8">
        <v>220.0</v>
      </c>
      <c r="I11" s="8">
        <v>5.0</v>
      </c>
      <c r="J11" s="8">
        <v>136.0</v>
      </c>
      <c r="K11" s="9" t="str">
        <f t="shared" si="1"/>
        <v>No</v>
      </c>
      <c r="L11" s="1" t="s">
        <v>339</v>
      </c>
      <c r="M11" s="1"/>
      <c r="O11" s="18" t="s">
        <v>37</v>
      </c>
      <c r="P11" s="1" t="str">
        <f t="array" ref="P11">INDEX(A2:A136,MATCH(MAX(C2:C152),C2:C152,0))</f>
        <v>slaking</v>
      </c>
      <c r="Q11" s="9">
        <f>MAX(C2:C101)</f>
        <v>160</v>
      </c>
      <c r="R11" s="14"/>
      <c r="S11" s="2" t="s">
        <v>434</v>
      </c>
    </row>
    <row r="12">
      <c r="A12" s="1" t="s">
        <v>435</v>
      </c>
      <c r="B12" s="8">
        <v>70.0</v>
      </c>
      <c r="C12" s="8">
        <v>90.0</v>
      </c>
      <c r="D12" s="8">
        <v>70.0</v>
      </c>
      <c r="E12" s="8">
        <v>60.0</v>
      </c>
      <c r="F12" s="8">
        <v>60.0</v>
      </c>
      <c r="G12" s="8">
        <v>70.0</v>
      </c>
      <c r="H12" s="8">
        <v>420.0</v>
      </c>
      <c r="I12" s="8">
        <v>10.0</v>
      </c>
      <c r="J12" s="8">
        <v>370.0</v>
      </c>
      <c r="K12" s="9" t="str">
        <f t="shared" si="1"/>
        <v>No</v>
      </c>
      <c r="L12" s="1" t="s">
        <v>339</v>
      </c>
      <c r="M12" s="1"/>
      <c r="O12" s="18" t="s">
        <v>24</v>
      </c>
      <c r="Q12" s="9">
        <f>AVERAGE(C2:C101)</f>
        <v>69.12</v>
      </c>
      <c r="R12" s="14"/>
    </row>
    <row r="13">
      <c r="A13" s="1" t="s">
        <v>436</v>
      </c>
      <c r="B13" s="8">
        <v>38.0</v>
      </c>
      <c r="C13" s="8">
        <v>30.0</v>
      </c>
      <c r="D13" s="8">
        <v>41.0</v>
      </c>
      <c r="E13" s="8">
        <v>30.0</v>
      </c>
      <c r="F13" s="8">
        <v>41.0</v>
      </c>
      <c r="G13" s="8">
        <v>60.0</v>
      </c>
      <c r="H13" s="8">
        <v>240.0</v>
      </c>
      <c r="I13" s="8">
        <v>4.0</v>
      </c>
      <c r="J13" s="8">
        <v>175.0</v>
      </c>
      <c r="K13" s="9" t="str">
        <f t="shared" si="1"/>
        <v>No</v>
      </c>
      <c r="L13" s="1" t="s">
        <v>55</v>
      </c>
      <c r="M13" s="1"/>
      <c r="O13" s="18" t="s">
        <v>31</v>
      </c>
      <c r="P13" s="1" t="str">
        <f t="array" ref="P13">INDEX(A2:A136,MATCH(min(C2:C136),C2:C136,0))</f>
        <v>feebas</v>
      </c>
      <c r="Q13" s="9">
        <f>MIN(C2:C101)</f>
        <v>15</v>
      </c>
      <c r="R13" s="14"/>
    </row>
    <row r="14">
      <c r="A14" s="1" t="s">
        <v>437</v>
      </c>
      <c r="B14" s="8">
        <v>78.0</v>
      </c>
      <c r="C14" s="8">
        <v>70.0</v>
      </c>
      <c r="D14" s="8">
        <v>61.0</v>
      </c>
      <c r="E14" s="8">
        <v>50.0</v>
      </c>
      <c r="F14" s="8">
        <v>61.0</v>
      </c>
      <c r="G14" s="8">
        <v>100.0</v>
      </c>
      <c r="H14" s="8">
        <v>420.0</v>
      </c>
      <c r="I14" s="8">
        <v>5.0</v>
      </c>
      <c r="J14" s="8">
        <v>325.0</v>
      </c>
      <c r="K14" s="9" t="str">
        <f t="shared" si="1"/>
        <v>No</v>
      </c>
      <c r="L14" s="1" t="s">
        <v>55</v>
      </c>
      <c r="M14" s="1"/>
      <c r="O14" s="13"/>
      <c r="R14" s="14"/>
    </row>
    <row r="15">
      <c r="A15" s="1" t="s">
        <v>438</v>
      </c>
      <c r="B15" s="8">
        <v>45.0</v>
      </c>
      <c r="C15" s="8">
        <v>45.0</v>
      </c>
      <c r="D15" s="8">
        <v>35.0</v>
      </c>
      <c r="E15" s="8">
        <v>20.0</v>
      </c>
      <c r="F15" s="8">
        <v>30.0</v>
      </c>
      <c r="G15" s="8">
        <v>20.0</v>
      </c>
      <c r="H15" s="8">
        <v>195.0</v>
      </c>
      <c r="I15" s="8">
        <v>3.0</v>
      </c>
      <c r="J15" s="8">
        <v>36.0</v>
      </c>
      <c r="K15" s="9" t="str">
        <f t="shared" si="1"/>
        <v>No</v>
      </c>
      <c r="L15" s="1" t="s">
        <v>43</v>
      </c>
      <c r="M15" s="1"/>
      <c r="O15" s="13"/>
      <c r="R15" s="14"/>
    </row>
    <row r="16">
      <c r="A16" s="1" t="s">
        <v>439</v>
      </c>
      <c r="B16" s="8">
        <v>50.0</v>
      </c>
      <c r="C16" s="8">
        <v>35.0</v>
      </c>
      <c r="D16" s="8">
        <v>55.0</v>
      </c>
      <c r="E16" s="8">
        <v>25.0</v>
      </c>
      <c r="F16" s="8">
        <v>25.0</v>
      </c>
      <c r="G16" s="8">
        <v>15.0</v>
      </c>
      <c r="H16" s="8">
        <v>205.0</v>
      </c>
      <c r="I16" s="8">
        <v>6.0</v>
      </c>
      <c r="J16" s="8">
        <v>100.0</v>
      </c>
      <c r="K16" s="9" t="str">
        <f t="shared" si="1"/>
        <v>No</v>
      </c>
      <c r="L16" s="1" t="s">
        <v>43</v>
      </c>
      <c r="M16" s="1"/>
      <c r="O16" s="89" t="s">
        <v>3</v>
      </c>
      <c r="R16" s="14"/>
      <c r="S16" s="29" t="s">
        <v>300</v>
      </c>
    </row>
    <row r="17">
      <c r="A17" s="1" t="s">
        <v>440</v>
      </c>
      <c r="B17" s="8">
        <v>60.0</v>
      </c>
      <c r="C17" s="8">
        <v>70.0</v>
      </c>
      <c r="D17" s="8">
        <v>50.0</v>
      </c>
      <c r="E17" s="8">
        <v>100.0</v>
      </c>
      <c r="F17" s="8">
        <v>50.0</v>
      </c>
      <c r="G17" s="8">
        <v>65.0</v>
      </c>
      <c r="H17" s="8">
        <v>395.0</v>
      </c>
      <c r="I17" s="8">
        <v>10.0</v>
      </c>
      <c r="J17" s="8">
        <v>284.0</v>
      </c>
      <c r="K17" s="9" t="str">
        <f t="shared" si="1"/>
        <v>Sí</v>
      </c>
      <c r="L17" s="1" t="s">
        <v>43</v>
      </c>
      <c r="M17" s="1" t="s">
        <v>34</v>
      </c>
      <c r="O17" s="23" t="s">
        <v>18</v>
      </c>
      <c r="P17" s="1" t="str">
        <f t="array" ref="P17">INDEX(A2:A136,MATCH(MAX(D2:D136),D2:D136,0))</f>
        <v>regirock</v>
      </c>
      <c r="Q17" s="9">
        <f>max(D2:D101)</f>
        <v>180</v>
      </c>
      <c r="R17" s="14"/>
      <c r="S17" s="2" t="s">
        <v>441</v>
      </c>
    </row>
    <row r="18">
      <c r="A18" s="1" t="s">
        <v>442</v>
      </c>
      <c r="B18" s="8">
        <v>50.0</v>
      </c>
      <c r="C18" s="8">
        <v>35.0</v>
      </c>
      <c r="D18" s="8">
        <v>55.0</v>
      </c>
      <c r="E18" s="8">
        <v>25.0</v>
      </c>
      <c r="F18" s="8">
        <v>25.0</v>
      </c>
      <c r="G18" s="8">
        <v>15.0</v>
      </c>
      <c r="H18" s="8">
        <v>205.0</v>
      </c>
      <c r="I18" s="8">
        <v>7.0</v>
      </c>
      <c r="J18" s="8">
        <v>115.0</v>
      </c>
      <c r="K18" s="9" t="str">
        <f t="shared" si="1"/>
        <v>No</v>
      </c>
      <c r="L18" s="1" t="s">
        <v>43</v>
      </c>
      <c r="M18" s="1"/>
      <c r="O18" s="23" t="s">
        <v>24</v>
      </c>
      <c r="Q18" s="9">
        <f>AVERAGE(D2:D101)</f>
        <v>61.95</v>
      </c>
      <c r="R18" s="14"/>
    </row>
    <row r="19">
      <c r="A19" s="1" t="s">
        <v>443</v>
      </c>
      <c r="B19" s="8">
        <v>60.0</v>
      </c>
      <c r="C19" s="8">
        <v>50.0</v>
      </c>
      <c r="D19" s="8">
        <v>70.0</v>
      </c>
      <c r="E19" s="8">
        <v>50.0</v>
      </c>
      <c r="F19" s="8">
        <v>90.0</v>
      </c>
      <c r="G19" s="8">
        <v>65.0</v>
      </c>
      <c r="H19" s="8">
        <v>385.0</v>
      </c>
      <c r="I19" s="8">
        <v>12.0</v>
      </c>
      <c r="J19" s="8">
        <v>316.0</v>
      </c>
      <c r="K19" s="9" t="str">
        <f t="shared" si="1"/>
        <v>Sí</v>
      </c>
      <c r="L19" s="1" t="s">
        <v>43</v>
      </c>
      <c r="M19" s="1" t="s">
        <v>17</v>
      </c>
      <c r="O19" s="23" t="s">
        <v>31</v>
      </c>
      <c r="P19" s="1" t="str">
        <f t="array" ref="P19">INDEX(A2:A136,MATCH(min(D2:D136),D2:D136,0))</f>
        <v>carvanha</v>
      </c>
      <c r="Q19" s="9">
        <f>MIN(D2:D101)</f>
        <v>20</v>
      </c>
      <c r="R19" s="14"/>
    </row>
    <row r="20">
      <c r="A20" s="1" t="s">
        <v>444</v>
      </c>
      <c r="B20" s="8">
        <v>40.0</v>
      </c>
      <c r="C20" s="8">
        <v>30.0</v>
      </c>
      <c r="D20" s="8">
        <v>30.0</v>
      </c>
      <c r="E20" s="8">
        <v>40.0</v>
      </c>
      <c r="F20" s="8">
        <v>50.0</v>
      </c>
      <c r="G20" s="8">
        <v>30.0</v>
      </c>
      <c r="H20" s="8">
        <v>220.0</v>
      </c>
      <c r="I20" s="8">
        <v>5.0</v>
      </c>
      <c r="J20" s="8">
        <v>26.0</v>
      </c>
      <c r="K20" s="9" t="str">
        <f t="shared" si="1"/>
        <v>Sí</v>
      </c>
      <c r="L20" s="1" t="s">
        <v>36</v>
      </c>
      <c r="M20" s="1" t="s">
        <v>16</v>
      </c>
      <c r="O20" s="13"/>
      <c r="R20" s="14"/>
    </row>
    <row r="21">
      <c r="A21" s="1" t="s">
        <v>445</v>
      </c>
      <c r="B21" s="8">
        <v>60.0</v>
      </c>
      <c r="C21" s="8">
        <v>50.0</v>
      </c>
      <c r="D21" s="8">
        <v>50.0</v>
      </c>
      <c r="E21" s="8">
        <v>60.0</v>
      </c>
      <c r="F21" s="8">
        <v>70.0</v>
      </c>
      <c r="G21" s="8">
        <v>50.0</v>
      </c>
      <c r="H21" s="8">
        <v>340.0</v>
      </c>
      <c r="I21" s="8">
        <v>12.0</v>
      </c>
      <c r="J21" s="8">
        <v>325.0</v>
      </c>
      <c r="K21" s="9" t="str">
        <f t="shared" si="1"/>
        <v>Sí</v>
      </c>
      <c r="L21" s="1" t="s">
        <v>36</v>
      </c>
      <c r="M21" s="1" t="s">
        <v>16</v>
      </c>
      <c r="O21" s="13"/>
      <c r="R21" s="14"/>
    </row>
    <row r="22">
      <c r="A22" s="1" t="s">
        <v>446</v>
      </c>
      <c r="B22" s="8">
        <v>80.0</v>
      </c>
      <c r="C22" s="8">
        <v>70.0</v>
      </c>
      <c r="D22" s="8">
        <v>70.0</v>
      </c>
      <c r="E22" s="8">
        <v>90.0</v>
      </c>
      <c r="F22" s="8">
        <v>100.0</v>
      </c>
      <c r="G22" s="8">
        <v>70.0</v>
      </c>
      <c r="H22" s="8">
        <v>480.0</v>
      </c>
      <c r="I22" s="8">
        <v>15.0</v>
      </c>
      <c r="J22" s="8">
        <v>550.0</v>
      </c>
      <c r="K22" s="9" t="str">
        <f t="shared" si="1"/>
        <v>Sí</v>
      </c>
      <c r="L22" s="1" t="s">
        <v>36</v>
      </c>
      <c r="M22" s="1" t="s">
        <v>16</v>
      </c>
      <c r="O22" s="29" t="s">
        <v>4</v>
      </c>
      <c r="R22" s="14"/>
      <c r="S22" s="29" t="s">
        <v>308</v>
      </c>
    </row>
    <row r="23">
      <c r="A23" s="1" t="s">
        <v>447</v>
      </c>
      <c r="B23" s="8">
        <v>40.0</v>
      </c>
      <c r="C23" s="8">
        <v>40.0</v>
      </c>
      <c r="D23" s="8">
        <v>50.0</v>
      </c>
      <c r="E23" s="8">
        <v>30.0</v>
      </c>
      <c r="F23" s="8">
        <v>30.0</v>
      </c>
      <c r="G23" s="8">
        <v>30.0</v>
      </c>
      <c r="H23" s="8">
        <v>220.0</v>
      </c>
      <c r="I23" s="8">
        <v>5.0</v>
      </c>
      <c r="J23" s="8">
        <v>40.0</v>
      </c>
      <c r="K23" s="9" t="str">
        <f t="shared" si="1"/>
        <v>No</v>
      </c>
      <c r="L23" s="1" t="s">
        <v>16</v>
      </c>
      <c r="M23" s="1"/>
      <c r="O23" s="29" t="s">
        <v>18</v>
      </c>
      <c r="P23" s="1" t="str">
        <f t="array" ref="P23">INDEX(A2:A136,MATCH(MAX(E2:E152),E2:E152,0))</f>
        <v>kyogre</v>
      </c>
      <c r="Q23" s="9">
        <f>MAX(E2:E101)</f>
        <v>125</v>
      </c>
      <c r="R23" s="14"/>
      <c r="S23" s="2" t="s">
        <v>448</v>
      </c>
    </row>
    <row r="24">
      <c r="A24" s="1" t="s">
        <v>449</v>
      </c>
      <c r="B24" s="8">
        <v>70.0</v>
      </c>
      <c r="C24" s="8">
        <v>70.0</v>
      </c>
      <c r="D24" s="8">
        <v>40.0</v>
      </c>
      <c r="E24" s="8">
        <v>60.0</v>
      </c>
      <c r="F24" s="8">
        <v>40.0</v>
      </c>
      <c r="G24" s="8">
        <v>60.0</v>
      </c>
      <c r="H24" s="8">
        <v>340.0</v>
      </c>
      <c r="I24" s="8">
        <v>10.0</v>
      </c>
      <c r="J24" s="8">
        <v>280.0</v>
      </c>
      <c r="K24" s="9" t="str">
        <f t="shared" si="1"/>
        <v>Sí</v>
      </c>
      <c r="L24" s="1" t="s">
        <v>16</v>
      </c>
      <c r="M24" s="1" t="s">
        <v>339</v>
      </c>
      <c r="O24" s="29" t="s">
        <v>24</v>
      </c>
      <c r="Q24" s="9">
        <f>AVERAGE(E2:E101)</f>
        <v>63.68</v>
      </c>
      <c r="R24" s="14"/>
    </row>
    <row r="25">
      <c r="A25" s="1" t="s">
        <v>450</v>
      </c>
      <c r="B25" s="8">
        <v>90.0</v>
      </c>
      <c r="C25" s="8">
        <v>100.0</v>
      </c>
      <c r="D25" s="8">
        <v>60.0</v>
      </c>
      <c r="E25" s="8">
        <v>90.0</v>
      </c>
      <c r="F25" s="8">
        <v>60.0</v>
      </c>
      <c r="G25" s="8">
        <v>80.0</v>
      </c>
      <c r="H25" s="8">
        <v>480.0</v>
      </c>
      <c r="I25" s="8">
        <v>13.0</v>
      </c>
      <c r="J25" s="8">
        <v>596.0</v>
      </c>
      <c r="K25" s="9" t="str">
        <f t="shared" si="1"/>
        <v>Sí</v>
      </c>
      <c r="L25" s="1" t="s">
        <v>16</v>
      </c>
      <c r="M25" s="1" t="s">
        <v>339</v>
      </c>
      <c r="O25" s="29" t="s">
        <v>31</v>
      </c>
      <c r="P25" s="1" t="str">
        <f t="array" ref="P25">INDEX(A2:A136,MATCH(Min(E2:E152),E2:E152,0))</f>
        <v>feebas</v>
      </c>
      <c r="Q25" s="9">
        <f>min(E2:E101)</f>
        <v>10</v>
      </c>
      <c r="R25" s="14"/>
    </row>
    <row r="26">
      <c r="A26" s="1" t="s">
        <v>451</v>
      </c>
      <c r="B26" s="8">
        <v>40.0</v>
      </c>
      <c r="C26" s="8">
        <v>55.0</v>
      </c>
      <c r="D26" s="8">
        <v>30.0</v>
      </c>
      <c r="E26" s="8">
        <v>30.0</v>
      </c>
      <c r="F26" s="8">
        <v>30.0</v>
      </c>
      <c r="G26" s="8">
        <v>85.0</v>
      </c>
      <c r="H26" s="8">
        <v>270.0</v>
      </c>
      <c r="I26" s="8">
        <v>3.0</v>
      </c>
      <c r="J26" s="8">
        <v>23.0</v>
      </c>
      <c r="K26" s="9" t="str">
        <f t="shared" si="1"/>
        <v>Sí</v>
      </c>
      <c r="L26" s="1" t="s">
        <v>55</v>
      </c>
      <c r="M26" s="1" t="s">
        <v>34</v>
      </c>
      <c r="O26" s="13"/>
      <c r="R26" s="14"/>
    </row>
    <row r="27">
      <c r="A27" s="1" t="s">
        <v>452</v>
      </c>
      <c r="B27" s="8">
        <v>60.0</v>
      </c>
      <c r="C27" s="8">
        <v>85.0</v>
      </c>
      <c r="D27" s="8">
        <v>60.0</v>
      </c>
      <c r="E27" s="8">
        <v>75.0</v>
      </c>
      <c r="F27" s="8">
        <v>50.0</v>
      </c>
      <c r="G27" s="8">
        <v>125.0</v>
      </c>
      <c r="H27" s="8">
        <v>455.0</v>
      </c>
      <c r="I27" s="8">
        <v>7.0</v>
      </c>
      <c r="J27" s="8">
        <v>198.0</v>
      </c>
      <c r="K27" s="9" t="str">
        <f t="shared" si="1"/>
        <v>Sí</v>
      </c>
      <c r="L27" s="1" t="s">
        <v>55</v>
      </c>
      <c r="M27" s="1" t="s">
        <v>34</v>
      </c>
      <c r="O27" s="90" t="s">
        <v>5</v>
      </c>
      <c r="R27" s="14"/>
      <c r="S27" s="90" t="s">
        <v>315</v>
      </c>
    </row>
    <row r="28">
      <c r="A28" s="1" t="s">
        <v>453</v>
      </c>
      <c r="B28" s="8">
        <v>40.0</v>
      </c>
      <c r="C28" s="8">
        <v>30.0</v>
      </c>
      <c r="D28" s="8">
        <v>30.0</v>
      </c>
      <c r="E28" s="8">
        <v>55.0</v>
      </c>
      <c r="F28" s="8">
        <v>30.0</v>
      </c>
      <c r="G28" s="8">
        <v>85.0</v>
      </c>
      <c r="H28" s="8">
        <v>270.0</v>
      </c>
      <c r="I28" s="8">
        <v>6.0</v>
      </c>
      <c r="J28" s="8">
        <v>95.0</v>
      </c>
      <c r="K28" s="9" t="str">
        <f t="shared" si="1"/>
        <v>Sí</v>
      </c>
      <c r="L28" s="1" t="s">
        <v>36</v>
      </c>
      <c r="M28" s="1" t="s">
        <v>34</v>
      </c>
      <c r="O28" s="31" t="s">
        <v>25</v>
      </c>
      <c r="P28" s="1" t="str">
        <f t="array" ref="P28">INDEX(A2:A136,MATCH(MAX(F2:F136),F2:F136,0))</f>
        <v>regice</v>
      </c>
      <c r="Q28" s="9">
        <f>MAX(F2:F101)</f>
        <v>125</v>
      </c>
      <c r="R28" s="14"/>
      <c r="S28" s="2" t="s">
        <v>454</v>
      </c>
    </row>
    <row r="29">
      <c r="A29" s="1" t="s">
        <v>455</v>
      </c>
      <c r="B29" s="8">
        <v>60.0</v>
      </c>
      <c r="C29" s="8">
        <v>50.0</v>
      </c>
      <c r="D29" s="8">
        <v>100.0</v>
      </c>
      <c r="E29" s="8">
        <v>95.0</v>
      </c>
      <c r="F29" s="8">
        <v>70.0</v>
      </c>
      <c r="G29" s="8">
        <v>65.0</v>
      </c>
      <c r="H29" s="8">
        <v>440.0</v>
      </c>
      <c r="I29" s="8">
        <v>12.0</v>
      </c>
      <c r="J29" s="8">
        <v>280.0</v>
      </c>
      <c r="K29" s="9" t="str">
        <f t="shared" si="1"/>
        <v>Sí</v>
      </c>
      <c r="L29" s="1" t="s">
        <v>36</v>
      </c>
      <c r="M29" s="1" t="s">
        <v>34</v>
      </c>
      <c r="O29" s="31" t="s">
        <v>24</v>
      </c>
      <c r="Q29" s="9">
        <f>AVERAGE(F2:F101)</f>
        <v>60.27</v>
      </c>
      <c r="R29" s="14"/>
    </row>
    <row r="30">
      <c r="A30" s="1" t="s">
        <v>456</v>
      </c>
      <c r="B30" s="8">
        <v>28.0</v>
      </c>
      <c r="C30" s="8">
        <v>25.0</v>
      </c>
      <c r="D30" s="8">
        <v>25.0</v>
      </c>
      <c r="E30" s="8">
        <v>45.0</v>
      </c>
      <c r="F30" s="8">
        <v>35.0</v>
      </c>
      <c r="G30" s="8">
        <v>40.0</v>
      </c>
      <c r="H30" s="8">
        <v>198.0</v>
      </c>
      <c r="I30" s="8">
        <v>4.0</v>
      </c>
      <c r="J30" s="8">
        <v>66.0</v>
      </c>
      <c r="K30" s="9" t="str">
        <f t="shared" si="1"/>
        <v>Sí</v>
      </c>
      <c r="L30" s="1" t="s">
        <v>121</v>
      </c>
      <c r="M30" s="1" t="s">
        <v>81</v>
      </c>
      <c r="O30" s="31" t="s">
        <v>31</v>
      </c>
      <c r="P30" s="1" t="str">
        <f t="array" ref="P30">INDEX(A2:A136,MATCH(min(F2:F152),F2:F152,0))</f>
        <v>carvanha</v>
      </c>
      <c r="Q30" s="9">
        <f>min(F2:F101)</f>
        <v>20</v>
      </c>
      <c r="R30" s="14"/>
    </row>
    <row r="31">
      <c r="A31" s="1" t="s">
        <v>457</v>
      </c>
      <c r="B31" s="8">
        <v>38.0</v>
      </c>
      <c r="C31" s="8">
        <v>35.0</v>
      </c>
      <c r="D31" s="8">
        <v>35.0</v>
      </c>
      <c r="E31" s="8">
        <v>65.0</v>
      </c>
      <c r="F31" s="8">
        <v>55.0</v>
      </c>
      <c r="G31" s="8">
        <v>50.0</v>
      </c>
      <c r="H31" s="8">
        <v>278.0</v>
      </c>
      <c r="I31" s="8">
        <v>8.0</v>
      </c>
      <c r="J31" s="8">
        <v>202.0</v>
      </c>
      <c r="K31" s="9" t="str">
        <f t="shared" si="1"/>
        <v>Sí</v>
      </c>
      <c r="L31" s="1" t="s">
        <v>121</v>
      </c>
      <c r="M31" s="1" t="s">
        <v>81</v>
      </c>
      <c r="O31" s="13"/>
      <c r="R31" s="14"/>
    </row>
    <row r="32">
      <c r="A32" s="1" t="s">
        <v>458</v>
      </c>
      <c r="B32" s="8">
        <v>68.0</v>
      </c>
      <c r="C32" s="8">
        <v>65.0</v>
      </c>
      <c r="D32" s="8">
        <v>65.0</v>
      </c>
      <c r="E32" s="8">
        <v>125.0</v>
      </c>
      <c r="F32" s="8">
        <v>115.0</v>
      </c>
      <c r="G32" s="8">
        <v>80.0</v>
      </c>
      <c r="H32" s="8">
        <v>518.0</v>
      </c>
      <c r="I32" s="8">
        <v>16.0</v>
      </c>
      <c r="J32" s="8">
        <v>484.0</v>
      </c>
      <c r="K32" s="9" t="str">
        <f t="shared" si="1"/>
        <v>Sí</v>
      </c>
      <c r="L32" s="1" t="s">
        <v>121</v>
      </c>
      <c r="M32" s="1" t="s">
        <v>81</v>
      </c>
      <c r="O32" s="91" t="s">
        <v>6</v>
      </c>
      <c r="R32" s="14"/>
      <c r="S32" s="92" t="s">
        <v>322</v>
      </c>
    </row>
    <row r="33">
      <c r="A33" s="1" t="s">
        <v>459</v>
      </c>
      <c r="B33" s="8">
        <v>40.0</v>
      </c>
      <c r="C33" s="8">
        <v>30.0</v>
      </c>
      <c r="D33" s="8">
        <v>32.0</v>
      </c>
      <c r="E33" s="8">
        <v>50.0</v>
      </c>
      <c r="F33" s="8">
        <v>52.0</v>
      </c>
      <c r="G33" s="8">
        <v>65.0</v>
      </c>
      <c r="H33" s="8">
        <v>269.0</v>
      </c>
      <c r="I33" s="8">
        <v>5.0</v>
      </c>
      <c r="J33" s="8">
        <v>17.0</v>
      </c>
      <c r="K33" s="9" t="str">
        <f t="shared" si="1"/>
        <v>Sí</v>
      </c>
      <c r="L33" s="1" t="s">
        <v>43</v>
      </c>
      <c r="M33" s="1" t="s">
        <v>36</v>
      </c>
      <c r="O33" s="19" t="s">
        <v>25</v>
      </c>
      <c r="P33" s="1" t="str">
        <f t="array" ref="P33">INDEX(A2:A136,MATCH(MAX(G2:G152),G2:G152,0))</f>
        <v>ninjask</v>
      </c>
      <c r="Q33" s="2">
        <f>max(G2:G101)</f>
        <v>160</v>
      </c>
      <c r="R33" s="14"/>
      <c r="S33" s="2" t="s">
        <v>460</v>
      </c>
    </row>
    <row r="34">
      <c r="A34" s="1" t="s">
        <v>461</v>
      </c>
      <c r="B34" s="8">
        <v>70.0</v>
      </c>
      <c r="C34" s="8">
        <v>60.0</v>
      </c>
      <c r="D34" s="8">
        <v>62.0</v>
      </c>
      <c r="E34" s="8">
        <v>100.0</v>
      </c>
      <c r="F34" s="8">
        <v>82.0</v>
      </c>
      <c r="G34" s="8">
        <v>80.0</v>
      </c>
      <c r="H34" s="8">
        <v>454.0</v>
      </c>
      <c r="I34" s="8">
        <v>8.0</v>
      </c>
      <c r="J34" s="8">
        <v>36.0</v>
      </c>
      <c r="K34" s="9" t="str">
        <f t="shared" si="1"/>
        <v>Sí</v>
      </c>
      <c r="L34" s="1" t="s">
        <v>43</v>
      </c>
      <c r="M34" s="1" t="s">
        <v>34</v>
      </c>
      <c r="O34" s="19" t="s">
        <v>24</v>
      </c>
      <c r="Q34" s="9">
        <f>AVERAGE(G2:G101)</f>
        <v>61.06</v>
      </c>
      <c r="R34" s="14"/>
    </row>
    <row r="35">
      <c r="A35" s="1" t="s">
        <v>462</v>
      </c>
      <c r="B35" s="8">
        <v>60.0</v>
      </c>
      <c r="C35" s="8">
        <v>40.0</v>
      </c>
      <c r="D35" s="8">
        <v>60.0</v>
      </c>
      <c r="E35" s="8">
        <v>40.0</v>
      </c>
      <c r="F35" s="8">
        <v>60.0</v>
      </c>
      <c r="G35" s="8">
        <v>35.0</v>
      </c>
      <c r="H35" s="8">
        <v>295.0</v>
      </c>
      <c r="I35" s="8">
        <v>4.0</v>
      </c>
      <c r="J35" s="8">
        <v>45.0</v>
      </c>
      <c r="K35" s="9" t="str">
        <f t="shared" si="1"/>
        <v>No</v>
      </c>
      <c r="L35" s="1" t="s">
        <v>16</v>
      </c>
      <c r="M35" s="1"/>
      <c r="O35" s="32" t="s">
        <v>31</v>
      </c>
      <c r="P35" s="33" t="str">
        <f t="array" ref="P35">INDEX(A2:A136,MATCH(min(G2:G136),G2:G136,0))</f>
        <v>trapinch</v>
      </c>
      <c r="Q35" s="27">
        <f>min(G2:G101)</f>
        <v>10</v>
      </c>
      <c r="R35" s="28"/>
    </row>
    <row r="36">
      <c r="A36" s="1" t="s">
        <v>463</v>
      </c>
      <c r="B36" s="8">
        <v>60.0</v>
      </c>
      <c r="C36" s="8">
        <v>130.0</v>
      </c>
      <c r="D36" s="8">
        <v>80.0</v>
      </c>
      <c r="E36" s="8">
        <v>60.0</v>
      </c>
      <c r="F36" s="8">
        <v>60.0</v>
      </c>
      <c r="G36" s="8">
        <v>70.0</v>
      </c>
      <c r="H36" s="8">
        <v>460.0</v>
      </c>
      <c r="I36" s="8">
        <v>12.0</v>
      </c>
      <c r="J36" s="8">
        <v>392.0</v>
      </c>
      <c r="K36" s="9" t="str">
        <f t="shared" si="1"/>
        <v>Sí</v>
      </c>
      <c r="L36" s="1" t="s">
        <v>16</v>
      </c>
      <c r="M36" s="1" t="s">
        <v>113</v>
      </c>
    </row>
    <row r="37">
      <c r="A37" s="1" t="s">
        <v>464</v>
      </c>
      <c r="B37" s="8">
        <v>60.0</v>
      </c>
      <c r="C37" s="8">
        <v>60.0</v>
      </c>
      <c r="D37" s="8">
        <v>60.0</v>
      </c>
      <c r="E37" s="8">
        <v>35.0</v>
      </c>
      <c r="F37" s="8">
        <v>35.0</v>
      </c>
      <c r="G37" s="8">
        <v>30.0</v>
      </c>
      <c r="H37" s="8">
        <v>280.0</v>
      </c>
      <c r="I37" s="8">
        <v>8.0</v>
      </c>
      <c r="J37" s="8">
        <v>240.0</v>
      </c>
      <c r="K37" s="9" t="str">
        <f t="shared" si="1"/>
        <v>No</v>
      </c>
      <c r="L37" s="1" t="s">
        <v>55</v>
      </c>
      <c r="M37" s="1"/>
    </row>
    <row r="38">
      <c r="A38" s="1" t="s">
        <v>465</v>
      </c>
      <c r="B38" s="8">
        <v>80.0</v>
      </c>
      <c r="C38" s="8">
        <v>80.0</v>
      </c>
      <c r="D38" s="8">
        <v>80.0</v>
      </c>
      <c r="E38" s="8">
        <v>55.0</v>
      </c>
      <c r="F38" s="8">
        <v>55.0</v>
      </c>
      <c r="G38" s="8">
        <v>90.0</v>
      </c>
      <c r="H38" s="8">
        <v>440.0</v>
      </c>
      <c r="I38" s="8">
        <v>14.0</v>
      </c>
      <c r="J38" s="8">
        <v>465.0</v>
      </c>
      <c r="K38" s="9" t="str">
        <f t="shared" si="1"/>
        <v>No</v>
      </c>
      <c r="L38" s="1" t="s">
        <v>55</v>
      </c>
      <c r="M38" s="1"/>
      <c r="O38" s="34" t="s">
        <v>84</v>
      </c>
      <c r="P38" s="35" t="s">
        <v>85</v>
      </c>
      <c r="Q38" s="36"/>
      <c r="R38" s="36"/>
      <c r="S38" s="36"/>
      <c r="T38" s="93"/>
    </row>
    <row r="39">
      <c r="A39" s="1" t="s">
        <v>434</v>
      </c>
      <c r="B39" s="8">
        <v>150.0</v>
      </c>
      <c r="C39" s="8">
        <v>160.0</v>
      </c>
      <c r="D39" s="8">
        <v>100.0</v>
      </c>
      <c r="E39" s="8">
        <v>95.0</v>
      </c>
      <c r="F39" s="8">
        <v>65.0</v>
      </c>
      <c r="G39" s="8">
        <v>100.0</v>
      </c>
      <c r="H39" s="8">
        <v>670.0</v>
      </c>
      <c r="I39" s="8">
        <v>20.0</v>
      </c>
      <c r="J39" s="8">
        <v>1305.0</v>
      </c>
      <c r="K39" s="9" t="str">
        <f t="shared" si="1"/>
        <v>No</v>
      </c>
      <c r="L39" s="1" t="s">
        <v>55</v>
      </c>
      <c r="M39" s="1"/>
      <c r="O39" s="13"/>
      <c r="T39" s="14"/>
    </row>
    <row r="40">
      <c r="A40" s="1" t="s">
        <v>466</v>
      </c>
      <c r="B40" s="8">
        <v>31.0</v>
      </c>
      <c r="C40" s="8">
        <v>45.0</v>
      </c>
      <c r="D40" s="8">
        <v>90.0</v>
      </c>
      <c r="E40" s="8">
        <v>30.0</v>
      </c>
      <c r="F40" s="8">
        <v>30.0</v>
      </c>
      <c r="G40" s="8">
        <v>40.0</v>
      </c>
      <c r="H40" s="8">
        <v>266.0</v>
      </c>
      <c r="I40" s="8">
        <v>5.0</v>
      </c>
      <c r="J40" s="8">
        <v>55.0</v>
      </c>
      <c r="K40" s="9" t="str">
        <f t="shared" si="1"/>
        <v>Sí</v>
      </c>
      <c r="L40" s="1" t="s">
        <v>43</v>
      </c>
      <c r="M40" s="1" t="s">
        <v>70</v>
      </c>
      <c r="O40" s="37" t="s">
        <v>88</v>
      </c>
      <c r="P40" s="38"/>
      <c r="Q40" s="38"/>
      <c r="T40" s="14"/>
    </row>
    <row r="41">
      <c r="A41" s="1" t="s">
        <v>467</v>
      </c>
      <c r="B41" s="8">
        <v>61.0</v>
      </c>
      <c r="C41" s="8">
        <v>90.0</v>
      </c>
      <c r="D41" s="8">
        <v>45.0</v>
      </c>
      <c r="E41" s="8">
        <v>50.0</v>
      </c>
      <c r="F41" s="8">
        <v>50.0</v>
      </c>
      <c r="G41" s="8">
        <v>160.0</v>
      </c>
      <c r="H41" s="8">
        <v>456.0</v>
      </c>
      <c r="I41" s="8">
        <v>8.0</v>
      </c>
      <c r="J41" s="8">
        <v>120.0</v>
      </c>
      <c r="K41" s="9" t="str">
        <f t="shared" si="1"/>
        <v>Sí</v>
      </c>
      <c r="L41" s="1" t="s">
        <v>43</v>
      </c>
      <c r="M41" s="1" t="s">
        <v>34</v>
      </c>
      <c r="O41" s="107">
        <f>CORREL(B2:B136,J2:J136)</f>
        <v>0.4749531934</v>
      </c>
      <c r="P41" s="39">
        <f>CORREL(B2:B152,J2:J152)</f>
        <v>0.4749531934</v>
      </c>
      <c r="T41" s="14"/>
    </row>
    <row r="42">
      <c r="A42" s="1" t="s">
        <v>468</v>
      </c>
      <c r="B42" s="8">
        <v>1.0</v>
      </c>
      <c r="C42" s="8">
        <v>90.0</v>
      </c>
      <c r="D42" s="8">
        <v>45.0</v>
      </c>
      <c r="E42" s="8">
        <v>30.0</v>
      </c>
      <c r="F42" s="8">
        <v>30.0</v>
      </c>
      <c r="G42" s="8">
        <v>40.0</v>
      </c>
      <c r="H42" s="8">
        <v>236.0</v>
      </c>
      <c r="I42" s="8">
        <v>8.0</v>
      </c>
      <c r="J42" s="8">
        <v>12.0</v>
      </c>
      <c r="K42" s="9" t="str">
        <f t="shared" si="1"/>
        <v>Sí</v>
      </c>
      <c r="L42" s="1" t="s">
        <v>43</v>
      </c>
      <c r="M42" s="1" t="s">
        <v>187</v>
      </c>
      <c r="O42" s="13"/>
      <c r="T42" s="14"/>
    </row>
    <row r="43">
      <c r="A43" s="1" t="s">
        <v>469</v>
      </c>
      <c r="B43" s="8">
        <v>64.0</v>
      </c>
      <c r="C43" s="8">
        <v>51.0</v>
      </c>
      <c r="D43" s="8">
        <v>23.0</v>
      </c>
      <c r="E43" s="8">
        <v>51.0</v>
      </c>
      <c r="F43" s="8">
        <v>23.0</v>
      </c>
      <c r="G43" s="8">
        <v>28.0</v>
      </c>
      <c r="H43" s="8">
        <v>240.0</v>
      </c>
      <c r="I43" s="8">
        <v>6.0</v>
      </c>
      <c r="J43" s="8">
        <v>163.0</v>
      </c>
      <c r="K43" s="9" t="str">
        <f t="shared" si="1"/>
        <v>No</v>
      </c>
      <c r="L43" s="1" t="s">
        <v>55</v>
      </c>
      <c r="M43" s="1"/>
      <c r="O43" s="40" t="s">
        <v>92</v>
      </c>
      <c r="P43" s="41"/>
      <c r="Q43" s="41"/>
      <c r="T43" s="14"/>
    </row>
    <row r="44">
      <c r="A44" s="1" t="s">
        <v>470</v>
      </c>
      <c r="B44" s="8">
        <v>84.0</v>
      </c>
      <c r="C44" s="8">
        <v>71.0</v>
      </c>
      <c r="D44" s="8">
        <v>43.0</v>
      </c>
      <c r="E44" s="8">
        <v>71.0</v>
      </c>
      <c r="F44" s="8">
        <v>43.0</v>
      </c>
      <c r="G44" s="8">
        <v>48.0</v>
      </c>
      <c r="H44" s="8">
        <v>360.0</v>
      </c>
      <c r="I44" s="8">
        <v>10.0</v>
      </c>
      <c r="J44" s="8">
        <v>405.0</v>
      </c>
      <c r="K44" s="9" t="str">
        <f t="shared" si="1"/>
        <v>No</v>
      </c>
      <c r="L44" s="1" t="s">
        <v>55</v>
      </c>
      <c r="M44" s="1"/>
      <c r="O44" s="13">
        <f>CORREL(D2:D136,I2:I136)</f>
        <v>0.1656107315</v>
      </c>
      <c r="P44" s="46">
        <f>CORREL(D2:D136,I2:I136)</f>
        <v>0.1656107315</v>
      </c>
      <c r="T44" s="14"/>
    </row>
    <row r="45">
      <c r="A45" s="1" t="s">
        <v>471</v>
      </c>
      <c r="B45" s="8">
        <v>104.0</v>
      </c>
      <c r="C45" s="8">
        <v>91.0</v>
      </c>
      <c r="D45" s="8">
        <v>63.0</v>
      </c>
      <c r="E45" s="8">
        <v>91.0</v>
      </c>
      <c r="F45" s="8">
        <v>73.0</v>
      </c>
      <c r="G45" s="8">
        <v>68.0</v>
      </c>
      <c r="H45" s="8">
        <v>490.0</v>
      </c>
      <c r="I45" s="8">
        <v>15.0</v>
      </c>
      <c r="J45" s="8">
        <v>840.0</v>
      </c>
      <c r="K45" s="9" t="str">
        <f t="shared" si="1"/>
        <v>No</v>
      </c>
      <c r="L45" s="1" t="s">
        <v>55</v>
      </c>
      <c r="M45" s="1"/>
      <c r="O45" s="13"/>
      <c r="T45" s="14"/>
    </row>
    <row r="46">
      <c r="A46" s="1" t="s">
        <v>472</v>
      </c>
      <c r="B46" s="8">
        <v>72.0</v>
      </c>
      <c r="C46" s="8">
        <v>60.0</v>
      </c>
      <c r="D46" s="8">
        <v>30.0</v>
      </c>
      <c r="E46" s="8">
        <v>20.0</v>
      </c>
      <c r="F46" s="8">
        <v>30.0</v>
      </c>
      <c r="G46" s="8">
        <v>25.0</v>
      </c>
      <c r="H46" s="8">
        <v>237.0</v>
      </c>
      <c r="I46" s="8">
        <v>10.0</v>
      </c>
      <c r="J46" s="8">
        <v>864.0</v>
      </c>
      <c r="K46" s="9" t="str">
        <f t="shared" si="1"/>
        <v>No</v>
      </c>
      <c r="L46" s="1" t="s">
        <v>113</v>
      </c>
      <c r="M46" s="1"/>
      <c r="O46" s="42" t="s">
        <v>96</v>
      </c>
      <c r="P46" s="43"/>
      <c r="Q46" s="43"/>
      <c r="R46" s="43"/>
      <c r="T46" s="14"/>
    </row>
    <row r="47">
      <c r="A47" s="1" t="s">
        <v>473</v>
      </c>
      <c r="B47" s="8">
        <v>144.0</v>
      </c>
      <c r="C47" s="8">
        <v>120.0</v>
      </c>
      <c r="D47" s="8">
        <v>60.0</v>
      </c>
      <c r="E47" s="8">
        <v>40.0</v>
      </c>
      <c r="F47" s="8">
        <v>60.0</v>
      </c>
      <c r="G47" s="8">
        <v>50.0</v>
      </c>
      <c r="H47" s="8">
        <v>474.0</v>
      </c>
      <c r="I47" s="8">
        <v>23.0</v>
      </c>
      <c r="J47" s="8">
        <v>2538.0</v>
      </c>
      <c r="K47" s="9" t="str">
        <f t="shared" si="1"/>
        <v>No</v>
      </c>
      <c r="L47" s="1" t="s">
        <v>113</v>
      </c>
      <c r="M47" s="1"/>
      <c r="O47" s="44" t="s">
        <v>98</v>
      </c>
      <c r="P47" s="45"/>
      <c r="Q47" s="45"/>
      <c r="R47" s="45"/>
      <c r="S47" s="45"/>
      <c r="T47" s="94"/>
    </row>
    <row r="48">
      <c r="A48" s="1" t="s">
        <v>474</v>
      </c>
      <c r="B48" s="8">
        <v>50.0</v>
      </c>
      <c r="C48" s="8">
        <v>20.0</v>
      </c>
      <c r="D48" s="8">
        <v>40.0</v>
      </c>
      <c r="E48" s="8">
        <v>20.0</v>
      </c>
      <c r="F48" s="8">
        <v>40.0</v>
      </c>
      <c r="G48" s="8">
        <v>20.0</v>
      </c>
      <c r="H48" s="8">
        <v>190.0</v>
      </c>
      <c r="I48" s="8">
        <v>2.0</v>
      </c>
      <c r="J48" s="8">
        <v>20.0</v>
      </c>
      <c r="K48" s="9" t="str">
        <f t="shared" si="1"/>
        <v>Sí</v>
      </c>
      <c r="L48" s="1" t="s">
        <v>55</v>
      </c>
      <c r="M48" s="1" t="s">
        <v>81</v>
      </c>
      <c r="O48" s="46">
        <f>CORREL(D2:D136,I2:I136)</f>
        <v>0.1656107315</v>
      </c>
      <c r="T48" s="14"/>
    </row>
    <row r="49">
      <c r="A49" s="1" t="s">
        <v>475</v>
      </c>
      <c r="B49" s="8">
        <v>30.0</v>
      </c>
      <c r="C49" s="8">
        <v>45.0</v>
      </c>
      <c r="D49" s="8">
        <v>135.0</v>
      </c>
      <c r="E49" s="8">
        <v>45.0</v>
      </c>
      <c r="F49" s="8">
        <v>90.0</v>
      </c>
      <c r="G49" s="8">
        <v>30.0</v>
      </c>
      <c r="H49" s="8">
        <v>375.0</v>
      </c>
      <c r="I49" s="8">
        <v>10.0</v>
      </c>
      <c r="J49" s="8">
        <v>970.0</v>
      </c>
      <c r="K49" s="9" t="str">
        <f t="shared" si="1"/>
        <v>No</v>
      </c>
      <c r="L49" s="1" t="s">
        <v>155</v>
      </c>
      <c r="M49" s="1"/>
      <c r="O49" s="44" t="s">
        <v>101</v>
      </c>
      <c r="P49" s="45"/>
      <c r="Q49" s="45"/>
      <c r="T49" s="14"/>
    </row>
    <row r="50">
      <c r="A50" s="1" t="s">
        <v>476</v>
      </c>
      <c r="B50" s="8">
        <v>50.0</v>
      </c>
      <c r="C50" s="8">
        <v>45.0</v>
      </c>
      <c r="D50" s="8">
        <v>45.0</v>
      </c>
      <c r="E50" s="8">
        <v>35.0</v>
      </c>
      <c r="F50" s="8">
        <v>35.0</v>
      </c>
      <c r="G50" s="8">
        <v>50.0</v>
      </c>
      <c r="H50" s="8">
        <v>260.0</v>
      </c>
      <c r="I50" s="8">
        <v>6.0</v>
      </c>
      <c r="J50" s="8">
        <v>110.0</v>
      </c>
      <c r="K50" s="9" t="str">
        <f t="shared" si="1"/>
        <v>No</v>
      </c>
      <c r="L50" s="1" t="s">
        <v>55</v>
      </c>
      <c r="M50" s="1"/>
      <c r="O50" s="47">
        <f>CORREL(B11:B145,J11:J145)</f>
        <v>0.4731407438</v>
      </c>
      <c r="P50" s="27"/>
      <c r="Q50" s="27"/>
      <c r="R50" s="27"/>
      <c r="S50" s="27"/>
      <c r="T50" s="28"/>
    </row>
    <row r="51">
      <c r="A51" s="1" t="s">
        <v>477</v>
      </c>
      <c r="B51" s="8">
        <v>70.0</v>
      </c>
      <c r="C51" s="8">
        <v>65.0</v>
      </c>
      <c r="D51" s="8">
        <v>65.0</v>
      </c>
      <c r="E51" s="8">
        <v>55.0</v>
      </c>
      <c r="F51" s="8">
        <v>55.0</v>
      </c>
      <c r="G51" s="8">
        <v>90.0</v>
      </c>
      <c r="H51" s="8">
        <v>400.0</v>
      </c>
      <c r="I51" s="8">
        <v>11.0</v>
      </c>
      <c r="J51" s="8">
        <v>326.0</v>
      </c>
      <c r="K51" s="9" t="str">
        <f t="shared" si="1"/>
        <v>No</v>
      </c>
      <c r="L51" s="1" t="s">
        <v>55</v>
      </c>
      <c r="M51" s="1"/>
    </row>
    <row r="52">
      <c r="A52" s="1" t="s">
        <v>478</v>
      </c>
      <c r="B52" s="8">
        <v>50.0</v>
      </c>
      <c r="C52" s="8">
        <v>75.0</v>
      </c>
      <c r="D52" s="8">
        <v>75.0</v>
      </c>
      <c r="E52" s="8">
        <v>65.0</v>
      </c>
      <c r="F52" s="8">
        <v>65.0</v>
      </c>
      <c r="G52" s="8">
        <v>50.0</v>
      </c>
      <c r="H52" s="8">
        <v>380.0</v>
      </c>
      <c r="I52" s="8">
        <v>5.0</v>
      </c>
      <c r="J52" s="8">
        <v>110.0</v>
      </c>
      <c r="K52" s="9" t="str">
        <f t="shared" si="1"/>
        <v>Sí</v>
      </c>
      <c r="L52" s="1" t="s">
        <v>339</v>
      </c>
      <c r="M52" s="1" t="s">
        <v>187</v>
      </c>
    </row>
    <row r="53">
      <c r="A53" s="1" t="s">
        <v>479</v>
      </c>
      <c r="B53" s="8">
        <v>50.0</v>
      </c>
      <c r="C53" s="8">
        <v>85.0</v>
      </c>
      <c r="D53" s="8">
        <v>85.0</v>
      </c>
      <c r="E53" s="8">
        <v>55.0</v>
      </c>
      <c r="F53" s="8">
        <v>55.0</v>
      </c>
      <c r="G53" s="8">
        <v>50.0</v>
      </c>
      <c r="H53" s="8">
        <v>380.0</v>
      </c>
      <c r="I53" s="8">
        <v>6.0</v>
      </c>
      <c r="J53" s="8">
        <v>115.0</v>
      </c>
      <c r="K53" s="9" t="str">
        <f t="shared" si="1"/>
        <v>Sí</v>
      </c>
      <c r="L53" s="1" t="s">
        <v>162</v>
      </c>
      <c r="M53" s="1" t="s">
        <v>81</v>
      </c>
      <c r="O53" s="48" t="s">
        <v>105</v>
      </c>
      <c r="P53" s="48"/>
      <c r="Q53" s="48"/>
      <c r="R53" s="48"/>
      <c r="S53" s="48"/>
      <c r="T53" s="48"/>
      <c r="U53" s="48"/>
      <c r="V53" s="12"/>
      <c r="W53" s="7"/>
    </row>
    <row r="54">
      <c r="A54" s="1" t="s">
        <v>480</v>
      </c>
      <c r="B54" s="8">
        <v>50.0</v>
      </c>
      <c r="C54" s="8">
        <v>70.0</v>
      </c>
      <c r="D54" s="8">
        <v>100.0</v>
      </c>
      <c r="E54" s="8">
        <v>40.0</v>
      </c>
      <c r="F54" s="8">
        <v>40.0</v>
      </c>
      <c r="G54" s="8">
        <v>30.0</v>
      </c>
      <c r="H54" s="8">
        <v>330.0</v>
      </c>
      <c r="I54" s="8">
        <v>4.0</v>
      </c>
      <c r="J54" s="8">
        <v>600.0</v>
      </c>
      <c r="K54" s="9" t="str">
        <f t="shared" si="1"/>
        <v>Sí</v>
      </c>
      <c r="L54" s="1" t="s">
        <v>162</v>
      </c>
      <c r="M54" s="1" t="s">
        <v>155</v>
      </c>
      <c r="O54" s="17" t="s">
        <v>107</v>
      </c>
      <c r="W54" s="14"/>
    </row>
    <row r="55">
      <c r="A55" s="1" t="s">
        <v>481</v>
      </c>
      <c r="B55" s="8">
        <v>60.0</v>
      </c>
      <c r="C55" s="8">
        <v>90.0</v>
      </c>
      <c r="D55" s="8">
        <v>140.0</v>
      </c>
      <c r="E55" s="8">
        <v>50.0</v>
      </c>
      <c r="F55" s="8">
        <v>50.0</v>
      </c>
      <c r="G55" s="8">
        <v>40.0</v>
      </c>
      <c r="H55" s="8">
        <v>430.0</v>
      </c>
      <c r="I55" s="8">
        <v>9.0</v>
      </c>
      <c r="J55" s="8">
        <v>1200.0</v>
      </c>
      <c r="K55" s="9" t="str">
        <f t="shared" si="1"/>
        <v>Sí</v>
      </c>
      <c r="L55" s="1" t="s">
        <v>162</v>
      </c>
      <c r="M55" s="1" t="s">
        <v>155</v>
      </c>
      <c r="O55" s="13"/>
      <c r="W55" s="14"/>
    </row>
    <row r="56">
      <c r="A56" s="1" t="s">
        <v>482</v>
      </c>
      <c r="B56" s="8">
        <v>70.0</v>
      </c>
      <c r="C56" s="8">
        <v>110.0</v>
      </c>
      <c r="D56" s="8">
        <v>180.0</v>
      </c>
      <c r="E56" s="8">
        <v>60.0</v>
      </c>
      <c r="F56" s="8">
        <v>60.0</v>
      </c>
      <c r="G56" s="8">
        <v>50.0</v>
      </c>
      <c r="H56" s="8">
        <v>530.0</v>
      </c>
      <c r="I56" s="8">
        <v>21.0</v>
      </c>
      <c r="J56" s="8">
        <v>3600.0</v>
      </c>
      <c r="K56" s="9" t="str">
        <f t="shared" si="1"/>
        <v>Sí</v>
      </c>
      <c r="L56" s="1" t="s">
        <v>162</v>
      </c>
      <c r="M56" s="1" t="s">
        <v>155</v>
      </c>
      <c r="O56" s="50" t="s">
        <v>110</v>
      </c>
      <c r="P56" s="51"/>
      <c r="Q56" s="51"/>
      <c r="R56" s="51"/>
      <c r="T56" s="52" t="s">
        <v>111</v>
      </c>
      <c r="U56" s="51"/>
      <c r="V56" s="51"/>
      <c r="W56" s="53"/>
    </row>
    <row r="57">
      <c r="A57" s="1" t="s">
        <v>483</v>
      </c>
      <c r="B57" s="8">
        <v>30.0</v>
      </c>
      <c r="C57" s="8">
        <v>40.0</v>
      </c>
      <c r="D57" s="8">
        <v>55.0</v>
      </c>
      <c r="E57" s="8">
        <v>40.0</v>
      </c>
      <c r="F57" s="8">
        <v>55.0</v>
      </c>
      <c r="G57" s="8">
        <v>60.0</v>
      </c>
      <c r="H57" s="8">
        <v>280.0</v>
      </c>
      <c r="I57" s="8">
        <v>6.0</v>
      </c>
      <c r="J57" s="8">
        <v>112.0</v>
      </c>
      <c r="K57" s="9" t="str">
        <f t="shared" si="1"/>
        <v>Sí</v>
      </c>
      <c r="L57" s="1" t="s">
        <v>113</v>
      </c>
      <c r="M57" s="1" t="s">
        <v>121</v>
      </c>
      <c r="O57" s="17">
        <f>AVERAGE(H2:H5,H8,H11:H16,H18,H23,H35,H37:H39,H43:H47,H49:H51,H59:H64,H66:H67,H70:H71,H74:H78,H81,H85:H86,H91,H99:H106,H108:H112,H116:H118,H120:H122,H127:H129,H132:H133,H136)</f>
        <v>394.2608696</v>
      </c>
      <c r="T57" s="9">
        <f>AVERAGE(H6:H7,H9:H10,H17,H19:H22,H24:H34,H36,H40:H42,H48,H52:H58,H65,H68:H69,H72:H73,H79:H80,H82:H84,H87:H90,H92:H98,H107,H113:H114,H115,H119,H123:H126,H130:H131,H134:H135)</f>
        <v>413.6212121</v>
      </c>
      <c r="W57" s="14"/>
    </row>
    <row r="58">
      <c r="A58" s="1" t="s">
        <v>484</v>
      </c>
      <c r="B58" s="8">
        <v>60.0</v>
      </c>
      <c r="C58" s="8">
        <v>60.0</v>
      </c>
      <c r="D58" s="8">
        <v>75.0</v>
      </c>
      <c r="E58" s="8">
        <v>60.0</v>
      </c>
      <c r="F58" s="8">
        <v>75.0</v>
      </c>
      <c r="G58" s="8">
        <v>80.0</v>
      </c>
      <c r="H58" s="8">
        <v>410.0</v>
      </c>
      <c r="I58" s="8">
        <v>13.0</v>
      </c>
      <c r="J58" s="8">
        <v>315.0</v>
      </c>
      <c r="K58" s="9" t="str">
        <f t="shared" si="1"/>
        <v>Sí</v>
      </c>
      <c r="L58" s="1" t="s">
        <v>113</v>
      </c>
      <c r="M58" s="1" t="s">
        <v>121</v>
      </c>
      <c r="O58" s="13"/>
      <c r="W58" s="14"/>
    </row>
    <row r="59">
      <c r="A59" s="1" t="s">
        <v>485</v>
      </c>
      <c r="B59" s="8">
        <v>40.0</v>
      </c>
      <c r="C59" s="8">
        <v>45.0</v>
      </c>
      <c r="D59" s="8">
        <v>40.0</v>
      </c>
      <c r="E59" s="8">
        <v>65.0</v>
      </c>
      <c r="F59" s="8">
        <v>40.0</v>
      </c>
      <c r="G59" s="8">
        <v>65.0</v>
      </c>
      <c r="H59" s="8">
        <v>295.0</v>
      </c>
      <c r="I59" s="8">
        <v>6.0</v>
      </c>
      <c r="J59" s="8">
        <v>152.0</v>
      </c>
      <c r="K59" s="9" t="str">
        <f t="shared" si="1"/>
        <v>No</v>
      </c>
      <c r="L59" s="1" t="s">
        <v>67</v>
      </c>
      <c r="M59" s="1"/>
      <c r="O59" s="54" t="s">
        <v>116</v>
      </c>
      <c r="P59" s="55" t="s">
        <v>117</v>
      </c>
      <c r="Q59" s="55" t="s">
        <v>118</v>
      </c>
      <c r="R59" s="55"/>
      <c r="T59" s="55" t="s">
        <v>116</v>
      </c>
      <c r="U59" s="55" t="s">
        <v>117</v>
      </c>
      <c r="V59" s="55" t="s">
        <v>118</v>
      </c>
      <c r="W59" s="56"/>
    </row>
    <row r="60">
      <c r="A60" s="1" t="s">
        <v>486</v>
      </c>
      <c r="B60" s="8">
        <v>70.0</v>
      </c>
      <c r="C60" s="8">
        <v>75.0</v>
      </c>
      <c r="D60" s="8">
        <v>60.0</v>
      </c>
      <c r="E60" s="8">
        <v>105.0</v>
      </c>
      <c r="F60" s="8">
        <v>60.0</v>
      </c>
      <c r="G60" s="8">
        <v>105.0</v>
      </c>
      <c r="H60" s="8">
        <v>475.0</v>
      </c>
      <c r="I60" s="8">
        <v>15.0</v>
      </c>
      <c r="J60" s="8">
        <v>402.0</v>
      </c>
      <c r="K60" s="9" t="str">
        <f t="shared" si="1"/>
        <v>No</v>
      </c>
      <c r="L60" s="1" t="s">
        <v>67</v>
      </c>
      <c r="M60" s="1"/>
      <c r="O60" s="17" t="s">
        <v>487</v>
      </c>
      <c r="P60" s="2" t="s">
        <v>369</v>
      </c>
      <c r="Q60" s="2">
        <v>670.0</v>
      </c>
      <c r="T60" s="2" t="s">
        <v>488</v>
      </c>
      <c r="U60" s="2" t="s">
        <v>489</v>
      </c>
      <c r="V60" s="2">
        <v>680.0</v>
      </c>
      <c r="W60" s="14"/>
    </row>
    <row r="61">
      <c r="A61" s="1" t="s">
        <v>490</v>
      </c>
      <c r="B61" s="8">
        <v>60.0</v>
      </c>
      <c r="C61" s="8">
        <v>50.0</v>
      </c>
      <c r="D61" s="8">
        <v>40.0</v>
      </c>
      <c r="E61" s="8">
        <v>85.0</v>
      </c>
      <c r="F61" s="8">
        <v>75.0</v>
      </c>
      <c r="G61" s="8">
        <v>95.0</v>
      </c>
      <c r="H61" s="8">
        <v>405.0</v>
      </c>
      <c r="I61" s="8">
        <v>4.0</v>
      </c>
      <c r="J61" s="8">
        <v>42.0</v>
      </c>
      <c r="K61" s="9" t="str">
        <f t="shared" si="1"/>
        <v>No</v>
      </c>
      <c r="L61" s="1" t="s">
        <v>67</v>
      </c>
      <c r="M61" s="1"/>
      <c r="O61" s="17" t="s">
        <v>491</v>
      </c>
      <c r="P61" s="2" t="s">
        <v>369</v>
      </c>
      <c r="Q61" s="2">
        <v>670.0</v>
      </c>
      <c r="T61" s="2" t="s">
        <v>492</v>
      </c>
      <c r="U61" s="2" t="s">
        <v>493</v>
      </c>
      <c r="V61" s="2">
        <v>670.0</v>
      </c>
      <c r="W61" s="14"/>
    </row>
    <row r="62">
      <c r="A62" s="1" t="s">
        <v>494</v>
      </c>
      <c r="B62" s="8">
        <v>60.0</v>
      </c>
      <c r="C62" s="8">
        <v>40.0</v>
      </c>
      <c r="D62" s="8">
        <v>50.0</v>
      </c>
      <c r="E62" s="8">
        <v>75.0</v>
      </c>
      <c r="F62" s="8">
        <v>85.0</v>
      </c>
      <c r="G62" s="8">
        <v>95.0</v>
      </c>
      <c r="H62" s="8">
        <v>405.0</v>
      </c>
      <c r="I62" s="8">
        <v>4.0</v>
      </c>
      <c r="J62" s="8">
        <v>42.0</v>
      </c>
      <c r="K62" s="9" t="str">
        <f t="shared" si="1"/>
        <v>No</v>
      </c>
      <c r="L62" s="1" t="s">
        <v>67</v>
      </c>
      <c r="M62" s="1"/>
      <c r="O62" s="17" t="s">
        <v>495</v>
      </c>
      <c r="P62" s="2" t="s">
        <v>180</v>
      </c>
      <c r="Q62" s="2">
        <v>580.0</v>
      </c>
      <c r="T62" s="2" t="s">
        <v>496</v>
      </c>
      <c r="U62" s="2" t="s">
        <v>497</v>
      </c>
      <c r="V62" s="2">
        <v>670.0</v>
      </c>
      <c r="W62" s="14"/>
    </row>
    <row r="63">
      <c r="A63" s="1" t="s">
        <v>498</v>
      </c>
      <c r="B63" s="8">
        <v>65.0</v>
      </c>
      <c r="C63" s="8">
        <v>73.0</v>
      </c>
      <c r="D63" s="8">
        <v>75.0</v>
      </c>
      <c r="E63" s="8">
        <v>47.0</v>
      </c>
      <c r="F63" s="8">
        <v>85.0</v>
      </c>
      <c r="G63" s="8">
        <v>85.0</v>
      </c>
      <c r="H63" s="8">
        <v>430.0</v>
      </c>
      <c r="I63" s="8">
        <v>7.0</v>
      </c>
      <c r="J63" s="8">
        <v>177.0</v>
      </c>
      <c r="K63" s="9" t="str">
        <f t="shared" si="1"/>
        <v>No</v>
      </c>
      <c r="L63" s="1" t="s">
        <v>43</v>
      </c>
      <c r="M63" s="1"/>
      <c r="O63" s="17" t="s">
        <v>499</v>
      </c>
      <c r="P63" s="2" t="s">
        <v>407</v>
      </c>
      <c r="Q63" s="2">
        <v>580.0</v>
      </c>
      <c r="T63" s="2" t="s">
        <v>500</v>
      </c>
      <c r="U63" s="2" t="s">
        <v>489</v>
      </c>
      <c r="V63" s="2">
        <v>600.0</v>
      </c>
      <c r="W63" s="14"/>
    </row>
    <row r="64">
      <c r="A64" s="1" t="s">
        <v>501</v>
      </c>
      <c r="B64" s="8">
        <v>65.0</v>
      </c>
      <c r="C64" s="8">
        <v>47.0</v>
      </c>
      <c r="D64" s="8">
        <v>75.0</v>
      </c>
      <c r="E64" s="8">
        <v>73.0</v>
      </c>
      <c r="F64" s="8">
        <v>85.0</v>
      </c>
      <c r="G64" s="8">
        <v>85.0</v>
      </c>
      <c r="H64" s="8">
        <v>430.0</v>
      </c>
      <c r="I64" s="8">
        <v>6.0</v>
      </c>
      <c r="J64" s="8">
        <v>177.0</v>
      </c>
      <c r="K64" s="9" t="str">
        <f t="shared" si="1"/>
        <v>No</v>
      </c>
      <c r="L64" s="1" t="s">
        <v>43</v>
      </c>
      <c r="M64" s="1"/>
      <c r="O64" s="17" t="s">
        <v>502</v>
      </c>
      <c r="P64" s="2" t="s">
        <v>205</v>
      </c>
      <c r="Q64" s="2">
        <v>580.0</v>
      </c>
      <c r="T64" s="2" t="s">
        <v>503</v>
      </c>
      <c r="U64" s="2" t="s">
        <v>504</v>
      </c>
      <c r="V64" s="2">
        <v>600.0</v>
      </c>
      <c r="W64" s="14"/>
    </row>
    <row r="65">
      <c r="A65" s="1" t="s">
        <v>505</v>
      </c>
      <c r="B65" s="8">
        <v>50.0</v>
      </c>
      <c r="C65" s="8">
        <v>60.0</v>
      </c>
      <c r="D65" s="8">
        <v>45.0</v>
      </c>
      <c r="E65" s="8">
        <v>100.0</v>
      </c>
      <c r="F65" s="8">
        <v>80.0</v>
      </c>
      <c r="G65" s="8">
        <v>65.0</v>
      </c>
      <c r="H65" s="8">
        <v>400.0</v>
      </c>
      <c r="I65" s="8">
        <v>3.0</v>
      </c>
      <c r="J65" s="8">
        <v>20.0</v>
      </c>
      <c r="K65" s="9" t="str">
        <f t="shared" si="1"/>
        <v>Sí</v>
      </c>
      <c r="L65" s="1" t="s">
        <v>16</v>
      </c>
      <c r="M65" s="1" t="s">
        <v>17</v>
      </c>
      <c r="O65" s="26"/>
      <c r="P65" s="27"/>
      <c r="Q65" s="27"/>
      <c r="R65" s="27"/>
      <c r="S65" s="27"/>
      <c r="T65" s="27"/>
      <c r="U65" s="27"/>
      <c r="V65" s="27"/>
      <c r="W65" s="28"/>
    </row>
    <row r="66">
      <c r="A66" s="1" t="s">
        <v>506</v>
      </c>
      <c r="B66" s="8">
        <v>70.0</v>
      </c>
      <c r="C66" s="8">
        <v>43.0</v>
      </c>
      <c r="D66" s="8">
        <v>53.0</v>
      </c>
      <c r="E66" s="8">
        <v>43.0</v>
      </c>
      <c r="F66" s="8">
        <v>53.0</v>
      </c>
      <c r="G66" s="8">
        <v>40.0</v>
      </c>
      <c r="H66" s="8">
        <v>302.0</v>
      </c>
      <c r="I66" s="8">
        <v>4.0</v>
      </c>
      <c r="J66" s="8">
        <v>103.0</v>
      </c>
      <c r="K66" s="9" t="str">
        <f t="shared" si="1"/>
        <v>No</v>
      </c>
      <c r="L66" s="1" t="s">
        <v>17</v>
      </c>
      <c r="M66" s="1"/>
    </row>
    <row r="67">
      <c r="A67" s="1" t="s">
        <v>507</v>
      </c>
      <c r="B67" s="8">
        <v>100.0</v>
      </c>
      <c r="C67" s="8">
        <v>73.0</v>
      </c>
      <c r="D67" s="8">
        <v>83.0</v>
      </c>
      <c r="E67" s="8">
        <v>73.0</v>
      </c>
      <c r="F67" s="8">
        <v>83.0</v>
      </c>
      <c r="G67" s="8">
        <v>55.0</v>
      </c>
      <c r="H67" s="8">
        <v>467.0</v>
      </c>
      <c r="I67" s="8">
        <v>17.0</v>
      </c>
      <c r="J67" s="8">
        <v>800.0</v>
      </c>
      <c r="K67" s="9" t="str">
        <f t="shared" si="1"/>
        <v>No</v>
      </c>
      <c r="L67" s="1" t="s">
        <v>17</v>
      </c>
      <c r="M67" s="1"/>
      <c r="O67" s="57" t="s">
        <v>141</v>
      </c>
      <c r="P67" s="58"/>
      <c r="Q67" s="58"/>
      <c r="R67" s="58"/>
      <c r="S67" s="58"/>
      <c r="T67" s="58"/>
      <c r="U67" s="7"/>
    </row>
    <row r="68">
      <c r="A68" s="1" t="s">
        <v>508</v>
      </c>
      <c r="B68" s="8">
        <v>45.0</v>
      </c>
      <c r="C68" s="8">
        <v>90.0</v>
      </c>
      <c r="D68" s="8">
        <v>20.0</v>
      </c>
      <c r="E68" s="8">
        <v>65.0</v>
      </c>
      <c r="F68" s="8">
        <v>20.0</v>
      </c>
      <c r="G68" s="8">
        <v>65.0</v>
      </c>
      <c r="H68" s="8">
        <v>305.0</v>
      </c>
      <c r="I68" s="8">
        <v>8.0</v>
      </c>
      <c r="J68" s="8">
        <v>208.0</v>
      </c>
      <c r="K68" s="9" t="str">
        <f t="shared" si="1"/>
        <v>Sí</v>
      </c>
      <c r="L68" s="1" t="s">
        <v>36</v>
      </c>
      <c r="M68" s="1" t="s">
        <v>339</v>
      </c>
      <c r="O68" s="59" t="s">
        <v>143</v>
      </c>
      <c r="P68" s="59" t="s">
        <v>144</v>
      </c>
      <c r="Q68" s="59" t="s">
        <v>0</v>
      </c>
      <c r="R68" s="59" t="s">
        <v>145</v>
      </c>
      <c r="U68" s="14"/>
    </row>
    <row r="69">
      <c r="A69" s="1" t="s">
        <v>509</v>
      </c>
      <c r="B69" s="8">
        <v>70.0</v>
      </c>
      <c r="C69" s="8">
        <v>120.0</v>
      </c>
      <c r="D69" s="8">
        <v>40.0</v>
      </c>
      <c r="E69" s="8">
        <v>95.0</v>
      </c>
      <c r="F69" s="8">
        <v>40.0</v>
      </c>
      <c r="G69" s="8">
        <v>95.0</v>
      </c>
      <c r="H69" s="8">
        <v>460.0</v>
      </c>
      <c r="I69" s="8">
        <v>18.0</v>
      </c>
      <c r="J69" s="8">
        <v>888.0</v>
      </c>
      <c r="K69" s="9" t="str">
        <f t="shared" si="1"/>
        <v>Sí</v>
      </c>
      <c r="L69" s="1" t="s">
        <v>36</v>
      </c>
      <c r="M69" s="1" t="s">
        <v>339</v>
      </c>
      <c r="O69" s="60" t="s">
        <v>1</v>
      </c>
      <c r="P69" s="61" t="s">
        <v>147</v>
      </c>
      <c r="Q69" s="2" t="s">
        <v>510</v>
      </c>
      <c r="R69" s="2">
        <v>170.0</v>
      </c>
      <c r="U69" s="14"/>
    </row>
    <row r="70">
      <c r="A70" s="1" t="s">
        <v>511</v>
      </c>
      <c r="B70" s="8">
        <v>130.0</v>
      </c>
      <c r="C70" s="8">
        <v>70.0</v>
      </c>
      <c r="D70" s="8">
        <v>35.0</v>
      </c>
      <c r="E70" s="8">
        <v>70.0</v>
      </c>
      <c r="F70" s="8">
        <v>35.0</v>
      </c>
      <c r="G70" s="8">
        <v>60.0</v>
      </c>
      <c r="H70" s="8">
        <v>400.0</v>
      </c>
      <c r="I70" s="8">
        <v>20.0</v>
      </c>
      <c r="J70" s="8">
        <v>1300.0</v>
      </c>
      <c r="K70" s="9" t="str">
        <f t="shared" si="1"/>
        <v>No</v>
      </c>
      <c r="L70" s="1" t="s">
        <v>36</v>
      </c>
      <c r="M70" s="1"/>
      <c r="O70" s="60" t="s">
        <v>1</v>
      </c>
      <c r="P70" s="61" t="s">
        <v>149</v>
      </c>
      <c r="Q70" s="2" t="s">
        <v>512</v>
      </c>
      <c r="R70" s="2">
        <v>1.0</v>
      </c>
      <c r="U70" s="14"/>
    </row>
    <row r="71">
      <c r="A71" s="1" t="s">
        <v>427</v>
      </c>
      <c r="B71" s="8">
        <v>170.0</v>
      </c>
      <c r="C71" s="8">
        <v>90.0</v>
      </c>
      <c r="D71" s="8">
        <v>45.0</v>
      </c>
      <c r="E71" s="8">
        <v>90.0</v>
      </c>
      <c r="F71" s="8">
        <v>45.0</v>
      </c>
      <c r="G71" s="8">
        <v>60.0</v>
      </c>
      <c r="H71" s="8">
        <v>500.0</v>
      </c>
      <c r="I71" s="8">
        <v>145.0</v>
      </c>
      <c r="J71" s="8">
        <v>3980.0</v>
      </c>
      <c r="K71" s="9" t="str">
        <f t="shared" si="1"/>
        <v>No</v>
      </c>
      <c r="L71" s="1" t="s">
        <v>36</v>
      </c>
      <c r="M71" s="1"/>
      <c r="O71" s="60" t="s">
        <v>2</v>
      </c>
      <c r="P71" s="61" t="s">
        <v>147</v>
      </c>
      <c r="Q71" s="2" t="s">
        <v>434</v>
      </c>
      <c r="R71" s="2">
        <v>160.0</v>
      </c>
      <c r="U71" s="14"/>
    </row>
    <row r="72">
      <c r="A72" s="1" t="s">
        <v>513</v>
      </c>
      <c r="B72" s="8">
        <v>60.0</v>
      </c>
      <c r="C72" s="8">
        <v>60.0</v>
      </c>
      <c r="D72" s="8">
        <v>40.0</v>
      </c>
      <c r="E72" s="8">
        <v>65.0</v>
      </c>
      <c r="F72" s="8">
        <v>45.0</v>
      </c>
      <c r="G72" s="8">
        <v>35.0</v>
      </c>
      <c r="H72" s="8">
        <v>305.0</v>
      </c>
      <c r="I72" s="8">
        <v>7.0</v>
      </c>
      <c r="J72" s="8">
        <v>240.0</v>
      </c>
      <c r="K72" s="9" t="str">
        <f t="shared" si="1"/>
        <v>Sí</v>
      </c>
      <c r="L72" s="1" t="s">
        <v>28</v>
      </c>
      <c r="M72" s="1" t="s">
        <v>70</v>
      </c>
      <c r="O72" s="60" t="s">
        <v>2</v>
      </c>
      <c r="P72" s="61" t="s">
        <v>149</v>
      </c>
      <c r="Q72" s="2" t="s">
        <v>514</v>
      </c>
      <c r="R72" s="2">
        <v>15.0</v>
      </c>
      <c r="U72" s="14"/>
    </row>
    <row r="73">
      <c r="A73" s="1" t="s">
        <v>515</v>
      </c>
      <c r="B73" s="8">
        <v>70.0</v>
      </c>
      <c r="C73" s="8">
        <v>100.0</v>
      </c>
      <c r="D73" s="8">
        <v>70.0</v>
      </c>
      <c r="E73" s="8">
        <v>105.0</v>
      </c>
      <c r="F73" s="8">
        <v>75.0</v>
      </c>
      <c r="G73" s="8">
        <v>40.0</v>
      </c>
      <c r="H73" s="8">
        <v>460.0</v>
      </c>
      <c r="I73" s="8">
        <v>19.0</v>
      </c>
      <c r="J73" s="8">
        <v>2200.0</v>
      </c>
      <c r="K73" s="9" t="str">
        <f t="shared" si="1"/>
        <v>Sí</v>
      </c>
      <c r="L73" s="1" t="s">
        <v>28</v>
      </c>
      <c r="M73" s="1" t="s">
        <v>70</v>
      </c>
      <c r="O73" s="60" t="s">
        <v>3</v>
      </c>
      <c r="P73" s="61" t="s">
        <v>147</v>
      </c>
      <c r="Q73" s="2" t="s">
        <v>441</v>
      </c>
      <c r="R73" s="2">
        <v>180.0</v>
      </c>
      <c r="U73" s="14"/>
    </row>
    <row r="74">
      <c r="A74" s="1" t="s">
        <v>516</v>
      </c>
      <c r="B74" s="8">
        <v>70.0</v>
      </c>
      <c r="C74" s="8">
        <v>85.0</v>
      </c>
      <c r="D74" s="8">
        <v>140.0</v>
      </c>
      <c r="E74" s="8">
        <v>85.0</v>
      </c>
      <c r="F74" s="8">
        <v>70.0</v>
      </c>
      <c r="G74" s="8">
        <v>20.0</v>
      </c>
      <c r="H74" s="8">
        <v>470.0</v>
      </c>
      <c r="I74" s="8">
        <v>5.0</v>
      </c>
      <c r="J74" s="8">
        <v>804.0</v>
      </c>
      <c r="K74" s="9" t="str">
        <f t="shared" si="1"/>
        <v>No</v>
      </c>
      <c r="L74" s="1" t="s">
        <v>28</v>
      </c>
      <c r="M74" s="1"/>
      <c r="O74" s="60" t="s">
        <v>3</v>
      </c>
      <c r="P74" s="61" t="s">
        <v>149</v>
      </c>
      <c r="Q74" s="2" t="s">
        <v>517</v>
      </c>
      <c r="R74" s="2">
        <v>20.0</v>
      </c>
      <c r="U74" s="14"/>
    </row>
    <row r="75">
      <c r="A75" s="1" t="s">
        <v>518</v>
      </c>
      <c r="B75" s="8">
        <v>60.0</v>
      </c>
      <c r="C75" s="8">
        <v>25.0</v>
      </c>
      <c r="D75" s="8">
        <v>35.0</v>
      </c>
      <c r="E75" s="8">
        <v>70.0</v>
      </c>
      <c r="F75" s="8">
        <v>80.0</v>
      </c>
      <c r="G75" s="8">
        <v>60.0</v>
      </c>
      <c r="H75" s="8">
        <v>330.0</v>
      </c>
      <c r="I75" s="8">
        <v>7.0</v>
      </c>
      <c r="J75" s="8">
        <v>306.0</v>
      </c>
      <c r="K75" s="9" t="str">
        <f t="shared" si="1"/>
        <v>No</v>
      </c>
      <c r="L75" s="1" t="s">
        <v>121</v>
      </c>
      <c r="M75" s="1"/>
      <c r="O75" s="60" t="s">
        <v>4</v>
      </c>
      <c r="P75" s="61" t="s">
        <v>147</v>
      </c>
      <c r="Q75" s="2" t="s">
        <v>448</v>
      </c>
      <c r="R75" s="2">
        <v>125.0</v>
      </c>
      <c r="U75" s="14"/>
    </row>
    <row r="76">
      <c r="A76" s="1" t="s">
        <v>519</v>
      </c>
      <c r="B76" s="8">
        <v>80.0</v>
      </c>
      <c r="C76" s="8">
        <v>45.0</v>
      </c>
      <c r="D76" s="8">
        <v>65.0</v>
      </c>
      <c r="E76" s="8">
        <v>90.0</v>
      </c>
      <c r="F76" s="8">
        <v>110.0</v>
      </c>
      <c r="G76" s="8">
        <v>80.0</v>
      </c>
      <c r="H76" s="8">
        <v>470.0</v>
      </c>
      <c r="I76" s="8">
        <v>9.0</v>
      </c>
      <c r="J76" s="8">
        <v>715.0</v>
      </c>
      <c r="K76" s="9" t="str">
        <f t="shared" si="1"/>
        <v>No</v>
      </c>
      <c r="L76" s="1" t="s">
        <v>121</v>
      </c>
      <c r="M76" s="1"/>
      <c r="O76" s="60" t="s">
        <v>4</v>
      </c>
      <c r="P76" s="61" t="s">
        <v>149</v>
      </c>
      <c r="Q76" s="2" t="s">
        <v>514</v>
      </c>
      <c r="R76" s="2">
        <v>10.0</v>
      </c>
      <c r="U76" s="14"/>
    </row>
    <row r="77">
      <c r="A77" s="1" t="s">
        <v>520</v>
      </c>
      <c r="B77" s="8">
        <v>60.0</v>
      </c>
      <c r="C77" s="8">
        <v>60.0</v>
      </c>
      <c r="D77" s="8">
        <v>60.0</v>
      </c>
      <c r="E77" s="8">
        <v>60.0</v>
      </c>
      <c r="F77" s="8">
        <v>60.0</v>
      </c>
      <c r="G77" s="8">
        <v>60.0</v>
      </c>
      <c r="H77" s="8">
        <v>360.0</v>
      </c>
      <c r="I77" s="8">
        <v>11.0</v>
      </c>
      <c r="J77" s="8">
        <v>50.0</v>
      </c>
      <c r="K77" s="9" t="str">
        <f t="shared" si="1"/>
        <v>No</v>
      </c>
      <c r="L77" s="1" t="s">
        <v>55</v>
      </c>
      <c r="M77" s="1"/>
      <c r="O77" s="60" t="s">
        <v>5</v>
      </c>
      <c r="P77" s="61" t="s">
        <v>147</v>
      </c>
      <c r="Q77" s="2" t="s">
        <v>454</v>
      </c>
      <c r="R77" s="2">
        <v>125.0</v>
      </c>
      <c r="U77" s="14"/>
    </row>
    <row r="78">
      <c r="A78" s="1" t="s">
        <v>521</v>
      </c>
      <c r="B78" s="8">
        <v>45.0</v>
      </c>
      <c r="C78" s="8">
        <v>100.0</v>
      </c>
      <c r="D78" s="8">
        <v>45.0</v>
      </c>
      <c r="E78" s="8">
        <v>45.0</v>
      </c>
      <c r="F78" s="8">
        <v>45.0</v>
      </c>
      <c r="G78" s="8">
        <v>10.0</v>
      </c>
      <c r="H78" s="8">
        <v>290.0</v>
      </c>
      <c r="I78" s="8">
        <v>7.0</v>
      </c>
      <c r="J78" s="8">
        <v>150.0</v>
      </c>
      <c r="K78" s="9" t="str">
        <f t="shared" si="1"/>
        <v>No</v>
      </c>
      <c r="L78" s="1" t="s">
        <v>70</v>
      </c>
      <c r="M78" s="1"/>
      <c r="O78" s="60" t="s">
        <v>5</v>
      </c>
      <c r="P78" s="61" t="s">
        <v>149</v>
      </c>
      <c r="Q78" s="2" t="s">
        <v>517</v>
      </c>
      <c r="R78" s="2">
        <v>20.0</v>
      </c>
      <c r="U78" s="14"/>
    </row>
    <row r="79">
      <c r="A79" s="1" t="s">
        <v>522</v>
      </c>
      <c r="B79" s="8">
        <v>50.0</v>
      </c>
      <c r="C79" s="8">
        <v>70.0</v>
      </c>
      <c r="D79" s="8">
        <v>50.0</v>
      </c>
      <c r="E79" s="8">
        <v>50.0</v>
      </c>
      <c r="F79" s="8">
        <v>50.0</v>
      </c>
      <c r="G79" s="8">
        <v>70.0</v>
      </c>
      <c r="H79" s="8">
        <v>340.0</v>
      </c>
      <c r="I79" s="8">
        <v>11.0</v>
      </c>
      <c r="J79" s="8">
        <v>153.0</v>
      </c>
      <c r="K79" s="9" t="str">
        <f t="shared" si="1"/>
        <v>Sí</v>
      </c>
      <c r="L79" s="1" t="s">
        <v>70</v>
      </c>
      <c r="M79" s="1" t="s">
        <v>277</v>
      </c>
      <c r="O79" s="60" t="s">
        <v>6</v>
      </c>
      <c r="P79" s="61" t="s">
        <v>147</v>
      </c>
      <c r="Q79" s="2" t="s">
        <v>467</v>
      </c>
      <c r="R79" s="2">
        <v>160.0</v>
      </c>
      <c r="U79" s="14"/>
    </row>
    <row r="80">
      <c r="A80" s="1" t="s">
        <v>523</v>
      </c>
      <c r="B80" s="8">
        <v>80.0</v>
      </c>
      <c r="C80" s="8">
        <v>100.0</v>
      </c>
      <c r="D80" s="8">
        <v>80.0</v>
      </c>
      <c r="E80" s="8">
        <v>80.0</v>
      </c>
      <c r="F80" s="8">
        <v>80.0</v>
      </c>
      <c r="G80" s="8">
        <v>100.0</v>
      </c>
      <c r="H80" s="8">
        <v>520.0</v>
      </c>
      <c r="I80" s="8">
        <v>20.0</v>
      </c>
      <c r="J80" s="8">
        <v>820.0</v>
      </c>
      <c r="K80" s="9" t="str">
        <f t="shared" si="1"/>
        <v>Sí</v>
      </c>
      <c r="L80" s="1" t="s">
        <v>70</v>
      </c>
      <c r="M80" s="1" t="s">
        <v>277</v>
      </c>
      <c r="O80" s="60" t="s">
        <v>6</v>
      </c>
      <c r="P80" s="61" t="s">
        <v>149</v>
      </c>
      <c r="Q80" s="2" t="s">
        <v>521</v>
      </c>
      <c r="R80" s="2">
        <v>10.0</v>
      </c>
      <c r="U80" s="14"/>
    </row>
    <row r="81">
      <c r="A81" s="1" t="s">
        <v>524</v>
      </c>
      <c r="B81" s="8">
        <v>50.0</v>
      </c>
      <c r="C81" s="8">
        <v>85.0</v>
      </c>
      <c r="D81" s="8">
        <v>40.0</v>
      </c>
      <c r="E81" s="8">
        <v>85.0</v>
      </c>
      <c r="F81" s="8">
        <v>40.0</v>
      </c>
      <c r="G81" s="8">
        <v>35.0</v>
      </c>
      <c r="H81" s="8">
        <v>335.0</v>
      </c>
      <c r="I81" s="8">
        <v>4.0</v>
      </c>
      <c r="J81" s="8">
        <v>513.0</v>
      </c>
      <c r="K81" s="9" t="str">
        <f t="shared" si="1"/>
        <v>No</v>
      </c>
      <c r="L81" s="1" t="s">
        <v>16</v>
      </c>
      <c r="M81" s="1"/>
      <c r="O81" s="60" t="s">
        <v>7</v>
      </c>
      <c r="P81" s="61" t="s">
        <v>147</v>
      </c>
      <c r="Q81" s="1" t="str">
        <f t="array" ref="Q81">INDEX(A2:A136,MATCH(MAX(H2:H136),H2:H136,0))</f>
        <v>rayquaza</v>
      </c>
      <c r="R81" s="1">
        <f>max(H2:H136)</f>
        <v>680</v>
      </c>
      <c r="U81" s="14"/>
    </row>
    <row r="82">
      <c r="A82" s="1" t="s">
        <v>525</v>
      </c>
      <c r="B82" s="8">
        <v>70.0</v>
      </c>
      <c r="C82" s="8">
        <v>115.0</v>
      </c>
      <c r="D82" s="8">
        <v>60.0</v>
      </c>
      <c r="E82" s="8">
        <v>115.0</v>
      </c>
      <c r="F82" s="8">
        <v>60.0</v>
      </c>
      <c r="G82" s="8">
        <v>55.0</v>
      </c>
      <c r="H82" s="8">
        <v>475.0</v>
      </c>
      <c r="I82" s="8">
        <v>13.0</v>
      </c>
      <c r="J82" s="8">
        <v>774.0</v>
      </c>
      <c r="K82" s="9" t="str">
        <f t="shared" si="1"/>
        <v>Sí</v>
      </c>
      <c r="L82" s="1" t="s">
        <v>16</v>
      </c>
      <c r="M82" s="1" t="s">
        <v>339</v>
      </c>
      <c r="O82" s="60" t="s">
        <v>7</v>
      </c>
      <c r="P82" s="61" t="s">
        <v>149</v>
      </c>
      <c r="Q82" s="1" t="str">
        <f t="array" ref="Q82">INDEX(A2:A136,MATCH(MIN(H2:H136),H2:H136,0))</f>
        <v>azurill</v>
      </c>
      <c r="R82" s="1">
        <f>min(H2:H136)</f>
        <v>190</v>
      </c>
      <c r="U82" s="14"/>
    </row>
    <row r="83">
      <c r="A83" s="1" t="s">
        <v>526</v>
      </c>
      <c r="B83" s="8">
        <v>45.0</v>
      </c>
      <c r="C83" s="8">
        <v>40.0</v>
      </c>
      <c r="D83" s="8">
        <v>60.0</v>
      </c>
      <c r="E83" s="8">
        <v>40.0</v>
      </c>
      <c r="F83" s="8">
        <v>75.0</v>
      </c>
      <c r="G83" s="8">
        <v>50.0</v>
      </c>
      <c r="H83" s="8">
        <v>310.0</v>
      </c>
      <c r="I83" s="8">
        <v>4.0</v>
      </c>
      <c r="J83" s="8">
        <v>12.0</v>
      </c>
      <c r="K83" s="9" t="str">
        <f t="shared" si="1"/>
        <v>Sí</v>
      </c>
      <c r="L83" s="1" t="s">
        <v>55</v>
      </c>
      <c r="M83" s="1" t="s">
        <v>34</v>
      </c>
      <c r="O83" s="26"/>
      <c r="P83" s="27"/>
      <c r="Q83" s="33"/>
      <c r="R83" s="95"/>
      <c r="S83" s="27"/>
      <c r="T83" s="27"/>
      <c r="U83" s="28"/>
    </row>
    <row r="84">
      <c r="A84" s="1" t="s">
        <v>527</v>
      </c>
      <c r="B84" s="8">
        <v>75.0</v>
      </c>
      <c r="C84" s="8">
        <v>70.0</v>
      </c>
      <c r="D84" s="8">
        <v>90.0</v>
      </c>
      <c r="E84" s="8">
        <v>70.0</v>
      </c>
      <c r="F84" s="8">
        <v>105.0</v>
      </c>
      <c r="G84" s="8">
        <v>80.0</v>
      </c>
      <c r="H84" s="8">
        <v>490.0</v>
      </c>
      <c r="I84" s="8">
        <v>11.0</v>
      </c>
      <c r="J84" s="8">
        <v>206.0</v>
      </c>
      <c r="K84" s="9" t="str">
        <f t="shared" si="1"/>
        <v>Sí</v>
      </c>
      <c r="L84" s="1" t="s">
        <v>277</v>
      </c>
      <c r="M84" s="1" t="s">
        <v>34</v>
      </c>
    </row>
    <row r="85">
      <c r="A85" s="1" t="s">
        <v>528</v>
      </c>
      <c r="B85" s="8">
        <v>73.0</v>
      </c>
      <c r="C85" s="8">
        <v>115.0</v>
      </c>
      <c r="D85" s="8">
        <v>60.0</v>
      </c>
      <c r="E85" s="8">
        <v>60.0</v>
      </c>
      <c r="F85" s="8">
        <v>60.0</v>
      </c>
      <c r="G85" s="8">
        <v>90.0</v>
      </c>
      <c r="H85" s="8">
        <v>458.0</v>
      </c>
      <c r="I85" s="8">
        <v>13.0</v>
      </c>
      <c r="J85" s="8">
        <v>403.0</v>
      </c>
      <c r="K85" s="9" t="str">
        <f t="shared" si="1"/>
        <v>No</v>
      </c>
      <c r="L85" s="1" t="s">
        <v>55</v>
      </c>
      <c r="M85" s="1"/>
    </row>
    <row r="86">
      <c r="A86" s="1" t="s">
        <v>529</v>
      </c>
      <c r="B86" s="8">
        <v>73.0</v>
      </c>
      <c r="C86" s="8">
        <v>100.0</v>
      </c>
      <c r="D86" s="8">
        <v>60.0</v>
      </c>
      <c r="E86" s="8">
        <v>100.0</v>
      </c>
      <c r="F86" s="8">
        <v>60.0</v>
      </c>
      <c r="G86" s="8">
        <v>65.0</v>
      </c>
      <c r="H86" s="8">
        <v>458.0</v>
      </c>
      <c r="I86" s="8">
        <v>27.0</v>
      </c>
      <c r="J86" s="8">
        <v>525.0</v>
      </c>
      <c r="K86" s="9" t="str">
        <f t="shared" si="1"/>
        <v>No</v>
      </c>
      <c r="L86" s="1" t="s">
        <v>17</v>
      </c>
      <c r="M86" s="1"/>
      <c r="O86" s="67" t="s">
        <v>169</v>
      </c>
      <c r="P86" s="68"/>
      <c r="Q86" s="68"/>
      <c r="R86" s="68"/>
      <c r="S86" s="68"/>
      <c r="T86" s="69"/>
      <c r="U86" s="69"/>
      <c r="V86" s="69"/>
      <c r="W86" s="69"/>
      <c r="X86" s="70"/>
    </row>
    <row r="87">
      <c r="A87" s="1" t="s">
        <v>530</v>
      </c>
      <c r="B87" s="8">
        <v>90.0</v>
      </c>
      <c r="C87" s="8">
        <v>55.0</v>
      </c>
      <c r="D87" s="8">
        <v>65.0</v>
      </c>
      <c r="E87" s="8">
        <v>95.0</v>
      </c>
      <c r="F87" s="8">
        <v>85.0</v>
      </c>
      <c r="G87" s="8">
        <v>70.0</v>
      </c>
      <c r="H87" s="8">
        <v>460.0</v>
      </c>
      <c r="I87" s="8">
        <v>10.0</v>
      </c>
      <c r="J87" s="8">
        <v>1680.0</v>
      </c>
      <c r="K87" s="9" t="str">
        <f t="shared" si="1"/>
        <v>Sí</v>
      </c>
      <c r="L87" s="1" t="s">
        <v>155</v>
      </c>
      <c r="M87" s="1" t="s">
        <v>121</v>
      </c>
      <c r="O87" s="71" t="s">
        <v>116</v>
      </c>
      <c r="P87" s="72" t="s">
        <v>172</v>
      </c>
      <c r="Q87" s="72" t="s">
        <v>173</v>
      </c>
      <c r="R87" s="73" t="s">
        <v>1</v>
      </c>
      <c r="S87" s="74" t="s">
        <v>2</v>
      </c>
      <c r="T87" s="74" t="s">
        <v>3</v>
      </c>
      <c r="U87" s="74" t="s">
        <v>4</v>
      </c>
      <c r="V87" s="74" t="s">
        <v>5</v>
      </c>
      <c r="W87" s="74" t="s">
        <v>6</v>
      </c>
      <c r="X87" s="74" t="s">
        <v>7</v>
      </c>
    </row>
    <row r="88">
      <c r="A88" s="1" t="s">
        <v>531</v>
      </c>
      <c r="B88" s="8">
        <v>90.0</v>
      </c>
      <c r="C88" s="8">
        <v>95.0</v>
      </c>
      <c r="D88" s="8">
        <v>85.0</v>
      </c>
      <c r="E88" s="8">
        <v>55.0</v>
      </c>
      <c r="F88" s="8">
        <v>65.0</v>
      </c>
      <c r="G88" s="8">
        <v>70.0</v>
      </c>
      <c r="H88" s="8">
        <v>460.0</v>
      </c>
      <c r="I88" s="8">
        <v>12.0</v>
      </c>
      <c r="J88" s="8">
        <v>1540.0</v>
      </c>
      <c r="K88" s="9" t="str">
        <f t="shared" si="1"/>
        <v>Sí</v>
      </c>
      <c r="L88" s="1" t="s">
        <v>155</v>
      </c>
      <c r="M88" s="1" t="s">
        <v>121</v>
      </c>
      <c r="O88" s="17" t="s">
        <v>500</v>
      </c>
      <c r="P88" s="2" t="s">
        <v>532</v>
      </c>
      <c r="Q88" s="2" t="s">
        <v>533</v>
      </c>
      <c r="R88" s="2">
        <v>95.0</v>
      </c>
      <c r="S88" s="2">
        <v>135.0</v>
      </c>
      <c r="T88" s="2">
        <v>80.0</v>
      </c>
      <c r="U88" s="2">
        <v>110.0</v>
      </c>
      <c r="V88" s="2">
        <v>80.0</v>
      </c>
      <c r="W88" s="2">
        <v>100.0</v>
      </c>
      <c r="X88" s="98">
        <v>600.0</v>
      </c>
    </row>
    <row r="89">
      <c r="A89" s="1" t="s">
        <v>534</v>
      </c>
      <c r="B89" s="8">
        <v>50.0</v>
      </c>
      <c r="C89" s="8">
        <v>48.0</v>
      </c>
      <c r="D89" s="8">
        <v>43.0</v>
      </c>
      <c r="E89" s="8">
        <v>46.0</v>
      </c>
      <c r="F89" s="8">
        <v>41.0</v>
      </c>
      <c r="G89" s="8">
        <v>60.0</v>
      </c>
      <c r="H89" s="8">
        <v>288.0</v>
      </c>
      <c r="I89" s="8">
        <v>4.0</v>
      </c>
      <c r="J89" s="8">
        <v>19.0</v>
      </c>
      <c r="K89" s="9" t="str">
        <f t="shared" si="1"/>
        <v>Sí</v>
      </c>
      <c r="L89" s="1" t="s">
        <v>36</v>
      </c>
      <c r="M89" s="1" t="s">
        <v>70</v>
      </c>
      <c r="O89" s="17" t="s">
        <v>503</v>
      </c>
      <c r="P89" s="2" t="s">
        <v>535</v>
      </c>
      <c r="Q89" s="2" t="s">
        <v>536</v>
      </c>
      <c r="R89" s="2">
        <v>80.0</v>
      </c>
      <c r="S89" s="2">
        <v>135.0</v>
      </c>
      <c r="T89" s="2">
        <v>130.0</v>
      </c>
      <c r="U89" s="2">
        <v>95.0</v>
      </c>
      <c r="V89" s="2">
        <v>90.0</v>
      </c>
      <c r="W89" s="2">
        <v>70.0</v>
      </c>
      <c r="X89" s="98">
        <v>600.0</v>
      </c>
    </row>
    <row r="90">
      <c r="A90" s="1" t="s">
        <v>537</v>
      </c>
      <c r="B90" s="8">
        <v>110.0</v>
      </c>
      <c r="C90" s="8">
        <v>78.0</v>
      </c>
      <c r="D90" s="8">
        <v>73.0</v>
      </c>
      <c r="E90" s="8">
        <v>76.0</v>
      </c>
      <c r="F90" s="8">
        <v>71.0</v>
      </c>
      <c r="G90" s="8">
        <v>60.0</v>
      </c>
      <c r="H90" s="8">
        <v>468.0</v>
      </c>
      <c r="I90" s="8">
        <v>9.0</v>
      </c>
      <c r="J90" s="8">
        <v>236.0</v>
      </c>
      <c r="K90" s="9" t="str">
        <f t="shared" si="1"/>
        <v>Sí</v>
      </c>
      <c r="L90" s="1" t="s">
        <v>36</v>
      </c>
      <c r="M90" s="1" t="s">
        <v>70</v>
      </c>
      <c r="O90" s="17" t="s">
        <v>538</v>
      </c>
      <c r="P90" s="2" t="s">
        <v>539</v>
      </c>
      <c r="Q90" s="2" t="s">
        <v>540</v>
      </c>
      <c r="R90" s="2">
        <v>80.0</v>
      </c>
      <c r="S90" s="2">
        <v>120.0</v>
      </c>
      <c r="T90" s="2">
        <v>70.0</v>
      </c>
      <c r="U90" s="2">
        <v>110.0</v>
      </c>
      <c r="V90" s="2">
        <v>70.0</v>
      </c>
      <c r="W90" s="2">
        <v>80.0</v>
      </c>
      <c r="X90" s="98">
        <v>530.0</v>
      </c>
    </row>
    <row r="91">
      <c r="A91" s="1" t="s">
        <v>541</v>
      </c>
      <c r="B91" s="8">
        <v>43.0</v>
      </c>
      <c r="C91" s="8">
        <v>80.0</v>
      </c>
      <c r="D91" s="8">
        <v>65.0</v>
      </c>
      <c r="E91" s="8">
        <v>50.0</v>
      </c>
      <c r="F91" s="8">
        <v>35.0</v>
      </c>
      <c r="G91" s="8">
        <v>35.0</v>
      </c>
      <c r="H91" s="8">
        <v>308.0</v>
      </c>
      <c r="I91" s="8">
        <v>6.0</v>
      </c>
      <c r="J91" s="8">
        <v>115.0</v>
      </c>
      <c r="K91" s="9" t="str">
        <f t="shared" si="1"/>
        <v>No</v>
      </c>
      <c r="L91" s="1" t="s">
        <v>36</v>
      </c>
      <c r="M91" s="1"/>
      <c r="O91" s="17" t="s">
        <v>542</v>
      </c>
      <c r="P91" s="2" t="s">
        <v>536</v>
      </c>
      <c r="Q91" s="2" t="s">
        <v>543</v>
      </c>
      <c r="R91" s="2">
        <v>68.0</v>
      </c>
      <c r="S91" s="2">
        <v>65.0</v>
      </c>
      <c r="T91" s="2">
        <v>65.0</v>
      </c>
      <c r="U91" s="2">
        <v>125.0</v>
      </c>
      <c r="V91" s="2">
        <v>115.0</v>
      </c>
      <c r="W91" s="2">
        <v>80.0</v>
      </c>
      <c r="X91" s="98">
        <v>518.0</v>
      </c>
    </row>
    <row r="92">
      <c r="A92" s="1" t="s">
        <v>544</v>
      </c>
      <c r="B92" s="8">
        <v>63.0</v>
      </c>
      <c r="C92" s="8">
        <v>120.0</v>
      </c>
      <c r="D92" s="8">
        <v>85.0</v>
      </c>
      <c r="E92" s="8">
        <v>90.0</v>
      </c>
      <c r="F92" s="8">
        <v>55.0</v>
      </c>
      <c r="G92" s="8">
        <v>55.0</v>
      </c>
      <c r="H92" s="8">
        <v>468.0</v>
      </c>
      <c r="I92" s="8">
        <v>11.0</v>
      </c>
      <c r="J92" s="8">
        <v>328.0</v>
      </c>
      <c r="K92" s="9" t="str">
        <f t="shared" si="1"/>
        <v>Sí</v>
      </c>
      <c r="L92" s="1" t="s">
        <v>36</v>
      </c>
      <c r="M92" s="1" t="s">
        <v>339</v>
      </c>
      <c r="N92" s="2" t="s">
        <v>545</v>
      </c>
      <c r="O92" s="26"/>
      <c r="P92" s="27"/>
      <c r="Q92" s="27"/>
      <c r="R92" s="27"/>
      <c r="S92" s="27"/>
      <c r="T92" s="27"/>
      <c r="U92" s="27"/>
      <c r="V92" s="27"/>
      <c r="W92" s="27"/>
      <c r="X92" s="28"/>
    </row>
    <row r="93">
      <c r="A93" s="1" t="s">
        <v>546</v>
      </c>
      <c r="B93" s="8">
        <v>40.0</v>
      </c>
      <c r="C93" s="8">
        <v>40.0</v>
      </c>
      <c r="D93" s="8">
        <v>55.0</v>
      </c>
      <c r="E93" s="8">
        <v>40.0</v>
      </c>
      <c r="F93" s="8">
        <v>70.0</v>
      </c>
      <c r="G93" s="8">
        <v>55.0</v>
      </c>
      <c r="H93" s="8">
        <v>300.0</v>
      </c>
      <c r="I93" s="8">
        <v>5.0</v>
      </c>
      <c r="J93" s="8">
        <v>215.0</v>
      </c>
      <c r="K93" s="9" t="str">
        <f t="shared" si="1"/>
        <v>Sí</v>
      </c>
      <c r="L93" s="1" t="s">
        <v>70</v>
      </c>
      <c r="M93" s="1" t="s">
        <v>121</v>
      </c>
      <c r="O93" s="2"/>
      <c r="X93" s="2"/>
    </row>
    <row r="94">
      <c r="A94" s="1" t="s">
        <v>547</v>
      </c>
      <c r="B94" s="8">
        <v>60.0</v>
      </c>
      <c r="C94" s="8">
        <v>70.0</v>
      </c>
      <c r="D94" s="8">
        <v>105.0</v>
      </c>
      <c r="E94" s="8">
        <v>70.0</v>
      </c>
      <c r="F94" s="8">
        <v>120.0</v>
      </c>
      <c r="G94" s="8">
        <v>75.0</v>
      </c>
      <c r="H94" s="8">
        <v>500.0</v>
      </c>
      <c r="I94" s="8">
        <v>15.0</v>
      </c>
      <c r="J94" s="8">
        <v>1080.0</v>
      </c>
      <c r="K94" s="9" t="str">
        <f t="shared" si="1"/>
        <v>Sí</v>
      </c>
      <c r="L94" s="1" t="s">
        <v>70</v>
      </c>
      <c r="M94" s="1" t="s">
        <v>121</v>
      </c>
      <c r="O94" s="2"/>
      <c r="X94" s="2"/>
    </row>
    <row r="95">
      <c r="A95" s="1" t="s">
        <v>548</v>
      </c>
      <c r="B95" s="8">
        <v>66.0</v>
      </c>
      <c r="C95" s="8">
        <v>41.0</v>
      </c>
      <c r="D95" s="8">
        <v>77.0</v>
      </c>
      <c r="E95" s="8">
        <v>61.0</v>
      </c>
      <c r="F95" s="8">
        <v>87.0</v>
      </c>
      <c r="G95" s="8">
        <v>23.0</v>
      </c>
      <c r="H95" s="8">
        <v>355.0</v>
      </c>
      <c r="I95" s="8">
        <v>10.0</v>
      </c>
      <c r="J95" s="8">
        <v>238.0</v>
      </c>
      <c r="K95" s="9" t="str">
        <f t="shared" si="1"/>
        <v>Sí</v>
      </c>
      <c r="L95" s="1" t="s">
        <v>155</v>
      </c>
      <c r="M95" s="1" t="s">
        <v>16</v>
      </c>
      <c r="O95" s="2"/>
      <c r="X95" s="2"/>
    </row>
    <row r="96">
      <c r="A96" s="1" t="s">
        <v>549</v>
      </c>
      <c r="B96" s="8">
        <v>86.0</v>
      </c>
      <c r="C96" s="8">
        <v>81.0</v>
      </c>
      <c r="D96" s="8">
        <v>97.0</v>
      </c>
      <c r="E96" s="8">
        <v>81.0</v>
      </c>
      <c r="F96" s="8">
        <v>107.0</v>
      </c>
      <c r="G96" s="8">
        <v>43.0</v>
      </c>
      <c r="H96" s="8">
        <v>495.0</v>
      </c>
      <c r="I96" s="8">
        <v>15.0</v>
      </c>
      <c r="J96" s="8">
        <v>604.0</v>
      </c>
      <c r="K96" s="9" t="str">
        <f t="shared" si="1"/>
        <v>Sí</v>
      </c>
      <c r="L96" s="1" t="s">
        <v>155</v>
      </c>
      <c r="M96" s="1" t="s">
        <v>16</v>
      </c>
      <c r="O96" s="2"/>
      <c r="X96" s="2"/>
    </row>
    <row r="97">
      <c r="A97" s="1" t="s">
        <v>550</v>
      </c>
      <c r="B97" s="8">
        <v>45.0</v>
      </c>
      <c r="C97" s="8">
        <v>95.0</v>
      </c>
      <c r="D97" s="8">
        <v>50.0</v>
      </c>
      <c r="E97" s="8">
        <v>40.0</v>
      </c>
      <c r="F97" s="8">
        <v>50.0</v>
      </c>
      <c r="G97" s="8">
        <v>75.0</v>
      </c>
      <c r="H97" s="8">
        <v>355.0</v>
      </c>
      <c r="I97" s="8">
        <v>7.0</v>
      </c>
      <c r="J97" s="8">
        <v>125.0</v>
      </c>
      <c r="K97" s="9" t="str">
        <f t="shared" si="1"/>
        <v>Sí</v>
      </c>
      <c r="L97" s="1" t="s">
        <v>155</v>
      </c>
      <c r="M97" s="1" t="s">
        <v>43</v>
      </c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1" t="s">
        <v>551</v>
      </c>
      <c r="B98" s="8">
        <v>75.0</v>
      </c>
      <c r="C98" s="8">
        <v>125.0</v>
      </c>
      <c r="D98" s="8">
        <v>100.0</v>
      </c>
      <c r="E98" s="8">
        <v>70.0</v>
      </c>
      <c r="F98" s="8">
        <v>80.0</v>
      </c>
      <c r="G98" s="8">
        <v>45.0</v>
      </c>
      <c r="H98" s="8">
        <v>495.0</v>
      </c>
      <c r="I98" s="8">
        <v>15.0</v>
      </c>
      <c r="J98" s="8">
        <v>682.0</v>
      </c>
      <c r="K98" s="9" t="str">
        <f t="shared" si="1"/>
        <v>Sí</v>
      </c>
      <c r="L98" s="1" t="s">
        <v>155</v>
      </c>
      <c r="M98" s="1" t="s">
        <v>43</v>
      </c>
    </row>
    <row r="99">
      <c r="A99" s="1" t="s">
        <v>514</v>
      </c>
      <c r="B99" s="8">
        <v>20.0</v>
      </c>
      <c r="C99" s="8">
        <v>15.0</v>
      </c>
      <c r="D99" s="8">
        <v>20.0</v>
      </c>
      <c r="E99" s="8">
        <v>10.0</v>
      </c>
      <c r="F99" s="8">
        <v>55.0</v>
      </c>
      <c r="G99" s="8">
        <v>80.0</v>
      </c>
      <c r="H99" s="8">
        <v>200.0</v>
      </c>
      <c r="I99" s="8">
        <v>6.0</v>
      </c>
      <c r="J99" s="8">
        <v>74.0</v>
      </c>
      <c r="K99" s="9" t="str">
        <f t="shared" si="1"/>
        <v>No</v>
      </c>
      <c r="L99" s="1" t="s">
        <v>36</v>
      </c>
      <c r="M99" s="1"/>
    </row>
    <row r="100">
      <c r="A100" s="1" t="s">
        <v>552</v>
      </c>
      <c r="B100" s="8">
        <v>95.0</v>
      </c>
      <c r="C100" s="8">
        <v>60.0</v>
      </c>
      <c r="D100" s="8">
        <v>79.0</v>
      </c>
      <c r="E100" s="8">
        <v>100.0</v>
      </c>
      <c r="F100" s="8">
        <v>125.0</v>
      </c>
      <c r="G100" s="8">
        <v>81.0</v>
      </c>
      <c r="H100" s="8">
        <v>540.0</v>
      </c>
      <c r="I100" s="8">
        <v>62.0</v>
      </c>
      <c r="J100" s="8">
        <v>1620.0</v>
      </c>
      <c r="K100" s="9" t="str">
        <f t="shared" si="1"/>
        <v>No</v>
      </c>
      <c r="L100" s="1" t="s">
        <v>36</v>
      </c>
      <c r="M100" s="1"/>
      <c r="O100" s="101" t="s">
        <v>212</v>
      </c>
      <c r="P100" s="102"/>
      <c r="Q100" s="102"/>
      <c r="R100" s="102"/>
      <c r="S100" s="102"/>
      <c r="T100" s="102"/>
      <c r="U100" s="102"/>
      <c r="V100" s="102"/>
      <c r="W100" s="7"/>
    </row>
    <row r="101">
      <c r="A101" s="1" t="s">
        <v>553</v>
      </c>
      <c r="B101" s="8">
        <v>70.0</v>
      </c>
      <c r="C101" s="8">
        <v>70.0</v>
      </c>
      <c r="D101" s="8">
        <v>70.0</v>
      </c>
      <c r="E101" s="8">
        <v>70.0</v>
      </c>
      <c r="F101" s="8">
        <v>70.0</v>
      </c>
      <c r="G101" s="8">
        <v>70.0</v>
      </c>
      <c r="H101" s="8">
        <v>420.0</v>
      </c>
      <c r="I101" s="8">
        <v>3.0</v>
      </c>
      <c r="J101" s="8">
        <v>8.0</v>
      </c>
      <c r="K101" s="9" t="str">
        <f t="shared" si="1"/>
        <v>No</v>
      </c>
      <c r="L101" s="1" t="s">
        <v>55</v>
      </c>
      <c r="M101" s="1"/>
      <c r="O101" s="17" t="s">
        <v>214</v>
      </c>
      <c r="W101" s="14"/>
    </row>
    <row r="102">
      <c r="A102" s="1" t="s">
        <v>554</v>
      </c>
      <c r="B102" s="8">
        <v>60.0</v>
      </c>
      <c r="C102" s="8">
        <v>90.0</v>
      </c>
      <c r="D102" s="8">
        <v>70.0</v>
      </c>
      <c r="E102" s="8">
        <v>60.0</v>
      </c>
      <c r="F102" s="8">
        <v>120.0</v>
      </c>
      <c r="G102" s="8">
        <v>40.0</v>
      </c>
      <c r="H102" s="8">
        <v>440.0</v>
      </c>
      <c r="I102" s="8">
        <v>10.0</v>
      </c>
      <c r="J102" s="8">
        <v>220.0</v>
      </c>
      <c r="K102" s="9" t="str">
        <f t="shared" si="1"/>
        <v>No</v>
      </c>
      <c r="L102" s="1" t="s">
        <v>55</v>
      </c>
      <c r="M102" s="1"/>
      <c r="O102" s="13"/>
      <c r="W102" s="14"/>
    </row>
    <row r="103">
      <c r="A103" s="1" t="s">
        <v>555</v>
      </c>
      <c r="B103" s="8">
        <v>44.0</v>
      </c>
      <c r="C103" s="8">
        <v>75.0</v>
      </c>
      <c r="D103" s="8">
        <v>35.0</v>
      </c>
      <c r="E103" s="8">
        <v>63.0</v>
      </c>
      <c r="F103" s="8">
        <v>33.0</v>
      </c>
      <c r="G103" s="8">
        <v>45.0</v>
      </c>
      <c r="H103" s="8">
        <v>295.0</v>
      </c>
      <c r="I103" s="8">
        <v>6.0</v>
      </c>
      <c r="J103" s="8">
        <v>23.0</v>
      </c>
      <c r="K103" s="9" t="str">
        <f t="shared" si="1"/>
        <v>No</v>
      </c>
      <c r="L103" s="1" t="s">
        <v>187</v>
      </c>
      <c r="M103" s="1"/>
      <c r="O103" s="73" t="s">
        <v>217</v>
      </c>
      <c r="P103" s="59" t="s">
        <v>1</v>
      </c>
      <c r="Q103" s="59" t="s">
        <v>2</v>
      </c>
      <c r="R103" s="59" t="s">
        <v>3</v>
      </c>
      <c r="S103" s="59" t="s">
        <v>4</v>
      </c>
      <c r="T103" s="59" t="s">
        <v>5</v>
      </c>
      <c r="U103" s="59" t="s">
        <v>6</v>
      </c>
      <c r="V103" s="59" t="s">
        <v>7</v>
      </c>
      <c r="W103" s="73" t="s">
        <v>218</v>
      </c>
    </row>
    <row r="104">
      <c r="A104" s="1" t="s">
        <v>556</v>
      </c>
      <c r="B104" s="8">
        <v>64.0</v>
      </c>
      <c r="C104" s="8">
        <v>115.0</v>
      </c>
      <c r="D104" s="8">
        <v>65.0</v>
      </c>
      <c r="E104" s="8">
        <v>83.0</v>
      </c>
      <c r="F104" s="8">
        <v>63.0</v>
      </c>
      <c r="G104" s="8">
        <v>65.0</v>
      </c>
      <c r="H104" s="8">
        <v>455.0</v>
      </c>
      <c r="I104" s="8">
        <v>11.0</v>
      </c>
      <c r="J104" s="8">
        <v>125.0</v>
      </c>
      <c r="K104" s="9" t="str">
        <f t="shared" si="1"/>
        <v>No</v>
      </c>
      <c r="L104" s="1" t="s">
        <v>187</v>
      </c>
      <c r="M104" s="1"/>
      <c r="O104" s="108"/>
      <c r="P104" s="106"/>
      <c r="Q104" s="106"/>
      <c r="R104" s="106"/>
      <c r="S104" s="106"/>
      <c r="T104" s="106"/>
      <c r="U104" s="106"/>
      <c r="V104" s="106"/>
      <c r="W104" s="109"/>
      <c r="X104" s="106"/>
    </row>
    <row r="105">
      <c r="A105" s="1" t="s">
        <v>557</v>
      </c>
      <c r="B105" s="8">
        <v>20.0</v>
      </c>
      <c r="C105" s="8">
        <v>40.0</v>
      </c>
      <c r="D105" s="8">
        <v>90.0</v>
      </c>
      <c r="E105" s="8">
        <v>30.0</v>
      </c>
      <c r="F105" s="8">
        <v>90.0</v>
      </c>
      <c r="G105" s="8">
        <v>25.0</v>
      </c>
      <c r="H105" s="8">
        <v>295.0</v>
      </c>
      <c r="I105" s="8">
        <v>8.0</v>
      </c>
      <c r="J105" s="8">
        <v>150.0</v>
      </c>
      <c r="K105" s="9" t="str">
        <f t="shared" si="1"/>
        <v>No</v>
      </c>
      <c r="L105" s="1" t="s">
        <v>187</v>
      </c>
      <c r="M105" s="1"/>
      <c r="O105" s="17" t="s">
        <v>500</v>
      </c>
      <c r="P105" s="2">
        <v>95.0</v>
      </c>
      <c r="Q105" s="2">
        <v>135.0</v>
      </c>
      <c r="R105" s="2">
        <v>80.0</v>
      </c>
      <c r="S105" s="2">
        <v>110.0</v>
      </c>
      <c r="T105" s="2">
        <v>80.0</v>
      </c>
      <c r="U105" s="2">
        <v>100.0</v>
      </c>
      <c r="V105" s="2">
        <v>600.0</v>
      </c>
      <c r="W105" s="98" t="s">
        <v>558</v>
      </c>
    </row>
    <row r="106">
      <c r="A106" s="1" t="s">
        <v>559</v>
      </c>
      <c r="B106" s="8">
        <v>40.0</v>
      </c>
      <c r="C106" s="8">
        <v>70.0</v>
      </c>
      <c r="D106" s="8">
        <v>130.0</v>
      </c>
      <c r="E106" s="8">
        <v>60.0</v>
      </c>
      <c r="F106" s="8">
        <v>130.0</v>
      </c>
      <c r="G106" s="8">
        <v>25.0</v>
      </c>
      <c r="H106" s="8">
        <v>455.0</v>
      </c>
      <c r="I106" s="8">
        <v>16.0</v>
      </c>
      <c r="J106" s="8">
        <v>306.0</v>
      </c>
      <c r="K106" s="9" t="str">
        <f t="shared" si="1"/>
        <v>No</v>
      </c>
      <c r="L106" s="1" t="s">
        <v>187</v>
      </c>
      <c r="M106" s="1"/>
      <c r="O106" s="17" t="s">
        <v>503</v>
      </c>
      <c r="P106" s="2">
        <v>80.0</v>
      </c>
      <c r="Q106" s="2">
        <v>135.0</v>
      </c>
      <c r="R106" s="2">
        <v>130.0</v>
      </c>
      <c r="S106" s="2">
        <v>95.0</v>
      </c>
      <c r="T106" s="2">
        <v>90.0</v>
      </c>
      <c r="U106" s="2">
        <v>70.0</v>
      </c>
      <c r="V106" s="2">
        <v>600.0</v>
      </c>
      <c r="W106" s="98" t="s">
        <v>560</v>
      </c>
    </row>
    <row r="107">
      <c r="A107" s="1" t="s">
        <v>561</v>
      </c>
      <c r="B107" s="8">
        <v>99.0</v>
      </c>
      <c r="C107" s="8">
        <v>68.0</v>
      </c>
      <c r="D107" s="8">
        <v>83.0</v>
      </c>
      <c r="E107" s="8">
        <v>72.0</v>
      </c>
      <c r="F107" s="8">
        <v>87.0</v>
      </c>
      <c r="G107" s="8">
        <v>51.0</v>
      </c>
      <c r="H107" s="8">
        <v>460.0</v>
      </c>
      <c r="I107" s="8">
        <v>20.0</v>
      </c>
      <c r="J107" s="8">
        <v>1000.0</v>
      </c>
      <c r="K107" s="9" t="str">
        <f t="shared" si="1"/>
        <v>Sí</v>
      </c>
      <c r="L107" s="1" t="s">
        <v>16</v>
      </c>
      <c r="M107" s="1" t="s">
        <v>34</v>
      </c>
      <c r="O107" s="17" t="s">
        <v>542</v>
      </c>
      <c r="P107" s="2">
        <v>68.0</v>
      </c>
      <c r="Q107" s="2">
        <v>65.0</v>
      </c>
      <c r="R107" s="2">
        <v>65.0</v>
      </c>
      <c r="S107" s="2">
        <v>125.0</v>
      </c>
      <c r="T107" s="2">
        <v>115.0</v>
      </c>
      <c r="U107" s="2">
        <v>80.0</v>
      </c>
      <c r="V107" s="2">
        <v>518.0</v>
      </c>
      <c r="W107" s="98" t="s">
        <v>562</v>
      </c>
    </row>
    <row r="108">
      <c r="A108" s="1" t="s">
        <v>563</v>
      </c>
      <c r="B108" s="8">
        <v>75.0</v>
      </c>
      <c r="C108" s="8">
        <v>50.0</v>
      </c>
      <c r="D108" s="8">
        <v>80.0</v>
      </c>
      <c r="E108" s="8">
        <v>95.0</v>
      </c>
      <c r="F108" s="8">
        <v>90.0</v>
      </c>
      <c r="G108" s="8">
        <v>65.0</v>
      </c>
      <c r="H108" s="8">
        <v>455.0</v>
      </c>
      <c r="I108" s="8">
        <v>6.0</v>
      </c>
      <c r="J108" s="8">
        <v>10.0</v>
      </c>
      <c r="K108" s="9" t="str">
        <f t="shared" si="1"/>
        <v>No</v>
      </c>
      <c r="L108" s="1" t="s">
        <v>121</v>
      </c>
      <c r="M108" s="1"/>
      <c r="O108" s="17" t="s">
        <v>564</v>
      </c>
      <c r="P108" s="2">
        <v>100.0</v>
      </c>
      <c r="Q108" s="2">
        <v>110.0</v>
      </c>
      <c r="R108" s="2">
        <v>90.0</v>
      </c>
      <c r="S108" s="2">
        <v>85.0</v>
      </c>
      <c r="T108" s="2">
        <v>90.0</v>
      </c>
      <c r="U108" s="2">
        <v>60.0</v>
      </c>
      <c r="V108" s="2">
        <v>535.0</v>
      </c>
      <c r="W108" s="98" t="s">
        <v>565</v>
      </c>
    </row>
    <row r="109">
      <c r="A109" s="1" t="s">
        <v>566</v>
      </c>
      <c r="B109" s="8">
        <v>65.0</v>
      </c>
      <c r="C109" s="8">
        <v>130.0</v>
      </c>
      <c r="D109" s="8">
        <v>60.0</v>
      </c>
      <c r="E109" s="8">
        <v>75.0</v>
      </c>
      <c r="F109" s="8">
        <v>60.0</v>
      </c>
      <c r="G109" s="8">
        <v>75.0</v>
      </c>
      <c r="H109" s="8">
        <v>465.0</v>
      </c>
      <c r="I109" s="8">
        <v>12.0</v>
      </c>
      <c r="J109" s="8">
        <v>470.0</v>
      </c>
      <c r="K109" s="9" t="str">
        <f t="shared" si="1"/>
        <v>No</v>
      </c>
      <c r="L109" s="1" t="s">
        <v>339</v>
      </c>
      <c r="M109" s="1"/>
      <c r="O109" s="13"/>
      <c r="W109" s="14"/>
    </row>
    <row r="110">
      <c r="A110" s="1" t="s">
        <v>567</v>
      </c>
      <c r="B110" s="8">
        <v>95.0</v>
      </c>
      <c r="C110" s="8">
        <v>23.0</v>
      </c>
      <c r="D110" s="8">
        <v>48.0</v>
      </c>
      <c r="E110" s="8">
        <v>23.0</v>
      </c>
      <c r="F110" s="8">
        <v>48.0</v>
      </c>
      <c r="G110" s="8">
        <v>23.0</v>
      </c>
      <c r="H110" s="8">
        <v>260.0</v>
      </c>
      <c r="I110" s="8">
        <v>6.0</v>
      </c>
      <c r="J110" s="8">
        <v>140.0</v>
      </c>
      <c r="K110" s="9" t="str">
        <f t="shared" si="1"/>
        <v>No</v>
      </c>
      <c r="L110" s="1" t="s">
        <v>121</v>
      </c>
      <c r="M110" s="1"/>
      <c r="O110" s="13"/>
      <c r="W110" s="14"/>
    </row>
    <row r="111">
      <c r="A111" s="1" t="s">
        <v>568</v>
      </c>
      <c r="B111" s="8">
        <v>50.0</v>
      </c>
      <c r="C111" s="8">
        <v>50.0</v>
      </c>
      <c r="D111" s="8">
        <v>50.0</v>
      </c>
      <c r="E111" s="8">
        <v>50.0</v>
      </c>
      <c r="F111" s="8">
        <v>50.0</v>
      </c>
      <c r="G111" s="8">
        <v>50.0</v>
      </c>
      <c r="H111" s="8">
        <v>300.0</v>
      </c>
      <c r="I111" s="8">
        <v>7.0</v>
      </c>
      <c r="J111" s="8">
        <v>168.0</v>
      </c>
      <c r="K111" s="9" t="str">
        <f t="shared" si="1"/>
        <v>No</v>
      </c>
      <c r="L111" s="1" t="s">
        <v>171</v>
      </c>
      <c r="M111" s="1"/>
      <c r="O111" s="17" t="s">
        <v>412</v>
      </c>
      <c r="W111" s="14"/>
    </row>
    <row r="112">
      <c r="A112" s="1" t="s">
        <v>569</v>
      </c>
      <c r="B112" s="8">
        <v>80.0</v>
      </c>
      <c r="C112" s="8">
        <v>80.0</v>
      </c>
      <c r="D112" s="8">
        <v>80.0</v>
      </c>
      <c r="E112" s="8">
        <v>80.0</v>
      </c>
      <c r="F112" s="8">
        <v>80.0</v>
      </c>
      <c r="G112" s="8">
        <v>80.0</v>
      </c>
      <c r="H112" s="8">
        <v>480.0</v>
      </c>
      <c r="I112" s="8">
        <v>15.0</v>
      </c>
      <c r="J112" s="8">
        <v>2565.0</v>
      </c>
      <c r="K112" s="9" t="str">
        <f t="shared" si="1"/>
        <v>No</v>
      </c>
      <c r="L112" s="1" t="s">
        <v>171</v>
      </c>
      <c r="M112" s="1"/>
      <c r="O112" s="13"/>
      <c r="W112" s="14"/>
    </row>
    <row r="113">
      <c r="A113" s="1" t="s">
        <v>570</v>
      </c>
      <c r="B113" s="8">
        <v>70.0</v>
      </c>
      <c r="C113" s="8">
        <v>40.0</v>
      </c>
      <c r="D113" s="8">
        <v>50.0</v>
      </c>
      <c r="E113" s="8">
        <v>55.0</v>
      </c>
      <c r="F113" s="8">
        <v>50.0</v>
      </c>
      <c r="G113" s="8">
        <v>25.0</v>
      </c>
      <c r="H113" s="8">
        <v>290.0</v>
      </c>
      <c r="I113" s="8">
        <v>8.0</v>
      </c>
      <c r="J113" s="8">
        <v>395.0</v>
      </c>
      <c r="K113" s="9" t="str">
        <f t="shared" si="1"/>
        <v>Sí</v>
      </c>
      <c r="L113" s="1" t="s">
        <v>171</v>
      </c>
      <c r="M113" s="1" t="s">
        <v>36</v>
      </c>
      <c r="O113" s="103" t="s">
        <v>413</v>
      </c>
      <c r="P113" s="103" t="s">
        <v>250</v>
      </c>
      <c r="Q113" s="103" t="s">
        <v>414</v>
      </c>
      <c r="R113" s="103" t="s">
        <v>415</v>
      </c>
      <c r="S113" s="103" t="s">
        <v>416</v>
      </c>
      <c r="T113" s="103" t="s">
        <v>417</v>
      </c>
      <c r="U113" s="103" t="s">
        <v>418</v>
      </c>
      <c r="V113" s="103" t="s">
        <v>256</v>
      </c>
      <c r="W113" s="103" t="s">
        <v>419</v>
      </c>
    </row>
    <row r="114">
      <c r="A114" s="1" t="s">
        <v>571</v>
      </c>
      <c r="B114" s="8">
        <v>90.0</v>
      </c>
      <c r="C114" s="8">
        <v>60.0</v>
      </c>
      <c r="D114" s="8">
        <v>70.0</v>
      </c>
      <c r="E114" s="8">
        <v>75.0</v>
      </c>
      <c r="F114" s="8">
        <v>70.0</v>
      </c>
      <c r="G114" s="8">
        <v>45.0</v>
      </c>
      <c r="H114" s="8">
        <v>410.0</v>
      </c>
      <c r="I114" s="8">
        <v>11.0</v>
      </c>
      <c r="J114" s="8">
        <v>876.0</v>
      </c>
      <c r="K114" s="9" t="str">
        <f t="shared" si="1"/>
        <v>Sí</v>
      </c>
      <c r="L114" s="1" t="s">
        <v>171</v>
      </c>
      <c r="M114" s="1" t="s">
        <v>36</v>
      </c>
      <c r="O114" s="108"/>
      <c r="P114" s="106"/>
      <c r="Q114" s="106"/>
      <c r="R114" s="106"/>
      <c r="S114" s="106"/>
      <c r="T114" s="106"/>
      <c r="U114" s="106"/>
      <c r="V114" s="106"/>
      <c r="W114" s="109"/>
    </row>
    <row r="115">
      <c r="A115" s="1" t="s">
        <v>572</v>
      </c>
      <c r="B115" s="8">
        <v>110.0</v>
      </c>
      <c r="C115" s="8">
        <v>80.0</v>
      </c>
      <c r="D115" s="8">
        <v>90.0</v>
      </c>
      <c r="E115" s="8">
        <v>95.0</v>
      </c>
      <c r="F115" s="8">
        <v>90.0</v>
      </c>
      <c r="G115" s="8">
        <v>65.0</v>
      </c>
      <c r="H115" s="8">
        <v>530.0</v>
      </c>
      <c r="I115" s="8">
        <v>14.0</v>
      </c>
      <c r="J115" s="8">
        <v>1506.0</v>
      </c>
      <c r="K115" s="9" t="str">
        <f t="shared" si="1"/>
        <v>Sí</v>
      </c>
      <c r="L115" s="1" t="s">
        <v>171</v>
      </c>
      <c r="M115" s="1" t="s">
        <v>36</v>
      </c>
      <c r="O115" s="17" t="s">
        <v>502</v>
      </c>
      <c r="P115" s="2">
        <v>200.0</v>
      </c>
      <c r="Q115" s="2">
        <v>100.0</v>
      </c>
      <c r="R115" s="2">
        <v>120.0</v>
      </c>
      <c r="S115" s="2">
        <v>50.0</v>
      </c>
      <c r="T115" s="2">
        <v>100.0</v>
      </c>
      <c r="U115" s="2">
        <v>50.0</v>
      </c>
      <c r="V115" s="2">
        <v>620.0</v>
      </c>
      <c r="W115" s="98" t="s">
        <v>573</v>
      </c>
    </row>
    <row r="116">
      <c r="A116" s="1" t="s">
        <v>574</v>
      </c>
      <c r="B116" s="8">
        <v>35.0</v>
      </c>
      <c r="C116" s="8">
        <v>64.0</v>
      </c>
      <c r="D116" s="8">
        <v>85.0</v>
      </c>
      <c r="E116" s="8">
        <v>74.0</v>
      </c>
      <c r="F116" s="8">
        <v>55.0</v>
      </c>
      <c r="G116" s="8">
        <v>32.0</v>
      </c>
      <c r="H116" s="8">
        <v>345.0</v>
      </c>
      <c r="I116" s="8">
        <v>4.0</v>
      </c>
      <c r="J116" s="8">
        <v>525.0</v>
      </c>
      <c r="K116" s="9" t="str">
        <f t="shared" si="1"/>
        <v>No</v>
      </c>
      <c r="L116" s="1" t="s">
        <v>36</v>
      </c>
      <c r="M116" s="1"/>
      <c r="O116" s="17" t="s">
        <v>491</v>
      </c>
      <c r="P116" s="2">
        <v>150.0</v>
      </c>
      <c r="Q116" s="2">
        <v>160.0</v>
      </c>
      <c r="R116" s="2">
        <v>100.0</v>
      </c>
      <c r="S116" s="2">
        <v>95.0</v>
      </c>
      <c r="T116" s="2">
        <v>65.0</v>
      </c>
      <c r="U116" s="2">
        <v>100.0</v>
      </c>
      <c r="V116" s="2">
        <v>670.0</v>
      </c>
      <c r="W116" s="98" t="s">
        <v>369</v>
      </c>
    </row>
    <row r="117">
      <c r="A117" s="1" t="s">
        <v>575</v>
      </c>
      <c r="B117" s="8">
        <v>55.0</v>
      </c>
      <c r="C117" s="8">
        <v>104.0</v>
      </c>
      <c r="D117" s="8">
        <v>105.0</v>
      </c>
      <c r="E117" s="8">
        <v>94.0</v>
      </c>
      <c r="F117" s="8">
        <v>75.0</v>
      </c>
      <c r="G117" s="8">
        <v>52.0</v>
      </c>
      <c r="H117" s="8">
        <v>485.0</v>
      </c>
      <c r="I117" s="8">
        <v>17.0</v>
      </c>
      <c r="J117" s="8">
        <v>270.0</v>
      </c>
      <c r="K117" s="9" t="str">
        <f t="shared" si="1"/>
        <v>No</v>
      </c>
      <c r="L117" s="1" t="s">
        <v>36</v>
      </c>
      <c r="M117" s="1"/>
      <c r="O117" s="17" t="s">
        <v>576</v>
      </c>
      <c r="P117" s="2">
        <v>104.0</v>
      </c>
      <c r="Q117" s="2">
        <v>91.0</v>
      </c>
      <c r="R117" s="2">
        <v>63.0</v>
      </c>
      <c r="S117" s="2">
        <v>91.0</v>
      </c>
      <c r="T117" s="2">
        <v>63.0</v>
      </c>
      <c r="U117" s="2">
        <v>68.0</v>
      </c>
      <c r="V117" s="2">
        <v>480.0</v>
      </c>
      <c r="W117" s="98" t="s">
        <v>369</v>
      </c>
    </row>
    <row r="118">
      <c r="A118" s="1" t="s">
        <v>577</v>
      </c>
      <c r="B118" s="8">
        <v>55.0</v>
      </c>
      <c r="C118" s="8">
        <v>84.0</v>
      </c>
      <c r="D118" s="8">
        <v>105.0</v>
      </c>
      <c r="E118" s="8">
        <v>114.0</v>
      </c>
      <c r="F118" s="8">
        <v>75.0</v>
      </c>
      <c r="G118" s="8">
        <v>52.0</v>
      </c>
      <c r="H118" s="8">
        <v>485.0</v>
      </c>
      <c r="I118" s="8">
        <v>18.0</v>
      </c>
      <c r="J118" s="8">
        <v>226.0</v>
      </c>
      <c r="K118" s="9" t="str">
        <f t="shared" si="1"/>
        <v>No</v>
      </c>
      <c r="L118" s="1" t="s">
        <v>36</v>
      </c>
      <c r="M118" s="1"/>
      <c r="O118" s="17" t="s">
        <v>578</v>
      </c>
      <c r="P118" s="2">
        <v>144.0</v>
      </c>
      <c r="Q118" s="2">
        <v>120.0</v>
      </c>
      <c r="R118" s="2">
        <v>60.0</v>
      </c>
      <c r="S118" s="2">
        <v>40.0</v>
      </c>
      <c r="T118" s="2">
        <v>60.0</v>
      </c>
      <c r="U118" s="2">
        <v>50.0</v>
      </c>
      <c r="V118" s="2">
        <v>474.0</v>
      </c>
      <c r="W118" s="98" t="s">
        <v>540</v>
      </c>
    </row>
    <row r="119">
      <c r="A119" s="1" t="s">
        <v>579</v>
      </c>
      <c r="B119" s="8">
        <v>100.0</v>
      </c>
      <c r="C119" s="8">
        <v>90.0</v>
      </c>
      <c r="D119" s="8">
        <v>130.0</v>
      </c>
      <c r="E119" s="8">
        <v>45.0</v>
      </c>
      <c r="F119" s="8">
        <v>65.0</v>
      </c>
      <c r="G119" s="8">
        <v>55.0</v>
      </c>
      <c r="H119" s="8">
        <v>485.0</v>
      </c>
      <c r="I119" s="8">
        <v>10.0</v>
      </c>
      <c r="J119" s="8">
        <v>234.0</v>
      </c>
      <c r="K119" s="9" t="str">
        <f t="shared" si="1"/>
        <v>Sí</v>
      </c>
      <c r="L119" s="1" t="s">
        <v>36</v>
      </c>
      <c r="M119" s="1" t="s">
        <v>155</v>
      </c>
      <c r="O119" s="13"/>
      <c r="W119" s="14"/>
    </row>
    <row r="120">
      <c r="A120" s="1" t="s">
        <v>580</v>
      </c>
      <c r="B120" s="8">
        <v>43.0</v>
      </c>
      <c r="C120" s="8">
        <v>30.0</v>
      </c>
      <c r="D120" s="8">
        <v>55.0</v>
      </c>
      <c r="E120" s="8">
        <v>40.0</v>
      </c>
      <c r="F120" s="8">
        <v>65.0</v>
      </c>
      <c r="G120" s="8">
        <v>97.0</v>
      </c>
      <c r="H120" s="8">
        <v>330.0</v>
      </c>
      <c r="I120" s="8">
        <v>6.0</v>
      </c>
      <c r="J120" s="8">
        <v>87.0</v>
      </c>
      <c r="K120" s="9" t="str">
        <f t="shared" si="1"/>
        <v>No</v>
      </c>
      <c r="L120" s="1" t="s">
        <v>36</v>
      </c>
      <c r="M120" s="1"/>
      <c r="O120" s="13"/>
      <c r="W120" s="14"/>
    </row>
    <row r="121">
      <c r="A121" s="1" t="s">
        <v>581</v>
      </c>
      <c r="B121" s="8">
        <v>45.0</v>
      </c>
      <c r="C121" s="8">
        <v>75.0</v>
      </c>
      <c r="D121" s="8">
        <v>60.0</v>
      </c>
      <c r="E121" s="8">
        <v>40.0</v>
      </c>
      <c r="F121" s="8">
        <v>30.0</v>
      </c>
      <c r="G121" s="8">
        <v>50.0</v>
      </c>
      <c r="H121" s="8">
        <v>300.0</v>
      </c>
      <c r="I121" s="8">
        <v>6.0</v>
      </c>
      <c r="J121" s="8">
        <v>421.0</v>
      </c>
      <c r="K121" s="9" t="str">
        <f t="shared" si="1"/>
        <v>No</v>
      </c>
      <c r="L121" s="1" t="s">
        <v>277</v>
      </c>
      <c r="M121" s="1"/>
      <c r="O121" s="13"/>
      <c r="W121" s="14"/>
    </row>
    <row r="122">
      <c r="A122" s="1" t="s">
        <v>582</v>
      </c>
      <c r="B122" s="8">
        <v>65.0</v>
      </c>
      <c r="C122" s="8">
        <v>95.0</v>
      </c>
      <c r="D122" s="8">
        <v>100.0</v>
      </c>
      <c r="E122" s="8">
        <v>60.0</v>
      </c>
      <c r="F122" s="8">
        <v>50.0</v>
      </c>
      <c r="G122" s="8">
        <v>50.0</v>
      </c>
      <c r="H122" s="8">
        <v>420.0</v>
      </c>
      <c r="I122" s="8">
        <v>11.0</v>
      </c>
      <c r="J122" s="8">
        <v>1105.0</v>
      </c>
      <c r="K122" s="9" t="str">
        <f t="shared" si="1"/>
        <v>No</v>
      </c>
      <c r="L122" s="1" t="s">
        <v>277</v>
      </c>
      <c r="M122" s="1"/>
      <c r="O122" s="13"/>
      <c r="W122" s="14"/>
    </row>
    <row r="123">
      <c r="A123" s="1" t="s">
        <v>583</v>
      </c>
      <c r="B123" s="8">
        <v>95.0</v>
      </c>
      <c r="C123" s="8">
        <v>135.0</v>
      </c>
      <c r="D123" s="8">
        <v>80.0</v>
      </c>
      <c r="E123" s="8">
        <v>110.0</v>
      </c>
      <c r="F123" s="8">
        <v>80.0</v>
      </c>
      <c r="G123" s="8">
        <v>100.0</v>
      </c>
      <c r="H123" s="8">
        <v>600.0</v>
      </c>
      <c r="I123" s="8">
        <v>15.0</v>
      </c>
      <c r="J123" s="8">
        <v>1026.0</v>
      </c>
      <c r="K123" s="9" t="str">
        <f t="shared" si="1"/>
        <v>Sí</v>
      </c>
      <c r="L123" s="1" t="s">
        <v>277</v>
      </c>
      <c r="M123" s="1" t="s">
        <v>34</v>
      </c>
      <c r="O123" s="104" t="s">
        <v>584</v>
      </c>
      <c r="P123" s="105"/>
      <c r="Q123" s="105"/>
      <c r="R123" s="105"/>
      <c r="S123" s="105"/>
      <c r="T123" s="27"/>
      <c r="U123" s="27"/>
      <c r="V123" s="27"/>
      <c r="W123" s="28"/>
    </row>
    <row r="124">
      <c r="A124" s="1" t="s">
        <v>585</v>
      </c>
      <c r="B124" s="8">
        <v>40.0</v>
      </c>
      <c r="C124" s="8">
        <v>55.0</v>
      </c>
      <c r="D124" s="8">
        <v>80.0</v>
      </c>
      <c r="E124" s="8">
        <v>35.0</v>
      </c>
      <c r="F124" s="8">
        <v>60.0</v>
      </c>
      <c r="G124" s="8">
        <v>30.0</v>
      </c>
      <c r="H124" s="8">
        <v>300.0</v>
      </c>
      <c r="I124" s="8">
        <v>6.0</v>
      </c>
      <c r="J124" s="8">
        <v>952.0</v>
      </c>
      <c r="K124" s="9" t="str">
        <f t="shared" si="1"/>
        <v>Sí</v>
      </c>
      <c r="L124" s="1" t="s">
        <v>162</v>
      </c>
      <c r="M124" s="1" t="s">
        <v>121</v>
      </c>
    </row>
    <row r="125">
      <c r="A125" s="1" t="s">
        <v>586</v>
      </c>
      <c r="B125" s="8">
        <v>60.0</v>
      </c>
      <c r="C125" s="8">
        <v>75.0</v>
      </c>
      <c r="D125" s="8">
        <v>100.0</v>
      </c>
      <c r="E125" s="8">
        <v>55.0</v>
      </c>
      <c r="F125" s="8">
        <v>80.0</v>
      </c>
      <c r="G125" s="8">
        <v>50.0</v>
      </c>
      <c r="H125" s="8">
        <v>420.0</v>
      </c>
      <c r="I125" s="8">
        <v>12.0</v>
      </c>
      <c r="J125" s="8">
        <v>2025.0</v>
      </c>
      <c r="K125" s="9" t="str">
        <f t="shared" si="1"/>
        <v>Sí</v>
      </c>
      <c r="L125" s="1" t="s">
        <v>162</v>
      </c>
      <c r="M125" s="1" t="s">
        <v>121</v>
      </c>
    </row>
    <row r="126">
      <c r="A126" s="1" t="s">
        <v>587</v>
      </c>
      <c r="B126" s="8">
        <v>80.0</v>
      </c>
      <c r="C126" s="8">
        <v>135.0</v>
      </c>
      <c r="D126" s="8">
        <v>130.0</v>
      </c>
      <c r="E126" s="8">
        <v>95.0</v>
      </c>
      <c r="F126" s="8">
        <v>90.0</v>
      </c>
      <c r="G126" s="8">
        <v>70.0</v>
      </c>
      <c r="H126" s="8">
        <v>600.0</v>
      </c>
      <c r="I126" s="8">
        <v>16.0</v>
      </c>
      <c r="J126" s="8">
        <v>5500.0</v>
      </c>
      <c r="K126" s="9" t="str">
        <f t="shared" si="1"/>
        <v>Sí</v>
      </c>
      <c r="L126" s="1" t="s">
        <v>162</v>
      </c>
      <c r="M126" s="1" t="s">
        <v>121</v>
      </c>
    </row>
    <row r="127">
      <c r="A127" s="1" t="s">
        <v>441</v>
      </c>
      <c r="B127" s="8">
        <v>80.0</v>
      </c>
      <c r="C127" s="8">
        <v>100.0</v>
      </c>
      <c r="D127" s="8">
        <v>200.0</v>
      </c>
      <c r="E127" s="8">
        <v>50.0</v>
      </c>
      <c r="F127" s="8">
        <v>100.0</v>
      </c>
      <c r="G127" s="8">
        <v>50.0</v>
      </c>
      <c r="H127" s="8">
        <v>580.0</v>
      </c>
      <c r="I127" s="8">
        <v>17.0</v>
      </c>
      <c r="J127" s="8">
        <v>2300.0</v>
      </c>
      <c r="K127" s="9" t="str">
        <f t="shared" si="1"/>
        <v>No</v>
      </c>
      <c r="L127" s="1" t="s">
        <v>155</v>
      </c>
      <c r="M127" s="1"/>
    </row>
    <row r="128">
      <c r="A128" s="1" t="s">
        <v>454</v>
      </c>
      <c r="B128" s="8">
        <v>80.0</v>
      </c>
      <c r="C128" s="8">
        <v>50.0</v>
      </c>
      <c r="D128" s="8">
        <v>100.0</v>
      </c>
      <c r="E128" s="8">
        <v>100.0</v>
      </c>
      <c r="F128" s="8">
        <v>200.0</v>
      </c>
      <c r="G128" s="8">
        <v>50.0</v>
      </c>
      <c r="H128" s="8">
        <v>580.0</v>
      </c>
      <c r="I128" s="8">
        <v>18.0</v>
      </c>
      <c r="J128" s="8">
        <v>1750.0</v>
      </c>
      <c r="K128" s="9" t="str">
        <f t="shared" si="1"/>
        <v>No</v>
      </c>
      <c r="L128" s="1" t="s">
        <v>171</v>
      </c>
      <c r="M128" s="1"/>
    </row>
    <row r="129">
      <c r="A129" s="1" t="s">
        <v>588</v>
      </c>
      <c r="B129" s="8">
        <v>80.0</v>
      </c>
      <c r="C129" s="8">
        <v>75.0</v>
      </c>
      <c r="D129" s="8">
        <v>150.0</v>
      </c>
      <c r="E129" s="8">
        <v>75.0</v>
      </c>
      <c r="F129" s="8">
        <v>150.0</v>
      </c>
      <c r="G129" s="8">
        <v>50.0</v>
      </c>
      <c r="H129" s="8">
        <v>580.0</v>
      </c>
      <c r="I129" s="8">
        <v>19.0</v>
      </c>
      <c r="J129" s="8">
        <v>2050.0</v>
      </c>
      <c r="K129" s="9" t="str">
        <f t="shared" si="1"/>
        <v>No</v>
      </c>
      <c r="L129" s="1" t="s">
        <v>162</v>
      </c>
      <c r="M129" s="1"/>
    </row>
    <row r="130">
      <c r="A130" s="1" t="s">
        <v>589</v>
      </c>
      <c r="B130" s="8">
        <v>80.0</v>
      </c>
      <c r="C130" s="8">
        <v>80.0</v>
      </c>
      <c r="D130" s="8">
        <v>90.0</v>
      </c>
      <c r="E130" s="8">
        <v>110.0</v>
      </c>
      <c r="F130" s="8">
        <v>130.0</v>
      </c>
      <c r="G130" s="8">
        <v>110.0</v>
      </c>
      <c r="H130" s="8">
        <v>600.0</v>
      </c>
      <c r="I130" s="8">
        <v>14.0</v>
      </c>
      <c r="J130" s="8">
        <v>400.0</v>
      </c>
      <c r="K130" s="9" t="str">
        <f t="shared" si="1"/>
        <v>Sí</v>
      </c>
      <c r="L130" s="1" t="s">
        <v>277</v>
      </c>
      <c r="M130" s="1" t="s">
        <v>121</v>
      </c>
      <c r="O130" s="83" t="s">
        <v>247</v>
      </c>
      <c r="P130" s="84"/>
      <c r="Q130" s="84"/>
      <c r="R130" s="84"/>
      <c r="S130" s="84"/>
      <c r="T130" s="84"/>
      <c r="U130" s="84"/>
      <c r="V130" s="84"/>
    </row>
    <row r="131">
      <c r="A131" s="1" t="s">
        <v>590</v>
      </c>
      <c r="B131" s="8">
        <v>80.0</v>
      </c>
      <c r="C131" s="8">
        <v>90.0</v>
      </c>
      <c r="D131" s="8">
        <v>80.0</v>
      </c>
      <c r="E131" s="8">
        <v>130.0</v>
      </c>
      <c r="F131" s="8">
        <v>110.0</v>
      </c>
      <c r="G131" s="8">
        <v>110.0</v>
      </c>
      <c r="H131" s="8">
        <v>600.0</v>
      </c>
      <c r="I131" s="8">
        <v>20.0</v>
      </c>
      <c r="J131" s="8">
        <v>600.0</v>
      </c>
      <c r="K131" s="9" t="str">
        <f t="shared" si="1"/>
        <v>Sí</v>
      </c>
      <c r="L131" s="1" t="s">
        <v>277</v>
      </c>
      <c r="M131" s="1" t="s">
        <v>121</v>
      </c>
      <c r="O131" s="59" t="s">
        <v>0</v>
      </c>
      <c r="P131" s="59" t="s">
        <v>1</v>
      </c>
      <c r="Q131" s="59" t="s">
        <v>2</v>
      </c>
      <c r="R131" s="59" t="s">
        <v>3</v>
      </c>
      <c r="S131" s="59" t="s">
        <v>4</v>
      </c>
      <c r="T131" s="59" t="s">
        <v>5</v>
      </c>
      <c r="U131" s="59" t="s">
        <v>6</v>
      </c>
      <c r="V131" s="59" t="s">
        <v>7</v>
      </c>
      <c r="W131" s="59" t="s">
        <v>257</v>
      </c>
    </row>
    <row r="132">
      <c r="A132" s="1" t="s">
        <v>448</v>
      </c>
      <c r="B132" s="8">
        <v>100.0</v>
      </c>
      <c r="C132" s="8">
        <v>100.0</v>
      </c>
      <c r="D132" s="8">
        <v>90.0</v>
      </c>
      <c r="E132" s="8">
        <v>150.0</v>
      </c>
      <c r="F132" s="8">
        <v>140.0</v>
      </c>
      <c r="G132" s="8">
        <v>90.0</v>
      </c>
      <c r="H132" s="8">
        <v>670.0</v>
      </c>
      <c r="I132" s="8">
        <v>45.0</v>
      </c>
      <c r="J132" s="8">
        <v>3520.0</v>
      </c>
      <c r="K132" s="9" t="str">
        <f t="shared" si="1"/>
        <v>No</v>
      </c>
      <c r="L132" s="1" t="s">
        <v>36</v>
      </c>
      <c r="M132" s="1"/>
      <c r="O132" s="61" t="s">
        <v>427</v>
      </c>
      <c r="P132" s="62">
        <v>170.0</v>
      </c>
      <c r="Q132" s="62">
        <v>90.0</v>
      </c>
      <c r="R132" s="62">
        <v>45.0</v>
      </c>
      <c r="S132" s="62">
        <v>90.0</v>
      </c>
      <c r="T132" s="62">
        <v>45.0</v>
      </c>
      <c r="U132" s="62">
        <v>60.0</v>
      </c>
      <c r="V132" s="62">
        <v>500.0</v>
      </c>
      <c r="W132" s="61" t="s">
        <v>280</v>
      </c>
    </row>
    <row r="133">
      <c r="A133" s="1" t="s">
        <v>591</v>
      </c>
      <c r="B133" s="8">
        <v>100.0</v>
      </c>
      <c r="C133" s="8">
        <v>150.0</v>
      </c>
      <c r="D133" s="8">
        <v>140.0</v>
      </c>
      <c r="E133" s="8">
        <v>100.0</v>
      </c>
      <c r="F133" s="8">
        <v>90.0</v>
      </c>
      <c r="G133" s="8">
        <v>90.0</v>
      </c>
      <c r="H133" s="8">
        <v>670.0</v>
      </c>
      <c r="I133" s="8">
        <v>35.0</v>
      </c>
      <c r="J133" s="8">
        <v>9500.0</v>
      </c>
      <c r="K133" s="9" t="str">
        <f t="shared" si="1"/>
        <v>No</v>
      </c>
      <c r="L133" s="1" t="s">
        <v>70</v>
      </c>
      <c r="M133" s="1"/>
      <c r="O133" s="61" t="s">
        <v>434</v>
      </c>
      <c r="P133" s="62">
        <v>150.0</v>
      </c>
      <c r="Q133" s="62">
        <v>160.0</v>
      </c>
      <c r="R133" s="62">
        <v>100.0</v>
      </c>
      <c r="S133" s="62">
        <v>95.0</v>
      </c>
      <c r="T133" s="62">
        <v>65.0</v>
      </c>
      <c r="U133" s="62">
        <v>100.0</v>
      </c>
      <c r="V133" s="62">
        <v>670.0</v>
      </c>
      <c r="W133" s="61" t="s">
        <v>280</v>
      </c>
    </row>
    <row r="134">
      <c r="A134" s="1" t="s">
        <v>592</v>
      </c>
      <c r="B134" s="8">
        <v>105.0</v>
      </c>
      <c r="C134" s="8">
        <v>150.0</v>
      </c>
      <c r="D134" s="8">
        <v>90.0</v>
      </c>
      <c r="E134" s="8">
        <v>150.0</v>
      </c>
      <c r="F134" s="8">
        <v>90.0</v>
      </c>
      <c r="G134" s="8">
        <v>95.0</v>
      </c>
      <c r="H134" s="8">
        <v>680.0</v>
      </c>
      <c r="I134" s="8">
        <v>70.0</v>
      </c>
      <c r="J134" s="8">
        <v>2065.0</v>
      </c>
      <c r="K134" s="9" t="str">
        <f t="shared" si="1"/>
        <v>Sí</v>
      </c>
      <c r="L134" s="1" t="s">
        <v>277</v>
      </c>
      <c r="M134" s="1" t="s">
        <v>34</v>
      </c>
      <c r="O134" s="61" t="s">
        <v>473</v>
      </c>
      <c r="P134" s="62">
        <v>144.0</v>
      </c>
      <c r="Q134" s="62">
        <v>120.0</v>
      </c>
      <c r="R134" s="62">
        <v>60.0</v>
      </c>
      <c r="S134" s="62">
        <v>40.0</v>
      </c>
      <c r="T134" s="62">
        <v>60.0</v>
      </c>
      <c r="U134" s="62">
        <v>50.0</v>
      </c>
      <c r="V134" s="62">
        <v>474.0</v>
      </c>
      <c r="W134" s="61" t="s">
        <v>280</v>
      </c>
    </row>
    <row r="135">
      <c r="A135" s="1" t="s">
        <v>593</v>
      </c>
      <c r="B135" s="8">
        <v>100.0</v>
      </c>
      <c r="C135" s="8">
        <v>100.0</v>
      </c>
      <c r="D135" s="8">
        <v>100.0</v>
      </c>
      <c r="E135" s="8">
        <v>100.0</v>
      </c>
      <c r="F135" s="8">
        <v>100.0</v>
      </c>
      <c r="G135" s="8">
        <v>100.0</v>
      </c>
      <c r="H135" s="8">
        <v>600.0</v>
      </c>
      <c r="I135" s="8">
        <v>3.0</v>
      </c>
      <c r="J135" s="8">
        <v>11.0</v>
      </c>
      <c r="K135" s="9" t="str">
        <f t="shared" si="1"/>
        <v>Sí</v>
      </c>
      <c r="L135" s="1" t="s">
        <v>162</v>
      </c>
      <c r="M135" s="1" t="s">
        <v>121</v>
      </c>
      <c r="O135" s="61" t="s">
        <v>511</v>
      </c>
      <c r="P135" s="62">
        <v>130.0</v>
      </c>
      <c r="Q135" s="62">
        <v>70.0</v>
      </c>
      <c r="R135" s="62">
        <v>35.0</v>
      </c>
      <c r="S135" s="62">
        <v>70.0</v>
      </c>
      <c r="T135" s="62">
        <v>35.0</v>
      </c>
      <c r="U135" s="62">
        <v>60.0</v>
      </c>
      <c r="V135" s="62">
        <v>400.0</v>
      </c>
      <c r="W135" s="61" t="s">
        <v>280</v>
      </c>
    </row>
    <row r="136">
      <c r="A136" s="1" t="s">
        <v>594</v>
      </c>
      <c r="B136" s="8">
        <v>50.0</v>
      </c>
      <c r="C136" s="8">
        <v>150.0</v>
      </c>
      <c r="D136" s="8">
        <v>50.0</v>
      </c>
      <c r="E136" s="8">
        <v>150.0</v>
      </c>
      <c r="F136" s="8">
        <v>50.0</v>
      </c>
      <c r="G136" s="8">
        <v>150.0</v>
      </c>
      <c r="H136" s="8">
        <v>600.0</v>
      </c>
      <c r="I136" s="8">
        <v>17.0</v>
      </c>
      <c r="J136" s="8">
        <v>608.0</v>
      </c>
      <c r="K136" s="9" t="str">
        <f t="shared" si="1"/>
        <v>No</v>
      </c>
      <c r="L136" s="1" t="s">
        <v>121</v>
      </c>
      <c r="M136" s="1"/>
      <c r="O136" s="61" t="s">
        <v>572</v>
      </c>
      <c r="P136" s="62">
        <v>110.0</v>
      </c>
      <c r="Q136" s="62">
        <v>80.0</v>
      </c>
      <c r="R136" s="62">
        <v>90.0</v>
      </c>
      <c r="S136" s="62">
        <v>95.0</v>
      </c>
      <c r="T136" s="62">
        <v>90.0</v>
      </c>
      <c r="U136" s="62">
        <v>65.0</v>
      </c>
      <c r="V136" s="62">
        <v>530.0</v>
      </c>
      <c r="W136" s="61" t="s">
        <v>280</v>
      </c>
    </row>
    <row r="137">
      <c r="O137" s="61" t="s">
        <v>592</v>
      </c>
      <c r="P137" s="62">
        <v>105.0</v>
      </c>
      <c r="Q137" s="62">
        <v>150.0</v>
      </c>
      <c r="R137" s="62">
        <v>90.0</v>
      </c>
      <c r="S137" s="62">
        <v>150.0</v>
      </c>
      <c r="T137" s="62">
        <v>90.0</v>
      </c>
      <c r="U137" s="62">
        <v>95.0</v>
      </c>
      <c r="V137" s="62">
        <v>680.0</v>
      </c>
      <c r="W137" s="61" t="s">
        <v>272</v>
      </c>
    </row>
    <row r="138">
      <c r="O138" s="61" t="s">
        <v>434</v>
      </c>
      <c r="P138" s="62">
        <v>150.0</v>
      </c>
      <c r="Q138" s="62">
        <v>160.0</v>
      </c>
      <c r="R138" s="62">
        <v>100.0</v>
      </c>
      <c r="S138" s="62">
        <v>95.0</v>
      </c>
      <c r="T138" s="62">
        <v>65.0</v>
      </c>
      <c r="U138" s="62">
        <v>100.0</v>
      </c>
      <c r="V138" s="62">
        <v>670.0</v>
      </c>
      <c r="W138" s="61" t="s">
        <v>272</v>
      </c>
    </row>
    <row r="139">
      <c r="O139" s="61" t="s">
        <v>591</v>
      </c>
      <c r="P139" s="62">
        <v>100.0</v>
      </c>
      <c r="Q139" s="62">
        <v>150.0</v>
      </c>
      <c r="R139" s="62">
        <v>140.0</v>
      </c>
      <c r="S139" s="62">
        <v>100.0</v>
      </c>
      <c r="T139" s="62">
        <v>90.0</v>
      </c>
      <c r="U139" s="62">
        <v>90.0</v>
      </c>
      <c r="V139" s="62">
        <v>670.0</v>
      </c>
      <c r="W139" s="61" t="s">
        <v>272</v>
      </c>
    </row>
    <row r="140">
      <c r="O140" s="61" t="s">
        <v>448</v>
      </c>
      <c r="P140" s="62">
        <v>100.0</v>
      </c>
      <c r="Q140" s="62">
        <v>100.0</v>
      </c>
      <c r="R140" s="62">
        <v>90.0</v>
      </c>
      <c r="S140" s="62">
        <v>150.0</v>
      </c>
      <c r="T140" s="62">
        <v>140.0</v>
      </c>
      <c r="U140" s="62">
        <v>90.0</v>
      </c>
      <c r="V140" s="62">
        <v>670.0</v>
      </c>
      <c r="W140" s="61" t="s">
        <v>272</v>
      </c>
    </row>
    <row r="141">
      <c r="O141" s="61" t="s">
        <v>590</v>
      </c>
      <c r="P141" s="62">
        <v>80.0</v>
      </c>
      <c r="Q141" s="62">
        <v>90.0</v>
      </c>
      <c r="R141" s="62">
        <v>80.0</v>
      </c>
      <c r="S141" s="62">
        <v>130.0</v>
      </c>
      <c r="T141" s="62">
        <v>110.0</v>
      </c>
      <c r="U141" s="62">
        <v>110.0</v>
      </c>
      <c r="V141" s="62">
        <v>600.0</v>
      </c>
      <c r="W141" s="61" t="s">
        <v>272</v>
      </c>
    </row>
    <row r="142">
      <c r="O142" s="61" t="s">
        <v>434</v>
      </c>
      <c r="P142" s="62">
        <v>150.0</v>
      </c>
      <c r="Q142" s="62">
        <v>160.0</v>
      </c>
      <c r="R142" s="62">
        <v>100.0</v>
      </c>
      <c r="S142" s="62">
        <v>95.0</v>
      </c>
      <c r="T142" s="62">
        <v>65.0</v>
      </c>
      <c r="U142" s="62">
        <v>100.0</v>
      </c>
      <c r="V142" s="62">
        <v>670.0</v>
      </c>
      <c r="W142" s="61" t="s">
        <v>420</v>
      </c>
    </row>
    <row r="143">
      <c r="O143" s="61" t="s">
        <v>594</v>
      </c>
      <c r="P143" s="62">
        <v>50.0</v>
      </c>
      <c r="Q143" s="62">
        <v>150.0</v>
      </c>
      <c r="R143" s="62">
        <v>50.0</v>
      </c>
      <c r="S143" s="62">
        <v>150.0</v>
      </c>
      <c r="T143" s="62">
        <v>50.0</v>
      </c>
      <c r="U143" s="62">
        <v>150.0</v>
      </c>
      <c r="V143" s="62">
        <v>600.0</v>
      </c>
      <c r="W143" s="61" t="s">
        <v>420</v>
      </c>
    </row>
    <row r="144">
      <c r="O144" s="61" t="s">
        <v>592</v>
      </c>
      <c r="P144" s="62">
        <v>105.0</v>
      </c>
      <c r="Q144" s="62">
        <v>150.0</v>
      </c>
      <c r="R144" s="62">
        <v>90.0</v>
      </c>
      <c r="S144" s="62">
        <v>150.0</v>
      </c>
      <c r="T144" s="62">
        <v>90.0</v>
      </c>
      <c r="U144" s="62">
        <v>95.0</v>
      </c>
      <c r="V144" s="62">
        <v>680.0</v>
      </c>
      <c r="W144" s="61" t="s">
        <v>420</v>
      </c>
    </row>
    <row r="145">
      <c r="O145" s="61" t="s">
        <v>591</v>
      </c>
      <c r="P145" s="62">
        <v>100.0</v>
      </c>
      <c r="Q145" s="62">
        <v>150.0</v>
      </c>
      <c r="R145" s="62">
        <v>140.0</v>
      </c>
      <c r="S145" s="62">
        <v>100.0</v>
      </c>
      <c r="T145" s="62">
        <v>90.0</v>
      </c>
      <c r="U145" s="62">
        <v>90.0</v>
      </c>
      <c r="V145" s="62">
        <v>670.0</v>
      </c>
      <c r="W145" s="61" t="s">
        <v>420</v>
      </c>
    </row>
    <row r="146">
      <c r="O146" s="61" t="s">
        <v>583</v>
      </c>
      <c r="P146" s="62">
        <v>95.0</v>
      </c>
      <c r="Q146" s="62">
        <v>135.0</v>
      </c>
      <c r="R146" s="62">
        <v>80.0</v>
      </c>
      <c r="S146" s="62">
        <v>110.0</v>
      </c>
      <c r="T146" s="62">
        <v>80.0</v>
      </c>
      <c r="U146" s="62">
        <v>100.0</v>
      </c>
      <c r="V146" s="62">
        <v>600.0</v>
      </c>
      <c r="W146" s="61" t="s">
        <v>420</v>
      </c>
    </row>
    <row r="147">
      <c r="O147" s="61" t="s">
        <v>467</v>
      </c>
      <c r="P147" s="62">
        <v>61.0</v>
      </c>
      <c r="Q147" s="62">
        <v>90.0</v>
      </c>
      <c r="R147" s="62">
        <v>45.0</v>
      </c>
      <c r="S147" s="62">
        <v>50.0</v>
      </c>
      <c r="T147" s="62">
        <v>50.0</v>
      </c>
      <c r="U147" s="62">
        <v>160.0</v>
      </c>
      <c r="V147" s="62">
        <v>456.0</v>
      </c>
      <c r="W147" s="61" t="s">
        <v>422</v>
      </c>
    </row>
    <row r="148">
      <c r="O148" s="61" t="s">
        <v>594</v>
      </c>
      <c r="P148" s="62">
        <v>50.0</v>
      </c>
      <c r="Q148" s="62">
        <v>150.0</v>
      </c>
      <c r="R148" s="62">
        <v>50.0</v>
      </c>
      <c r="S148" s="62">
        <v>150.0</v>
      </c>
      <c r="T148" s="62">
        <v>50.0</v>
      </c>
      <c r="U148" s="62">
        <v>150.0</v>
      </c>
      <c r="V148" s="62">
        <v>600.0</v>
      </c>
      <c r="W148" s="61" t="s">
        <v>422</v>
      </c>
    </row>
    <row r="149">
      <c r="O149" s="61" t="s">
        <v>452</v>
      </c>
      <c r="P149" s="62">
        <v>60.0</v>
      </c>
      <c r="Q149" s="62">
        <v>85.0</v>
      </c>
      <c r="R149" s="62">
        <v>60.0</v>
      </c>
      <c r="S149" s="62">
        <v>75.0</v>
      </c>
      <c r="T149" s="62">
        <v>50.0</v>
      </c>
      <c r="U149" s="62">
        <v>125.0</v>
      </c>
      <c r="V149" s="62">
        <v>455.0</v>
      </c>
      <c r="W149" s="61" t="s">
        <v>422</v>
      </c>
    </row>
    <row r="150">
      <c r="O150" s="61" t="s">
        <v>425</v>
      </c>
      <c r="P150" s="62">
        <v>70.0</v>
      </c>
      <c r="Q150" s="62">
        <v>85.0</v>
      </c>
      <c r="R150" s="62">
        <v>65.0</v>
      </c>
      <c r="S150" s="62">
        <v>105.0</v>
      </c>
      <c r="T150" s="62">
        <v>85.0</v>
      </c>
      <c r="U150" s="62">
        <v>120.0</v>
      </c>
      <c r="V150" s="62">
        <v>530.0</v>
      </c>
      <c r="W150" s="61" t="s">
        <v>422</v>
      </c>
    </row>
    <row r="151">
      <c r="O151" s="61" t="s">
        <v>590</v>
      </c>
      <c r="P151" s="62">
        <v>80.0</v>
      </c>
      <c r="Q151" s="62">
        <v>90.0</v>
      </c>
      <c r="R151" s="62">
        <v>80.0</v>
      </c>
      <c r="S151" s="62">
        <v>130.0</v>
      </c>
      <c r="T151" s="62">
        <v>110.0</v>
      </c>
      <c r="U151" s="62">
        <v>110.0</v>
      </c>
      <c r="V151" s="62">
        <v>600.0</v>
      </c>
      <c r="W151" s="61" t="s">
        <v>422</v>
      </c>
    </row>
    <row r="152">
      <c r="O152" s="61" t="s">
        <v>594</v>
      </c>
      <c r="P152" s="62">
        <v>50.0</v>
      </c>
      <c r="Q152" s="62">
        <v>150.0</v>
      </c>
      <c r="R152" s="62">
        <v>50.0</v>
      </c>
      <c r="S152" s="62">
        <v>150.0</v>
      </c>
      <c r="T152" s="62">
        <v>50.0</v>
      </c>
      <c r="U152" s="62">
        <v>150.0</v>
      </c>
      <c r="V152" s="62">
        <v>600.0</v>
      </c>
      <c r="W152" s="61" t="s">
        <v>274</v>
      </c>
    </row>
    <row r="153">
      <c r="O153" s="61" t="s">
        <v>592</v>
      </c>
      <c r="P153" s="62">
        <v>105.0</v>
      </c>
      <c r="Q153" s="62">
        <v>150.0</v>
      </c>
      <c r="R153" s="62">
        <v>90.0</v>
      </c>
      <c r="S153" s="62">
        <v>150.0</v>
      </c>
      <c r="T153" s="62">
        <v>90.0</v>
      </c>
      <c r="U153" s="62">
        <v>95.0</v>
      </c>
      <c r="V153" s="62">
        <v>680.0</v>
      </c>
      <c r="W153" s="61" t="s">
        <v>274</v>
      </c>
    </row>
    <row r="154">
      <c r="O154" s="61" t="s">
        <v>448</v>
      </c>
      <c r="P154" s="62">
        <v>100.0</v>
      </c>
      <c r="Q154" s="62">
        <v>100.0</v>
      </c>
      <c r="R154" s="62">
        <v>90.0</v>
      </c>
      <c r="S154" s="62">
        <v>150.0</v>
      </c>
      <c r="T154" s="62">
        <v>140.0</v>
      </c>
      <c r="U154" s="62">
        <v>90.0</v>
      </c>
      <c r="V154" s="62">
        <v>670.0</v>
      </c>
      <c r="W154" s="61" t="s">
        <v>274</v>
      </c>
    </row>
    <row r="155">
      <c r="O155" s="61" t="s">
        <v>590</v>
      </c>
      <c r="P155" s="62">
        <v>80.0</v>
      </c>
      <c r="Q155" s="62">
        <v>90.0</v>
      </c>
      <c r="R155" s="62">
        <v>80.0</v>
      </c>
      <c r="S155" s="62">
        <v>130.0</v>
      </c>
      <c r="T155" s="62">
        <v>110.0</v>
      </c>
      <c r="U155" s="62">
        <v>110.0</v>
      </c>
      <c r="V155" s="62">
        <v>600.0</v>
      </c>
      <c r="W155" s="61" t="s">
        <v>274</v>
      </c>
    </row>
    <row r="156">
      <c r="O156" s="61" t="s">
        <v>458</v>
      </c>
      <c r="P156" s="62">
        <v>68.0</v>
      </c>
      <c r="Q156" s="62">
        <v>65.0</v>
      </c>
      <c r="R156" s="62">
        <v>65.0</v>
      </c>
      <c r="S156" s="62">
        <v>125.0</v>
      </c>
      <c r="T156" s="62">
        <v>115.0</v>
      </c>
      <c r="U156" s="62">
        <v>80.0</v>
      </c>
      <c r="V156" s="62">
        <v>518.0</v>
      </c>
      <c r="W156" s="61" t="s">
        <v>274</v>
      </c>
    </row>
    <row r="157">
      <c r="O157" s="61" t="s">
        <v>467</v>
      </c>
      <c r="P157" s="62">
        <v>61.0</v>
      </c>
      <c r="Q157" s="62">
        <v>90.0</v>
      </c>
      <c r="R157" s="62">
        <v>45.0</v>
      </c>
      <c r="S157" s="62">
        <v>50.0</v>
      </c>
      <c r="T157" s="62">
        <v>50.0</v>
      </c>
      <c r="U157" s="62">
        <v>160.0</v>
      </c>
      <c r="V157" s="62">
        <v>456.0</v>
      </c>
      <c r="W157" s="61" t="s">
        <v>279</v>
      </c>
    </row>
    <row r="158">
      <c r="O158" s="61" t="s">
        <v>594</v>
      </c>
      <c r="P158" s="62">
        <v>50.0</v>
      </c>
      <c r="Q158" s="62">
        <v>150.0</v>
      </c>
      <c r="R158" s="62">
        <v>50.0</v>
      </c>
      <c r="S158" s="62">
        <v>150.0</v>
      </c>
      <c r="T158" s="62">
        <v>50.0</v>
      </c>
      <c r="U158" s="62">
        <v>150.0</v>
      </c>
      <c r="V158" s="62">
        <v>600.0</v>
      </c>
      <c r="W158" s="61" t="s">
        <v>279</v>
      </c>
    </row>
    <row r="159">
      <c r="O159" s="61" t="s">
        <v>452</v>
      </c>
      <c r="P159" s="62">
        <v>60.0</v>
      </c>
      <c r="Q159" s="62">
        <v>85.0</v>
      </c>
      <c r="R159" s="62">
        <v>60.0</v>
      </c>
      <c r="S159" s="62">
        <v>75.0</v>
      </c>
      <c r="T159" s="62">
        <v>50.0</v>
      </c>
      <c r="U159" s="62">
        <v>125.0</v>
      </c>
      <c r="V159" s="62">
        <v>455.0</v>
      </c>
      <c r="W159" s="61" t="s">
        <v>279</v>
      </c>
    </row>
    <row r="160">
      <c r="O160" s="61" t="s">
        <v>425</v>
      </c>
      <c r="P160" s="62">
        <v>70.0</v>
      </c>
      <c r="Q160" s="62">
        <v>85.0</v>
      </c>
      <c r="R160" s="62">
        <v>65.0</v>
      </c>
      <c r="S160" s="62">
        <v>105.0</v>
      </c>
      <c r="T160" s="62">
        <v>85.0</v>
      </c>
      <c r="U160" s="62">
        <v>120.0</v>
      </c>
      <c r="V160" s="62">
        <v>530.0</v>
      </c>
      <c r="W160" s="61" t="s">
        <v>279</v>
      </c>
    </row>
    <row r="161">
      <c r="O161" s="61" t="s">
        <v>589</v>
      </c>
      <c r="P161" s="62">
        <v>80.0</v>
      </c>
      <c r="Q161" s="62">
        <v>80.0</v>
      </c>
      <c r="R161" s="62">
        <v>90.0</v>
      </c>
      <c r="S161" s="62">
        <v>110.0</v>
      </c>
      <c r="T161" s="62">
        <v>130.0</v>
      </c>
      <c r="U161" s="62">
        <v>110.0</v>
      </c>
      <c r="V161" s="62">
        <v>600.0</v>
      </c>
      <c r="W161" s="61" t="s">
        <v>279</v>
      </c>
    </row>
  </sheetData>
  <autoFilter ref="$A$1:$M$13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.5"/>
    <col customWidth="1" min="9" max="9" width="19.38"/>
    <col customWidth="1" min="10" max="10" width="21.63"/>
    <col customWidth="1" min="11" max="11" width="15.38"/>
  </cols>
  <sheetData>
    <row r="1">
      <c r="G1" s="110"/>
      <c r="H1" s="110"/>
      <c r="I1" s="110"/>
      <c r="S1" s="111"/>
      <c r="T1" s="112"/>
    </row>
    <row r="2">
      <c r="A2" s="113" t="s">
        <v>595</v>
      </c>
      <c r="B2" s="114"/>
      <c r="C2" s="114"/>
      <c r="D2" s="114"/>
      <c r="E2" s="114"/>
      <c r="F2" s="115"/>
      <c r="G2" s="116"/>
      <c r="H2" s="116"/>
      <c r="I2" s="110"/>
      <c r="S2" s="117"/>
      <c r="T2" s="112"/>
    </row>
    <row r="3">
      <c r="A3" s="118"/>
      <c r="B3" s="119"/>
      <c r="C3" s="88"/>
      <c r="D3" s="88"/>
      <c r="E3" s="88"/>
      <c r="F3" s="115"/>
      <c r="G3" s="116"/>
      <c r="H3" s="116"/>
      <c r="I3" s="110"/>
      <c r="S3" s="117"/>
      <c r="T3" s="112"/>
      <c r="U3" s="120"/>
      <c r="V3" s="88"/>
      <c r="W3" s="88"/>
      <c r="X3" s="88"/>
      <c r="Y3" s="88"/>
      <c r="Z3" s="88"/>
    </row>
    <row r="4">
      <c r="A4" s="118"/>
      <c r="B4" s="119"/>
      <c r="C4" s="88"/>
      <c r="D4" s="88"/>
      <c r="E4" s="88"/>
      <c r="G4" s="116"/>
      <c r="H4" s="116"/>
      <c r="I4" s="110"/>
      <c r="S4" s="117"/>
    </row>
    <row r="5">
      <c r="A5" s="121" t="s">
        <v>596</v>
      </c>
      <c r="B5" s="122"/>
      <c r="C5" s="122"/>
      <c r="D5" s="122"/>
      <c r="E5" s="123"/>
      <c r="G5" s="116"/>
      <c r="H5" s="116"/>
      <c r="I5" s="110"/>
      <c r="S5" s="117"/>
    </row>
    <row r="6">
      <c r="A6" s="124" t="s">
        <v>597</v>
      </c>
      <c r="B6" s="124" t="s">
        <v>598</v>
      </c>
      <c r="C6" s="124" t="s">
        <v>599</v>
      </c>
      <c r="D6" s="124" t="s">
        <v>600</v>
      </c>
      <c r="E6" s="125"/>
      <c r="G6" s="116"/>
      <c r="H6" s="116"/>
      <c r="I6" s="110"/>
      <c r="S6" s="117"/>
    </row>
    <row r="7">
      <c r="A7" s="126" t="s">
        <v>601</v>
      </c>
      <c r="B7" s="126" t="s">
        <v>602</v>
      </c>
      <c r="C7" s="126" t="s">
        <v>603</v>
      </c>
      <c r="D7" s="126" t="s">
        <v>604</v>
      </c>
      <c r="E7" s="125"/>
      <c r="G7" s="116"/>
      <c r="H7" s="116"/>
      <c r="I7" s="110"/>
      <c r="S7" s="117"/>
      <c r="T7" s="112"/>
    </row>
    <row r="8">
      <c r="A8" s="126" t="s">
        <v>605</v>
      </c>
      <c r="B8" s="126" t="s">
        <v>606</v>
      </c>
      <c r="C8" s="126" t="s">
        <v>607</v>
      </c>
      <c r="D8" s="126" t="s">
        <v>608</v>
      </c>
      <c r="E8" s="125"/>
      <c r="G8" s="116"/>
      <c r="H8" s="116"/>
      <c r="I8" s="110"/>
      <c r="S8" s="117"/>
      <c r="T8" s="112"/>
    </row>
    <row r="9">
      <c r="A9" s="126" t="s">
        <v>609</v>
      </c>
      <c r="B9" s="126" t="s">
        <v>610</v>
      </c>
      <c r="C9" s="126" t="s">
        <v>611</v>
      </c>
      <c r="D9" s="126" t="s">
        <v>612</v>
      </c>
      <c r="E9" s="115"/>
      <c r="F9" s="115"/>
      <c r="G9" s="116"/>
      <c r="H9" s="116"/>
      <c r="I9" s="110"/>
      <c r="S9" s="117"/>
      <c r="T9" s="112"/>
    </row>
    <row r="10">
      <c r="A10" s="126" t="s">
        <v>613</v>
      </c>
      <c r="B10" s="126" t="s">
        <v>614</v>
      </c>
      <c r="C10" s="121" t="s">
        <v>615</v>
      </c>
      <c r="D10" s="126" t="s">
        <v>616</v>
      </c>
      <c r="E10" s="127"/>
      <c r="G10" s="116"/>
      <c r="H10" s="116"/>
      <c r="I10" s="110"/>
      <c r="S10" s="117"/>
      <c r="T10" s="112"/>
    </row>
    <row r="11">
      <c r="A11" s="126" t="s">
        <v>617</v>
      </c>
      <c r="B11" s="126" t="s">
        <v>618</v>
      </c>
      <c r="C11" s="126" t="s">
        <v>619</v>
      </c>
      <c r="D11" s="121" t="s">
        <v>620</v>
      </c>
      <c r="E11" s="127"/>
      <c r="G11" s="116"/>
      <c r="H11" s="116"/>
      <c r="I11" s="110"/>
      <c r="S11" s="117"/>
      <c r="T11" s="112"/>
    </row>
    <row r="12">
      <c r="A12" s="126" t="s">
        <v>621</v>
      </c>
      <c r="B12" s="126" t="s">
        <v>622</v>
      </c>
      <c r="C12" s="121" t="s">
        <v>623</v>
      </c>
      <c r="D12" s="126" t="s">
        <v>624</v>
      </c>
      <c r="E12" s="127"/>
      <c r="G12" s="116"/>
      <c r="H12" s="116"/>
      <c r="I12" s="110"/>
      <c r="S12" s="117"/>
    </row>
    <row r="13">
      <c r="A13" s="126" t="s">
        <v>255</v>
      </c>
      <c r="B13" s="126" t="s">
        <v>625</v>
      </c>
      <c r="C13" s="126" t="s">
        <v>626</v>
      </c>
      <c r="D13" s="121" t="s">
        <v>627</v>
      </c>
      <c r="E13" s="115"/>
      <c r="F13" s="115"/>
      <c r="G13" s="116"/>
      <c r="H13" s="116"/>
      <c r="I13" s="110"/>
      <c r="S13" s="117"/>
    </row>
    <row r="14">
      <c r="A14" s="126" t="s">
        <v>628</v>
      </c>
      <c r="B14" s="126" t="s">
        <v>629</v>
      </c>
      <c r="C14" s="126" t="s">
        <v>630</v>
      </c>
      <c r="D14" s="126" t="s">
        <v>631</v>
      </c>
      <c r="E14" s="115"/>
      <c r="F14" s="115"/>
      <c r="G14" s="116"/>
      <c r="H14" s="116"/>
      <c r="I14" s="110"/>
      <c r="S14" s="117"/>
      <c r="T14" s="112"/>
    </row>
    <row r="15">
      <c r="E15" s="115"/>
      <c r="F15" s="115"/>
      <c r="G15" s="116"/>
      <c r="H15" s="116"/>
      <c r="I15" s="110"/>
      <c r="S15" s="117"/>
    </row>
    <row r="16">
      <c r="A16" s="128" t="s">
        <v>632</v>
      </c>
      <c r="E16" s="115"/>
      <c r="F16" s="115"/>
      <c r="G16" s="116"/>
      <c r="H16" s="116"/>
      <c r="I16" s="110"/>
      <c r="S16" s="117"/>
    </row>
    <row r="17">
      <c r="A17" s="129" t="s">
        <v>633</v>
      </c>
      <c r="B17" s="130"/>
      <c r="C17" s="130"/>
      <c r="D17" s="130"/>
      <c r="E17" s="115"/>
      <c r="F17" s="115"/>
      <c r="G17" s="116"/>
      <c r="H17" s="116"/>
      <c r="I17" s="110"/>
      <c r="S17" s="117"/>
    </row>
    <row r="18">
      <c r="A18" s="129" t="s">
        <v>634</v>
      </c>
      <c r="G18" s="116"/>
      <c r="H18" s="116"/>
      <c r="I18" s="110"/>
      <c r="S18" s="117"/>
    </row>
    <row r="19">
      <c r="G19" s="116"/>
      <c r="H19" s="116"/>
      <c r="S19" s="117"/>
      <c r="T19" s="112"/>
    </row>
    <row r="20">
      <c r="S20" s="117"/>
    </row>
    <row r="21">
      <c r="D21" s="115"/>
      <c r="S21" s="117"/>
      <c r="T21" s="112"/>
    </row>
    <row r="22">
      <c r="D22" s="115"/>
      <c r="S22" s="117"/>
    </row>
    <row r="23">
      <c r="S23" s="117"/>
      <c r="T23" s="112"/>
    </row>
    <row r="24">
      <c r="S24" s="117"/>
      <c r="T24" s="112"/>
    </row>
    <row r="25">
      <c r="S25" s="117"/>
    </row>
    <row r="26">
      <c r="F26" s="88"/>
      <c r="G26" s="88"/>
      <c r="N26" s="115"/>
      <c r="O26" s="115"/>
      <c r="S26" s="117"/>
      <c r="T26" s="112"/>
    </row>
    <row r="27">
      <c r="F27" s="131"/>
      <c r="G27" s="131"/>
      <c r="N27" s="115"/>
      <c r="O27" s="115"/>
      <c r="W27" s="115"/>
      <c r="X27" s="115"/>
      <c r="Y27" s="115"/>
    </row>
    <row r="31">
      <c r="Y31" s="115"/>
    </row>
    <row r="32">
      <c r="Y32" s="115"/>
    </row>
    <row r="33">
      <c r="A33" s="127"/>
      <c r="F33" s="62"/>
      <c r="G33" s="62"/>
      <c r="N33" s="115"/>
      <c r="O33" s="115"/>
      <c r="R33" s="127"/>
      <c r="S33" s="115"/>
      <c r="T33" s="115"/>
      <c r="U33" s="115"/>
      <c r="V33" s="115"/>
      <c r="W33" s="115"/>
      <c r="X33" s="115"/>
      <c r="Y33" s="115"/>
    </row>
    <row r="34">
      <c r="A34" s="130"/>
      <c r="F34" s="62"/>
      <c r="G34" s="62"/>
      <c r="N34" s="115"/>
      <c r="O34" s="115"/>
      <c r="R34" s="130"/>
      <c r="S34" s="130"/>
      <c r="T34" s="130"/>
      <c r="V34" s="115"/>
      <c r="W34" s="115"/>
      <c r="X34" s="115"/>
      <c r="Y34" s="115"/>
    </row>
    <row r="35">
      <c r="A35" s="130"/>
      <c r="F35" s="62"/>
      <c r="G35" s="62"/>
      <c r="N35" s="115"/>
      <c r="O35" s="115"/>
      <c r="R35" s="130"/>
      <c r="S35" s="132"/>
      <c r="T35" s="132"/>
      <c r="V35" s="115"/>
      <c r="W35" s="115"/>
      <c r="X35" s="115"/>
      <c r="Y35" s="115"/>
    </row>
    <row r="36">
      <c r="A36" s="130"/>
      <c r="F36" s="62"/>
      <c r="G36" s="62"/>
      <c r="N36" s="115"/>
      <c r="O36" s="115"/>
      <c r="R36" s="130"/>
      <c r="S36" s="132"/>
      <c r="T36" s="132"/>
      <c r="U36" s="115"/>
      <c r="V36" s="115"/>
      <c r="W36" s="115"/>
      <c r="X36" s="115"/>
      <c r="Y36" s="115"/>
    </row>
    <row r="37">
      <c r="A37" s="130"/>
      <c r="F37" s="62"/>
      <c r="G37" s="62"/>
      <c r="N37" s="115"/>
      <c r="O37" s="115"/>
      <c r="R37" s="130"/>
      <c r="S37" s="132"/>
      <c r="T37" s="132"/>
      <c r="U37" s="115"/>
      <c r="V37" s="115"/>
      <c r="W37" s="115"/>
      <c r="X37" s="115"/>
    </row>
    <row r="38">
      <c r="F38" s="62"/>
      <c r="G38" s="62"/>
      <c r="N38" s="115"/>
      <c r="O38" s="115"/>
      <c r="R38" s="127"/>
      <c r="S38" s="115"/>
      <c r="T38" s="115"/>
      <c r="U38" s="115"/>
      <c r="V38" s="115"/>
      <c r="W38" s="115"/>
      <c r="X38" s="115"/>
    </row>
    <row r="39">
      <c r="A39" s="127"/>
      <c r="F39" s="62"/>
      <c r="G39" s="62"/>
      <c r="N39" s="115"/>
      <c r="O39" s="115"/>
      <c r="R39" s="127"/>
      <c r="S39" s="115"/>
      <c r="T39" s="115"/>
      <c r="U39" s="115"/>
      <c r="V39" s="115"/>
    </row>
    <row r="40">
      <c r="A40" s="127"/>
      <c r="F40" s="62"/>
      <c r="G40" s="62"/>
      <c r="N40" s="115"/>
      <c r="O40" s="115"/>
      <c r="Y40" s="115"/>
    </row>
    <row r="41">
      <c r="A41" s="61"/>
      <c r="B41" s="62"/>
      <c r="C41" s="62"/>
      <c r="D41" s="62"/>
      <c r="E41" s="62"/>
      <c r="F41" s="62"/>
      <c r="G41" s="62"/>
      <c r="N41" s="115"/>
      <c r="O41" s="115"/>
      <c r="Y41" s="115"/>
    </row>
    <row r="42">
      <c r="A42" s="61"/>
      <c r="B42" s="62"/>
      <c r="C42" s="62"/>
      <c r="D42" s="62"/>
      <c r="E42" s="62"/>
      <c r="F42" s="62"/>
      <c r="G42" s="62"/>
      <c r="Q42" s="115"/>
      <c r="W42" s="115"/>
      <c r="X42" s="115"/>
      <c r="Y42" s="115"/>
    </row>
    <row r="43">
      <c r="A43" s="127"/>
      <c r="B43" s="62"/>
      <c r="C43" s="62"/>
      <c r="D43" s="62"/>
      <c r="E43" s="62"/>
      <c r="F43" s="62"/>
      <c r="G43" s="62"/>
      <c r="Q43" s="115"/>
      <c r="S43" s="115"/>
      <c r="T43" s="115"/>
      <c r="U43" s="115"/>
      <c r="V43" s="115"/>
      <c r="W43" s="115"/>
      <c r="X43" s="115"/>
      <c r="Y43" s="115"/>
    </row>
    <row r="44">
      <c r="A44" s="130"/>
      <c r="B44" s="130"/>
      <c r="C44" s="130"/>
      <c r="D44" s="130"/>
      <c r="E44" s="62"/>
      <c r="F44" s="62"/>
      <c r="G44" s="62"/>
      <c r="Q44" s="115"/>
      <c r="R44" s="127"/>
      <c r="S44" s="115"/>
      <c r="T44" s="115"/>
      <c r="U44" s="115"/>
      <c r="V44" s="115"/>
      <c r="W44" s="115"/>
      <c r="X44" s="115"/>
      <c r="Y44" s="115"/>
    </row>
    <row r="45">
      <c r="A45" s="130"/>
      <c r="B45" s="130"/>
      <c r="C45" s="130"/>
      <c r="D45" s="130"/>
      <c r="E45" s="62"/>
      <c r="F45" s="62"/>
      <c r="G45" s="62"/>
      <c r="Q45" s="115"/>
      <c r="R45" s="130"/>
      <c r="S45" s="130"/>
      <c r="T45" s="130"/>
      <c r="U45" s="130"/>
      <c r="V45" s="115"/>
      <c r="W45" s="115"/>
      <c r="X45" s="115"/>
      <c r="Y45" s="115"/>
    </row>
    <row r="46">
      <c r="A46" s="130"/>
      <c r="B46" s="130"/>
      <c r="C46" s="130"/>
      <c r="D46" s="130"/>
      <c r="E46" s="62"/>
      <c r="F46" s="62"/>
      <c r="G46" s="62"/>
      <c r="Q46" s="115"/>
      <c r="R46" s="130"/>
      <c r="S46" s="130"/>
      <c r="T46" s="130"/>
      <c r="U46" s="130"/>
      <c r="W46" s="115"/>
      <c r="X46" s="115"/>
      <c r="Y46" s="115"/>
    </row>
    <row r="47">
      <c r="A47" s="130"/>
      <c r="B47" s="130"/>
      <c r="C47" s="130"/>
      <c r="D47" s="130"/>
      <c r="E47" s="62"/>
      <c r="F47" s="62"/>
      <c r="G47" s="62"/>
      <c r="Q47" s="115"/>
      <c r="R47" s="130"/>
      <c r="S47" s="130"/>
      <c r="T47" s="130"/>
      <c r="U47" s="130"/>
      <c r="W47" s="115"/>
      <c r="X47" s="115"/>
      <c r="Y47" s="115"/>
    </row>
    <row r="48">
      <c r="A48" s="61"/>
      <c r="B48" s="62"/>
      <c r="C48" s="62"/>
      <c r="D48" s="62"/>
      <c r="E48" s="62"/>
      <c r="F48" s="62"/>
      <c r="G48" s="62"/>
      <c r="Q48" s="115"/>
      <c r="R48" s="130"/>
      <c r="S48" s="130"/>
      <c r="T48" s="130"/>
      <c r="U48" s="130"/>
      <c r="V48" s="115"/>
      <c r="W48" s="115"/>
      <c r="X48" s="115"/>
      <c r="Y48" s="115"/>
    </row>
    <row r="49">
      <c r="A49" s="127"/>
      <c r="B49" s="62"/>
      <c r="C49" s="62"/>
      <c r="D49" s="62"/>
      <c r="E49" s="62"/>
      <c r="F49" s="62"/>
      <c r="G49" s="62"/>
      <c r="Q49" s="115"/>
      <c r="R49" s="117"/>
      <c r="S49" s="115"/>
      <c r="T49" s="115"/>
      <c r="U49" s="115"/>
      <c r="V49" s="115"/>
      <c r="W49" s="115"/>
      <c r="X49" s="115"/>
    </row>
    <row r="50">
      <c r="A50" s="127"/>
      <c r="B50" s="62"/>
      <c r="C50" s="62"/>
      <c r="D50" s="62"/>
      <c r="E50" s="62"/>
      <c r="F50" s="62"/>
      <c r="G50" s="62"/>
      <c r="Q50" s="115"/>
      <c r="R50" s="127"/>
      <c r="S50" s="115"/>
      <c r="T50" s="115"/>
      <c r="U50" s="115"/>
      <c r="V50" s="115"/>
      <c r="W50" s="115"/>
      <c r="X50" s="115"/>
    </row>
    <row r="51">
      <c r="F51" s="62"/>
      <c r="G51" s="62"/>
      <c r="Q51" s="115"/>
      <c r="R51" s="127"/>
      <c r="S51" s="115"/>
      <c r="T51" s="115"/>
      <c r="U51" s="115"/>
      <c r="V51" s="115"/>
    </row>
    <row r="52">
      <c r="A52" s="61"/>
      <c r="B52" s="62"/>
      <c r="C52" s="62"/>
      <c r="D52" s="62"/>
      <c r="E52" s="62"/>
      <c r="F52" s="62"/>
      <c r="G52" s="62"/>
      <c r="Q52" s="115"/>
      <c r="R52" s="115"/>
      <c r="S52" s="117"/>
      <c r="T52" s="112"/>
    </row>
    <row r="53">
      <c r="A53" s="61"/>
      <c r="B53" s="62"/>
      <c r="C53" s="62"/>
      <c r="D53" s="62"/>
      <c r="E53" s="62"/>
      <c r="F53" s="62"/>
      <c r="G53" s="62"/>
      <c r="Q53" s="115"/>
      <c r="R53" s="115"/>
      <c r="S53" s="117"/>
    </row>
    <row r="54">
      <c r="A54" s="61"/>
      <c r="B54" s="62"/>
      <c r="C54" s="62"/>
      <c r="D54" s="62"/>
      <c r="E54" s="62"/>
      <c r="F54" s="62"/>
      <c r="G54" s="62"/>
      <c r="Q54" s="115"/>
      <c r="R54" s="115"/>
      <c r="S54" s="117"/>
    </row>
    <row r="55">
      <c r="A55" s="61"/>
      <c r="B55" s="62"/>
      <c r="C55" s="62"/>
      <c r="D55" s="62"/>
      <c r="E55" s="62"/>
      <c r="F55" s="62"/>
      <c r="G55" s="62"/>
      <c r="Q55" s="115"/>
      <c r="R55" s="115"/>
      <c r="S55" s="117"/>
    </row>
    <row r="56">
      <c r="A56" s="61"/>
      <c r="B56" s="62"/>
      <c r="C56" s="62"/>
      <c r="D56" s="62"/>
      <c r="E56" s="62"/>
      <c r="F56" s="62"/>
      <c r="G56" s="62"/>
      <c r="Q56" s="115"/>
      <c r="R56" s="115"/>
      <c r="S56" s="117"/>
    </row>
    <row r="57">
      <c r="A57" s="61"/>
      <c r="B57" s="62"/>
      <c r="C57" s="62"/>
      <c r="D57" s="62"/>
      <c r="E57" s="62"/>
      <c r="F57" s="62"/>
      <c r="G57" s="62"/>
      <c r="Q57" s="115"/>
      <c r="R57" s="115"/>
      <c r="S57" s="117"/>
    </row>
    <row r="58">
      <c r="H58" s="117"/>
      <c r="I58" s="115"/>
      <c r="J58" s="115"/>
      <c r="K58" s="115"/>
      <c r="L58" s="115"/>
      <c r="M58" s="115"/>
      <c r="N58" s="115"/>
      <c r="O58" s="115"/>
      <c r="Q58" s="115"/>
      <c r="R58" s="115"/>
      <c r="S58" s="117"/>
    </row>
    <row r="59">
      <c r="L59" s="115"/>
      <c r="M59" s="115"/>
      <c r="N59" s="115"/>
      <c r="O59" s="115"/>
      <c r="Q59" s="115"/>
      <c r="R59" s="115"/>
      <c r="S59" s="117"/>
    </row>
    <row r="60">
      <c r="L60" s="115"/>
      <c r="M60" s="115"/>
      <c r="N60" s="115"/>
      <c r="O60" s="115"/>
      <c r="Q60" s="115"/>
      <c r="R60" s="115"/>
      <c r="S60" s="117"/>
    </row>
    <row r="61">
      <c r="L61" s="115"/>
      <c r="M61" s="115"/>
      <c r="N61" s="115"/>
      <c r="O61" s="115"/>
      <c r="Q61" s="115"/>
      <c r="R61" s="115"/>
      <c r="S61" s="117"/>
    </row>
    <row r="62">
      <c r="Q62" s="115"/>
      <c r="R62" s="115"/>
      <c r="S62" s="117"/>
      <c r="T62" s="112"/>
    </row>
    <row r="63">
      <c r="Q63" s="115"/>
      <c r="R63" s="115"/>
      <c r="S63" s="117"/>
    </row>
    <row r="64">
      <c r="Q64" s="115"/>
      <c r="R64" s="115"/>
      <c r="S64" s="117"/>
    </row>
    <row r="65">
      <c r="Q65" s="115"/>
      <c r="R65" s="115"/>
      <c r="S65" s="117"/>
    </row>
    <row r="66">
      <c r="Q66" s="115"/>
      <c r="R66" s="115"/>
      <c r="S66" s="117"/>
    </row>
    <row r="67">
      <c r="Q67" s="115"/>
      <c r="R67" s="115"/>
      <c r="S67" s="117"/>
    </row>
    <row r="68">
      <c r="Q68" s="115"/>
      <c r="R68" s="115"/>
      <c r="S68" s="117"/>
    </row>
    <row r="69">
      <c r="Q69" s="115"/>
      <c r="R69" s="115"/>
      <c r="S69" s="117"/>
      <c r="T69" s="112"/>
    </row>
    <row r="70">
      <c r="K70" s="117"/>
      <c r="L70" s="115"/>
      <c r="M70" s="115"/>
      <c r="N70" s="115"/>
      <c r="O70" s="115"/>
      <c r="P70" s="115"/>
      <c r="Q70" s="115"/>
      <c r="R70" s="115"/>
      <c r="S70" s="117"/>
    </row>
    <row r="71">
      <c r="K71" s="117"/>
      <c r="L71" s="115"/>
      <c r="M71" s="115"/>
      <c r="N71" s="115"/>
      <c r="O71" s="115"/>
      <c r="P71" s="115"/>
      <c r="Q71" s="115"/>
      <c r="R71" s="115"/>
      <c r="S71" s="117"/>
    </row>
    <row r="72">
      <c r="K72" s="117"/>
      <c r="L72" s="115"/>
      <c r="M72" s="115"/>
      <c r="N72" s="115"/>
      <c r="O72" s="115"/>
      <c r="P72" s="115"/>
      <c r="Q72" s="115"/>
      <c r="R72" s="115"/>
      <c r="S72" s="117"/>
    </row>
    <row r="73">
      <c r="K73" s="117"/>
      <c r="L73" s="115"/>
      <c r="M73" s="115"/>
      <c r="N73" s="115"/>
      <c r="O73" s="115"/>
      <c r="P73" s="115"/>
      <c r="Q73" s="115"/>
      <c r="R73" s="115"/>
      <c r="S73" s="117"/>
    </row>
    <row r="74">
      <c r="K74" s="117"/>
      <c r="L74" s="115"/>
      <c r="M74" s="115"/>
      <c r="N74" s="115"/>
      <c r="O74" s="115"/>
      <c r="P74" s="115"/>
      <c r="Q74" s="115"/>
      <c r="R74" s="115"/>
      <c r="S74" s="117"/>
    </row>
    <row r="75">
      <c r="K75" s="117"/>
      <c r="L75" s="115"/>
      <c r="M75" s="115"/>
      <c r="N75" s="115"/>
      <c r="O75" s="115"/>
      <c r="P75" s="115"/>
      <c r="Q75" s="115"/>
      <c r="R75" s="115"/>
      <c r="S75" s="117"/>
    </row>
    <row r="76">
      <c r="K76" s="117"/>
      <c r="L76" s="115"/>
      <c r="M76" s="115"/>
      <c r="N76" s="115"/>
      <c r="O76" s="115"/>
      <c r="P76" s="115"/>
      <c r="Q76" s="115"/>
      <c r="R76" s="115"/>
      <c r="S76" s="117"/>
    </row>
    <row r="77">
      <c r="K77" s="117"/>
      <c r="L77" s="115"/>
      <c r="M77" s="115"/>
      <c r="N77" s="115"/>
      <c r="O77" s="115"/>
      <c r="P77" s="115"/>
      <c r="Q77" s="115"/>
      <c r="R77" s="115"/>
      <c r="S77" s="117"/>
    </row>
    <row r="78">
      <c r="K78" s="117"/>
      <c r="L78" s="115"/>
      <c r="M78" s="115"/>
      <c r="N78" s="115"/>
      <c r="O78" s="115"/>
      <c r="P78" s="115"/>
      <c r="Q78" s="115"/>
      <c r="R78" s="115"/>
      <c r="S78" s="117"/>
    </row>
    <row r="79">
      <c r="K79" s="117"/>
      <c r="L79" s="115"/>
      <c r="M79" s="115"/>
      <c r="N79" s="115"/>
      <c r="O79" s="115"/>
      <c r="P79" s="115"/>
      <c r="Q79" s="115"/>
      <c r="R79" s="115"/>
      <c r="S79" s="117"/>
    </row>
    <row r="80">
      <c r="K80" s="117"/>
      <c r="L80" s="115"/>
      <c r="M80" s="115"/>
      <c r="N80" s="115"/>
      <c r="O80" s="115"/>
      <c r="P80" s="115"/>
      <c r="Q80" s="115"/>
      <c r="R80" s="115"/>
      <c r="S80" s="117"/>
    </row>
    <row r="81">
      <c r="K81" s="117"/>
      <c r="L81" s="115"/>
      <c r="M81" s="115"/>
      <c r="N81" s="115"/>
      <c r="O81" s="115"/>
      <c r="P81" s="115"/>
      <c r="Q81" s="115"/>
      <c r="R81" s="115"/>
      <c r="S81" s="117"/>
    </row>
    <row r="82">
      <c r="K82" s="117"/>
      <c r="L82" s="115"/>
      <c r="M82" s="115"/>
      <c r="N82" s="115"/>
      <c r="O82" s="115"/>
      <c r="P82" s="115"/>
      <c r="Q82" s="115"/>
      <c r="R82" s="115"/>
      <c r="S82" s="117"/>
    </row>
    <row r="83">
      <c r="K83" s="117"/>
      <c r="L83" s="115"/>
      <c r="M83" s="115"/>
      <c r="N83" s="115"/>
      <c r="O83" s="115"/>
      <c r="P83" s="115"/>
      <c r="Q83" s="115"/>
      <c r="R83" s="115"/>
      <c r="S83" s="117"/>
    </row>
    <row r="84">
      <c r="K84" s="117"/>
      <c r="L84" s="115"/>
      <c r="M84" s="115"/>
      <c r="N84" s="115"/>
      <c r="O84" s="115"/>
      <c r="P84" s="115"/>
      <c r="Q84" s="115"/>
      <c r="R84" s="115"/>
      <c r="S84" s="117"/>
    </row>
    <row r="85">
      <c r="K85" s="117"/>
      <c r="L85" s="115"/>
      <c r="M85" s="115"/>
      <c r="N85" s="115"/>
      <c r="O85" s="115"/>
      <c r="P85" s="115"/>
      <c r="Q85" s="115"/>
      <c r="R85" s="115"/>
      <c r="S85" s="117"/>
    </row>
    <row r="86">
      <c r="K86" s="117"/>
      <c r="L86" s="115"/>
      <c r="M86" s="115"/>
      <c r="N86" s="115"/>
      <c r="O86" s="115"/>
      <c r="P86" s="115"/>
      <c r="Q86" s="115"/>
      <c r="R86" s="115"/>
      <c r="S86" s="117"/>
    </row>
    <row r="87">
      <c r="K87" s="117"/>
      <c r="L87" s="115"/>
      <c r="M87" s="115"/>
      <c r="N87" s="115"/>
      <c r="O87" s="115"/>
      <c r="P87" s="115"/>
      <c r="Q87" s="115"/>
      <c r="R87" s="115"/>
      <c r="S87" s="117"/>
    </row>
    <row r="88">
      <c r="K88" s="117"/>
      <c r="L88" s="115"/>
      <c r="M88" s="115"/>
      <c r="N88" s="115"/>
      <c r="O88" s="115"/>
      <c r="P88" s="115"/>
      <c r="Q88" s="115"/>
      <c r="R88" s="115"/>
      <c r="S88" s="117"/>
    </row>
    <row r="89">
      <c r="K89" s="117"/>
      <c r="L89" s="115"/>
      <c r="M89" s="115"/>
      <c r="N89" s="115"/>
      <c r="O89" s="115"/>
      <c r="P89" s="115"/>
      <c r="Q89" s="115"/>
      <c r="R89" s="115"/>
      <c r="S89" s="117"/>
    </row>
    <row r="90">
      <c r="K90" s="117"/>
      <c r="L90" s="115"/>
      <c r="M90" s="115"/>
      <c r="N90" s="115"/>
      <c r="O90" s="115"/>
      <c r="P90" s="115"/>
      <c r="Q90" s="115"/>
      <c r="R90" s="115"/>
      <c r="S90" s="117"/>
    </row>
    <row r="91">
      <c r="K91" s="117"/>
      <c r="L91" s="115"/>
      <c r="M91" s="115"/>
      <c r="N91" s="115"/>
      <c r="O91" s="115"/>
      <c r="P91" s="115"/>
      <c r="Q91" s="115"/>
      <c r="R91" s="115"/>
      <c r="S91" s="117"/>
    </row>
    <row r="92">
      <c r="K92" s="117"/>
      <c r="L92" s="115"/>
      <c r="M92" s="115"/>
      <c r="N92" s="115"/>
      <c r="O92" s="115"/>
      <c r="P92" s="115"/>
      <c r="Q92" s="115"/>
      <c r="R92" s="115"/>
      <c r="S92" s="117"/>
    </row>
    <row r="93">
      <c r="K93" s="117"/>
      <c r="L93" s="115"/>
      <c r="M93" s="115"/>
      <c r="N93" s="115"/>
      <c r="O93" s="115"/>
      <c r="P93" s="115"/>
      <c r="Q93" s="115"/>
      <c r="R93" s="115"/>
      <c r="S93" s="117"/>
    </row>
    <row r="94">
      <c r="K94" s="117"/>
      <c r="L94" s="115"/>
      <c r="M94" s="115"/>
      <c r="N94" s="115"/>
      <c r="O94" s="115"/>
      <c r="P94" s="115"/>
      <c r="Q94" s="115"/>
      <c r="R94" s="115"/>
      <c r="S94" s="117"/>
    </row>
    <row r="95">
      <c r="K95" s="117"/>
      <c r="L95" s="115"/>
      <c r="M95" s="115"/>
      <c r="N95" s="115"/>
      <c r="O95" s="115"/>
      <c r="P95" s="115"/>
      <c r="Q95" s="115"/>
      <c r="R95" s="115"/>
      <c r="S95" s="117"/>
    </row>
    <row r="96">
      <c r="K96" s="117"/>
      <c r="L96" s="115"/>
      <c r="M96" s="115"/>
      <c r="N96" s="115"/>
      <c r="O96" s="115"/>
      <c r="P96" s="115"/>
      <c r="Q96" s="115"/>
      <c r="R96" s="115"/>
      <c r="S96" s="117"/>
    </row>
    <row r="97">
      <c r="K97" s="117"/>
      <c r="L97" s="115"/>
      <c r="M97" s="115"/>
      <c r="N97" s="115"/>
      <c r="O97" s="115"/>
      <c r="P97" s="115"/>
      <c r="Q97" s="115"/>
      <c r="R97" s="115"/>
      <c r="S97" s="117"/>
    </row>
    <row r="98">
      <c r="K98" s="117"/>
      <c r="L98" s="115"/>
      <c r="M98" s="115"/>
      <c r="N98" s="115"/>
      <c r="O98" s="115"/>
      <c r="P98" s="115"/>
      <c r="Q98" s="115"/>
      <c r="R98" s="115"/>
      <c r="S98" s="117"/>
    </row>
    <row r="99">
      <c r="K99" s="117"/>
      <c r="L99" s="115"/>
      <c r="M99" s="115"/>
      <c r="N99" s="115"/>
      <c r="O99" s="115"/>
      <c r="P99" s="115"/>
      <c r="Q99" s="115"/>
      <c r="R99" s="115"/>
      <c r="S99" s="117"/>
    </row>
    <row r="100">
      <c r="K100" s="117"/>
      <c r="L100" s="115"/>
      <c r="M100" s="115"/>
      <c r="N100" s="115"/>
      <c r="O100" s="115"/>
      <c r="P100" s="115"/>
      <c r="Q100" s="115"/>
      <c r="R100" s="115"/>
      <c r="S100" s="117"/>
    </row>
    <row r="101">
      <c r="K101" s="117"/>
      <c r="L101" s="115"/>
      <c r="M101" s="115"/>
      <c r="N101" s="115"/>
      <c r="O101" s="115"/>
      <c r="P101" s="115"/>
      <c r="Q101" s="115"/>
      <c r="R101" s="115"/>
      <c r="S101" s="117"/>
    </row>
    <row r="102">
      <c r="K102" s="117"/>
      <c r="L102" s="115"/>
      <c r="M102" s="115"/>
      <c r="N102" s="115"/>
      <c r="O102" s="115"/>
      <c r="P102" s="115"/>
      <c r="Q102" s="115"/>
      <c r="R102" s="115"/>
      <c r="S102" s="117"/>
    </row>
    <row r="103">
      <c r="K103" s="117"/>
      <c r="L103" s="115"/>
      <c r="M103" s="115"/>
      <c r="N103" s="115"/>
      <c r="O103" s="115"/>
      <c r="P103" s="115"/>
      <c r="Q103" s="115"/>
      <c r="R103" s="115"/>
      <c r="S103" s="117"/>
    </row>
    <row r="104">
      <c r="K104" s="117"/>
      <c r="L104" s="115"/>
      <c r="M104" s="115"/>
      <c r="N104" s="115"/>
      <c r="O104" s="115"/>
      <c r="P104" s="115"/>
      <c r="Q104" s="115"/>
      <c r="R104" s="115"/>
      <c r="S104" s="117"/>
      <c r="T104" s="112"/>
    </row>
    <row r="105">
      <c r="K105" s="117"/>
      <c r="L105" s="115"/>
      <c r="M105" s="115"/>
      <c r="N105" s="115"/>
      <c r="O105" s="115"/>
      <c r="P105" s="115"/>
      <c r="Q105" s="115"/>
      <c r="R105" s="115"/>
      <c r="S105" s="117"/>
    </row>
    <row r="106">
      <c r="K106" s="117"/>
      <c r="L106" s="115"/>
      <c r="M106" s="115"/>
      <c r="N106" s="115"/>
      <c r="O106" s="115"/>
      <c r="P106" s="115"/>
      <c r="Q106" s="115"/>
      <c r="R106" s="115"/>
      <c r="S106" s="117"/>
    </row>
    <row r="107">
      <c r="K107" s="117"/>
      <c r="L107" s="115"/>
      <c r="M107" s="115"/>
      <c r="N107" s="115"/>
      <c r="O107" s="115"/>
      <c r="P107" s="115"/>
      <c r="Q107" s="115"/>
      <c r="R107" s="115"/>
      <c r="S107" s="117"/>
    </row>
    <row r="108">
      <c r="K108" s="117"/>
      <c r="L108" s="115"/>
      <c r="M108" s="115"/>
      <c r="N108" s="115"/>
      <c r="O108" s="115"/>
      <c r="P108" s="115"/>
      <c r="Q108" s="115"/>
      <c r="R108" s="115"/>
      <c r="S108" s="117"/>
    </row>
    <row r="109">
      <c r="K109" s="117"/>
      <c r="L109" s="115"/>
      <c r="M109" s="115"/>
      <c r="N109" s="115"/>
      <c r="O109" s="115"/>
      <c r="P109" s="115"/>
      <c r="Q109" s="115"/>
      <c r="R109" s="115"/>
      <c r="S109" s="117"/>
    </row>
    <row r="110">
      <c r="K110" s="117"/>
      <c r="L110" s="115"/>
      <c r="M110" s="115"/>
      <c r="N110" s="115"/>
      <c r="O110" s="115"/>
      <c r="P110" s="115"/>
      <c r="Q110" s="115"/>
      <c r="R110" s="115"/>
      <c r="S110" s="117"/>
    </row>
    <row r="111">
      <c r="K111" s="117"/>
      <c r="L111" s="115"/>
      <c r="M111" s="115"/>
      <c r="N111" s="115"/>
      <c r="O111" s="115"/>
      <c r="P111" s="115"/>
      <c r="Q111" s="115"/>
      <c r="R111" s="115"/>
      <c r="S111" s="117"/>
    </row>
    <row r="112">
      <c r="K112" s="117"/>
      <c r="L112" s="115"/>
      <c r="M112" s="115"/>
      <c r="N112" s="115"/>
      <c r="O112" s="115"/>
      <c r="P112" s="115"/>
      <c r="Q112" s="115"/>
      <c r="R112" s="115"/>
      <c r="S112" s="117"/>
    </row>
    <row r="113">
      <c r="K113" s="117"/>
      <c r="L113" s="115"/>
      <c r="M113" s="115"/>
      <c r="N113" s="115"/>
      <c r="O113" s="115"/>
      <c r="P113" s="115"/>
      <c r="Q113" s="115"/>
      <c r="R113" s="115"/>
      <c r="S113" s="117"/>
    </row>
    <row r="114">
      <c r="K114" s="117"/>
      <c r="L114" s="115"/>
      <c r="M114" s="115"/>
      <c r="N114" s="115"/>
      <c r="O114" s="115"/>
      <c r="P114" s="115"/>
      <c r="Q114" s="115"/>
      <c r="R114" s="115"/>
      <c r="S114" s="117"/>
    </row>
    <row r="115">
      <c r="K115" s="117"/>
      <c r="L115" s="115"/>
      <c r="M115" s="115"/>
      <c r="N115" s="115"/>
      <c r="O115" s="115"/>
      <c r="P115" s="115"/>
      <c r="Q115" s="115"/>
      <c r="R115" s="115"/>
      <c r="S115" s="117"/>
    </row>
    <row r="116">
      <c r="K116" s="117"/>
      <c r="L116" s="115"/>
      <c r="M116" s="115"/>
      <c r="N116" s="115"/>
      <c r="O116" s="115"/>
      <c r="P116" s="115"/>
      <c r="Q116" s="115"/>
      <c r="R116" s="115"/>
      <c r="S116" s="117"/>
    </row>
    <row r="117">
      <c r="K117" s="117"/>
      <c r="L117" s="115"/>
      <c r="M117" s="115"/>
      <c r="N117" s="115"/>
      <c r="O117" s="115"/>
      <c r="P117" s="115"/>
      <c r="Q117" s="115"/>
      <c r="R117" s="115"/>
      <c r="S117" s="117"/>
    </row>
    <row r="118">
      <c r="K118" s="117"/>
      <c r="L118" s="115"/>
      <c r="M118" s="115"/>
      <c r="N118" s="115"/>
      <c r="O118" s="115"/>
      <c r="P118" s="115"/>
      <c r="Q118" s="115"/>
      <c r="R118" s="115"/>
      <c r="S118" s="117"/>
    </row>
    <row r="119">
      <c r="K119" s="117"/>
      <c r="L119" s="115"/>
      <c r="M119" s="115"/>
      <c r="N119" s="115"/>
      <c r="O119" s="115"/>
      <c r="P119" s="115"/>
      <c r="Q119" s="115"/>
      <c r="R119" s="115"/>
      <c r="S119" s="117"/>
    </row>
    <row r="120">
      <c r="K120" s="117"/>
      <c r="L120" s="115"/>
      <c r="M120" s="115"/>
      <c r="N120" s="115"/>
      <c r="O120" s="115"/>
      <c r="P120" s="115"/>
      <c r="Q120" s="115"/>
      <c r="R120" s="115"/>
      <c r="S120" s="117"/>
    </row>
    <row r="121">
      <c r="K121" s="117"/>
      <c r="L121" s="115"/>
      <c r="M121" s="115"/>
      <c r="N121" s="115"/>
      <c r="O121" s="115"/>
      <c r="P121" s="115"/>
      <c r="Q121" s="115"/>
      <c r="R121" s="115"/>
      <c r="S121" s="117"/>
    </row>
    <row r="122">
      <c r="K122" s="117"/>
      <c r="L122" s="115"/>
      <c r="M122" s="115"/>
      <c r="N122" s="115"/>
      <c r="O122" s="115"/>
      <c r="P122" s="115"/>
      <c r="Q122" s="115"/>
      <c r="R122" s="115"/>
      <c r="S122" s="117"/>
    </row>
    <row r="123">
      <c r="K123" s="117"/>
      <c r="L123" s="115"/>
      <c r="M123" s="115"/>
      <c r="N123" s="115"/>
      <c r="O123" s="115"/>
      <c r="P123" s="115"/>
      <c r="Q123" s="115"/>
      <c r="R123" s="115"/>
      <c r="S123" s="117"/>
    </row>
    <row r="124">
      <c r="K124" s="117"/>
      <c r="L124" s="115"/>
      <c r="M124" s="115"/>
      <c r="N124" s="115"/>
      <c r="O124" s="115"/>
      <c r="P124" s="115"/>
      <c r="Q124" s="115"/>
      <c r="R124" s="115"/>
      <c r="S124" s="117"/>
    </row>
    <row r="125">
      <c r="K125" s="117"/>
      <c r="L125" s="115"/>
      <c r="M125" s="115"/>
      <c r="N125" s="115"/>
      <c r="O125" s="115"/>
      <c r="P125" s="115"/>
      <c r="Q125" s="115"/>
      <c r="R125" s="115"/>
      <c r="S125" s="117"/>
    </row>
    <row r="126">
      <c r="K126" s="117"/>
      <c r="L126" s="115"/>
      <c r="M126" s="115"/>
      <c r="N126" s="115"/>
      <c r="O126" s="115"/>
      <c r="P126" s="115"/>
      <c r="Q126" s="115"/>
      <c r="R126" s="115"/>
      <c r="S126" s="117"/>
    </row>
    <row r="127">
      <c r="K127" s="117"/>
      <c r="L127" s="115"/>
      <c r="M127" s="115"/>
      <c r="N127" s="115"/>
      <c r="O127" s="115"/>
      <c r="P127" s="115"/>
      <c r="Q127" s="115"/>
      <c r="R127" s="115"/>
      <c r="S127" s="117"/>
    </row>
    <row r="128">
      <c r="K128" s="117"/>
      <c r="L128" s="115"/>
      <c r="M128" s="115"/>
      <c r="N128" s="115"/>
      <c r="O128" s="115"/>
      <c r="P128" s="115"/>
      <c r="Q128" s="115"/>
      <c r="R128" s="115"/>
      <c r="S128" s="117"/>
    </row>
    <row r="129">
      <c r="K129" s="117"/>
      <c r="L129" s="115"/>
      <c r="M129" s="115"/>
      <c r="N129" s="115"/>
      <c r="O129" s="115"/>
      <c r="P129" s="115"/>
      <c r="Q129" s="115"/>
      <c r="R129" s="115"/>
      <c r="S129" s="117"/>
    </row>
    <row r="130">
      <c r="K130" s="117"/>
      <c r="L130" s="115"/>
      <c r="M130" s="115"/>
      <c r="N130" s="115"/>
      <c r="O130" s="115"/>
      <c r="P130" s="115"/>
      <c r="Q130" s="115"/>
      <c r="R130" s="115"/>
      <c r="S130" s="117"/>
    </row>
    <row r="131">
      <c r="K131" s="117"/>
      <c r="L131" s="115"/>
      <c r="M131" s="115"/>
      <c r="N131" s="115"/>
      <c r="O131" s="115"/>
      <c r="P131" s="115"/>
      <c r="Q131" s="115"/>
      <c r="R131" s="115"/>
      <c r="S131" s="117"/>
    </row>
    <row r="132">
      <c r="K132" s="117"/>
      <c r="L132" s="115"/>
      <c r="M132" s="115"/>
      <c r="N132" s="115"/>
      <c r="O132" s="115"/>
      <c r="P132" s="115"/>
      <c r="Q132" s="115"/>
      <c r="R132" s="115"/>
      <c r="S132" s="117"/>
    </row>
    <row r="133">
      <c r="K133" s="117"/>
      <c r="L133" s="115"/>
      <c r="M133" s="115"/>
      <c r="N133" s="115"/>
      <c r="O133" s="115"/>
      <c r="P133" s="115"/>
      <c r="Q133" s="115"/>
      <c r="R133" s="115"/>
      <c r="S133" s="117"/>
    </row>
    <row r="134">
      <c r="K134" s="117"/>
      <c r="L134" s="115"/>
      <c r="M134" s="115"/>
      <c r="N134" s="115"/>
      <c r="O134" s="115"/>
      <c r="P134" s="115"/>
      <c r="Q134" s="115"/>
      <c r="R134" s="115"/>
      <c r="S134" s="117"/>
    </row>
    <row r="135">
      <c r="K135" s="117"/>
      <c r="L135" s="115"/>
      <c r="M135" s="115"/>
      <c r="N135" s="115"/>
      <c r="O135" s="115"/>
      <c r="P135" s="115"/>
      <c r="Q135" s="115"/>
      <c r="R135" s="115"/>
      <c r="S135" s="117"/>
    </row>
    <row r="136">
      <c r="K136" s="117"/>
      <c r="L136" s="115"/>
      <c r="M136" s="115"/>
      <c r="N136" s="115"/>
      <c r="O136" s="115"/>
      <c r="P136" s="115"/>
      <c r="Q136" s="115"/>
      <c r="R136" s="115"/>
      <c r="S136" s="117"/>
    </row>
    <row r="137">
      <c r="K137" s="117"/>
      <c r="L137" s="115"/>
      <c r="M137" s="115"/>
      <c r="N137" s="115"/>
      <c r="O137" s="115"/>
      <c r="P137" s="115"/>
      <c r="Q137" s="115"/>
      <c r="R137" s="115"/>
      <c r="S137" s="117"/>
    </row>
    <row r="138">
      <c r="K138" s="117"/>
      <c r="L138" s="115"/>
      <c r="M138" s="115"/>
      <c r="N138" s="115"/>
      <c r="O138" s="115"/>
      <c r="P138" s="115"/>
      <c r="Q138" s="115"/>
      <c r="R138" s="115"/>
      <c r="S138" s="117"/>
    </row>
    <row r="139">
      <c r="K139" s="117"/>
      <c r="L139" s="115"/>
      <c r="M139" s="115"/>
      <c r="N139" s="115"/>
      <c r="O139" s="115"/>
      <c r="P139" s="115"/>
      <c r="Q139" s="115"/>
      <c r="R139" s="115"/>
      <c r="S139" s="117"/>
    </row>
    <row r="140">
      <c r="K140" s="117"/>
      <c r="L140" s="115"/>
      <c r="M140" s="115"/>
      <c r="N140" s="115"/>
      <c r="O140" s="115"/>
      <c r="P140" s="115"/>
      <c r="Q140" s="115"/>
      <c r="R140" s="115"/>
      <c r="S140" s="117"/>
    </row>
    <row r="141">
      <c r="K141" s="117"/>
      <c r="L141" s="115"/>
      <c r="M141" s="115"/>
      <c r="N141" s="115"/>
      <c r="O141" s="115"/>
      <c r="P141" s="115"/>
      <c r="Q141" s="115"/>
      <c r="R141" s="115"/>
      <c r="S141" s="117"/>
    </row>
    <row r="142">
      <c r="K142" s="117"/>
      <c r="L142" s="115"/>
      <c r="M142" s="115"/>
      <c r="N142" s="115"/>
      <c r="O142" s="115"/>
      <c r="P142" s="115"/>
      <c r="Q142" s="115"/>
      <c r="R142" s="115"/>
      <c r="S142" s="117"/>
    </row>
    <row r="143">
      <c r="K143" s="117"/>
      <c r="L143" s="115"/>
      <c r="M143" s="115"/>
      <c r="N143" s="115"/>
      <c r="O143" s="115"/>
      <c r="P143" s="115"/>
      <c r="Q143" s="115"/>
      <c r="R143" s="115"/>
      <c r="S143" s="117"/>
    </row>
    <row r="144">
      <c r="K144" s="117"/>
      <c r="L144" s="115"/>
      <c r="M144" s="115"/>
      <c r="N144" s="115"/>
      <c r="O144" s="115"/>
      <c r="P144" s="115"/>
      <c r="Q144" s="115"/>
      <c r="R144" s="115"/>
      <c r="S144" s="117"/>
    </row>
    <row r="145">
      <c r="K145" s="117"/>
      <c r="L145" s="115"/>
      <c r="M145" s="115"/>
      <c r="N145" s="115"/>
      <c r="O145" s="115"/>
      <c r="P145" s="115"/>
      <c r="Q145" s="115"/>
      <c r="R145" s="115"/>
      <c r="S145" s="117"/>
    </row>
    <row r="146">
      <c r="K146" s="117"/>
      <c r="L146" s="115"/>
      <c r="M146" s="115"/>
      <c r="N146" s="115"/>
      <c r="O146" s="115"/>
      <c r="P146" s="115"/>
      <c r="Q146" s="115"/>
      <c r="R146" s="115"/>
      <c r="S146" s="117"/>
    </row>
    <row r="147">
      <c r="K147" s="117"/>
      <c r="L147" s="115"/>
      <c r="M147" s="115"/>
      <c r="N147" s="115"/>
      <c r="O147" s="115"/>
      <c r="P147" s="115"/>
      <c r="Q147" s="115"/>
      <c r="R147" s="115"/>
      <c r="S147" s="117"/>
    </row>
    <row r="148">
      <c r="K148" s="117"/>
      <c r="L148" s="115"/>
      <c r="M148" s="115"/>
      <c r="N148" s="115"/>
      <c r="O148" s="115"/>
      <c r="P148" s="115"/>
      <c r="Q148" s="115"/>
      <c r="R148" s="115"/>
      <c r="S148" s="117"/>
    </row>
    <row r="149">
      <c r="K149" s="117"/>
      <c r="L149" s="115"/>
      <c r="M149" s="115"/>
      <c r="N149" s="115"/>
      <c r="O149" s="115"/>
      <c r="P149" s="115"/>
      <c r="Q149" s="115"/>
      <c r="R149" s="115"/>
      <c r="S149" s="117"/>
    </row>
    <row r="150">
      <c r="K150" s="117"/>
      <c r="L150" s="115"/>
      <c r="M150" s="115"/>
      <c r="N150" s="115"/>
      <c r="O150" s="115"/>
      <c r="P150" s="115"/>
      <c r="Q150" s="115"/>
      <c r="R150" s="115"/>
      <c r="S150" s="117"/>
    </row>
    <row r="151">
      <c r="K151" s="117"/>
      <c r="L151" s="115"/>
      <c r="M151" s="115"/>
      <c r="N151" s="115"/>
      <c r="O151" s="115"/>
      <c r="P151" s="115"/>
      <c r="Q151" s="115"/>
      <c r="R151" s="115"/>
      <c r="S151" s="117"/>
    </row>
    <row r="152">
      <c r="K152" s="117"/>
      <c r="L152" s="115"/>
      <c r="M152" s="115"/>
      <c r="N152" s="115"/>
      <c r="O152" s="115"/>
      <c r="P152" s="115"/>
      <c r="Q152" s="115"/>
      <c r="R152" s="115"/>
      <c r="S152" s="117"/>
    </row>
  </sheetData>
  <mergeCells count="106">
    <mergeCell ref="S95:T95"/>
    <mergeCell ref="S96:T96"/>
    <mergeCell ref="S97:T97"/>
    <mergeCell ref="S98:T98"/>
    <mergeCell ref="S99:T99"/>
    <mergeCell ref="S100:T100"/>
    <mergeCell ref="S101:T101"/>
    <mergeCell ref="S102:T102"/>
    <mergeCell ref="S103:T103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S128:T128"/>
    <mergeCell ref="S129:T129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38:T138"/>
    <mergeCell ref="S139:T139"/>
    <mergeCell ref="S140:T140"/>
    <mergeCell ref="S141:T141"/>
    <mergeCell ref="S142:T142"/>
    <mergeCell ref="S143:T143"/>
    <mergeCell ref="S144:T144"/>
    <mergeCell ref="S12:T12"/>
    <mergeCell ref="S13:T13"/>
    <mergeCell ref="S15:T15"/>
    <mergeCell ref="S16:T16"/>
    <mergeCell ref="S17:T17"/>
    <mergeCell ref="S18:T18"/>
    <mergeCell ref="S20:T20"/>
    <mergeCell ref="S22:T22"/>
    <mergeCell ref="S25:T25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3:T63"/>
    <mergeCell ref="S64:T64"/>
    <mergeCell ref="S65:T65"/>
    <mergeCell ref="S66:T66"/>
    <mergeCell ref="S67:T67"/>
    <mergeCell ref="S68:T68"/>
    <mergeCell ref="S70:T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</mergeCells>
  <drawing r:id="rId1"/>
</worksheet>
</file>