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1" sheetId="1" r:id="rId4"/>
    <sheet state="visible" name="Ejercicio2" sheetId="2" r:id="rId5"/>
    <sheet state="visible" name="Ejercicio3" sheetId="3" r:id="rId6"/>
    <sheet state="visible" name="Ejercicio 4" sheetId="4" r:id="rId7"/>
    <sheet state="visible" name="Ejercicio 5" sheetId="5" r:id="rId8"/>
    <sheet state="visible" name="Ejercicio 6" sheetId="6" r:id="rId9"/>
    <sheet state="visible" name="Ejercicio7" sheetId="7" r:id="rId10"/>
    <sheet state="visible" name="Ejercicio8" sheetId="8" r:id="rId11"/>
    <sheet state="visible" name="Ejercicio9" sheetId="9" r:id="rId12"/>
    <sheet state="visible" name="Ejercicio 10" sheetId="10" r:id="rId13"/>
  </sheets>
  <definedNames/>
  <calcPr/>
</workbook>
</file>

<file path=xl/sharedStrings.xml><?xml version="1.0" encoding="utf-8"?>
<sst xmlns="http://schemas.openxmlformats.org/spreadsheetml/2006/main" count="477" uniqueCount="359">
  <si>
    <t>EJERCICIO 1</t>
  </si>
  <si>
    <t>T(n)Secuencial</t>
  </si>
  <si>
    <t>T(n)Recursivo</t>
  </si>
  <si>
    <t>//Total: 1+1+1+1 (n + 1) + n = 3n + 5</t>
  </si>
  <si>
    <t>Datos</t>
  </si>
  <si>
    <t>3n + 5</t>
  </si>
  <si>
    <t>b(n-1)+a</t>
  </si>
  <si>
    <t>//Caso Base: T(1) = a</t>
  </si>
  <si>
    <t>//Inductivo: b+T(n-1)</t>
  </si>
  <si>
    <t>//T(1) = a</t>
  </si>
  <si>
    <t>//(2) = b + T(1) = b + a</t>
  </si>
  <si>
    <t>//(3) = b + T(2) = b + (b + a) = 2b + a</t>
  </si>
  <si>
    <t>//T(4) = b + T(3) = b + (2b + a) = 3b + a</t>
  </si>
  <si>
    <t>//T(n) = (n-1)b + a</t>
  </si>
  <si>
    <t>Ejercicio2</t>
  </si>
  <si>
    <t>//T(n) = 1+1+1+n+1+n+n+n+1= 4n+5</t>
  </si>
  <si>
    <t>4n+5</t>
  </si>
  <si>
    <t>#CasoBase: T(1)=a</t>
  </si>
  <si>
    <t>#Inductivo = b+T(n-1)</t>
  </si>
  <si>
    <t>T(1)= a</t>
  </si>
  <si>
    <t>T(2)= b+T(2-1)= b+T(1) = b+a</t>
  </si>
  <si>
    <t>T(3)= b+T(3-1)= b+T(2) = 2b+a</t>
  </si>
  <si>
    <t>T(4)= b+T(4-1)= b+T(3) = 3b+a</t>
  </si>
  <si>
    <t>//T(n) b(n-1)+a</t>
  </si>
  <si>
    <t>Parametos</t>
  </si>
  <si>
    <t>4n+6</t>
  </si>
  <si>
    <t>b(n - 1) +a</t>
  </si>
  <si>
    <t>suma = 0</t>
  </si>
  <si>
    <t xml:space="preserve"> Ciclo for</t>
  </si>
  <si>
    <t>i = 0</t>
  </si>
  <si>
    <t>i&lt;numeroStr</t>
  </si>
  <si>
    <t>n+1</t>
  </si>
  <si>
    <t>T(n)= 4n+6</t>
  </si>
  <si>
    <t>i++</t>
  </si>
  <si>
    <t>n</t>
  </si>
  <si>
    <t>if</t>
  </si>
  <si>
    <t>suma +=</t>
  </si>
  <si>
    <t>return suma</t>
  </si>
  <si>
    <t>Caso base</t>
  </si>
  <si>
    <t>T(1) = a</t>
  </si>
  <si>
    <t>Inductivo</t>
  </si>
  <si>
    <t xml:space="preserve">b + T(n - 1) </t>
  </si>
  <si>
    <t>T(1)=a</t>
  </si>
  <si>
    <t>T(n) = b(n - 1) +a</t>
  </si>
  <si>
    <t>T(2)= b + a</t>
  </si>
  <si>
    <t>T(3)= 2b + a</t>
  </si>
  <si>
    <t>T(4)= 3b + a</t>
  </si>
  <si>
    <t xml:space="preserve">Parámetros </t>
  </si>
  <si>
    <t>4n^2+4n+5</t>
  </si>
  <si>
    <t>n=len(matriz)</t>
  </si>
  <si>
    <t xml:space="preserve">return true </t>
  </si>
  <si>
    <t>Ciclo j</t>
  </si>
  <si>
    <t>j=0</t>
  </si>
  <si>
    <t>j&lt;n</t>
  </si>
  <si>
    <t xml:space="preserve">iteración </t>
  </si>
  <si>
    <t>return false</t>
  </si>
  <si>
    <t>t(j)</t>
  </si>
  <si>
    <t>4n+2</t>
  </si>
  <si>
    <t>t(n)</t>
  </si>
  <si>
    <t>Ciclo i</t>
  </si>
  <si>
    <t>i=0</t>
  </si>
  <si>
    <t>i&lt;n</t>
  </si>
  <si>
    <t>iteración</t>
  </si>
  <si>
    <t>n(4n+2)</t>
  </si>
  <si>
    <t>4n^2+2n</t>
  </si>
  <si>
    <t>t(i)</t>
  </si>
  <si>
    <t>4n^2+4n+2</t>
  </si>
  <si>
    <t xml:space="preserve">Caso base </t>
  </si>
  <si>
    <t>t(1)=a</t>
  </si>
  <si>
    <t>Caso Inductivo</t>
  </si>
  <si>
    <t>t(n)=b+T(n-1)</t>
  </si>
  <si>
    <t>Método secuencial</t>
  </si>
  <si>
    <t>3n+5</t>
  </si>
  <si>
    <t>Suma_total</t>
  </si>
  <si>
    <t>return suma_total</t>
  </si>
  <si>
    <t xml:space="preserve">Ciclo for </t>
  </si>
  <si>
    <t>i&lt;matriz.length</t>
  </si>
  <si>
    <t>(n/2)+1</t>
  </si>
  <si>
    <t>i+=2</t>
  </si>
  <si>
    <t>n/2</t>
  </si>
  <si>
    <t>numero_fila</t>
  </si>
  <si>
    <t>fila_actual</t>
  </si>
  <si>
    <t>suma_fila</t>
  </si>
  <si>
    <t>suma_total</t>
  </si>
  <si>
    <t>(6n/2)+2</t>
  </si>
  <si>
    <t>3n+2</t>
  </si>
  <si>
    <t xml:space="preserve">Método Recursivo </t>
  </si>
  <si>
    <t>T(1)=0</t>
  </si>
  <si>
    <t>b+t(n-1)</t>
  </si>
  <si>
    <t>Parámetros</t>
  </si>
  <si>
    <t>matriz</t>
  </si>
  <si>
    <t>valor</t>
  </si>
  <si>
    <t>return matriz</t>
  </si>
  <si>
    <t>//Procedimiento para sacar los tiempos del ciclo s</t>
  </si>
  <si>
    <t>//Procedimiento para sacar el tiempo total</t>
  </si>
  <si>
    <t>Ciclo k</t>
  </si>
  <si>
    <t>Ciclo s</t>
  </si>
  <si>
    <t>k=0</t>
  </si>
  <si>
    <t>s = 2 * (n - 1)</t>
  </si>
  <si>
    <t xml:space="preserve">k &lt; len(coords)
</t>
  </si>
  <si>
    <t xml:space="preserve">	s &gt;= 0</t>
  </si>
  <si>
    <t>2n-1+2</t>
  </si>
  <si>
    <t>2n+1</t>
  </si>
  <si>
    <t xml:space="preserve">        j &lt; n</t>
  </si>
  <si>
    <t>k += 1</t>
  </si>
  <si>
    <t xml:space="preserve">	s -= 1</t>
  </si>
  <si>
    <t>2n+1-1</t>
  </si>
  <si>
    <t>2n</t>
  </si>
  <si>
    <t xml:space="preserve">        j += 1</t>
  </si>
  <si>
    <t>i,j=coords[k]</t>
  </si>
  <si>
    <t>coords=[]</t>
  </si>
  <si>
    <t>fila. append</t>
  </si>
  <si>
    <t>matriz[i][j]=valor</t>
  </si>
  <si>
    <t>valor+=1</t>
  </si>
  <si>
    <t>(ciclo i)*2n</t>
  </si>
  <si>
    <t>(5n+2)*2n</t>
  </si>
  <si>
    <t>10n^2+4n</t>
  </si>
  <si>
    <t>T(j)</t>
  </si>
  <si>
    <t>if s%2 ==0</t>
  </si>
  <si>
    <t>T(K)</t>
  </si>
  <si>
    <t>5n+1</t>
  </si>
  <si>
    <t>(ciclo x)*2n</t>
  </si>
  <si>
    <t>(4n^2-8n+2)*2n</t>
  </si>
  <si>
    <t>8n^3-16n^2+4n</t>
  </si>
  <si>
    <t>(ciclo k)*2n</t>
  </si>
  <si>
    <t>(5n+1)*2n</t>
  </si>
  <si>
    <t>10n^2+2n</t>
  </si>
  <si>
    <t>T(s)</t>
  </si>
  <si>
    <t>8n^3+20n^2-16n^2+18n+2</t>
  </si>
  <si>
    <t xml:space="preserve">	i += 1</t>
  </si>
  <si>
    <t>8n^3+4n^2+18n+2</t>
  </si>
  <si>
    <t>fila[]</t>
  </si>
  <si>
    <t>n(3n+2)</t>
  </si>
  <si>
    <t>3n^2+2n</t>
  </si>
  <si>
    <t>i+=1</t>
  </si>
  <si>
    <t>j=s-i</t>
  </si>
  <si>
    <t>T(i)</t>
  </si>
  <si>
    <t>3n^2+5n+2</t>
  </si>
  <si>
    <t>coords.append</t>
  </si>
  <si>
    <t>5n+2</t>
  </si>
  <si>
    <t>T(n)</t>
  </si>
  <si>
    <t>4+T(i)+T(s)</t>
  </si>
  <si>
    <t>4+3n^2+5n+2+8n^3+4n^2+18n+2</t>
  </si>
  <si>
    <t>Ciclo y</t>
  </si>
  <si>
    <t>8n^3+7n^2+23n+8</t>
  </si>
  <si>
    <t>y=x+1</t>
  </si>
  <si>
    <t>y=1</t>
  </si>
  <si>
    <t xml:space="preserve">	y &lt; len(coords)</t>
  </si>
  <si>
    <t>n-1+1</t>
  </si>
  <si>
    <t xml:space="preserve">	y += 1</t>
  </si>
  <si>
    <t>n-1</t>
  </si>
  <si>
    <t>if coords[x][0]..</t>
  </si>
  <si>
    <t>coord[x].....</t>
  </si>
  <si>
    <t>t(y)</t>
  </si>
  <si>
    <t>4n-2</t>
  </si>
  <si>
    <t>Ciclo x</t>
  </si>
  <si>
    <t>x=0</t>
  </si>
  <si>
    <t>x &lt; len(coords) - 1</t>
  </si>
  <si>
    <t>n-1-1+1</t>
  </si>
  <si>
    <t xml:space="preserve">	x += 1</t>
  </si>
  <si>
    <t>n-2</t>
  </si>
  <si>
    <t>(n-2)*(4n-2)</t>
  </si>
  <si>
    <t>4n^2-8n-2n+4</t>
  </si>
  <si>
    <t>4n^2-10n+4</t>
  </si>
  <si>
    <t>T(x)</t>
  </si>
  <si>
    <t>4n^2-10n+2n+5-3</t>
  </si>
  <si>
    <t>4n^2-8n+2</t>
  </si>
  <si>
    <t xml:space="preserve">Método recursivo </t>
  </si>
  <si>
    <t>def generar_secuencial(self):</t>
  </si>
  <si>
    <t>#metodo recursivo</t>
  </si>
  <si>
    <t>datos</t>
  </si>
  <si>
    <t>resultado(secuencial)</t>
  </si>
  <si>
    <t>resultado(recursivo)</t>
  </si>
  <si>
    <t>''Genera la matriz en espiral de forma secuencial.'''</t>
  </si>
  <si>
    <t>def generar_recursivo(self, arriba=None, abajo=None, izq=None, der=None, num=None, estado=None, pos=None):</t>
  </si>
  <si>
    <t>numero = 1 #1 vez</t>
  </si>
  <si>
    <t>arriba = 0 #1 vez</t>
  </si>
  <si>
    <t># Inicialización</t>
  </si>
  <si>
    <t>abajo = self.filas - 1 #1 vez y representa n</t>
  </si>
  <si>
    <t>if arriba is None:</t>
  </si>
  <si>
    <t>izquierda = 0 #1 vez</t>
  </si>
  <si>
    <t>return self.generar_recursivo(0, self.filas-1, 0, self.columnas-1, 1, 'abajo', der)</t>
  </si>
  <si>
    <t>derecha = self.columnas - 1 #1 vez y representa n</t>
  </si>
  <si>
    <t># Caso base</t>
  </si>
  <si>
    <t>if arriba &gt; abajo or izq &gt; der:</t>
  </si>
  <si>
    <t>while arriba &lt;= abajo and izquierda &lt;= derecha:</t>
  </si>
  <si>
    <t>return self.matriz</t>
  </si>
  <si>
    <t># Análisis del while: inicialización 1 vez;</t>
  </si>
  <si>
    <t># Estados: 'abajo', 'izquierda', 'arriba', 'derecha'</t>
  </si>
  <si>
    <t># condición: (arriba &lt;= abajo) &amp;&amp; (izquierda &lt;= derecha) = n-1+1+1 -&gt; n+1 veces &amp; n veces</t>
  </si>
  <si>
    <t>if estado == 'abajo':</t>
  </si>
  <si>
    <t>if pos is None: pos = der</t>
  </si>
  <si>
    <t># Llenar la fila inferior de derecha a izquierda</t>
  </si>
  <si>
    <t>if pos &gt;= izq:</t>
  </si>
  <si>
    <t>for j in range(derecha, izquierda - 1, -1):</t>
  </si>
  <si>
    <t>self.matriz[abajo][pos] = num</t>
  </si>
  <si>
    <t># Análisis del for j: inicialización 1 vez;</t>
  </si>
  <si>
    <t>return self.generar_recursivo(arriba, abajo, izq, der, num+1, 'abajo', pos-1)</t>
  </si>
  <si>
    <t># condición: (derecha - izquierda + 1) + 1 -&gt; n-1-0-1+1 -&gt; n-1 veces;</t>
  </si>
  <si>
    <t>else:</t>
  </si>
  <si>
    <t># decremento: (derecha - izquierda + 1) -&gt; n-2 veces</t>
  </si>
  <si>
    <t>return self.generar_recursivo(arriba, abajo, izq, der, num, 'izquierda', abajo-1)</t>
  </si>
  <si>
    <t>self.matriz[abajo][j] = numero #n-2 veces</t>
  </si>
  <si>
    <t>elif estado == 'izquierda':</t>
  </si>
  <si>
    <t>numero += 1 #n-2 veces</t>
  </si>
  <si>
    <t>if pos &gt;= arriba:</t>
  </si>
  <si>
    <t># T(n1) = 1 + n -1 + n-2 + n-2 + n-2</t>
  </si>
  <si>
    <t>self.matriz[pos][izq] = num</t>
  </si>
  <si>
    <t># T(n1) = 4n - 6</t>
  </si>
  <si>
    <t>return self.generar_recursivo(arriba, abajo, izq, der, num+1, 'izquierda', pos-1)</t>
  </si>
  <si>
    <t>#n*(4n-6) -&gt; 4n²-6n</t>
  </si>
  <si>
    <t>return self.generar_recursivo(arriba, abajo, izq, der, num, 'arriba', izq+1)</t>
  </si>
  <si>
    <t>abajo -= 1 # n veces</t>
  </si>
  <si>
    <t>elif estado == 'arriba':</t>
  </si>
  <si>
    <t># Llenar la columna izquierda de abajo hacia arriba</t>
  </si>
  <si>
    <t>if pos &lt;= der and arriba &lt; abajo:</t>
  </si>
  <si>
    <t>for i in range(abajo, arriba - 1, -1):</t>
  </si>
  <si>
    <t>self.matriz[arriba][pos] = num</t>
  </si>
  <si>
    <t># Análisis del for i: inicialización 1 vez;</t>
  </si>
  <si>
    <t>return self.generar_recursivo(arriba, abajo, izq, der, num+1, 'arriba', pos+1)</t>
  </si>
  <si>
    <t># condición: (abajo - arriba + 1) + 1 -&gt; n-2-0-1+1 -&gt; n-2 veces;</t>
  </si>
  <si>
    <t># decremento: (abajo - arriba + 1) -&gt; n-3 veces</t>
  </si>
  <si>
    <t>return self.generar_recursivo(arriba, abajo, izq, der, num, 'derecha', arriba+1)</t>
  </si>
  <si>
    <t>self.matriz[i][izquierda] = numero #n-3 veces</t>
  </si>
  <si>
    <t>elif estado == 'derecha':</t>
  </si>
  <si>
    <t>numero += 1 #n-3 veces</t>
  </si>
  <si>
    <t>if pos &lt; abajo and izq &lt; der:</t>
  </si>
  <si>
    <t>#T(n2) = 1 + n-2 + n-3 + n-3 + n-3</t>
  </si>
  <si>
    <t>self.matriz[pos][der] = num</t>
  </si>
  <si>
    <t>#T(n2) = 4n - 10</t>
  </si>
  <si>
    <t>return self.generar_recursivo(arriba, abajo, izq, der, num+1, 'derecha', pos+1)</t>
  </si>
  <si>
    <t>#n*(4n-10) -&gt; 4n²-10n</t>
  </si>
  <si>
    <t>return self.generar_recursivo(arriba+1, abajo-1, izq+1, der-1, num, 'abajo', der-1)</t>
  </si>
  <si>
    <t>izquierda += 1 #n veces</t>
  </si>
  <si>
    <t>ANALISIS DE ALGORITMO RECURSIVO</t>
  </si>
  <si>
    <t># Llenar la fila superior de izquierda a derecha</t>
  </si>
  <si>
    <r>
      <rPr>
        <rFont val="Arial"/>
        <b/>
        <color theme="1"/>
      </rPr>
      <t>Caso Base:</t>
    </r>
    <r>
      <rPr>
        <rFont val="Arial"/>
        <b val="0"/>
        <color theme="1"/>
      </rPr>
      <t xml:space="preserve"> T(1)=a</t>
    </r>
  </si>
  <si>
    <t>if arriba &lt;= abajo: #n veces</t>
  </si>
  <si>
    <r>
      <rPr>
        <rFont val="Arial"/>
        <b/>
        <color theme="1"/>
      </rPr>
      <t>Inductivo:</t>
    </r>
    <r>
      <rPr>
        <rFont val="Arial"/>
        <b val="0"/>
        <color theme="1"/>
      </rPr>
      <t xml:space="preserve"> b + T(n-1)</t>
    </r>
  </si>
  <si>
    <t>for j in range(izquierda, derecha + 1):</t>
  </si>
  <si>
    <t># condición: (derecha - izquierda + 1) + 1 -&gt; n -1 +1 +1 +1 -&gt; n+2 veces</t>
  </si>
  <si>
    <r>
      <rPr>
        <rFont val="Arial"/>
        <color theme="1"/>
      </rPr>
      <t xml:space="preserve">T(2)=b + T(2-1) =&gt; b + T(1) =&gt; </t>
    </r>
    <r>
      <rPr>
        <rFont val="Arial"/>
        <b/>
        <color theme="1"/>
      </rPr>
      <t>b+a</t>
    </r>
  </si>
  <si>
    <t># incremento: (derecha - izquierda + 1) -&gt; n+1 veces</t>
  </si>
  <si>
    <r>
      <rPr>
        <rFont val="Arial"/>
        <color theme="1"/>
      </rPr>
      <t xml:space="preserve">T(3)=b+T(3-1) =&gt; b+T(2) =&gt; </t>
    </r>
    <r>
      <rPr>
        <rFont val="Arial"/>
        <b/>
        <color theme="1"/>
      </rPr>
      <t>2b+a</t>
    </r>
  </si>
  <si>
    <t>self.matriz[arriba][j] = numero #n+1 veces</t>
  </si>
  <si>
    <r>
      <rPr>
        <rFont val="Arial"/>
        <b val="0"/>
        <color theme="1"/>
      </rPr>
      <t xml:space="preserve">T(4)=b+T(4-1) =&gt; b+T(3) =&gt; </t>
    </r>
    <r>
      <rPr>
        <rFont val="Arial"/>
        <b/>
        <color theme="1"/>
      </rPr>
      <t>3b+a</t>
    </r>
  </si>
  <si>
    <t>numero += 1 #n+1 veces</t>
  </si>
  <si>
    <t>#T(n3) = 1 + n+2 + n+1 + n+1 + n+1</t>
  </si>
  <si>
    <t>T(n) = b(n-1)+a</t>
  </si>
  <si>
    <t>#T(n3) = 4n + 6</t>
  </si>
  <si>
    <t>T(n) = O(n)</t>
  </si>
  <si>
    <t>#n*(4n+6) -&gt; 4n²+6n</t>
  </si>
  <si>
    <t>arriba += 1 #n veces</t>
  </si>
  <si>
    <t># Llenar la columna derecha de arriba hacia abajo</t>
  </si>
  <si>
    <t>if izquierda &lt;= derecha:#n veces</t>
  </si>
  <si>
    <t>for i in range(arriba, abajo + 1):</t>
  </si>
  <si>
    <t># condición: (abajo - arriba + 1) + 1 -&gt; n-2+1 +1 -&gt; n veces</t>
  </si>
  <si>
    <t># incremento: (abajo - arriba + 1) -&gt; n-1 veces</t>
  </si>
  <si>
    <t>self.matriz[i][derecha] = numero #n-1 veces</t>
  </si>
  <si>
    <t>numero += 1 #n-1 veces</t>
  </si>
  <si>
    <t>#T(n4) = 1 + n + n-1 + n-1 + n-1</t>
  </si>
  <si>
    <t>#T(n4) = 4n -2</t>
  </si>
  <si>
    <t>#n*(4n-2) -&gt; 4n²-2n</t>
  </si>
  <si>
    <t>derecha -= 1 #n veces</t>
  </si>
  <si>
    <t>return self.matriz # n veces</t>
  </si>
  <si>
    <t>#T(n) = 5 + n+1 + n + 4n²-6n + n + 4n²-10n + n + n + 4n²+6n + n + n + 4n²-2n + n + n</t>
  </si>
  <si>
    <t>#T(n) = 16n²-3n+6</t>
  </si>
  <si>
    <t>#METODO SECUENCIAL PREORDEN</t>
  </si>
  <si>
    <t>#METODO RECURSIVO PREORDEN</t>
  </si>
  <si>
    <t>def preorden_secuencial(self, nodo_raiz=None):#1 vez</t>
  </si>
  <si>
    <t>def preorden_recursivo(self, nodo=None, resultado=None):</t>
  </si>
  <si>
    <t>if resultado is None:</t>
  </si>
  <si>
    <t>if nodo_raiz is None: # 1vez</t>
  </si>
  <si>
    <t>resultado = []</t>
  </si>
  <si>
    <t>nodo_raiz = self.raiz # 1vez</t>
  </si>
  <si>
    <t>nodo = self.raiz</t>
  </si>
  <si>
    <t>if nodo is None:</t>
  </si>
  <si>
    <t>return [] # 1vez</t>
  </si>
  <si>
    <t>return resultado</t>
  </si>
  <si>
    <t>resultado = [] # 1vez</t>
  </si>
  <si>
    <t>resultado.append(nodo.valor)</t>
  </si>
  <si>
    <t>pila = [nodo_raiz] # 1vez</t>
  </si>
  <si>
    <t>self.preorden_recursivo(nodo.izquierdo, resultado)</t>
  </si>
  <si>
    <t>while pila: # n+1 veces</t>
  </si>
  <si>
    <t>self.preorden_recursivo(nodo.derecho, resultado)</t>
  </si>
  <si>
    <t>nodo_actual = pila.pop() # n veces</t>
  </si>
  <si>
    <t>resultado.append(nodo_actual.valor) # n veces</t>
  </si>
  <si>
    <t># Agregar hijos a la pila (derecho primero para que izquierdo salga primero)</t>
  </si>
  <si>
    <t>if nodo_actual.derecho: # n veces</t>
  </si>
  <si>
    <r>
      <rPr>
        <rFont val="Arial"/>
        <b/>
        <color theme="1"/>
      </rPr>
      <t>Caso Base:</t>
    </r>
    <r>
      <rPr>
        <rFont val="Arial"/>
        <b val="0"/>
        <color theme="1"/>
      </rPr>
      <t xml:space="preserve"> T(1)=a</t>
    </r>
  </si>
  <si>
    <t>pila.append(nodo_actual.derecho) # n veces</t>
  </si>
  <si>
    <r>
      <rPr>
        <rFont val="Arial"/>
        <b/>
        <color theme="1"/>
      </rPr>
      <t>Inductivo:</t>
    </r>
    <r>
      <rPr>
        <rFont val="Arial"/>
        <b val="0"/>
        <color theme="1"/>
      </rPr>
      <t xml:space="preserve"> b + T(n/2) + T(n/2) =&gt; </t>
    </r>
    <r>
      <rPr>
        <rFont val="Arial"/>
        <b/>
        <color theme="1"/>
      </rPr>
      <t>b+2T(n/2)</t>
    </r>
  </si>
  <si>
    <t>if nodo_actual.izquierdo: # n veces</t>
  </si>
  <si>
    <t>pila.append(nodo_actual.izquierdo) # n veces</t>
  </si>
  <si>
    <t>#T(n1) = n+1+n+n+n+n+n+n</t>
  </si>
  <si>
    <r>
      <rPr>
        <rFont val="Arial"/>
        <color theme="1"/>
      </rPr>
      <t xml:space="preserve">T(2)=b + 2T(2/2) =&gt; b+2T(1) =&gt; b+2(a) =&gt; </t>
    </r>
    <r>
      <rPr>
        <rFont val="Arial"/>
        <b/>
        <color theme="1"/>
      </rPr>
      <t>b+2a</t>
    </r>
  </si>
  <si>
    <t>#T(n1) = 7n+1</t>
  </si>
  <si>
    <r>
      <rPr>
        <rFont val="Arial"/>
        <color theme="1"/>
      </rPr>
      <t xml:space="preserve">T(4)=b+2T(4/2) =&gt; b+2T(2) =&gt; b+2(b+2a) =&gt; </t>
    </r>
    <r>
      <rPr>
        <rFont val="Arial"/>
        <b/>
        <color theme="1"/>
      </rPr>
      <t>3b+4a</t>
    </r>
    <r>
      <rPr>
        <rFont val="Arial"/>
        <color theme="1"/>
      </rPr>
      <t xml:space="preserve"> </t>
    </r>
  </si>
  <si>
    <t>return resultado # 1 vez</t>
  </si>
  <si>
    <r>
      <rPr>
        <rFont val="Arial"/>
        <color theme="1"/>
      </rPr>
      <t xml:space="preserve">T(8)=b+2T(8/2) =&gt; b+2T(4) =&gt; b+2(3b+4a) =&gt; </t>
    </r>
    <r>
      <rPr>
        <rFont val="Arial"/>
        <b/>
        <color theme="1"/>
      </rPr>
      <t>7b+8a</t>
    </r>
  </si>
  <si>
    <t>#========== Resultado Final ==========</t>
  </si>
  <si>
    <t>T(n) = b(n-1)+n(a)</t>
  </si>
  <si>
    <t>#T(n) = 8 + 7n + 1</t>
  </si>
  <si>
    <t>#T(n) = 7n + 9</t>
  </si>
  <si>
    <t>#ejercicio 9 - Pablo Jiménez</t>
  </si>
  <si>
    <t>def contar_hojas(self):</t>
  </si>
  <si>
    <t>return self._contar_hojas_rec(self.raiz)</t>
  </si>
  <si>
    <t>def _contar_hojas_rec(self, nodo):</t>
  </si>
  <si>
    <t>return 0</t>
  </si>
  <si>
    <t>if nodo.get_izquierdo() is None and nodo.get_derecho() is None:</t>
  </si>
  <si>
    <t>return 1 #a</t>
  </si>
  <si>
    <t>return self._contar_hojas_rec(nodo.get_izquierdo()) + self._contar_hojas_rec(nodo.get_derecho()) #b+2T(n/2)</t>
  </si>
  <si>
    <t>#n*a+b(n-1)</t>
  </si>
  <si>
    <t>def contar_hojas_secuencial(self): #1</t>
  </si>
  <si>
    <t>if self.raiz is None: #1</t>
  </si>
  <si>
    <t>hojas = 0 #1</t>
  </si>
  <si>
    <t>stack = [self.raiz] #1</t>
  </si>
  <si>
    <t>#8n+1</t>
  </si>
  <si>
    <t>while stack: #n+1 n</t>
  </si>
  <si>
    <t>nodo = stack.pop() #2n</t>
  </si>
  <si>
    <t>hojas += 1</t>
  </si>
  <si>
    <t>if nodo.get_derecho() is not None: #2n</t>
  </si>
  <si>
    <t>stack.append(nodo.get_derecho())</t>
  </si>
  <si>
    <t>if nodo.get_izquierdo() is not None: #2n</t>
  </si>
  <si>
    <t>stack.append(nodo.get_izquierdo())</t>
  </si>
  <si>
    <t>return hojas #1</t>
  </si>
  <si>
    <t>#8n+6</t>
  </si>
  <si>
    <t>#fin ejercicio 9</t>
  </si>
  <si>
    <t>#ejercicio 10 - Pablo Jiménez</t>
  </si>
  <si>
    <t>def camino_a_nodo(self, valor):</t>
  </si>
  <si>
    <t>camino = []</t>
  </si>
  <si>
    <t>if self._camino_a_nodo_rec(self.raiz, valor, camino):</t>
  </si>
  <si>
    <t>return camino</t>
  </si>
  <si>
    <t>return None</t>
  </si>
  <si>
    <t>def _camino_a_nodo_rec(self, nodo, valor, camino):</t>
  </si>
  <si>
    <t>return False</t>
  </si>
  <si>
    <t>camino.append(nodo.get_valor())</t>
  </si>
  <si>
    <t>if nodo.get_valor() == valor:</t>
  </si>
  <si>
    <t>return True #a</t>
  </si>
  <si>
    <t>if (self._camino_a_nodo_rec(nodo.get_izquierdo(), valor, camino) or</t>
  </si>
  <si>
    <t>self._camino_a_nodo_rec(nodo.get_derecho(), valor, camino)):</t>
  </si>
  <si>
    <t>return True #b+2T(n/2)</t>
  </si>
  <si>
    <t>camino.pop()</t>
  </si>
  <si>
    <t>def camino_a_nodo_secuencial(self, valor): #2</t>
  </si>
  <si>
    <t>stack = [(self.raiz, [self.raiz.get_valor()])] #1</t>
  </si>
  <si>
    <t>nodo, camino = stack.pop() #2n</t>
  </si>
  <si>
    <t>stack.append((nodo.get_derecho(), camino + [nodo.get_derecho().get_valor()]))</t>
  </si>
  <si>
    <t>stack.append((nodo.get_izquierdo(), camino + [nodo.get_izquierdo().get_valor()]))</t>
  </si>
  <si>
    <t>return None #1</t>
  </si>
  <si>
    <t>#fin ejercicio 10</t>
  </si>
  <si>
    <t>#Evaluar tiempos:</t>
  </si>
  <si>
    <t>#a</t>
  </si>
  <si>
    <t>#b+2T(n/2)</t>
  </si>
  <si>
    <t>#T(1) = a</t>
  </si>
  <si>
    <t>#T(2) = b+2a</t>
  </si>
  <si>
    <t>#T(4) = b+2(b+2a) = 3b+4a</t>
  </si>
  <si>
    <t>#T(8) = 7b+8a</t>
  </si>
  <si>
    <t>#T(16) = 15b+16a</t>
  </si>
  <si>
    <t>#T(n) = n*a+b(n-1)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</si>
</sst>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sz val="11.0"/>
      <color theme="1"/>
      <name val="&quot;cascadia code&quot;"/>
    </font>
    <font>
      <sz val="11.0"/>
      <color rgb="FFCE9178"/>
      <name val="&quot;cascadia code&quot;"/>
    </font>
    <font>
      <sz val="11.0"/>
      <color rgb="FFCCCCCC"/>
      <name val="&quot;cascadia code&quot;"/>
    </font>
    <font>
      <sz val="11.0"/>
      <color rgb="FFFFFFFF"/>
      <name val="&quot;cascadia code&quot;"/>
    </font>
    <font>
      <sz val="11.0"/>
      <color rgb="FF6A9955"/>
      <name val="&quot;cascadia code&quot;"/>
    </font>
    <font>
      <sz val="11.0"/>
      <color rgb="FF9CDCFE"/>
      <name val="&quot;cascadia code&quot;"/>
    </font>
    <font>
      <b/>
      <sz val="11.0"/>
      <color rgb="FF6A9955"/>
      <name val="&quot;cascadia code&quot;"/>
    </font>
    <font>
      <b/>
      <sz val="11.0"/>
      <color rgb="FF000000"/>
      <name val="Arial"/>
    </font>
    <font>
      <b/>
      <sz val="11.0"/>
      <color rgb="FF000000"/>
      <name val="&quot;cascadia code&quot;"/>
    </font>
    <font>
      <b/>
      <sz val="11.0"/>
      <color rgb="FFFFFFFF"/>
      <name val="&quot;cascadia code&quot;"/>
    </font>
    <font>
      <b/>
      <sz val="11.0"/>
      <color rgb="FFCCCCCC"/>
      <name val="&quot;cascadia code&quot;"/>
    </font>
    <font>
      <i/>
      <sz val="11.0"/>
      <color rgb="FFACB6BF"/>
      <name val="Consolas"/>
    </font>
    <font>
      <i/>
      <sz val="11.0"/>
      <color rgb="FFBFBDB6"/>
      <name val="Consolas"/>
    </font>
    <font>
      <i/>
      <sz val="11.0"/>
      <color rgb="FFD2A6FF"/>
      <name val="Consolas"/>
    </font>
    <font>
      <i/>
      <sz val="11.0"/>
      <color rgb="FFF29668"/>
      <name val="Consolas"/>
    </font>
  </fonts>
  <fills count="1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1F1F1F"/>
        <bgColor rgb="FF1F1F1F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0B0E14"/>
        <bgColor rgb="FF0B0E14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1F1F1F"/>
      </top>
      <bottom style="thin">
        <color rgb="FF1F1F1F"/>
      </bottom>
    </border>
    <border>
      <left style="thin">
        <color rgb="FF284E3F"/>
      </left>
      <right style="thin">
        <color rgb="FF284E3F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284E3F"/>
      </right>
      <top style="thin">
        <color rgb="FF1F1F1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284E3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2" fillId="0" fontId="3" numFmtId="0" xfId="0" applyAlignment="1" applyBorder="1" applyFont="1">
      <alignment readingOrder="0" shrinkToFit="0" vertical="bottom" wrapText="0"/>
    </xf>
    <xf borderId="3" fillId="3" fontId="3" numFmtId="0" xfId="0" applyAlignment="1" applyBorder="1" applyFill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  <xf borderId="6" fillId="0" fontId="4" numFmtId="0" xfId="0" applyAlignment="1" applyBorder="1" applyFont="1">
      <alignment horizontal="right" readingOrder="0" shrinkToFit="0" vertical="bottom" wrapText="0"/>
    </xf>
    <xf borderId="7" fillId="0" fontId="4" numFmtId="0" xfId="0" applyAlignment="1" applyBorder="1" applyFont="1">
      <alignment horizontal="right" readingOrder="0" shrinkToFit="0" vertical="bottom" wrapText="0"/>
    </xf>
    <xf borderId="8" fillId="0" fontId="4" numFmtId="0" xfId="0" applyAlignment="1" applyBorder="1" applyFont="1">
      <alignment horizontal="right" readingOrder="0" shrinkToFit="0" vertical="bottom" wrapText="0"/>
    </xf>
    <xf borderId="0" fillId="3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1" fillId="7" fontId="1" numFmtId="0" xfId="0" applyAlignment="1" applyBorder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1" fillId="6" fontId="1" numFmtId="0" xfId="0" applyAlignment="1" applyBorder="1" applyFont="1">
      <alignment readingOrder="0"/>
    </xf>
    <xf borderId="0" fillId="0" fontId="2" numFmtId="0" xfId="0" applyFont="1"/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3" fontId="1" numFmtId="0" xfId="0" applyAlignment="1" applyFont="1">
      <alignment readingOrder="0"/>
    </xf>
    <xf borderId="9" fillId="0" fontId="5" numFmtId="0" xfId="0" applyAlignment="1" applyBorder="1" applyFont="1">
      <alignment horizontal="left" readingOrder="0" shrinkToFit="0" vertical="center" wrapText="0"/>
    </xf>
    <xf borderId="10" fillId="6" fontId="1" numFmtId="0" xfId="0" applyAlignment="1" applyBorder="1" applyFont="1">
      <alignment readingOrder="0"/>
    </xf>
    <xf quotePrefix="1" borderId="11" fillId="12" fontId="6" numFmtId="0" xfId="0" applyAlignment="1" applyBorder="1" applyFill="1" applyFont="1">
      <alignment readingOrder="0" shrinkToFit="0" vertical="center" wrapText="0"/>
    </xf>
    <xf borderId="12" fillId="13" fontId="7" numFmtId="0" xfId="0" applyAlignment="1" applyBorder="1" applyFill="1" applyFont="1">
      <alignment readingOrder="0" shrinkToFit="0" vertical="center" wrapText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11" fillId="12" fontId="8" numFmtId="0" xfId="0" applyAlignment="1" applyBorder="1" applyFont="1">
      <alignment readingOrder="0" shrinkToFit="0" vertical="center" wrapText="0"/>
    </xf>
    <xf borderId="12" fillId="13" fontId="7" numFmtId="0" xfId="0" applyAlignment="1" applyBorder="1" applyFont="1">
      <alignment shrinkToFit="0" vertical="center" wrapText="0"/>
    </xf>
    <xf borderId="12" fillId="13" fontId="9" numFmtId="0" xfId="0" applyAlignment="1" applyBorder="1" applyFont="1">
      <alignment readingOrder="0" shrinkToFit="0" vertical="center" wrapText="0"/>
    </xf>
    <xf borderId="11" fillId="12" fontId="9" numFmtId="0" xfId="0" applyAlignment="1" applyBorder="1" applyFont="1">
      <alignment shrinkToFit="0" vertical="center" wrapText="0"/>
    </xf>
    <xf borderId="12" fillId="13" fontId="10" numFmtId="0" xfId="0" applyAlignment="1" applyBorder="1" applyFont="1">
      <alignment readingOrder="0" shrinkToFit="0" vertical="center" wrapText="0"/>
    </xf>
    <xf borderId="11" fillId="12" fontId="9" numFmtId="0" xfId="0" applyAlignment="1" applyBorder="1" applyFont="1">
      <alignment readingOrder="0" shrinkToFit="0" vertical="center" wrapText="0"/>
    </xf>
    <xf borderId="13" fillId="14" fontId="11" numFmtId="0" xfId="0" applyAlignment="1" applyBorder="1" applyFill="1" applyFont="1">
      <alignment readingOrder="0" shrinkToFit="0" vertical="center" wrapText="0"/>
    </xf>
    <xf borderId="8" fillId="0" fontId="1" numFmtId="0" xfId="0" applyAlignment="1" applyBorder="1" applyFont="1">
      <alignment readingOrder="0"/>
    </xf>
    <xf borderId="14" fillId="0" fontId="1" numFmtId="0" xfId="0" applyBorder="1" applyFont="1"/>
    <xf borderId="11" fillId="12" fontId="9" numFmtId="0" xfId="0" applyAlignment="1" applyBorder="1" applyFont="1">
      <alignment shrinkToFit="0" vertical="center" wrapText="0"/>
    </xf>
    <xf borderId="15" fillId="15" fontId="9" numFmtId="0" xfId="0" applyAlignment="1" applyBorder="1" applyFill="1" applyFont="1">
      <alignment readingOrder="0" shrinkToFit="0" vertical="center" wrapText="0"/>
    </xf>
    <xf borderId="15" fillId="15" fontId="1" numFmtId="0" xfId="0" applyAlignment="1" applyBorder="1" applyFont="1">
      <alignment shrinkToFit="0" vertical="center" wrapText="0"/>
    </xf>
    <xf borderId="13" fillId="14" fontId="9" numFmtId="0" xfId="0" applyAlignment="1" applyBorder="1" applyFont="1">
      <alignment readingOrder="0" shrinkToFit="0" vertical="center" wrapText="0"/>
    </xf>
    <xf borderId="16" fillId="13" fontId="7" numFmtId="0" xfId="0" applyAlignment="1" applyBorder="1" applyFont="1">
      <alignment readingOrder="0" shrinkToFit="0" vertical="center" wrapText="0"/>
    </xf>
    <xf borderId="1" fillId="9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4" fontId="2" numFmtId="0" xfId="0" applyAlignment="1" applyBorder="1" applyFont="1">
      <alignment readingOrder="0"/>
    </xf>
    <xf borderId="15" fillId="15" fontId="9" numFmtId="0" xfId="0" applyAlignment="1" applyBorder="1" applyFont="1">
      <alignment shrinkToFit="0" vertical="center" wrapText="0"/>
    </xf>
    <xf borderId="17" fillId="4" fontId="12" numFmtId="0" xfId="0" applyAlignment="1" applyBorder="1" applyFont="1">
      <alignment readingOrder="0" shrinkToFit="0" vertical="center" wrapText="0"/>
    </xf>
    <xf borderId="18" fillId="4" fontId="13" numFmtId="0" xfId="0" applyAlignment="1" applyBorder="1" applyFont="1">
      <alignment readingOrder="0" shrinkToFit="0" vertical="center" wrapText="0"/>
    </xf>
    <xf borderId="12" fillId="13" fontId="14" numFmtId="0" xfId="0" applyAlignment="1" applyBorder="1" applyFont="1">
      <alignment readingOrder="0" shrinkToFit="0" vertical="center" wrapText="0"/>
    </xf>
    <xf borderId="12" fillId="13" fontId="15" numFmtId="0" xfId="0" applyAlignment="1" applyBorder="1" applyFont="1">
      <alignment readingOrder="0" shrinkToFit="0" vertical="center" wrapText="0"/>
    </xf>
    <xf borderId="12" fillId="13" fontId="6" numFmtId="0" xfId="0" applyAlignment="1" applyBorder="1" applyFont="1">
      <alignment readingOrder="0" shrinkToFit="0" vertical="center" wrapText="0"/>
    </xf>
    <xf borderId="12" fillId="13" fontId="8" numFmtId="0" xfId="0" applyAlignment="1" applyBorder="1" applyFont="1">
      <alignment readingOrder="0" shrinkToFit="0" vertical="center" wrapText="0"/>
    </xf>
    <xf borderId="16" fillId="13" fontId="10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/>
    </xf>
    <xf borderId="12" fillId="13" fontId="9" numFmtId="0" xfId="0" applyAlignment="1" applyBorder="1" applyFont="1">
      <alignment shrinkToFit="0" vertical="center" wrapText="0"/>
    </xf>
    <xf borderId="17" fillId="4" fontId="13" numFmtId="0" xfId="0" applyAlignment="1" applyBorder="1" applyFont="1">
      <alignment readingOrder="0" shrinkToFit="0" vertical="center" wrapText="0"/>
    </xf>
    <xf borderId="0" fillId="16" fontId="16" numFmtId="0" xfId="0" applyAlignment="1" applyFill="1" applyFont="1">
      <alignment readingOrder="0"/>
    </xf>
    <xf borderId="0" fillId="16" fontId="17" numFmtId="0" xfId="0" applyAlignment="1" applyFont="1">
      <alignment readingOrder="0"/>
    </xf>
    <xf borderId="0" fillId="16" fontId="17" numFmtId="0" xfId="0" applyFont="1"/>
    <xf borderId="0" fillId="16" fontId="18" numFmtId="0" xfId="0" applyAlignment="1" applyFont="1">
      <alignment readingOrder="0"/>
    </xf>
    <xf borderId="0" fillId="16" fontId="19" numFmtId="0" xfId="0" applyAlignment="1" applyFont="1">
      <alignment readingOrder="0"/>
    </xf>
    <xf borderId="0" fillId="16" fontId="1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Ejercicio7-style">
      <tableStyleElement dxfId="1" type="headerRow"/>
      <tableStyleElement dxfId="2" type="firstRowStripe"/>
      <tableStyleElement dxfId="3" type="secondRowStripe"/>
    </tableStyle>
    <tableStyle count="3" pivot="0" name="Ejercicio7-style 2">
      <tableStyleElement dxfId="1" type="headerRow"/>
      <tableStyleElement dxfId="2" type="firstRowStripe"/>
      <tableStyleElement dxfId="3" type="secondRowStripe"/>
    </tableStyle>
    <tableStyle count="3" pivot="0" name="Ejercicio8-style">
      <tableStyleElement dxfId="1" type="headerRow"/>
      <tableStyleElement dxfId="2" type="firstRowStripe"/>
      <tableStyleElement dxfId="3" type="secondRowStripe"/>
    </tableStyle>
    <tableStyle count="3" pivot="0" name="Ejercicio8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3n + 5 y b(n-1)+a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Ejercicio1!$L$3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Ejercicio1!$K$4:$K$13</c:f>
            </c:strRef>
          </c:cat>
          <c:val>
            <c:numRef>
              <c:f>Ejercicio1!$L$4:$L$13</c:f>
              <c:numCache/>
            </c:numRef>
          </c:val>
          <c:smooth val="0"/>
        </c:ser>
        <c:ser>
          <c:idx val="1"/>
          <c:order val="1"/>
          <c:tx>
            <c:strRef>
              <c:f>Ejercicio1!$M$3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Ejercicio1!$K$4:$K$13</c:f>
            </c:strRef>
          </c:cat>
          <c:val>
            <c:numRef>
              <c:f>Ejercicio1!$M$4:$M$13</c:f>
              <c:numCache/>
            </c:numRef>
          </c:val>
          <c:smooth val="0"/>
        </c:ser>
        <c:axId val="1043795504"/>
        <c:axId val="509818347"/>
      </c:lineChart>
      <c:catAx>
        <c:axId val="104379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818347"/>
      </c:catAx>
      <c:valAx>
        <c:axId val="509818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795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4n+5 y b(n-1)+a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Ejercicio2!$L$3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Ejercicio2!$K$4:$K$13</c:f>
            </c:strRef>
          </c:cat>
          <c:val>
            <c:numRef>
              <c:f>Ejercicio2!$L$4:$L$13</c:f>
              <c:numCache/>
            </c:numRef>
          </c:val>
          <c:smooth val="0"/>
        </c:ser>
        <c:ser>
          <c:idx val="1"/>
          <c:order val="1"/>
          <c:tx>
            <c:strRef>
              <c:f>Ejercicio2!$M$3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Ejercicio2!$K$4:$K$13</c:f>
            </c:strRef>
          </c:cat>
          <c:val>
            <c:numRef>
              <c:f>Ejercicio2!$M$4:$M$13</c:f>
              <c:numCache/>
            </c:numRef>
          </c:val>
          <c:smooth val="0"/>
        </c:ser>
        <c:axId val="550250187"/>
        <c:axId val="782633537"/>
      </c:lineChart>
      <c:catAx>
        <c:axId val="550250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633537"/>
      </c:catAx>
      <c:valAx>
        <c:axId val="782633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250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4n+6 y b(n - 1) +a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Ejercicio3!$N$2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Ejercicio3!$M$3:$M$13</c:f>
            </c:strRef>
          </c:cat>
          <c:val>
            <c:numRef>
              <c:f>Ejercicio3!$N$3:$N$13</c:f>
              <c:numCache/>
            </c:numRef>
          </c:val>
          <c:smooth val="0"/>
        </c:ser>
        <c:ser>
          <c:idx val="1"/>
          <c:order val="1"/>
          <c:tx>
            <c:strRef>
              <c:f>Ejercicio3!$O$2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Ejercicio3!$M$3:$M$13</c:f>
            </c:strRef>
          </c:cat>
          <c:val>
            <c:numRef>
              <c:f>Ejercicio3!$O$3:$O$13</c:f>
              <c:numCache/>
            </c:numRef>
          </c:val>
          <c:smooth val="0"/>
        </c:ser>
        <c:axId val="550893181"/>
        <c:axId val="481071593"/>
      </c:lineChart>
      <c:catAx>
        <c:axId val="550893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071593"/>
      </c:catAx>
      <c:valAx>
        <c:axId val="481071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893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4n^2+4n+5 y b(n - 1) +a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'Ejercicio 4'!$O$2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'Ejercicio 4'!$N$3:$N$12</c:f>
            </c:strRef>
          </c:cat>
          <c:val>
            <c:numRef>
              <c:f>'Ejercicio 4'!$O$3:$O$12</c:f>
              <c:numCache/>
            </c:numRef>
          </c:val>
          <c:smooth val="0"/>
        </c:ser>
        <c:ser>
          <c:idx val="1"/>
          <c:order val="1"/>
          <c:tx>
            <c:strRef>
              <c:f>'Ejercicio 4'!$P$2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'Ejercicio 4'!$N$3:$N$12</c:f>
            </c:strRef>
          </c:cat>
          <c:val>
            <c:numRef>
              <c:f>'Ejercicio 4'!$P$3:$P$12</c:f>
              <c:numCache/>
            </c:numRef>
          </c:val>
          <c:smooth val="0"/>
        </c:ser>
        <c:axId val="385412628"/>
        <c:axId val="918696231"/>
      </c:lineChart>
      <c:catAx>
        <c:axId val="385412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696231"/>
      </c:catAx>
      <c:valAx>
        <c:axId val="918696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412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3n+5 y b(n - 1) +a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'Ejercicio 5'!$O$2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'Ejercicio 5'!$N$3:$N$12</c:f>
            </c:strRef>
          </c:cat>
          <c:val>
            <c:numRef>
              <c:f>'Ejercicio 5'!$O$3:$O$12</c:f>
              <c:numCache/>
            </c:numRef>
          </c:val>
          <c:smooth val="0"/>
        </c:ser>
        <c:ser>
          <c:idx val="1"/>
          <c:order val="1"/>
          <c:tx>
            <c:strRef>
              <c:f>'Ejercicio 5'!$P$2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'Ejercicio 5'!$N$3:$N$12</c:f>
            </c:strRef>
          </c:cat>
          <c:val>
            <c:numRef>
              <c:f>'Ejercicio 5'!$P$3:$P$12</c:f>
              <c:numCache/>
            </c:numRef>
          </c:val>
          <c:smooth val="0"/>
        </c:ser>
        <c:axId val="1199358783"/>
        <c:axId val="5853812"/>
      </c:lineChart>
      <c:catAx>
        <c:axId val="119935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3812"/>
      </c:catAx>
      <c:valAx>
        <c:axId val="5853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358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8n^3+7n^2+23n+8 y b(n - 1) +a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'Ejercicio 6'!$P$36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'Ejercicio 6'!$O$37:$O$46</c:f>
            </c:strRef>
          </c:cat>
          <c:val>
            <c:numRef>
              <c:f>'Ejercicio 6'!$P$37:$P$46</c:f>
              <c:numCache/>
            </c:numRef>
          </c:val>
          <c:smooth val="0"/>
        </c:ser>
        <c:ser>
          <c:idx val="1"/>
          <c:order val="1"/>
          <c:tx>
            <c:strRef>
              <c:f>'Ejercicio 6'!$Q$36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'Ejercicio 6'!$O$37:$O$46</c:f>
            </c:strRef>
          </c:cat>
          <c:val>
            <c:numRef>
              <c:f>'Ejercicio 6'!$Q$37:$Q$46</c:f>
              <c:numCache/>
            </c:numRef>
          </c:val>
          <c:smooth val="0"/>
        </c:ser>
        <c:axId val="934242808"/>
        <c:axId val="1290649266"/>
      </c:lineChart>
      <c:catAx>
        <c:axId val="93424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649266"/>
      </c:catAx>
      <c:valAx>
        <c:axId val="1290649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242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resultado(secuencial) y resultado(recursivo)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Ejercicio7!$F$4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Ejercicio7!$E$5:$E$14</c:f>
            </c:strRef>
          </c:cat>
          <c:val>
            <c:numRef>
              <c:f>Ejercicio7!$F$5:$F$14</c:f>
              <c:numCache/>
            </c:numRef>
          </c:val>
          <c:smooth val="0"/>
        </c:ser>
        <c:ser>
          <c:idx val="1"/>
          <c:order val="1"/>
          <c:tx>
            <c:strRef>
              <c:f>Ejercicio7!$G$4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Ejercicio7!$E$5:$E$14</c:f>
            </c:strRef>
          </c:cat>
          <c:val>
            <c:numRef>
              <c:f>Ejercicio7!$G$5:$G$14</c:f>
              <c:numCache/>
            </c:numRef>
          </c:val>
          <c:smooth val="0"/>
        </c:ser>
        <c:axId val="390764539"/>
        <c:axId val="429794440"/>
      </c:lineChart>
      <c:catAx>
        <c:axId val="390764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794440"/>
      </c:catAx>
      <c:valAx>
        <c:axId val="429794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764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resultado(secuencial) y resultado(recursivo)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Ejercicio8!$F$2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Ejercicio8!$E$3:$E$12</c:f>
            </c:strRef>
          </c:cat>
          <c:val>
            <c:numRef>
              <c:f>Ejercicio8!$F$3:$F$12</c:f>
              <c:numCache/>
            </c:numRef>
          </c:val>
          <c:smooth val="0"/>
        </c:ser>
        <c:ser>
          <c:idx val="1"/>
          <c:order val="1"/>
          <c:tx>
            <c:strRef>
              <c:f>Ejercicio8!$G$2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Ejercicio8!$E$3:$E$12</c:f>
            </c:strRef>
          </c:cat>
          <c:val>
            <c:numRef>
              <c:f>Ejercicio8!$G$3:$G$12</c:f>
              <c:numCache/>
            </c:numRef>
          </c:val>
          <c:smooth val="0"/>
        </c:ser>
        <c:axId val="1092148962"/>
        <c:axId val="833612125"/>
      </c:lineChart>
      <c:catAx>
        <c:axId val="109214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612125"/>
      </c:catAx>
      <c:valAx>
        <c:axId val="833612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148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9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4.png"/><Relationship Id="rId3" Type="http://schemas.openxmlformats.org/officeDocument/2006/relationships/image" Target="../media/image1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5.png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6.png"/><Relationship Id="rId3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0.png"/><Relationship Id="rId3" Type="http://schemas.openxmlformats.org/officeDocument/2006/relationships/image" Target="../media/image1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28575</xdr:colOff>
      <xdr:row>0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14</xdr:row>
      <xdr:rowOff>133350</xdr:rowOff>
    </xdr:from>
    <xdr:ext cx="5095875" cy="10382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</xdr:row>
      <xdr:rowOff>66675</xdr:rowOff>
    </xdr:from>
    <xdr:ext cx="3257550" cy="1104900"/>
    <xdr:pic>
      <xdr:nvPicPr>
        <xdr:cNvPr id="0" name="image9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6124575</xdr:colOff>
      <xdr:row>1</xdr:row>
      <xdr:rowOff>152400</xdr:rowOff>
    </xdr:from>
    <xdr:ext cx="9896475" cy="4248150"/>
    <xdr:pic>
      <xdr:nvPicPr>
        <xdr:cNvPr id="0" name="image1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21</xdr:row>
      <xdr:rowOff>66675</xdr:rowOff>
    </xdr:from>
    <xdr:ext cx="2428875" cy="2476500"/>
    <xdr:pic>
      <xdr:nvPicPr>
        <xdr:cNvPr id="0" name="image1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885825</xdr:colOff>
      <xdr:row>0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200025</xdr:rowOff>
    </xdr:from>
    <xdr:ext cx="3257550" cy="1495425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6153150" cy="1171575"/>
    <xdr:pic>
      <xdr:nvPicPr>
        <xdr:cNvPr id="0" name="image1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685800</xdr:colOff>
      <xdr:row>0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6734175" cy="215265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14</xdr:row>
      <xdr:rowOff>76200</xdr:rowOff>
    </xdr:from>
    <xdr:ext cx="6677025" cy="35433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466725</xdr:colOff>
      <xdr:row>0</xdr:row>
      <xdr:rowOff>152400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6143625" cy="3333750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24</xdr:row>
      <xdr:rowOff>76200</xdr:rowOff>
    </xdr:from>
    <xdr:ext cx="5629275" cy="3590925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428625</xdr:colOff>
      <xdr:row>0</xdr:row>
      <xdr:rowOff>190500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2</xdr:row>
      <xdr:rowOff>66675</xdr:rowOff>
    </xdr:from>
    <xdr:ext cx="7677150" cy="2914650"/>
    <xdr:pic>
      <xdr:nvPicPr>
        <xdr:cNvPr id="0" name="image8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7972425" cy="329565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876300</xdr:colOff>
      <xdr:row>24</xdr:row>
      <xdr:rowOff>85725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6</xdr:row>
      <xdr:rowOff>-28575</xdr:rowOff>
    </xdr:from>
    <xdr:ext cx="5886450" cy="6153150"/>
    <xdr:pic>
      <xdr:nvPicPr>
        <xdr:cNvPr id="0" name="image10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5048250" cy="2638425"/>
    <xdr:pic>
      <xdr:nvPicPr>
        <xdr:cNvPr id="0" name="image1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15</xdr:row>
      <xdr:rowOff>95250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12</xdr:row>
      <xdr:rowOff>257175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8467725</xdr:colOff>
      <xdr:row>1</xdr:row>
      <xdr:rowOff>85725</xdr:rowOff>
    </xdr:from>
    <xdr:ext cx="9963150" cy="4181475"/>
    <xdr:pic>
      <xdr:nvPicPr>
        <xdr:cNvPr id="0" name="image1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171450</xdr:colOff>
      <xdr:row>22</xdr:row>
      <xdr:rowOff>161925</xdr:rowOff>
    </xdr:from>
    <xdr:ext cx="2428875" cy="2476500"/>
    <xdr:pic>
      <xdr:nvPicPr>
        <xdr:cNvPr id="0" name="image1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4:A71" displayName="Matriz_espiral" name="Matriz_espiral" id="1">
  <tableColumns count="1">
    <tableColumn name="def generar_secuencial(self):" id="1"/>
  </tableColumns>
  <tableStyleInfo name="Ejercicio7-style" showColumnStripes="0" showFirstColumn="1" showLastColumn="1" showRowStripes="1"/>
</table>
</file>

<file path=xl/tables/table2.xml><?xml version="1.0" encoding="utf-8"?>
<table xmlns="http://schemas.openxmlformats.org/spreadsheetml/2006/main" ref="C4:C38" displayName="Matriz_espiral_" name="Matriz_espiral_" id="2">
  <tableColumns count="1">
    <tableColumn name="#metodo recursivo" id="1"/>
  </tableColumns>
  <tableStyleInfo name="Ejercicio7-style 2" showColumnStripes="0" showFirstColumn="1" showLastColumn="1" showRowStripes="1"/>
</table>
</file>

<file path=xl/tables/table3.xml><?xml version="1.0" encoding="utf-8"?>
<table xmlns="http://schemas.openxmlformats.org/spreadsheetml/2006/main" ref="A2:A25" displayName="Tabla_1" name="Tabla_1" id="3">
  <tableColumns count="1">
    <tableColumn name="#METODO SECUENCIAL PREORDEN" id="1"/>
  </tableColumns>
  <tableStyleInfo name="Ejercicio8-style" showColumnStripes="0" showFirstColumn="1" showLastColumn="1" showRowStripes="1"/>
</table>
</file>

<file path=xl/tables/table4.xml><?xml version="1.0" encoding="utf-8"?>
<table xmlns="http://schemas.openxmlformats.org/spreadsheetml/2006/main" ref="C2:C12" displayName="Tabla_2" name="Tabla_2" id="4">
  <tableColumns count="1">
    <tableColumn name="#METODO RECURSIVO PREORDEN" id="1"/>
  </tableColumns>
  <tableStyleInfo name="Ejercicio8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L2" s="2" t="s">
        <v>1</v>
      </c>
      <c r="M2" s="2" t="s">
        <v>2</v>
      </c>
    </row>
    <row r="3">
      <c r="F3" s="1" t="s">
        <v>3</v>
      </c>
      <c r="K3" s="2" t="s">
        <v>4</v>
      </c>
      <c r="L3" s="2" t="s">
        <v>5</v>
      </c>
      <c r="M3" s="2" t="s">
        <v>6</v>
      </c>
    </row>
    <row r="4">
      <c r="K4" s="2">
        <v>100.0</v>
      </c>
      <c r="L4" s="3">
        <f t="shared" ref="L4:L13" si="1">3*(K4)+5</f>
        <v>305</v>
      </c>
      <c r="M4" s="2">
        <f t="shared" ref="M4:M13" si="2">1*(K4-1)+1</f>
        <v>100</v>
      </c>
    </row>
    <row r="5">
      <c r="K5" s="2">
        <v>200.0</v>
      </c>
      <c r="L5" s="3">
        <f t="shared" si="1"/>
        <v>605</v>
      </c>
      <c r="M5" s="2">
        <f t="shared" si="2"/>
        <v>200</v>
      </c>
    </row>
    <row r="6">
      <c r="K6" s="2">
        <v>300.0</v>
      </c>
      <c r="L6" s="3">
        <f t="shared" si="1"/>
        <v>905</v>
      </c>
      <c r="M6" s="2">
        <f t="shared" si="2"/>
        <v>300</v>
      </c>
    </row>
    <row r="7">
      <c r="K7" s="2">
        <v>400.0</v>
      </c>
      <c r="L7" s="3">
        <f t="shared" si="1"/>
        <v>1205</v>
      </c>
      <c r="M7" s="2">
        <f t="shared" si="2"/>
        <v>400</v>
      </c>
    </row>
    <row r="8">
      <c r="K8" s="2">
        <v>500.0</v>
      </c>
      <c r="L8" s="3">
        <f t="shared" si="1"/>
        <v>1505</v>
      </c>
      <c r="M8" s="2">
        <f t="shared" si="2"/>
        <v>500</v>
      </c>
    </row>
    <row r="9">
      <c r="K9" s="2">
        <v>600.0</v>
      </c>
      <c r="L9" s="3">
        <f t="shared" si="1"/>
        <v>1805</v>
      </c>
      <c r="M9" s="2">
        <f t="shared" si="2"/>
        <v>600</v>
      </c>
    </row>
    <row r="10">
      <c r="K10" s="2">
        <v>700.0</v>
      </c>
      <c r="L10" s="3">
        <f t="shared" si="1"/>
        <v>2105</v>
      </c>
      <c r="M10" s="2">
        <f t="shared" si="2"/>
        <v>700</v>
      </c>
    </row>
    <row r="11">
      <c r="K11" s="2">
        <v>800.0</v>
      </c>
      <c r="L11" s="3">
        <f t="shared" si="1"/>
        <v>2405</v>
      </c>
      <c r="M11" s="2">
        <f t="shared" si="2"/>
        <v>800</v>
      </c>
    </row>
    <row r="12">
      <c r="K12" s="2">
        <v>900.0</v>
      </c>
      <c r="L12" s="3">
        <f t="shared" si="1"/>
        <v>2705</v>
      </c>
      <c r="M12" s="2">
        <f t="shared" si="2"/>
        <v>900</v>
      </c>
    </row>
    <row r="13">
      <c r="K13" s="2">
        <v>1000.0</v>
      </c>
      <c r="L13" s="3">
        <f t="shared" si="1"/>
        <v>3005</v>
      </c>
      <c r="M13" s="2">
        <f t="shared" si="2"/>
        <v>1000</v>
      </c>
    </row>
    <row r="16">
      <c r="G16" s="1" t="s">
        <v>7</v>
      </c>
    </row>
    <row r="17">
      <c r="G17" s="1" t="s">
        <v>8</v>
      </c>
    </row>
    <row r="18">
      <c r="G18" s="1" t="s">
        <v>9</v>
      </c>
    </row>
    <row r="19">
      <c r="G19" s="1" t="s">
        <v>10</v>
      </c>
    </row>
    <row r="20">
      <c r="G20" s="1" t="s">
        <v>11</v>
      </c>
    </row>
    <row r="21">
      <c r="G21" s="1" t="s">
        <v>12</v>
      </c>
    </row>
    <row r="22">
      <c r="G22" s="1" t="s">
        <v>13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4.25"/>
  </cols>
  <sheetData>
    <row r="2">
      <c r="A2" s="67" t="s">
        <v>328</v>
      </c>
    </row>
    <row r="3">
      <c r="A3" s="68" t="s">
        <v>329</v>
      </c>
    </row>
    <row r="4">
      <c r="A4" s="68" t="s">
        <v>330</v>
      </c>
    </row>
    <row r="5">
      <c r="A5" s="68" t="s">
        <v>331</v>
      </c>
    </row>
    <row r="6">
      <c r="A6" s="68" t="s">
        <v>332</v>
      </c>
    </row>
    <row r="7">
      <c r="A7" s="68" t="s">
        <v>199</v>
      </c>
    </row>
    <row r="8">
      <c r="A8" s="70" t="s">
        <v>333</v>
      </c>
    </row>
    <row r="9">
      <c r="A9" s="68" t="s">
        <v>334</v>
      </c>
    </row>
    <row r="10">
      <c r="A10" s="68" t="s">
        <v>276</v>
      </c>
    </row>
    <row r="11">
      <c r="A11" s="70" t="s">
        <v>335</v>
      </c>
    </row>
    <row r="12">
      <c r="A12" s="68" t="s">
        <v>336</v>
      </c>
    </row>
    <row r="13">
      <c r="A13" s="68" t="s">
        <v>337</v>
      </c>
    </row>
    <row r="14">
      <c r="A14" s="67" t="s">
        <v>338</v>
      </c>
    </row>
    <row r="15">
      <c r="A15" s="71" t="s">
        <v>339</v>
      </c>
    </row>
    <row r="16">
      <c r="A16" s="68" t="s">
        <v>340</v>
      </c>
    </row>
    <row r="17">
      <c r="A17" s="67" t="s">
        <v>341</v>
      </c>
    </row>
    <row r="18">
      <c r="A18" s="68" t="s">
        <v>342</v>
      </c>
    </row>
    <row r="19">
      <c r="A19" s="70" t="s">
        <v>335</v>
      </c>
    </row>
    <row r="20">
      <c r="A20" s="67" t="s">
        <v>343</v>
      </c>
    </row>
    <row r="21">
      <c r="A21" s="67" t="s">
        <v>314</v>
      </c>
    </row>
    <row r="22">
      <c r="A22" s="70" t="s">
        <v>333</v>
      </c>
    </row>
    <row r="23">
      <c r="A23" s="67" t="s">
        <v>344</v>
      </c>
    </row>
    <row r="24">
      <c r="A24" s="67" t="s">
        <v>318</v>
      </c>
    </row>
    <row r="25">
      <c r="A25" s="67" t="s">
        <v>345</v>
      </c>
    </row>
    <row r="26">
      <c r="A26" s="68" t="s">
        <v>337</v>
      </c>
    </row>
    <row r="27">
      <c r="A27" s="68" t="s">
        <v>332</v>
      </c>
    </row>
    <row r="28">
      <c r="A28" s="67" t="s">
        <v>321</v>
      </c>
    </row>
    <row r="29">
      <c r="A29" s="68" t="s">
        <v>346</v>
      </c>
    </row>
    <row r="30">
      <c r="A30" s="67" t="s">
        <v>323</v>
      </c>
    </row>
    <row r="31">
      <c r="A31" s="68" t="s">
        <v>347</v>
      </c>
    </row>
    <row r="32">
      <c r="A32" s="67" t="s">
        <v>348</v>
      </c>
    </row>
    <row r="33">
      <c r="A33" s="67" t="s">
        <v>326</v>
      </c>
    </row>
    <row r="34">
      <c r="A34" s="67" t="s">
        <v>349</v>
      </c>
    </row>
    <row r="35">
      <c r="A35" s="67" t="s">
        <v>350</v>
      </c>
    </row>
    <row r="36">
      <c r="A36" s="67" t="s">
        <v>351</v>
      </c>
    </row>
    <row r="37">
      <c r="A37" s="67" t="s">
        <v>352</v>
      </c>
    </row>
    <row r="38">
      <c r="A38" s="72"/>
    </row>
    <row r="39">
      <c r="A39" s="67" t="s">
        <v>353</v>
      </c>
    </row>
    <row r="40">
      <c r="A40" s="67" t="s">
        <v>354</v>
      </c>
    </row>
    <row r="41">
      <c r="A41" s="67" t="s">
        <v>355</v>
      </c>
    </row>
    <row r="42">
      <c r="A42" s="67" t="s">
        <v>356</v>
      </c>
    </row>
    <row r="43">
      <c r="A43" s="67" t="s">
        <v>357</v>
      </c>
    </row>
    <row r="44">
      <c r="A44" s="67" t="s">
        <v>358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2">
      <c r="L2" s="2" t="s">
        <v>1</v>
      </c>
      <c r="M2" s="2" t="s">
        <v>2</v>
      </c>
    </row>
    <row r="3">
      <c r="E3" s="1" t="s">
        <v>15</v>
      </c>
      <c r="K3" s="2" t="s">
        <v>4</v>
      </c>
      <c r="L3" s="2" t="s">
        <v>16</v>
      </c>
      <c r="M3" s="2" t="s">
        <v>6</v>
      </c>
    </row>
    <row r="4">
      <c r="K4" s="2">
        <v>100.0</v>
      </c>
      <c r="L4" s="3">
        <f t="shared" ref="L4:L13" si="1">4*(K4)+5</f>
        <v>405</v>
      </c>
      <c r="M4" s="3">
        <f t="shared" ref="M4:M13" si="2">1*(K4-1)+1</f>
        <v>100</v>
      </c>
    </row>
    <row r="5">
      <c r="K5" s="2">
        <v>200.0</v>
      </c>
      <c r="L5" s="3">
        <f t="shared" si="1"/>
        <v>805</v>
      </c>
      <c r="M5" s="3">
        <f t="shared" si="2"/>
        <v>200</v>
      </c>
    </row>
    <row r="6">
      <c r="K6" s="2">
        <v>300.0</v>
      </c>
      <c r="L6" s="3">
        <f t="shared" si="1"/>
        <v>1205</v>
      </c>
      <c r="M6" s="3">
        <f t="shared" si="2"/>
        <v>300</v>
      </c>
    </row>
    <row r="7">
      <c r="K7" s="2">
        <v>400.0</v>
      </c>
      <c r="L7" s="3">
        <f t="shared" si="1"/>
        <v>1605</v>
      </c>
      <c r="M7" s="3">
        <f t="shared" si="2"/>
        <v>400</v>
      </c>
    </row>
    <row r="8">
      <c r="K8" s="2">
        <v>500.0</v>
      </c>
      <c r="L8" s="3">
        <f t="shared" si="1"/>
        <v>2005</v>
      </c>
      <c r="M8" s="3">
        <f t="shared" si="2"/>
        <v>500</v>
      </c>
    </row>
    <row r="9">
      <c r="K9" s="2">
        <v>600.0</v>
      </c>
      <c r="L9" s="3">
        <f t="shared" si="1"/>
        <v>2405</v>
      </c>
      <c r="M9" s="3">
        <f t="shared" si="2"/>
        <v>600</v>
      </c>
    </row>
    <row r="10">
      <c r="K10" s="2">
        <v>700.0</v>
      </c>
      <c r="L10" s="3">
        <f t="shared" si="1"/>
        <v>2805</v>
      </c>
      <c r="M10" s="3">
        <f t="shared" si="2"/>
        <v>700</v>
      </c>
    </row>
    <row r="11">
      <c r="K11" s="2">
        <v>800.0</v>
      </c>
      <c r="L11" s="3">
        <f t="shared" si="1"/>
        <v>3205</v>
      </c>
      <c r="M11" s="3">
        <f t="shared" si="2"/>
        <v>800</v>
      </c>
    </row>
    <row r="12">
      <c r="K12" s="2">
        <v>900.0</v>
      </c>
      <c r="L12" s="3">
        <f t="shared" si="1"/>
        <v>3605</v>
      </c>
      <c r="M12" s="3">
        <f t="shared" si="2"/>
        <v>900</v>
      </c>
    </row>
    <row r="13">
      <c r="H13" s="1" t="s">
        <v>17</v>
      </c>
      <c r="K13" s="2">
        <v>1000.0</v>
      </c>
      <c r="L13" s="3">
        <f t="shared" si="1"/>
        <v>4005</v>
      </c>
      <c r="M13" s="3">
        <f t="shared" si="2"/>
        <v>1000</v>
      </c>
    </row>
    <row r="14">
      <c r="H14" s="1" t="s">
        <v>18</v>
      </c>
    </row>
    <row r="16">
      <c r="H16" s="1" t="s">
        <v>19</v>
      </c>
    </row>
    <row r="17">
      <c r="H17" s="1" t="s">
        <v>20</v>
      </c>
    </row>
    <row r="18">
      <c r="H18" s="1" t="s">
        <v>21</v>
      </c>
    </row>
    <row r="19">
      <c r="H19" s="1" t="s">
        <v>22</v>
      </c>
    </row>
    <row r="21">
      <c r="H21" s="1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H2" s="1" t="s">
        <v>24</v>
      </c>
      <c r="I2" s="1">
        <v>2.0</v>
      </c>
      <c r="M2" s="4" t="s">
        <v>4</v>
      </c>
      <c r="N2" s="4" t="s">
        <v>25</v>
      </c>
      <c r="O2" s="4" t="s">
        <v>26</v>
      </c>
    </row>
    <row r="3">
      <c r="H3" s="1" t="s">
        <v>27</v>
      </c>
      <c r="I3" s="1">
        <v>1.0</v>
      </c>
      <c r="M3" s="1">
        <v>10.0</v>
      </c>
      <c r="N3" s="5">
        <f t="shared" ref="N3:N13" si="1">4*M3+6</f>
        <v>46</v>
      </c>
      <c r="O3" s="5">
        <f t="shared" ref="O3:O13" si="2"> 1 *(M3 -1) + 1</f>
        <v>10</v>
      </c>
    </row>
    <row r="4">
      <c r="H4" s="1" t="s">
        <v>28</v>
      </c>
      <c r="M4" s="1">
        <v>20.0</v>
      </c>
      <c r="N4" s="5">
        <f t="shared" si="1"/>
        <v>86</v>
      </c>
      <c r="O4" s="5">
        <f t="shared" si="2"/>
        <v>20</v>
      </c>
    </row>
    <row r="5">
      <c r="H5" s="1" t="s">
        <v>29</v>
      </c>
      <c r="I5" s="1">
        <v>1.0</v>
      </c>
      <c r="M5" s="1">
        <v>30.0</v>
      </c>
      <c r="N5" s="5">
        <f t="shared" si="1"/>
        <v>126</v>
      </c>
      <c r="O5" s="5">
        <f t="shared" si="2"/>
        <v>30</v>
      </c>
    </row>
    <row r="6">
      <c r="H6" s="1" t="s">
        <v>30</v>
      </c>
      <c r="I6" s="1" t="s">
        <v>31</v>
      </c>
      <c r="K6" s="6" t="s">
        <v>32</v>
      </c>
      <c r="M6" s="1">
        <v>40.0</v>
      </c>
      <c r="N6" s="5">
        <f t="shared" si="1"/>
        <v>166</v>
      </c>
      <c r="O6" s="5">
        <f t="shared" si="2"/>
        <v>40</v>
      </c>
    </row>
    <row r="7">
      <c r="H7" s="1" t="s">
        <v>33</v>
      </c>
      <c r="I7" s="1" t="s">
        <v>34</v>
      </c>
      <c r="M7" s="1">
        <v>50.0</v>
      </c>
      <c r="N7" s="5">
        <f t="shared" si="1"/>
        <v>206</v>
      </c>
      <c r="O7" s="5">
        <f t="shared" si="2"/>
        <v>50</v>
      </c>
    </row>
    <row r="8">
      <c r="H8" s="1" t="s">
        <v>35</v>
      </c>
      <c r="I8" s="1" t="s">
        <v>34</v>
      </c>
      <c r="M8" s="1">
        <v>60.0</v>
      </c>
      <c r="N8" s="5">
        <f t="shared" si="1"/>
        <v>246</v>
      </c>
      <c r="O8" s="5">
        <f t="shared" si="2"/>
        <v>60</v>
      </c>
    </row>
    <row r="9">
      <c r="H9" s="1" t="s">
        <v>36</v>
      </c>
      <c r="I9" s="1" t="s">
        <v>34</v>
      </c>
      <c r="M9" s="1">
        <v>70.0</v>
      </c>
      <c r="N9" s="5">
        <f t="shared" si="1"/>
        <v>286</v>
      </c>
      <c r="O9" s="5">
        <f t="shared" si="2"/>
        <v>70</v>
      </c>
    </row>
    <row r="10">
      <c r="H10" s="1" t="s">
        <v>37</v>
      </c>
      <c r="I10" s="1">
        <v>1.0</v>
      </c>
      <c r="M10" s="1">
        <v>80.0</v>
      </c>
      <c r="N10" s="5">
        <f t="shared" si="1"/>
        <v>326</v>
      </c>
      <c r="O10" s="5">
        <f t="shared" si="2"/>
        <v>80</v>
      </c>
    </row>
    <row r="11">
      <c r="M11" s="1">
        <v>90.0</v>
      </c>
      <c r="N11" s="5">
        <f t="shared" si="1"/>
        <v>366</v>
      </c>
      <c r="O11" s="5">
        <f t="shared" si="2"/>
        <v>90</v>
      </c>
    </row>
    <row r="12">
      <c r="M12" s="1">
        <v>100.0</v>
      </c>
      <c r="N12" s="5">
        <f t="shared" si="1"/>
        <v>406</v>
      </c>
      <c r="O12" s="5">
        <f t="shared" si="2"/>
        <v>100</v>
      </c>
    </row>
    <row r="13">
      <c r="M13" s="1">
        <v>110.0</v>
      </c>
      <c r="N13" s="5">
        <f t="shared" si="1"/>
        <v>446</v>
      </c>
      <c r="O13" s="5">
        <f t="shared" si="2"/>
        <v>110</v>
      </c>
    </row>
    <row r="17">
      <c r="I17" s="1" t="s">
        <v>38</v>
      </c>
      <c r="J17" s="1" t="s">
        <v>39</v>
      </c>
    </row>
    <row r="18">
      <c r="I18" s="1" t="s">
        <v>40</v>
      </c>
      <c r="J18" s="1" t="s">
        <v>41</v>
      </c>
    </row>
    <row r="20">
      <c r="I20" s="1" t="s">
        <v>42</v>
      </c>
      <c r="K20" s="6" t="s">
        <v>43</v>
      </c>
    </row>
    <row r="21">
      <c r="I21" s="1" t="s">
        <v>44</v>
      </c>
    </row>
    <row r="22">
      <c r="I22" s="1" t="s">
        <v>45</v>
      </c>
    </row>
    <row r="23">
      <c r="I23" s="1" t="s">
        <v>46</v>
      </c>
      <c r="M23" s="7"/>
      <c r="N23" s="8"/>
      <c r="O23" s="9"/>
    </row>
    <row r="24">
      <c r="M24" s="10"/>
      <c r="N24" s="11"/>
      <c r="O24" s="12"/>
    </row>
    <row r="25">
      <c r="M25" s="10"/>
      <c r="N25" s="11"/>
      <c r="O25" s="12"/>
    </row>
    <row r="26">
      <c r="M26" s="10"/>
      <c r="N26" s="11"/>
      <c r="O26" s="12"/>
    </row>
    <row r="27">
      <c r="M27" s="10"/>
      <c r="N27" s="11"/>
      <c r="O27" s="12"/>
    </row>
    <row r="28">
      <c r="M28" s="10"/>
      <c r="N28" s="11"/>
      <c r="O28" s="12"/>
    </row>
    <row r="29">
      <c r="M29" s="10"/>
      <c r="N29" s="11"/>
      <c r="O29" s="12"/>
    </row>
    <row r="30">
      <c r="M30" s="10"/>
      <c r="N30" s="11"/>
      <c r="O30" s="12"/>
    </row>
    <row r="31">
      <c r="M31" s="10"/>
      <c r="N31" s="11"/>
      <c r="O31" s="12"/>
    </row>
    <row r="32">
      <c r="M32" s="10"/>
      <c r="N32" s="11"/>
      <c r="O32" s="12"/>
    </row>
    <row r="33">
      <c r="M33" s="13"/>
      <c r="N33" s="11"/>
      <c r="O33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H2" s="1" t="s">
        <v>47</v>
      </c>
      <c r="I2" s="1">
        <v>1.0</v>
      </c>
      <c r="N2" s="4" t="s">
        <v>4</v>
      </c>
      <c r="O2" s="14" t="s">
        <v>48</v>
      </c>
      <c r="P2" s="4" t="s">
        <v>26</v>
      </c>
    </row>
    <row r="3">
      <c r="H3" s="1" t="s">
        <v>49</v>
      </c>
      <c r="I3" s="1">
        <v>1.0</v>
      </c>
      <c r="N3" s="1">
        <v>10.0</v>
      </c>
      <c r="O3" s="5">
        <f t="shared" ref="O3:O12" si="1">4*(N3)^2+4*(N3)+5</f>
        <v>445</v>
      </c>
      <c r="P3" s="5">
        <f t="shared" ref="P3:P12" si="2">1*(N3-1)+1</f>
        <v>10</v>
      </c>
    </row>
    <row r="4">
      <c r="H4" s="1" t="s">
        <v>50</v>
      </c>
      <c r="I4" s="1">
        <v>1.0</v>
      </c>
      <c r="N4" s="1">
        <v>20.0</v>
      </c>
      <c r="O4" s="5">
        <f t="shared" si="1"/>
        <v>1685</v>
      </c>
      <c r="P4" s="5">
        <f t="shared" si="2"/>
        <v>20</v>
      </c>
    </row>
    <row r="5">
      <c r="N5" s="1">
        <v>30.0</v>
      </c>
      <c r="O5" s="5">
        <f t="shared" si="1"/>
        <v>3725</v>
      </c>
      <c r="P5" s="5">
        <f t="shared" si="2"/>
        <v>30</v>
      </c>
    </row>
    <row r="6">
      <c r="H6" s="1" t="s">
        <v>51</v>
      </c>
      <c r="N6" s="1">
        <v>40.0</v>
      </c>
      <c r="O6" s="5">
        <f t="shared" si="1"/>
        <v>6565</v>
      </c>
      <c r="P6" s="5">
        <f t="shared" si="2"/>
        <v>40</v>
      </c>
    </row>
    <row r="7">
      <c r="H7" s="1" t="s">
        <v>52</v>
      </c>
      <c r="I7" s="1">
        <v>1.0</v>
      </c>
      <c r="N7" s="1">
        <v>50.0</v>
      </c>
      <c r="O7" s="5">
        <f t="shared" si="1"/>
        <v>10205</v>
      </c>
      <c r="P7" s="5">
        <f t="shared" si="2"/>
        <v>50</v>
      </c>
    </row>
    <row r="8">
      <c r="H8" s="1" t="s">
        <v>53</v>
      </c>
      <c r="I8" s="1" t="s">
        <v>31</v>
      </c>
      <c r="N8" s="1">
        <v>60.0</v>
      </c>
      <c r="O8" s="5">
        <f t="shared" si="1"/>
        <v>14645</v>
      </c>
      <c r="P8" s="5">
        <f t="shared" si="2"/>
        <v>60</v>
      </c>
    </row>
    <row r="9">
      <c r="H9" s="1" t="s">
        <v>54</v>
      </c>
      <c r="I9" s="1" t="s">
        <v>34</v>
      </c>
      <c r="N9" s="1">
        <v>70.0</v>
      </c>
      <c r="O9" s="5">
        <f t="shared" si="1"/>
        <v>19885</v>
      </c>
      <c r="P9" s="5">
        <f t="shared" si="2"/>
        <v>70</v>
      </c>
    </row>
    <row r="10">
      <c r="H10" s="1" t="s">
        <v>35</v>
      </c>
      <c r="I10" s="1" t="s">
        <v>34</v>
      </c>
      <c r="N10" s="1">
        <v>80.0</v>
      </c>
      <c r="O10" s="5">
        <f t="shared" si="1"/>
        <v>25925</v>
      </c>
      <c r="P10" s="5">
        <f t="shared" si="2"/>
        <v>80</v>
      </c>
    </row>
    <row r="11">
      <c r="H11" s="1" t="s">
        <v>55</v>
      </c>
      <c r="I11" s="1" t="s">
        <v>34</v>
      </c>
      <c r="N11" s="1">
        <v>90.0</v>
      </c>
      <c r="O11" s="5">
        <f t="shared" si="1"/>
        <v>32765</v>
      </c>
      <c r="P11" s="5">
        <f t="shared" si="2"/>
        <v>90</v>
      </c>
    </row>
    <row r="12">
      <c r="H12" s="15" t="s">
        <v>56</v>
      </c>
      <c r="I12" s="15" t="s">
        <v>57</v>
      </c>
      <c r="K12" s="16" t="s">
        <v>58</v>
      </c>
      <c r="L12" s="16" t="s">
        <v>48</v>
      </c>
      <c r="N12" s="1">
        <v>100.0</v>
      </c>
      <c r="O12" s="5">
        <f t="shared" si="1"/>
        <v>40405</v>
      </c>
      <c r="P12" s="5">
        <f t="shared" si="2"/>
        <v>100</v>
      </c>
    </row>
    <row r="14">
      <c r="H14" s="1" t="s">
        <v>59</v>
      </c>
    </row>
    <row r="15">
      <c r="H15" s="1" t="s">
        <v>60</v>
      </c>
      <c r="I15" s="1">
        <v>1.0</v>
      </c>
    </row>
    <row r="16">
      <c r="H16" s="1" t="s">
        <v>61</v>
      </c>
      <c r="I16" s="1" t="s">
        <v>31</v>
      </c>
    </row>
    <row r="17">
      <c r="H17" s="1" t="s">
        <v>62</v>
      </c>
      <c r="I17" s="1" t="s">
        <v>34</v>
      </c>
    </row>
    <row r="18">
      <c r="H18" s="1" t="s">
        <v>63</v>
      </c>
      <c r="I18" s="1" t="s">
        <v>64</v>
      </c>
    </row>
    <row r="20">
      <c r="H20" s="15" t="s">
        <v>65</v>
      </c>
      <c r="I20" s="15" t="s">
        <v>66</v>
      </c>
    </row>
    <row r="26">
      <c r="H26" s="1" t="s">
        <v>67</v>
      </c>
      <c r="I26" s="1" t="s">
        <v>68</v>
      </c>
    </row>
    <row r="27">
      <c r="H27" s="1" t="s">
        <v>69</v>
      </c>
      <c r="I27" s="1" t="s">
        <v>70</v>
      </c>
    </row>
    <row r="28">
      <c r="H28" s="1" t="s">
        <v>42</v>
      </c>
    </row>
    <row r="29">
      <c r="H29" s="1" t="s">
        <v>44</v>
      </c>
      <c r="J29" s="6" t="s">
        <v>43</v>
      </c>
    </row>
    <row r="30">
      <c r="H30" s="1" t="s">
        <v>45</v>
      </c>
    </row>
    <row r="31">
      <c r="H31" s="1" t="s">
        <v>46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9" max="9" width="14.88"/>
    <col customWidth="1" min="11" max="11" width="15.38"/>
  </cols>
  <sheetData>
    <row r="2">
      <c r="A2" s="4" t="s">
        <v>71</v>
      </c>
      <c r="N2" s="17" t="s">
        <v>4</v>
      </c>
      <c r="O2" s="18" t="s">
        <v>72</v>
      </c>
      <c r="P2" s="17" t="s">
        <v>26</v>
      </c>
    </row>
    <row r="3">
      <c r="N3" s="2">
        <v>10.0</v>
      </c>
      <c r="O3" s="3">
        <f t="shared" ref="O3:O12" si="1">(3*N3)+5</f>
        <v>35</v>
      </c>
      <c r="P3" s="3">
        <f t="shared" ref="P3:P12" si="2">1*(N3-1)+1</f>
        <v>10</v>
      </c>
    </row>
    <row r="4">
      <c r="I4" s="1" t="s">
        <v>47</v>
      </c>
      <c r="J4" s="1">
        <v>1.0</v>
      </c>
      <c r="N4" s="2">
        <v>20.0</v>
      </c>
      <c r="O4" s="3">
        <f t="shared" si="1"/>
        <v>65</v>
      </c>
      <c r="P4" s="3">
        <f t="shared" si="2"/>
        <v>20</v>
      </c>
    </row>
    <row r="5">
      <c r="I5" s="1" t="s">
        <v>73</v>
      </c>
      <c r="J5" s="1">
        <v>1.0</v>
      </c>
      <c r="N5" s="2">
        <v>30.0</v>
      </c>
      <c r="O5" s="3">
        <f t="shared" si="1"/>
        <v>95</v>
      </c>
      <c r="P5" s="3">
        <f t="shared" si="2"/>
        <v>30</v>
      </c>
    </row>
    <row r="6">
      <c r="I6" s="1" t="s">
        <v>74</v>
      </c>
      <c r="J6" s="1">
        <v>1.0</v>
      </c>
      <c r="N6" s="2">
        <v>40.0</v>
      </c>
      <c r="O6" s="3">
        <f t="shared" si="1"/>
        <v>125</v>
      </c>
      <c r="P6" s="3">
        <f t="shared" si="2"/>
        <v>40</v>
      </c>
    </row>
    <row r="7">
      <c r="N7" s="2">
        <v>50.0</v>
      </c>
      <c r="O7" s="3">
        <f t="shared" si="1"/>
        <v>155</v>
      </c>
      <c r="P7" s="3">
        <f t="shared" si="2"/>
        <v>50</v>
      </c>
    </row>
    <row r="8">
      <c r="I8" s="1" t="s">
        <v>75</v>
      </c>
      <c r="N8" s="2">
        <v>60.0</v>
      </c>
      <c r="O8" s="3">
        <f t="shared" si="1"/>
        <v>185</v>
      </c>
      <c r="P8" s="3">
        <f t="shared" si="2"/>
        <v>60</v>
      </c>
    </row>
    <row r="9">
      <c r="I9" s="1" t="s">
        <v>60</v>
      </c>
      <c r="J9" s="1">
        <v>1.0</v>
      </c>
      <c r="N9" s="2">
        <v>70.0</v>
      </c>
      <c r="O9" s="3">
        <f t="shared" si="1"/>
        <v>215</v>
      </c>
      <c r="P9" s="3">
        <f t="shared" si="2"/>
        <v>70</v>
      </c>
    </row>
    <row r="10">
      <c r="I10" s="1" t="s">
        <v>76</v>
      </c>
      <c r="J10" s="1" t="s">
        <v>77</v>
      </c>
      <c r="N10" s="2">
        <v>80.0</v>
      </c>
      <c r="O10" s="3">
        <f t="shared" si="1"/>
        <v>245</v>
      </c>
      <c r="P10" s="3">
        <f t="shared" si="2"/>
        <v>80</v>
      </c>
    </row>
    <row r="11">
      <c r="I11" s="1" t="s">
        <v>78</v>
      </c>
      <c r="J11" s="1" t="s">
        <v>79</v>
      </c>
      <c r="N11" s="2">
        <v>90.0</v>
      </c>
      <c r="O11" s="3">
        <f t="shared" si="1"/>
        <v>275</v>
      </c>
      <c r="P11" s="3">
        <f t="shared" si="2"/>
        <v>90</v>
      </c>
    </row>
    <row r="12">
      <c r="I12" s="1" t="s">
        <v>80</v>
      </c>
      <c r="J12" s="1" t="s">
        <v>79</v>
      </c>
      <c r="N12" s="2">
        <v>100.0</v>
      </c>
      <c r="O12" s="3">
        <f t="shared" si="1"/>
        <v>305</v>
      </c>
      <c r="P12" s="3">
        <f t="shared" si="2"/>
        <v>100</v>
      </c>
    </row>
    <row r="13">
      <c r="I13" s="1" t="s">
        <v>81</v>
      </c>
      <c r="J13" s="1" t="s">
        <v>79</v>
      </c>
    </row>
    <row r="14">
      <c r="I14" s="1" t="s">
        <v>82</v>
      </c>
      <c r="J14" s="1" t="s">
        <v>79</v>
      </c>
    </row>
    <row r="15">
      <c r="I15" s="1" t="s">
        <v>83</v>
      </c>
      <c r="J15" s="1" t="s">
        <v>79</v>
      </c>
    </row>
    <row r="17">
      <c r="I17" s="15" t="s">
        <v>65</v>
      </c>
      <c r="J17" s="1" t="s">
        <v>84</v>
      </c>
      <c r="K17" s="15" t="s">
        <v>85</v>
      </c>
    </row>
    <row r="19">
      <c r="I19" s="16" t="s">
        <v>58</v>
      </c>
      <c r="J19" s="16" t="s">
        <v>72</v>
      </c>
    </row>
    <row r="23">
      <c r="A23" s="4" t="s">
        <v>86</v>
      </c>
    </row>
    <row r="26">
      <c r="I26" s="1" t="s">
        <v>67</v>
      </c>
      <c r="J26" s="1" t="s">
        <v>87</v>
      </c>
    </row>
    <row r="27">
      <c r="I27" s="1" t="s">
        <v>69</v>
      </c>
      <c r="J27" s="1" t="s">
        <v>88</v>
      </c>
    </row>
    <row r="28">
      <c r="I28" s="1" t="s">
        <v>42</v>
      </c>
    </row>
    <row r="29">
      <c r="I29" s="1" t="s">
        <v>44</v>
      </c>
      <c r="K29" s="16" t="s">
        <v>43</v>
      </c>
    </row>
    <row r="30">
      <c r="I30" s="1" t="s">
        <v>45</v>
      </c>
    </row>
    <row r="31">
      <c r="I31" s="1" t="s">
        <v>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8" max="8" width="16.0"/>
    <col customWidth="1" min="9" max="9" width="18.25"/>
    <col customWidth="1" min="13" max="13" width="25.63"/>
    <col customWidth="1" min="16" max="16" width="23.5"/>
    <col customWidth="1" min="17" max="17" width="26.25"/>
  </cols>
  <sheetData>
    <row r="2">
      <c r="H2" s="1" t="s">
        <v>89</v>
      </c>
      <c r="I2" s="19">
        <v>1.0</v>
      </c>
    </row>
    <row r="3">
      <c r="H3" s="1" t="s">
        <v>90</v>
      </c>
      <c r="I3" s="19">
        <v>1.0</v>
      </c>
    </row>
    <row r="4">
      <c r="H4" s="1" t="s">
        <v>91</v>
      </c>
      <c r="I4" s="19">
        <v>1.0</v>
      </c>
      <c r="K4" s="1"/>
    </row>
    <row r="5">
      <c r="A5" s="4" t="s">
        <v>71</v>
      </c>
      <c r="H5" s="1" t="s">
        <v>92</v>
      </c>
      <c r="I5" s="19">
        <v>1.0</v>
      </c>
    </row>
    <row r="7">
      <c r="H7" s="4" t="s">
        <v>93</v>
      </c>
      <c r="P7" s="4" t="s">
        <v>94</v>
      </c>
    </row>
    <row r="8">
      <c r="H8" s="4" t="s">
        <v>95</v>
      </c>
      <c r="L8" s="17" t="s">
        <v>96</v>
      </c>
      <c r="P8" s="4" t="s">
        <v>51</v>
      </c>
    </row>
    <row r="9">
      <c r="H9" s="1" t="s">
        <v>97</v>
      </c>
      <c r="I9" s="20">
        <v>1.0</v>
      </c>
      <c r="L9" s="2" t="s">
        <v>98</v>
      </c>
      <c r="M9" s="21">
        <v>1.0</v>
      </c>
      <c r="P9" s="1" t="s">
        <v>52</v>
      </c>
      <c r="Q9" s="20">
        <v>1.0</v>
      </c>
    </row>
    <row r="10">
      <c r="H10" s="1" t="s">
        <v>99</v>
      </c>
      <c r="I10" s="20" t="s">
        <v>31</v>
      </c>
      <c r="L10" s="2" t="s">
        <v>100</v>
      </c>
      <c r="M10" s="2" t="s">
        <v>101</v>
      </c>
      <c r="N10" s="21" t="s">
        <v>102</v>
      </c>
      <c r="P10" s="1" t="s">
        <v>103</v>
      </c>
      <c r="Q10" s="20" t="s">
        <v>31</v>
      </c>
    </row>
    <row r="11">
      <c r="H11" s="1" t="s">
        <v>104</v>
      </c>
      <c r="I11" s="20" t="s">
        <v>34</v>
      </c>
      <c r="L11" s="2" t="s">
        <v>105</v>
      </c>
      <c r="M11" s="2" t="s">
        <v>106</v>
      </c>
      <c r="N11" s="21" t="s">
        <v>107</v>
      </c>
      <c r="P11" s="1" t="s">
        <v>108</v>
      </c>
      <c r="Q11" s="20" t="s">
        <v>34</v>
      </c>
    </row>
    <row r="12">
      <c r="H12" s="1" t="s">
        <v>109</v>
      </c>
      <c r="I12" s="20" t="s">
        <v>34</v>
      </c>
      <c r="L12" s="2" t="s">
        <v>110</v>
      </c>
      <c r="M12" s="21" t="s">
        <v>107</v>
      </c>
      <c r="P12" s="1" t="s">
        <v>111</v>
      </c>
      <c r="Q12" s="20" t="s">
        <v>34</v>
      </c>
    </row>
    <row r="13">
      <c r="H13" s="1" t="s">
        <v>112</v>
      </c>
      <c r="I13" s="20" t="s">
        <v>34</v>
      </c>
      <c r="L13" s="3"/>
      <c r="M13" s="3"/>
    </row>
    <row r="14">
      <c r="H14" s="1" t="s">
        <v>113</v>
      </c>
      <c r="I14" s="20" t="s">
        <v>34</v>
      </c>
      <c r="L14" s="2" t="s">
        <v>114</v>
      </c>
      <c r="M14" s="2" t="s">
        <v>115</v>
      </c>
      <c r="N14" s="21" t="s">
        <v>116</v>
      </c>
      <c r="P14" s="22" t="s">
        <v>117</v>
      </c>
      <c r="Q14" s="22" t="s">
        <v>85</v>
      </c>
    </row>
    <row r="15">
      <c r="L15" s="2" t="s">
        <v>118</v>
      </c>
      <c r="M15" s="21" t="s">
        <v>107</v>
      </c>
    </row>
    <row r="16">
      <c r="H16" s="23" t="s">
        <v>119</v>
      </c>
      <c r="I16" s="23" t="s">
        <v>120</v>
      </c>
      <c r="L16" s="2" t="s">
        <v>121</v>
      </c>
      <c r="M16" s="2" t="s">
        <v>122</v>
      </c>
      <c r="N16" s="21" t="s">
        <v>123</v>
      </c>
      <c r="P16" s="4" t="s">
        <v>59</v>
      </c>
    </row>
    <row r="17">
      <c r="L17" s="2" t="s">
        <v>124</v>
      </c>
      <c r="M17" s="2" t="s">
        <v>125</v>
      </c>
      <c r="N17" s="21" t="s">
        <v>126</v>
      </c>
      <c r="P17" s="1" t="s">
        <v>60</v>
      </c>
      <c r="Q17" s="20">
        <v>1.0</v>
      </c>
    </row>
    <row r="18">
      <c r="L18" s="3"/>
      <c r="M18" s="3"/>
      <c r="P18" s="1" t="s">
        <v>61</v>
      </c>
      <c r="Q18" s="20" t="s">
        <v>31</v>
      </c>
    </row>
    <row r="19">
      <c r="H19" s="4" t="s">
        <v>59</v>
      </c>
      <c r="L19" s="2" t="s">
        <v>127</v>
      </c>
      <c r="M19" s="2" t="s">
        <v>128</v>
      </c>
      <c r="P19" s="1" t="s">
        <v>129</v>
      </c>
      <c r="Q19" s="20" t="s">
        <v>34</v>
      </c>
    </row>
    <row r="20">
      <c r="H20" s="1" t="s">
        <v>60</v>
      </c>
      <c r="I20" s="20">
        <v>1.0</v>
      </c>
      <c r="L20" s="24" t="s">
        <v>127</v>
      </c>
      <c r="M20" s="24" t="s">
        <v>130</v>
      </c>
      <c r="P20" s="1" t="s">
        <v>131</v>
      </c>
      <c r="Q20" s="20" t="s">
        <v>34</v>
      </c>
    </row>
    <row r="21">
      <c r="H21" s="1" t="s">
        <v>61</v>
      </c>
      <c r="I21" s="20" t="s">
        <v>31</v>
      </c>
      <c r="P21" s="1" t="s">
        <v>132</v>
      </c>
      <c r="Q21" s="20" t="s">
        <v>133</v>
      </c>
    </row>
    <row r="22">
      <c r="H22" s="1" t="s">
        <v>134</v>
      </c>
      <c r="I22" s="20" t="s">
        <v>34</v>
      </c>
    </row>
    <row r="23">
      <c r="H23" s="1" t="s">
        <v>135</v>
      </c>
      <c r="I23" s="20" t="s">
        <v>34</v>
      </c>
      <c r="P23" s="19" t="s">
        <v>136</v>
      </c>
      <c r="Q23" s="19" t="s">
        <v>137</v>
      </c>
    </row>
    <row r="24">
      <c r="H24" s="1" t="s">
        <v>35</v>
      </c>
      <c r="I24" s="20" t="s">
        <v>34</v>
      </c>
    </row>
    <row r="25">
      <c r="H25" s="1" t="s">
        <v>138</v>
      </c>
      <c r="I25" s="20" t="s">
        <v>34</v>
      </c>
    </row>
    <row r="26">
      <c r="H26" s="23" t="s">
        <v>65</v>
      </c>
      <c r="I26" s="23" t="s">
        <v>139</v>
      </c>
    </row>
    <row r="27">
      <c r="P27" s="1" t="s">
        <v>140</v>
      </c>
      <c r="Q27" s="1" t="s">
        <v>141</v>
      </c>
    </row>
    <row r="28">
      <c r="H28" s="25"/>
      <c r="P28" s="1" t="s">
        <v>140</v>
      </c>
      <c r="Q28" s="1" t="s">
        <v>142</v>
      </c>
    </row>
    <row r="29">
      <c r="H29" s="4" t="s">
        <v>143</v>
      </c>
      <c r="P29" s="26" t="s">
        <v>140</v>
      </c>
      <c r="Q29" s="26" t="s">
        <v>144</v>
      </c>
    </row>
    <row r="30">
      <c r="H30" s="1" t="s">
        <v>145</v>
      </c>
      <c r="I30" s="1" t="s">
        <v>146</v>
      </c>
      <c r="J30" s="20">
        <v>1.0</v>
      </c>
    </row>
    <row r="31">
      <c r="H31" s="1" t="s">
        <v>147</v>
      </c>
      <c r="I31" s="1" t="s">
        <v>148</v>
      </c>
      <c r="J31" s="20" t="s">
        <v>34</v>
      </c>
    </row>
    <row r="32">
      <c r="H32" s="1" t="s">
        <v>149</v>
      </c>
      <c r="I32" s="20" t="s">
        <v>150</v>
      </c>
    </row>
    <row r="33">
      <c r="H33" s="1" t="s">
        <v>151</v>
      </c>
      <c r="I33" s="20" t="s">
        <v>150</v>
      </c>
    </row>
    <row r="34">
      <c r="H34" s="1" t="s">
        <v>152</v>
      </c>
      <c r="I34" s="20" t="s">
        <v>150</v>
      </c>
    </row>
    <row r="35">
      <c r="H35" s="27" t="s">
        <v>153</v>
      </c>
      <c r="I35" s="27" t="s">
        <v>154</v>
      </c>
    </row>
    <row r="36">
      <c r="O36" s="17" t="s">
        <v>4</v>
      </c>
      <c r="P36" s="18" t="s">
        <v>144</v>
      </c>
      <c r="Q36" s="17" t="s">
        <v>26</v>
      </c>
    </row>
    <row r="37">
      <c r="O37" s="2">
        <v>10.0</v>
      </c>
      <c r="P37" s="3">
        <f t="shared" ref="P37:P46" si="1">8*(O37)^3 + 7*(O37)^2 + 23*(O37) + 8</f>
        <v>8938</v>
      </c>
      <c r="Q37" s="3">
        <f t="shared" ref="Q37:Q46" si="2">1*(O37-1)+1</f>
        <v>10</v>
      </c>
    </row>
    <row r="38">
      <c r="H38" s="4" t="s">
        <v>155</v>
      </c>
      <c r="O38" s="2">
        <v>20.0</v>
      </c>
      <c r="P38" s="3">
        <f t="shared" si="1"/>
        <v>67268</v>
      </c>
      <c r="Q38" s="3">
        <f t="shared" si="2"/>
        <v>20</v>
      </c>
    </row>
    <row r="39">
      <c r="H39" s="1" t="s">
        <v>156</v>
      </c>
      <c r="I39" s="20">
        <v>1.0</v>
      </c>
      <c r="O39" s="2">
        <v>30.0</v>
      </c>
      <c r="P39" s="3">
        <f t="shared" si="1"/>
        <v>222998</v>
      </c>
      <c r="Q39" s="3">
        <f t="shared" si="2"/>
        <v>30</v>
      </c>
    </row>
    <row r="40">
      <c r="H40" s="1" t="s">
        <v>157</v>
      </c>
      <c r="I40" s="1" t="s">
        <v>158</v>
      </c>
      <c r="J40" s="20" t="s">
        <v>150</v>
      </c>
      <c r="O40" s="2">
        <v>40.0</v>
      </c>
      <c r="P40" s="3">
        <f t="shared" si="1"/>
        <v>524128</v>
      </c>
      <c r="Q40" s="3">
        <f t="shared" si="2"/>
        <v>40</v>
      </c>
    </row>
    <row r="41">
      <c r="H41" s="1" t="s">
        <v>159</v>
      </c>
      <c r="I41" s="20" t="s">
        <v>160</v>
      </c>
      <c r="O41" s="2">
        <v>50.0</v>
      </c>
      <c r="P41" s="3">
        <f t="shared" si="1"/>
        <v>1018658</v>
      </c>
      <c r="Q41" s="3">
        <f t="shared" si="2"/>
        <v>50</v>
      </c>
    </row>
    <row r="42">
      <c r="H42" s="1" t="s">
        <v>161</v>
      </c>
      <c r="I42" s="1" t="s">
        <v>162</v>
      </c>
      <c r="J42" s="20" t="s">
        <v>163</v>
      </c>
      <c r="O42" s="2">
        <v>60.0</v>
      </c>
      <c r="P42" s="3">
        <f t="shared" si="1"/>
        <v>1754588</v>
      </c>
      <c r="Q42" s="3">
        <f t="shared" si="2"/>
        <v>60</v>
      </c>
    </row>
    <row r="43">
      <c r="O43" s="2">
        <v>70.0</v>
      </c>
      <c r="P43" s="3">
        <f t="shared" si="1"/>
        <v>2779918</v>
      </c>
      <c r="Q43" s="3">
        <f t="shared" si="2"/>
        <v>70</v>
      </c>
    </row>
    <row r="44">
      <c r="H44" s="1" t="s">
        <v>164</v>
      </c>
      <c r="I44" s="1" t="s">
        <v>165</v>
      </c>
      <c r="O44" s="2">
        <v>80.0</v>
      </c>
      <c r="P44" s="3">
        <f t="shared" si="1"/>
        <v>4142648</v>
      </c>
      <c r="Q44" s="3">
        <f t="shared" si="2"/>
        <v>80</v>
      </c>
    </row>
    <row r="45">
      <c r="H45" s="23" t="s">
        <v>164</v>
      </c>
      <c r="I45" s="23" t="s">
        <v>166</v>
      </c>
      <c r="O45" s="2">
        <v>90.0</v>
      </c>
      <c r="P45" s="3">
        <f t="shared" si="1"/>
        <v>5890778</v>
      </c>
      <c r="Q45" s="3">
        <f t="shared" si="2"/>
        <v>90</v>
      </c>
    </row>
    <row r="46">
      <c r="O46" s="2">
        <v>100.0</v>
      </c>
      <c r="P46" s="3">
        <f t="shared" si="1"/>
        <v>8072308</v>
      </c>
      <c r="Q46" s="3">
        <f t="shared" si="2"/>
        <v>100</v>
      </c>
    </row>
    <row r="49">
      <c r="A49" s="4" t="s">
        <v>167</v>
      </c>
    </row>
    <row r="52">
      <c r="G52" s="4" t="s">
        <v>67</v>
      </c>
      <c r="H52" s="1" t="s">
        <v>68</v>
      </c>
    </row>
    <row r="53">
      <c r="G53" s="4" t="s">
        <v>69</v>
      </c>
      <c r="H53" s="1" t="s">
        <v>70</v>
      </c>
    </row>
    <row r="54">
      <c r="G54" s="1" t="s">
        <v>42</v>
      </c>
    </row>
    <row r="55">
      <c r="G55" s="1" t="s">
        <v>44</v>
      </c>
      <c r="I55" s="26" t="s">
        <v>43</v>
      </c>
    </row>
    <row r="56">
      <c r="G56" s="1" t="s">
        <v>45</v>
      </c>
    </row>
    <row r="57">
      <c r="G57" s="1" t="s">
        <v>46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5"/>
    <col customWidth="1" min="3" max="3" width="97.75"/>
    <col customWidth="1" min="6" max="6" width="17.75"/>
    <col customWidth="1" min="7" max="7" width="16.63"/>
  </cols>
  <sheetData>
    <row r="3">
      <c r="A3" s="28"/>
      <c r="B3" s="29"/>
      <c r="C3" s="29"/>
      <c r="D3" s="29"/>
      <c r="E3" s="29"/>
      <c r="F3" s="29"/>
    </row>
    <row r="4">
      <c r="A4" s="30" t="s">
        <v>168</v>
      </c>
      <c r="B4" s="29"/>
      <c r="C4" s="30" t="s">
        <v>169</v>
      </c>
      <c r="D4" s="29"/>
      <c r="E4" s="31" t="s">
        <v>170</v>
      </c>
      <c r="F4" s="24" t="s">
        <v>171</v>
      </c>
      <c r="G4" s="24" t="s">
        <v>172</v>
      </c>
    </row>
    <row r="5">
      <c r="A5" s="32" t="s">
        <v>173</v>
      </c>
      <c r="B5" s="1"/>
      <c r="C5" s="33" t="s">
        <v>174</v>
      </c>
      <c r="D5" s="1"/>
      <c r="E5" s="34">
        <v>10.0</v>
      </c>
      <c r="F5" s="35">
        <f t="shared" ref="F5:F14" si="1">16*E5^2 - 3*E5 + 6
</f>
        <v>1576</v>
      </c>
      <c r="G5" s="35">
        <f t="shared" ref="G5:G14" si="2">1*(E5-1)+1</f>
        <v>10</v>
      </c>
    </row>
    <row r="6">
      <c r="A6" s="36" t="s">
        <v>175</v>
      </c>
      <c r="B6" s="1"/>
      <c r="C6" s="37"/>
      <c r="D6" s="1"/>
      <c r="E6" s="34">
        <v>20.0</v>
      </c>
      <c r="F6" s="35">
        <f t="shared" si="1"/>
        <v>6346</v>
      </c>
      <c r="G6" s="35">
        <f t="shared" si="2"/>
        <v>20</v>
      </c>
    </row>
    <row r="7">
      <c r="A7" s="36" t="s">
        <v>176</v>
      </c>
      <c r="B7" s="1"/>
      <c r="C7" s="38" t="s">
        <v>177</v>
      </c>
      <c r="D7" s="1"/>
      <c r="E7" s="34">
        <v>30.0</v>
      </c>
      <c r="F7" s="35">
        <f t="shared" si="1"/>
        <v>14316</v>
      </c>
      <c r="G7" s="35">
        <f t="shared" si="2"/>
        <v>30</v>
      </c>
    </row>
    <row r="8">
      <c r="A8" s="36" t="s">
        <v>178</v>
      </c>
      <c r="B8" s="1"/>
      <c r="C8" s="33" t="s">
        <v>179</v>
      </c>
      <c r="D8" s="1"/>
      <c r="E8" s="34">
        <v>40.0</v>
      </c>
      <c r="F8" s="35">
        <f t="shared" si="1"/>
        <v>25486</v>
      </c>
      <c r="G8" s="35">
        <f t="shared" si="2"/>
        <v>40</v>
      </c>
    </row>
    <row r="9">
      <c r="A9" s="36" t="s">
        <v>180</v>
      </c>
      <c r="B9" s="1"/>
      <c r="C9" s="33" t="s">
        <v>181</v>
      </c>
      <c r="D9" s="1"/>
      <c r="E9" s="34">
        <v>50.0</v>
      </c>
      <c r="F9" s="35">
        <f t="shared" si="1"/>
        <v>39856</v>
      </c>
      <c r="G9" s="35">
        <f t="shared" si="2"/>
        <v>50</v>
      </c>
    </row>
    <row r="10">
      <c r="A10" s="36" t="s">
        <v>182</v>
      </c>
      <c r="B10" s="1"/>
      <c r="C10" s="38" t="s">
        <v>183</v>
      </c>
      <c r="D10" s="1"/>
      <c r="E10" s="34">
        <v>60.0</v>
      </c>
      <c r="F10" s="35">
        <f t="shared" si="1"/>
        <v>57426</v>
      </c>
      <c r="G10" s="35">
        <f t="shared" si="2"/>
        <v>60</v>
      </c>
    </row>
    <row r="11">
      <c r="A11" s="39"/>
      <c r="B11" s="1"/>
      <c r="C11" s="33" t="s">
        <v>184</v>
      </c>
      <c r="D11" s="1"/>
      <c r="E11" s="34">
        <v>70.0</v>
      </c>
      <c r="F11" s="35">
        <f t="shared" si="1"/>
        <v>78196</v>
      </c>
      <c r="G11" s="35">
        <f t="shared" si="2"/>
        <v>70</v>
      </c>
    </row>
    <row r="12">
      <c r="A12" s="36" t="s">
        <v>185</v>
      </c>
      <c r="B12" s="1"/>
      <c r="C12" s="40" t="s">
        <v>186</v>
      </c>
      <c r="D12" s="1"/>
      <c r="E12" s="34">
        <v>80.0</v>
      </c>
      <c r="F12" s="35">
        <f t="shared" si="1"/>
        <v>102166</v>
      </c>
      <c r="G12" s="35">
        <f t="shared" si="2"/>
        <v>80</v>
      </c>
    </row>
    <row r="13">
      <c r="A13" s="41" t="s">
        <v>187</v>
      </c>
      <c r="B13" s="1"/>
      <c r="C13" s="38" t="s">
        <v>188</v>
      </c>
      <c r="D13" s="1"/>
      <c r="E13" s="34">
        <v>90.0</v>
      </c>
      <c r="F13" s="35">
        <f t="shared" si="1"/>
        <v>129336</v>
      </c>
      <c r="G13" s="35">
        <f t="shared" si="2"/>
        <v>90</v>
      </c>
    </row>
    <row r="14">
      <c r="A14" s="42" t="s">
        <v>189</v>
      </c>
      <c r="B14" s="1"/>
      <c r="C14" s="33" t="s">
        <v>190</v>
      </c>
      <c r="D14" s="1"/>
      <c r="E14" s="43">
        <v>100.0</v>
      </c>
      <c r="F14" s="44">
        <f t="shared" si="1"/>
        <v>159706</v>
      </c>
      <c r="G14" s="44">
        <f t="shared" si="2"/>
        <v>100</v>
      </c>
    </row>
    <row r="15">
      <c r="A15" s="45"/>
      <c r="C15" s="40" t="s">
        <v>191</v>
      </c>
    </row>
    <row r="16">
      <c r="A16" s="41" t="s">
        <v>192</v>
      </c>
      <c r="C16" s="33" t="s">
        <v>193</v>
      </c>
    </row>
    <row r="17">
      <c r="A17" s="36" t="s">
        <v>194</v>
      </c>
      <c r="C17" s="40" t="s">
        <v>195</v>
      </c>
    </row>
    <row r="18">
      <c r="A18" s="41" t="s">
        <v>196</v>
      </c>
      <c r="C18" s="33" t="s">
        <v>197</v>
      </c>
    </row>
    <row r="19">
      <c r="A19" s="41" t="s">
        <v>198</v>
      </c>
      <c r="C19" s="33" t="s">
        <v>199</v>
      </c>
    </row>
    <row r="20">
      <c r="A20" s="41" t="s">
        <v>200</v>
      </c>
      <c r="C20" s="33" t="s">
        <v>201</v>
      </c>
    </row>
    <row r="21">
      <c r="A21" s="36" t="s">
        <v>202</v>
      </c>
      <c r="C21" s="33" t="s">
        <v>203</v>
      </c>
    </row>
    <row r="22">
      <c r="A22" s="36" t="s">
        <v>204</v>
      </c>
      <c r="C22" s="33" t="s">
        <v>205</v>
      </c>
    </row>
    <row r="23">
      <c r="A23" s="46" t="s">
        <v>206</v>
      </c>
      <c r="C23" s="40" t="s">
        <v>207</v>
      </c>
    </row>
    <row r="24">
      <c r="A24" s="46" t="s">
        <v>208</v>
      </c>
      <c r="C24" s="33" t="s">
        <v>209</v>
      </c>
    </row>
    <row r="25">
      <c r="A25" s="42" t="s">
        <v>210</v>
      </c>
      <c r="C25" s="33" t="s">
        <v>199</v>
      </c>
    </row>
    <row r="26">
      <c r="A26" s="45"/>
      <c r="C26" s="33" t="s">
        <v>211</v>
      </c>
    </row>
    <row r="27">
      <c r="A27" s="36" t="s">
        <v>212</v>
      </c>
      <c r="C27" s="33" t="s">
        <v>213</v>
      </c>
    </row>
    <row r="28">
      <c r="A28" s="41" t="s">
        <v>214</v>
      </c>
      <c r="C28" s="33" t="s">
        <v>215</v>
      </c>
    </row>
    <row r="29">
      <c r="A29" s="36" t="s">
        <v>216</v>
      </c>
      <c r="C29" s="40" t="s">
        <v>217</v>
      </c>
    </row>
    <row r="30">
      <c r="A30" s="41" t="s">
        <v>218</v>
      </c>
      <c r="C30" s="33" t="s">
        <v>219</v>
      </c>
    </row>
    <row r="31">
      <c r="A31" s="41" t="s">
        <v>220</v>
      </c>
      <c r="C31" s="33" t="s">
        <v>199</v>
      </c>
    </row>
    <row r="32">
      <c r="A32" s="41" t="s">
        <v>221</v>
      </c>
      <c r="C32" s="33" t="s">
        <v>222</v>
      </c>
    </row>
    <row r="33">
      <c r="A33" s="36" t="s">
        <v>223</v>
      </c>
      <c r="C33" s="33" t="s">
        <v>224</v>
      </c>
    </row>
    <row r="34">
      <c r="A34" s="36" t="s">
        <v>225</v>
      </c>
      <c r="C34" s="33" t="s">
        <v>226</v>
      </c>
    </row>
    <row r="35">
      <c r="A35" s="46" t="s">
        <v>227</v>
      </c>
      <c r="C35" s="40" t="s">
        <v>228</v>
      </c>
    </row>
    <row r="36">
      <c r="A36" s="46" t="s">
        <v>229</v>
      </c>
      <c r="C36" s="33" t="s">
        <v>230</v>
      </c>
    </row>
    <row r="37">
      <c r="A37" s="47"/>
      <c r="C37" s="33" t="s">
        <v>199</v>
      </c>
    </row>
    <row r="38">
      <c r="A38" s="48" t="s">
        <v>231</v>
      </c>
      <c r="C38" s="49" t="s">
        <v>232</v>
      </c>
    </row>
    <row r="39">
      <c r="A39" s="45"/>
    </row>
    <row r="40">
      <c r="A40" s="36" t="s">
        <v>233</v>
      </c>
      <c r="C40" s="50" t="s">
        <v>234</v>
      </c>
    </row>
    <row r="41">
      <c r="A41" s="41" t="s">
        <v>235</v>
      </c>
      <c r="C41" s="51" t="s">
        <v>236</v>
      </c>
    </row>
    <row r="42">
      <c r="A42" s="36" t="s">
        <v>237</v>
      </c>
      <c r="C42" s="52" t="s">
        <v>238</v>
      </c>
    </row>
    <row r="43">
      <c r="A43" s="36" t="s">
        <v>239</v>
      </c>
      <c r="C43" s="35"/>
    </row>
    <row r="44">
      <c r="A44" s="41" t="s">
        <v>196</v>
      </c>
      <c r="C44" s="53" t="s">
        <v>42</v>
      </c>
    </row>
    <row r="45">
      <c r="A45" s="41" t="s">
        <v>240</v>
      </c>
      <c r="C45" s="54" t="s">
        <v>241</v>
      </c>
    </row>
    <row r="46">
      <c r="A46" s="41" t="s">
        <v>242</v>
      </c>
      <c r="C46" s="54" t="s">
        <v>243</v>
      </c>
    </row>
    <row r="47">
      <c r="A47" s="36" t="s">
        <v>244</v>
      </c>
      <c r="C47" s="52" t="s">
        <v>245</v>
      </c>
    </row>
    <row r="48">
      <c r="A48" s="36" t="s">
        <v>246</v>
      </c>
      <c r="C48" s="44"/>
    </row>
    <row r="49">
      <c r="A49" s="46" t="s">
        <v>247</v>
      </c>
      <c r="C49" s="55" t="s">
        <v>248</v>
      </c>
    </row>
    <row r="50">
      <c r="A50" s="46" t="s">
        <v>249</v>
      </c>
      <c r="C50" s="55" t="s">
        <v>250</v>
      </c>
    </row>
    <row r="51">
      <c r="A51" s="56"/>
      <c r="C51" s="44"/>
    </row>
    <row r="52">
      <c r="A52" s="42" t="s">
        <v>251</v>
      </c>
    </row>
    <row r="53">
      <c r="A53" s="36" t="s">
        <v>252</v>
      </c>
    </row>
    <row r="54">
      <c r="A54" s="45"/>
    </row>
    <row r="55">
      <c r="A55" s="41" t="s">
        <v>253</v>
      </c>
    </row>
    <row r="56">
      <c r="A56" s="36" t="s">
        <v>254</v>
      </c>
    </row>
    <row r="57">
      <c r="A57" s="36" t="s">
        <v>255</v>
      </c>
    </row>
    <row r="58">
      <c r="A58" s="41" t="s">
        <v>218</v>
      </c>
    </row>
    <row r="59">
      <c r="A59" s="41" t="s">
        <v>256</v>
      </c>
    </row>
    <row r="60">
      <c r="A60" s="41" t="s">
        <v>257</v>
      </c>
    </row>
    <row r="61">
      <c r="A61" s="36" t="s">
        <v>258</v>
      </c>
    </row>
    <row r="62">
      <c r="A62" s="36" t="s">
        <v>259</v>
      </c>
    </row>
    <row r="63">
      <c r="A63" s="46" t="s">
        <v>260</v>
      </c>
    </row>
    <row r="64">
      <c r="A64" s="46" t="s">
        <v>261</v>
      </c>
    </row>
    <row r="65">
      <c r="A65" s="56"/>
    </row>
    <row r="66">
      <c r="A66" s="42" t="s">
        <v>262</v>
      </c>
    </row>
    <row r="67">
      <c r="A67" s="36" t="s">
        <v>263</v>
      </c>
    </row>
    <row r="68">
      <c r="A68" s="36" t="s">
        <v>264</v>
      </c>
    </row>
    <row r="69">
      <c r="A69" s="45"/>
    </row>
    <row r="70">
      <c r="A70" s="57" t="s">
        <v>265</v>
      </c>
    </row>
    <row r="71">
      <c r="A71" s="58" t="s">
        <v>266</v>
      </c>
    </row>
  </sheetData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75"/>
    <col customWidth="1" min="3" max="3" width="52.88"/>
    <col customWidth="1" min="6" max="6" width="17.38"/>
    <col customWidth="1" min="7" max="7" width="16.75"/>
  </cols>
  <sheetData>
    <row r="2">
      <c r="A2" s="30" t="s">
        <v>267</v>
      </c>
      <c r="C2" s="30" t="s">
        <v>268</v>
      </c>
      <c r="E2" s="31" t="s">
        <v>170</v>
      </c>
      <c r="F2" s="24" t="s">
        <v>171</v>
      </c>
      <c r="G2" s="24" t="s">
        <v>172</v>
      </c>
    </row>
    <row r="3">
      <c r="A3" s="59" t="s">
        <v>269</v>
      </c>
      <c r="C3" s="60" t="s">
        <v>270</v>
      </c>
      <c r="E3" s="34">
        <v>10.0</v>
      </c>
      <c r="F3" s="35">
        <f t="shared" ref="F3:F12" si="1">7*E3+9
</f>
        <v>79</v>
      </c>
      <c r="G3" s="35">
        <f t="shared" ref="G3:G12" si="2">1*(E3-1)+E3*1</f>
        <v>19</v>
      </c>
    </row>
    <row r="4">
      <c r="A4" s="61"/>
      <c r="C4" s="33" t="s">
        <v>271</v>
      </c>
      <c r="E4" s="34">
        <v>20.0</v>
      </c>
      <c r="F4" s="35">
        <f t="shared" si="1"/>
        <v>149</v>
      </c>
      <c r="G4" s="35">
        <f t="shared" si="2"/>
        <v>39</v>
      </c>
    </row>
    <row r="5">
      <c r="A5" s="62" t="s">
        <v>272</v>
      </c>
      <c r="C5" s="33" t="s">
        <v>273</v>
      </c>
      <c r="E5" s="34">
        <v>30.0</v>
      </c>
      <c r="F5" s="35">
        <f t="shared" si="1"/>
        <v>219</v>
      </c>
      <c r="G5" s="35">
        <f t="shared" si="2"/>
        <v>59</v>
      </c>
    </row>
    <row r="6">
      <c r="A6" s="62" t="s">
        <v>274</v>
      </c>
      <c r="C6" s="40" t="s">
        <v>275</v>
      </c>
      <c r="E6" s="34">
        <v>40.0</v>
      </c>
      <c r="F6" s="35">
        <f t="shared" si="1"/>
        <v>289</v>
      </c>
      <c r="G6" s="35">
        <f t="shared" si="2"/>
        <v>79</v>
      </c>
    </row>
    <row r="7">
      <c r="A7" s="62" t="s">
        <v>272</v>
      </c>
      <c r="C7" s="33" t="s">
        <v>276</v>
      </c>
      <c r="E7" s="34">
        <v>50.0</v>
      </c>
      <c r="F7" s="35">
        <f t="shared" si="1"/>
        <v>359</v>
      </c>
      <c r="G7" s="35">
        <f t="shared" si="2"/>
        <v>99</v>
      </c>
    </row>
    <row r="8">
      <c r="A8" s="62" t="s">
        <v>277</v>
      </c>
      <c r="C8" s="40" t="s">
        <v>278</v>
      </c>
      <c r="E8" s="34">
        <v>60.0</v>
      </c>
      <c r="F8" s="35">
        <f t="shared" si="1"/>
        <v>429</v>
      </c>
      <c r="G8" s="35">
        <f t="shared" si="2"/>
        <v>119</v>
      </c>
    </row>
    <row r="9">
      <c r="A9" s="62" t="s">
        <v>279</v>
      </c>
      <c r="C9" s="33" t="s">
        <v>280</v>
      </c>
      <c r="E9" s="34">
        <v>70.0</v>
      </c>
      <c r="F9" s="35">
        <f t="shared" si="1"/>
        <v>499</v>
      </c>
      <c r="G9" s="35">
        <f t="shared" si="2"/>
        <v>139</v>
      </c>
    </row>
    <row r="10">
      <c r="A10" s="62" t="s">
        <v>281</v>
      </c>
      <c r="C10" s="33" t="s">
        <v>282</v>
      </c>
      <c r="E10" s="34">
        <v>80.0</v>
      </c>
      <c r="F10" s="35">
        <f t="shared" si="1"/>
        <v>569</v>
      </c>
      <c r="G10" s="35">
        <f t="shared" si="2"/>
        <v>159</v>
      </c>
    </row>
    <row r="11">
      <c r="A11" s="62" t="s">
        <v>283</v>
      </c>
      <c r="C11" s="33" t="s">
        <v>284</v>
      </c>
      <c r="E11" s="34">
        <v>90.0</v>
      </c>
      <c r="F11" s="35">
        <f t="shared" si="1"/>
        <v>639</v>
      </c>
      <c r="G11" s="35">
        <f t="shared" si="2"/>
        <v>179</v>
      </c>
    </row>
    <row r="12">
      <c r="A12" s="62" t="s">
        <v>285</v>
      </c>
      <c r="C12" s="63" t="s">
        <v>278</v>
      </c>
      <c r="E12" s="43">
        <v>100.0</v>
      </c>
      <c r="F12" s="44">
        <f t="shared" si="1"/>
        <v>709</v>
      </c>
      <c r="G12" s="44">
        <f t="shared" si="2"/>
        <v>199</v>
      </c>
    </row>
    <row r="13">
      <c r="A13" s="62" t="s">
        <v>286</v>
      </c>
    </row>
    <row r="14">
      <c r="A14" s="38" t="s">
        <v>287</v>
      </c>
      <c r="C14" s="50" t="s">
        <v>234</v>
      </c>
    </row>
    <row r="15">
      <c r="A15" s="62" t="s">
        <v>288</v>
      </c>
      <c r="C15" s="51" t="s">
        <v>289</v>
      </c>
    </row>
    <row r="16">
      <c r="A16" s="62" t="s">
        <v>290</v>
      </c>
      <c r="C16" s="52" t="s">
        <v>291</v>
      </c>
    </row>
    <row r="17">
      <c r="A17" s="62" t="s">
        <v>292</v>
      </c>
      <c r="C17" s="35"/>
    </row>
    <row r="18">
      <c r="A18" s="62" t="s">
        <v>293</v>
      </c>
      <c r="C18" s="53" t="s">
        <v>42</v>
      </c>
    </row>
    <row r="19">
      <c r="A19" s="46" t="s">
        <v>294</v>
      </c>
      <c r="C19" s="54" t="s">
        <v>295</v>
      </c>
    </row>
    <row r="20">
      <c r="A20" s="46" t="s">
        <v>296</v>
      </c>
      <c r="C20" s="54" t="s">
        <v>297</v>
      </c>
    </row>
    <row r="21">
      <c r="A21" s="62" t="s">
        <v>298</v>
      </c>
      <c r="C21" s="64" t="s">
        <v>299</v>
      </c>
    </row>
    <row r="22">
      <c r="A22" s="65"/>
      <c r="C22" s="44"/>
    </row>
    <row r="23">
      <c r="A23" s="66" t="s">
        <v>300</v>
      </c>
      <c r="C23" s="55" t="s">
        <v>301</v>
      </c>
    </row>
    <row r="24">
      <c r="A24" s="66" t="s">
        <v>302</v>
      </c>
      <c r="C24" s="55" t="s">
        <v>250</v>
      </c>
    </row>
    <row r="25">
      <c r="A25" s="58" t="s">
        <v>303</v>
      </c>
      <c r="C25" s="44"/>
    </row>
  </sheetData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4.5"/>
  </cols>
  <sheetData>
    <row r="2">
      <c r="A2" s="67" t="s">
        <v>304</v>
      </c>
    </row>
    <row r="3">
      <c r="A3" s="68" t="s">
        <v>305</v>
      </c>
    </row>
    <row r="4">
      <c r="A4" s="68" t="s">
        <v>306</v>
      </c>
    </row>
    <row r="5">
      <c r="A5" s="69"/>
    </row>
    <row r="6">
      <c r="A6" s="68" t="s">
        <v>307</v>
      </c>
    </row>
    <row r="7">
      <c r="A7" s="68" t="s">
        <v>276</v>
      </c>
    </row>
    <row r="8">
      <c r="A8" s="70" t="s">
        <v>308</v>
      </c>
    </row>
    <row r="9">
      <c r="A9" s="68" t="s">
        <v>309</v>
      </c>
    </row>
    <row r="10">
      <c r="A10" s="67" t="s">
        <v>310</v>
      </c>
    </row>
    <row r="11">
      <c r="A11" s="67" t="s">
        <v>311</v>
      </c>
    </row>
    <row r="12">
      <c r="A12" s="67" t="s">
        <v>312</v>
      </c>
    </row>
    <row r="13">
      <c r="A13" s="67" t="s">
        <v>313</v>
      </c>
    </row>
    <row r="14">
      <c r="A14" s="67" t="s">
        <v>314</v>
      </c>
    </row>
    <row r="15">
      <c r="A15" s="70" t="s">
        <v>308</v>
      </c>
    </row>
    <row r="16">
      <c r="A16" s="67" t="s">
        <v>315</v>
      </c>
    </row>
    <row r="17">
      <c r="A17" s="67" t="s">
        <v>316</v>
      </c>
    </row>
    <row r="18">
      <c r="A18" s="67" t="s">
        <v>317</v>
      </c>
    </row>
    <row r="19">
      <c r="A19" s="67" t="s">
        <v>318</v>
      </c>
    </row>
    <row r="20">
      <c r="A20" s="67" t="s">
        <v>319</v>
      </c>
    </row>
    <row r="21">
      <c r="A21" s="68" t="s">
        <v>309</v>
      </c>
    </row>
    <row r="22">
      <c r="A22" s="70" t="s">
        <v>320</v>
      </c>
    </row>
    <row r="23">
      <c r="A23" s="67" t="s">
        <v>321</v>
      </c>
    </row>
    <row r="24">
      <c r="A24" s="68" t="s">
        <v>322</v>
      </c>
    </row>
    <row r="25">
      <c r="A25" s="67" t="s">
        <v>323</v>
      </c>
    </row>
    <row r="26">
      <c r="A26" s="68" t="s">
        <v>324</v>
      </c>
    </row>
    <row r="27">
      <c r="A27" s="67" t="s">
        <v>325</v>
      </c>
    </row>
    <row r="28">
      <c r="A28" s="67" t="s">
        <v>326</v>
      </c>
    </row>
    <row r="29">
      <c r="A29" s="67" t="s">
        <v>327</v>
      </c>
    </row>
  </sheetData>
  <drawing r:id="rId1"/>
</worksheet>
</file>