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9BC257B-676B-49B5-8DAE-26DB71D463BF}" xr6:coauthVersionLast="47" xr6:coauthVersionMax="47" xr10:uidLastSave="{00000000-0000-0000-0000-000000000000}"/>
  <bookViews>
    <workbookView xWindow="-108" yWindow="-108" windowWidth="23256" windowHeight="12456" tabRatio="991" xr2:uid="{FB76426E-595E-426F-99EB-5EB663483677}"/>
  </bookViews>
  <sheets>
    <sheet name="Data" sheetId="1" r:id="rId1"/>
    <sheet name="ClassRecord" sheetId="2" r:id="rId2"/>
    <sheet name="Summary" sheetId="3" r:id="rId3"/>
    <sheet name="GradingSheet" sheetId="4" r:id="rId4"/>
    <sheet name="Student's View" sheetId="5" r:id="rId5"/>
    <sheet name="Trans_Tbl" sheetId="6" r:id="rId6"/>
  </sheets>
  <definedNames>
    <definedName name="ALARCON__JOSHUA_ORIEL">Data!$B$22:$D$121</definedName>
    <definedName name="csitem">Data!$G$10:$H$15</definedName>
    <definedName name="Id">Data!$B$22:$B$121</definedName>
    <definedName name="item">Data!$G$10:$G$15</definedName>
    <definedName name="Names">Data!$C$22:$C$121</definedName>
    <definedName name="SGrades">Summary!$B$5:$AN$104</definedName>
    <definedName name="_sid1999">Trans_Tbl!$K$3:$N$103</definedName>
    <definedName name="_sid2000">Trans_Tbl!$F$3:$I$103</definedName>
    <definedName name="_sid2005">Trans_Tbl!$A$3:$D$103</definedName>
    <definedName name="_sid2018">Trans_Tbl!$P$3:$S$103</definedName>
  </definedNames>
  <calcPr calcId="191029"/>
</workbook>
</file>

<file path=xl/calcChain.xml><?xml version="1.0" encoding="utf-8"?>
<calcChain xmlns="http://schemas.openxmlformats.org/spreadsheetml/2006/main">
  <c r="C2" i="2" l="1"/>
  <c r="D2" i="2"/>
  <c r="E2" i="2"/>
  <c r="F2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I10" i="1"/>
  <c r="J20" i="1"/>
  <c r="A2" i="4"/>
  <c r="A5" i="4"/>
  <c r="H5" i="4"/>
  <c r="A6" i="4"/>
  <c r="H6" i="4"/>
  <c r="A7" i="4"/>
  <c r="H7" i="4"/>
  <c r="K7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F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F113" i="4"/>
  <c r="J113" i="4"/>
  <c r="B2" i="5"/>
  <c r="B5" i="5"/>
  <c r="C5" i="5"/>
  <c r="G5" i="5"/>
  <c r="H5" i="5"/>
  <c r="B6" i="5"/>
  <c r="E6" i="5"/>
  <c r="B7" i="5"/>
  <c r="E7" i="5"/>
  <c r="B8" i="5"/>
  <c r="E8" i="5"/>
  <c r="B9" i="5"/>
  <c r="C9" i="5"/>
  <c r="E9" i="5"/>
  <c r="B10" i="5"/>
  <c r="E10" i="5"/>
  <c r="B11" i="5"/>
  <c r="C11" i="5"/>
  <c r="E11" i="5"/>
  <c r="B12" i="5"/>
  <c r="C12" i="5"/>
  <c r="E12" i="5"/>
  <c r="G12" i="5"/>
  <c r="H12" i="5"/>
  <c r="B13" i="5"/>
  <c r="C13" i="5"/>
  <c r="E13" i="5"/>
  <c r="G13" i="5"/>
  <c r="H13" i="5"/>
  <c r="B14" i="5"/>
  <c r="C14" i="5"/>
  <c r="E14" i="5"/>
  <c r="G14" i="5"/>
  <c r="H14" i="5"/>
  <c r="B15" i="5"/>
  <c r="C15" i="5"/>
  <c r="E15" i="5"/>
  <c r="G15" i="5"/>
  <c r="H15" i="5"/>
  <c r="H17" i="5"/>
  <c r="H18" i="5"/>
  <c r="H19" i="5"/>
  <c r="G2" i="3"/>
  <c r="C6" i="5" s="1"/>
  <c r="J2" i="3"/>
  <c r="C7" i="5" s="1"/>
  <c r="M2" i="3"/>
  <c r="C8" i="5" s="1"/>
  <c r="P2" i="3"/>
  <c r="S2" i="3"/>
  <c r="C10" i="5" s="1"/>
  <c r="V2" i="3"/>
  <c r="W2" i="3"/>
  <c r="X2" i="3"/>
  <c r="X17" i="3" s="1"/>
  <c r="Y2" i="3"/>
  <c r="AA2" i="3"/>
  <c r="AB2" i="3"/>
  <c r="AD2" i="3"/>
  <c r="AE2" i="3"/>
  <c r="AG2" i="3"/>
  <c r="AH2" i="3"/>
  <c r="AJ2" i="3"/>
  <c r="E4" i="3"/>
  <c r="F6" i="5" s="1"/>
  <c r="H4" i="3"/>
  <c r="F7" i="5" s="1"/>
  <c r="K4" i="3"/>
  <c r="F8" i="5" s="1"/>
  <c r="N4" i="3"/>
  <c r="F9" i="5" s="1"/>
  <c r="Q4" i="3"/>
  <c r="F10" i="5" s="1"/>
  <c r="T4" i="3"/>
  <c r="F11" i="5" s="1"/>
  <c r="Y4" i="3"/>
  <c r="F12" i="5" s="1"/>
  <c r="AB4" i="3"/>
  <c r="F13" i="5" s="1"/>
  <c r="AE4" i="3"/>
  <c r="F14" i="5" s="1"/>
  <c r="AH4" i="3"/>
  <c r="F15" i="5" s="1"/>
  <c r="A5" i="3"/>
  <c r="B5" i="3"/>
  <c r="C5" i="3"/>
  <c r="D5" i="3"/>
  <c r="E5" i="3"/>
  <c r="F5" i="3"/>
  <c r="G5" i="3" s="1"/>
  <c r="W5" i="3" s="1"/>
  <c r="H5" i="3"/>
  <c r="I5" i="3" s="1"/>
  <c r="J5" i="3" s="1"/>
  <c r="K5" i="3"/>
  <c r="L5" i="3" s="1"/>
  <c r="M5" i="3" s="1"/>
  <c r="N5" i="3"/>
  <c r="O5" i="3" s="1"/>
  <c r="P5" i="3"/>
  <c r="Q5" i="3"/>
  <c r="R5" i="3" s="1"/>
  <c r="S5" i="3" s="1"/>
  <c r="T5" i="3"/>
  <c r="U5" i="3" s="1"/>
  <c r="V5" i="3"/>
  <c r="X5" i="3"/>
  <c r="Y5" i="3"/>
  <c r="Z5" i="3" s="1"/>
  <c r="AB5" i="3"/>
  <c r="AC5" i="3" s="1"/>
  <c r="G10" i="4" s="1"/>
  <c r="AE5" i="3"/>
  <c r="AF5" i="3"/>
  <c r="H10" i="4" s="1"/>
  <c r="AH5" i="3"/>
  <c r="AI5" i="3" s="1"/>
  <c r="AM5" i="3"/>
  <c r="L10" i="4" s="1"/>
  <c r="A6" i="3"/>
  <c r="B6" i="3"/>
  <c r="C6" i="3"/>
  <c r="D6" i="3"/>
  <c r="E6" i="3"/>
  <c r="F6" i="3"/>
  <c r="G6" i="3" s="1"/>
  <c r="H6" i="3"/>
  <c r="I6" i="3" s="1"/>
  <c r="J6" i="3" s="1"/>
  <c r="K6" i="3"/>
  <c r="L6" i="3" s="1"/>
  <c r="M6" i="3"/>
  <c r="N6" i="3"/>
  <c r="O6" i="3"/>
  <c r="P6" i="3" s="1"/>
  <c r="Q6" i="3"/>
  <c r="R6" i="3" s="1"/>
  <c r="S6" i="3" s="1"/>
  <c r="T6" i="3"/>
  <c r="U6" i="3"/>
  <c r="V6" i="3"/>
  <c r="Y6" i="3"/>
  <c r="Z6" i="3" s="1"/>
  <c r="AB6" i="3"/>
  <c r="AC6" i="3"/>
  <c r="G11" i="4" s="1"/>
  <c r="AE6" i="3"/>
  <c r="AF6" i="3"/>
  <c r="H11" i="4" s="1"/>
  <c r="AG6" i="3"/>
  <c r="AH6" i="3"/>
  <c r="AI6" i="3" s="1"/>
  <c r="AM6" i="3"/>
  <c r="L11" i="4" s="1"/>
  <c r="A7" i="3"/>
  <c r="B7" i="3"/>
  <c r="C7" i="3"/>
  <c r="D7" i="3"/>
  <c r="E7" i="3"/>
  <c r="F7" i="3" s="1"/>
  <c r="G7" i="3" s="1"/>
  <c r="W7" i="3" s="1"/>
  <c r="H7" i="3"/>
  <c r="I7" i="3" s="1"/>
  <c r="J7" i="3" s="1"/>
  <c r="K7" i="3"/>
  <c r="L7" i="3"/>
  <c r="M7" i="3"/>
  <c r="N7" i="3"/>
  <c r="O7" i="3"/>
  <c r="P7" i="3" s="1"/>
  <c r="Q7" i="3"/>
  <c r="R7" i="3" s="1"/>
  <c r="S7" i="3" s="1"/>
  <c r="T7" i="3"/>
  <c r="U7" i="3"/>
  <c r="V7" i="3"/>
  <c r="Y7" i="3"/>
  <c r="Z7" i="3" s="1"/>
  <c r="AB7" i="3"/>
  <c r="AC7" i="3" s="1"/>
  <c r="AE7" i="3"/>
  <c r="AF7" i="3"/>
  <c r="H12" i="4" s="1"/>
  <c r="AH7" i="3"/>
  <c r="AI7" i="3" s="1"/>
  <c r="I12" i="4" s="1"/>
  <c r="AJ7" i="3"/>
  <c r="AM7" i="3"/>
  <c r="L12" i="4" s="1"/>
  <c r="A8" i="3"/>
  <c r="B8" i="3"/>
  <c r="C8" i="3"/>
  <c r="D8" i="3"/>
  <c r="E8" i="3"/>
  <c r="F8" i="3" s="1"/>
  <c r="G8" i="3" s="1"/>
  <c r="H8" i="3"/>
  <c r="I8" i="3"/>
  <c r="J8" i="3" s="1"/>
  <c r="K8" i="3"/>
  <c r="L8" i="3"/>
  <c r="M8" i="3" s="1"/>
  <c r="N8" i="3"/>
  <c r="O8" i="3" s="1"/>
  <c r="P8" i="3" s="1"/>
  <c r="Q8" i="3"/>
  <c r="R8" i="3" s="1"/>
  <c r="S8" i="3" s="1"/>
  <c r="T8" i="3"/>
  <c r="U8" i="3"/>
  <c r="V8" i="3" s="1"/>
  <c r="Y8" i="3"/>
  <c r="Z8" i="3"/>
  <c r="AA8" i="3" s="1"/>
  <c r="AB8" i="3"/>
  <c r="AC8" i="3"/>
  <c r="G13" i="4" s="1"/>
  <c r="AE8" i="3"/>
  <c r="AF8" i="3" s="1"/>
  <c r="AH8" i="3"/>
  <c r="AI8" i="3" s="1"/>
  <c r="I13" i="4" s="1"/>
  <c r="AJ8" i="3"/>
  <c r="AM8" i="3"/>
  <c r="L13" i="4" s="1"/>
  <c r="A9" i="3"/>
  <c r="B9" i="3"/>
  <c r="C9" i="3"/>
  <c r="D9" i="3"/>
  <c r="E9" i="3"/>
  <c r="F9" i="3"/>
  <c r="G9" i="3" s="1"/>
  <c r="H9" i="3"/>
  <c r="I9" i="3" s="1"/>
  <c r="J9" i="3" s="1"/>
  <c r="K9" i="3"/>
  <c r="L9" i="3"/>
  <c r="M9" i="3" s="1"/>
  <c r="N9" i="3"/>
  <c r="O9" i="3"/>
  <c r="P9" i="3" s="1"/>
  <c r="Q9" i="3"/>
  <c r="R9" i="3" s="1"/>
  <c r="S9" i="3" s="1"/>
  <c r="T9" i="3"/>
  <c r="U9" i="3"/>
  <c r="V9" i="3" s="1"/>
  <c r="W9" i="3"/>
  <c r="Y9" i="3"/>
  <c r="Z9" i="3" s="1"/>
  <c r="AB9" i="3"/>
  <c r="AC9" i="3"/>
  <c r="G14" i="4" s="1"/>
  <c r="AE9" i="3"/>
  <c r="AF9" i="3"/>
  <c r="AH9" i="3"/>
  <c r="AI9" i="3" s="1"/>
  <c r="AM9" i="3"/>
  <c r="L14" i="4" s="1"/>
  <c r="A10" i="3"/>
  <c r="B10" i="3"/>
  <c r="C10" i="3"/>
  <c r="D10" i="3"/>
  <c r="E10" i="3"/>
  <c r="F10" i="3" s="1"/>
  <c r="G10" i="3" s="1"/>
  <c r="H10" i="3"/>
  <c r="I10" i="3" s="1"/>
  <c r="J10" i="3" s="1"/>
  <c r="K10" i="3"/>
  <c r="L10" i="3"/>
  <c r="M10" i="3"/>
  <c r="N10" i="3"/>
  <c r="O10" i="3"/>
  <c r="P10" i="3"/>
  <c r="Q10" i="3"/>
  <c r="R10" i="3" s="1"/>
  <c r="S10" i="3" s="1"/>
  <c r="T10" i="3"/>
  <c r="U10" i="3"/>
  <c r="V10" i="3" s="1"/>
  <c r="Y10" i="3"/>
  <c r="Z10" i="3" s="1"/>
  <c r="AB10" i="3"/>
  <c r="AC10" i="3"/>
  <c r="G15" i="4" s="1"/>
  <c r="AE10" i="3"/>
  <c r="AF10" i="3"/>
  <c r="AH10" i="3"/>
  <c r="AI10" i="3" s="1"/>
  <c r="AM10" i="3"/>
  <c r="L15" i="4" s="1"/>
  <c r="A11" i="3"/>
  <c r="B11" i="3"/>
  <c r="C11" i="3"/>
  <c r="D11" i="3"/>
  <c r="E11" i="3"/>
  <c r="F11" i="3" s="1"/>
  <c r="G11" i="3" s="1"/>
  <c r="W11" i="3" s="1"/>
  <c r="H11" i="3"/>
  <c r="I11" i="3" s="1"/>
  <c r="J11" i="3" s="1"/>
  <c r="K11" i="3"/>
  <c r="L11" i="3"/>
  <c r="M11" i="3"/>
  <c r="N11" i="3"/>
  <c r="O11" i="3"/>
  <c r="P11" i="3"/>
  <c r="Q11" i="3"/>
  <c r="R11" i="3" s="1"/>
  <c r="S11" i="3" s="1"/>
  <c r="T11" i="3"/>
  <c r="U11" i="3"/>
  <c r="V11" i="3" s="1"/>
  <c r="Y11" i="3"/>
  <c r="Z11" i="3" s="1"/>
  <c r="AB11" i="3"/>
  <c r="AC11" i="3"/>
  <c r="G16" i="4" s="1"/>
  <c r="AE11" i="3"/>
  <c r="AF11" i="3" s="1"/>
  <c r="AH11" i="3"/>
  <c r="AI11" i="3" s="1"/>
  <c r="AM11" i="3"/>
  <c r="L16" i="4" s="1"/>
  <c r="A12" i="3"/>
  <c r="B12" i="3"/>
  <c r="C12" i="3"/>
  <c r="D12" i="3"/>
  <c r="E12" i="3"/>
  <c r="F12" i="3" s="1"/>
  <c r="G12" i="3" s="1"/>
  <c r="H12" i="3"/>
  <c r="I12" i="3" s="1"/>
  <c r="J12" i="3" s="1"/>
  <c r="K12" i="3"/>
  <c r="L12" i="3"/>
  <c r="M12" i="3"/>
  <c r="N12" i="3"/>
  <c r="O12" i="3"/>
  <c r="P12" i="3" s="1"/>
  <c r="Q12" i="3"/>
  <c r="R12" i="3" s="1"/>
  <c r="S12" i="3" s="1"/>
  <c r="T12" i="3"/>
  <c r="U12" i="3"/>
  <c r="V12" i="3" s="1"/>
  <c r="Y12" i="3"/>
  <c r="Z12" i="3" s="1"/>
  <c r="AB12" i="3"/>
  <c r="AC12" i="3"/>
  <c r="G17" i="4" s="1"/>
  <c r="AE12" i="3"/>
  <c r="AF12" i="3"/>
  <c r="AH12" i="3"/>
  <c r="AI12" i="3" s="1"/>
  <c r="AM12" i="3"/>
  <c r="L17" i="4" s="1"/>
  <c r="A13" i="3"/>
  <c r="B13" i="3"/>
  <c r="C13" i="3"/>
  <c r="D13" i="3"/>
  <c r="E13" i="3"/>
  <c r="F13" i="3" s="1"/>
  <c r="G13" i="3"/>
  <c r="H13" i="3"/>
  <c r="I13" i="3" s="1"/>
  <c r="J13" i="3" s="1"/>
  <c r="K13" i="3"/>
  <c r="L13" i="3"/>
  <c r="M13" i="3"/>
  <c r="N13" i="3"/>
  <c r="O13" i="3"/>
  <c r="P13" i="3"/>
  <c r="Q13" i="3"/>
  <c r="R13" i="3" s="1"/>
  <c r="S13" i="3" s="1"/>
  <c r="T13" i="3"/>
  <c r="U13" i="3"/>
  <c r="V13" i="3" s="1"/>
  <c r="W13" i="3"/>
  <c r="E18" i="4" s="1"/>
  <c r="Y13" i="3"/>
  <c r="Z13" i="3" s="1"/>
  <c r="AB13" i="3"/>
  <c r="AC13" i="3"/>
  <c r="G18" i="4" s="1"/>
  <c r="AE13" i="3"/>
  <c r="AF13" i="3"/>
  <c r="AH13" i="3"/>
  <c r="AI13" i="3" s="1"/>
  <c r="AM13" i="3"/>
  <c r="L18" i="4" s="1"/>
  <c r="A14" i="3"/>
  <c r="B14" i="3"/>
  <c r="C14" i="3"/>
  <c r="D14" i="3"/>
  <c r="E14" i="3"/>
  <c r="F14" i="3" s="1"/>
  <c r="G14" i="3" s="1"/>
  <c r="H14" i="3"/>
  <c r="I14" i="3" s="1"/>
  <c r="J14" i="3" s="1"/>
  <c r="K14" i="3"/>
  <c r="L14" i="3"/>
  <c r="M14" i="3"/>
  <c r="N14" i="3"/>
  <c r="O14" i="3"/>
  <c r="P14" i="3"/>
  <c r="Q14" i="3"/>
  <c r="R14" i="3" s="1"/>
  <c r="S14" i="3" s="1"/>
  <c r="T14" i="3"/>
  <c r="U14" i="3"/>
  <c r="V14" i="3" s="1"/>
  <c r="Y14" i="3"/>
  <c r="Z14" i="3" s="1"/>
  <c r="AB14" i="3"/>
  <c r="AC14" i="3"/>
  <c r="G19" i="4" s="1"/>
  <c r="AE14" i="3"/>
  <c r="AF14" i="3"/>
  <c r="AH14" i="3"/>
  <c r="AI14" i="3" s="1"/>
  <c r="AM14" i="3"/>
  <c r="L19" i="4" s="1"/>
  <c r="A15" i="3"/>
  <c r="B15" i="3"/>
  <c r="C15" i="3"/>
  <c r="D15" i="3"/>
  <c r="E15" i="3"/>
  <c r="F15" i="3" s="1"/>
  <c r="G15" i="3"/>
  <c r="H15" i="3"/>
  <c r="I15" i="3" s="1"/>
  <c r="J15" i="3" s="1"/>
  <c r="K15" i="3"/>
  <c r="L15" i="3"/>
  <c r="M15" i="3"/>
  <c r="N15" i="3"/>
  <c r="O15" i="3"/>
  <c r="P15" i="3"/>
  <c r="Q15" i="3"/>
  <c r="R15" i="3" s="1"/>
  <c r="S15" i="3" s="1"/>
  <c r="T15" i="3"/>
  <c r="U15" i="3"/>
  <c r="V15" i="3" s="1"/>
  <c r="Y15" i="3"/>
  <c r="Z15" i="3" s="1"/>
  <c r="AB15" i="3"/>
  <c r="AC15" i="3"/>
  <c r="G20" i="4" s="1"/>
  <c r="AE15" i="3"/>
  <c r="AF15" i="3" s="1"/>
  <c r="AH15" i="3"/>
  <c r="AI15" i="3" s="1"/>
  <c r="AM15" i="3"/>
  <c r="L20" i="4" s="1"/>
  <c r="A16" i="3"/>
  <c r="B16" i="3"/>
  <c r="C16" i="3"/>
  <c r="D16" i="3"/>
  <c r="E16" i="3"/>
  <c r="F16" i="3" s="1"/>
  <c r="G16" i="3" s="1"/>
  <c r="H16" i="3"/>
  <c r="I16" i="3" s="1"/>
  <c r="J16" i="3" s="1"/>
  <c r="K16" i="3"/>
  <c r="L16" i="3"/>
  <c r="M16" i="3"/>
  <c r="N16" i="3"/>
  <c r="O16" i="3"/>
  <c r="P16" i="3" s="1"/>
  <c r="Q16" i="3"/>
  <c r="R16" i="3" s="1"/>
  <c r="S16" i="3" s="1"/>
  <c r="T16" i="3"/>
  <c r="U16" i="3"/>
  <c r="V16" i="3" s="1"/>
  <c r="Y16" i="3"/>
  <c r="Z16" i="3" s="1"/>
  <c r="AB16" i="3"/>
  <c r="AC16" i="3"/>
  <c r="G21" i="4" s="1"/>
  <c r="AE16" i="3"/>
  <c r="AF16" i="3"/>
  <c r="AH16" i="3"/>
  <c r="AI16" i="3" s="1"/>
  <c r="AM16" i="3"/>
  <c r="L21" i="4" s="1"/>
  <c r="A17" i="3"/>
  <c r="B17" i="3"/>
  <c r="C17" i="3"/>
  <c r="D17" i="3"/>
  <c r="E17" i="3"/>
  <c r="F17" i="3" s="1"/>
  <c r="G17" i="3"/>
  <c r="H17" i="3"/>
  <c r="I17" i="3" s="1"/>
  <c r="J17" i="3" s="1"/>
  <c r="K17" i="3"/>
  <c r="L17" i="3"/>
  <c r="M17" i="3"/>
  <c r="N17" i="3"/>
  <c r="O17" i="3"/>
  <c r="P17" i="3"/>
  <c r="Q17" i="3"/>
  <c r="R17" i="3" s="1"/>
  <c r="S17" i="3" s="1"/>
  <c r="T17" i="3"/>
  <c r="U17" i="3"/>
  <c r="V17" i="3" s="1"/>
  <c r="W17" i="3"/>
  <c r="Y17" i="3"/>
  <c r="Z17" i="3" s="1"/>
  <c r="AB17" i="3"/>
  <c r="AC17" i="3"/>
  <c r="G22" i="4" s="1"/>
  <c r="AE17" i="3"/>
  <c r="AF17" i="3"/>
  <c r="AH17" i="3"/>
  <c r="AI17" i="3" s="1"/>
  <c r="AM17" i="3"/>
  <c r="L22" i="4" s="1"/>
  <c r="A18" i="3"/>
  <c r="B18" i="3"/>
  <c r="C18" i="3"/>
  <c r="D18" i="3"/>
  <c r="E18" i="3"/>
  <c r="F18" i="3" s="1"/>
  <c r="G18" i="3"/>
  <c r="H18" i="3"/>
  <c r="I18" i="3" s="1"/>
  <c r="J18" i="3" s="1"/>
  <c r="K18" i="3"/>
  <c r="L18" i="3"/>
  <c r="M18" i="3"/>
  <c r="N18" i="3"/>
  <c r="O18" i="3"/>
  <c r="P18" i="3" s="1"/>
  <c r="Q18" i="3"/>
  <c r="R18" i="3" s="1"/>
  <c r="S18" i="3" s="1"/>
  <c r="T18" i="3"/>
  <c r="U18" i="3"/>
  <c r="V18" i="3" s="1"/>
  <c r="Y18" i="3"/>
  <c r="Z18" i="3" s="1"/>
  <c r="AB18" i="3"/>
  <c r="AC18" i="3"/>
  <c r="AE18" i="3"/>
  <c r="AF18" i="3"/>
  <c r="AH18" i="3"/>
  <c r="AI18" i="3" s="1"/>
  <c r="AM18" i="3"/>
  <c r="L23" i="4" s="1"/>
  <c r="A19" i="3"/>
  <c r="B19" i="3"/>
  <c r="C19" i="3"/>
  <c r="D19" i="3"/>
  <c r="E19" i="3"/>
  <c r="F19" i="3" s="1"/>
  <c r="G19" i="3" s="1"/>
  <c r="H19" i="3"/>
  <c r="I19" i="3" s="1"/>
  <c r="J19" i="3" s="1"/>
  <c r="K19" i="3"/>
  <c r="L19" i="3"/>
  <c r="M19" i="3"/>
  <c r="N19" i="3"/>
  <c r="O19" i="3"/>
  <c r="P19" i="3" s="1"/>
  <c r="Q19" i="3"/>
  <c r="R19" i="3" s="1"/>
  <c r="S19" i="3" s="1"/>
  <c r="T19" i="3"/>
  <c r="U19" i="3"/>
  <c r="V19" i="3" s="1"/>
  <c r="Y19" i="3"/>
  <c r="Z19" i="3" s="1"/>
  <c r="AB19" i="3"/>
  <c r="AC19" i="3"/>
  <c r="AE19" i="3"/>
  <c r="AF19" i="3"/>
  <c r="AH19" i="3"/>
  <c r="AI19" i="3" s="1"/>
  <c r="AM19" i="3"/>
  <c r="L24" i="4" s="1"/>
  <c r="A20" i="3"/>
  <c r="B20" i="3"/>
  <c r="C20" i="3"/>
  <c r="D20" i="3"/>
  <c r="E20" i="3"/>
  <c r="F20" i="3" s="1"/>
  <c r="G20" i="3"/>
  <c r="H20" i="3"/>
  <c r="I20" i="3" s="1"/>
  <c r="J20" i="3" s="1"/>
  <c r="K20" i="3"/>
  <c r="L20" i="3"/>
  <c r="M20" i="3"/>
  <c r="N20" i="3"/>
  <c r="O20" i="3"/>
  <c r="P20" i="3"/>
  <c r="Q20" i="3"/>
  <c r="R20" i="3" s="1"/>
  <c r="S20" i="3" s="1"/>
  <c r="T20" i="3"/>
  <c r="U20" i="3"/>
  <c r="V20" i="3" s="1"/>
  <c r="W20" i="3" s="1"/>
  <c r="Y20" i="3"/>
  <c r="Z20" i="3" s="1"/>
  <c r="AB20" i="3"/>
  <c r="AC20" i="3"/>
  <c r="AE20" i="3"/>
  <c r="AF20" i="3" s="1"/>
  <c r="AH20" i="3"/>
  <c r="AI20" i="3" s="1"/>
  <c r="AM20" i="3"/>
  <c r="L25" i="4" s="1"/>
  <c r="A21" i="3"/>
  <c r="B21" i="3"/>
  <c r="C21" i="3"/>
  <c r="D21" i="3"/>
  <c r="E21" i="3"/>
  <c r="F21" i="3" s="1"/>
  <c r="G21" i="3" s="1"/>
  <c r="W21" i="3" s="1"/>
  <c r="H21" i="3"/>
  <c r="I21" i="3" s="1"/>
  <c r="J21" i="3" s="1"/>
  <c r="K21" i="3"/>
  <c r="L21" i="3"/>
  <c r="M21" i="3"/>
  <c r="N21" i="3"/>
  <c r="O21" i="3"/>
  <c r="P21" i="3"/>
  <c r="Q21" i="3"/>
  <c r="R21" i="3" s="1"/>
  <c r="S21" i="3" s="1"/>
  <c r="T21" i="3"/>
  <c r="U21" i="3"/>
  <c r="V21" i="3" s="1"/>
  <c r="Y21" i="3"/>
  <c r="Z21" i="3" s="1"/>
  <c r="AB21" i="3"/>
  <c r="AC21" i="3"/>
  <c r="AE21" i="3"/>
  <c r="AF21" i="3" s="1"/>
  <c r="AH21" i="3"/>
  <c r="AI21" i="3" s="1"/>
  <c r="AM21" i="3"/>
  <c r="L26" i="4" s="1"/>
  <c r="A22" i="3"/>
  <c r="B22" i="3"/>
  <c r="C22" i="3"/>
  <c r="D22" i="3"/>
  <c r="E22" i="3"/>
  <c r="F22" i="3" s="1"/>
  <c r="G22" i="3"/>
  <c r="H22" i="3"/>
  <c r="I22" i="3" s="1"/>
  <c r="J22" i="3" s="1"/>
  <c r="W22" i="3" s="1"/>
  <c r="K22" i="3"/>
  <c r="L22" i="3"/>
  <c r="M22" i="3"/>
  <c r="N22" i="3"/>
  <c r="O22" i="3"/>
  <c r="P22" i="3" s="1"/>
  <c r="Q22" i="3"/>
  <c r="R22" i="3" s="1"/>
  <c r="S22" i="3" s="1"/>
  <c r="T22" i="3"/>
  <c r="U22" i="3"/>
  <c r="V22" i="3" s="1"/>
  <c r="Y22" i="3"/>
  <c r="Z22" i="3" s="1"/>
  <c r="AB22" i="3"/>
  <c r="AC22" i="3"/>
  <c r="AE22" i="3"/>
  <c r="AF22" i="3"/>
  <c r="AH22" i="3"/>
  <c r="AI22" i="3" s="1"/>
  <c r="AM22" i="3"/>
  <c r="L27" i="4" s="1"/>
  <c r="A23" i="3"/>
  <c r="B23" i="3"/>
  <c r="C23" i="3"/>
  <c r="D23" i="3"/>
  <c r="E23" i="3"/>
  <c r="F23" i="3" s="1"/>
  <c r="G23" i="3" s="1"/>
  <c r="H23" i="3"/>
  <c r="I23" i="3" s="1"/>
  <c r="J23" i="3" s="1"/>
  <c r="K23" i="3"/>
  <c r="L23" i="3"/>
  <c r="M23" i="3"/>
  <c r="N23" i="3"/>
  <c r="O23" i="3"/>
  <c r="P23" i="3"/>
  <c r="Q23" i="3"/>
  <c r="R23" i="3" s="1"/>
  <c r="S23" i="3" s="1"/>
  <c r="T23" i="3"/>
  <c r="U23" i="3"/>
  <c r="V23" i="3" s="1"/>
  <c r="Y23" i="3"/>
  <c r="Z23" i="3" s="1"/>
  <c r="AB23" i="3"/>
  <c r="AC23" i="3"/>
  <c r="AE23" i="3"/>
  <c r="AF23" i="3"/>
  <c r="AH23" i="3"/>
  <c r="AI23" i="3" s="1"/>
  <c r="AM23" i="3"/>
  <c r="L28" i="4" s="1"/>
  <c r="A24" i="3"/>
  <c r="B24" i="3"/>
  <c r="C24" i="3"/>
  <c r="D24" i="3"/>
  <c r="E24" i="3"/>
  <c r="F24" i="3" s="1"/>
  <c r="G24" i="3" s="1"/>
  <c r="H24" i="3"/>
  <c r="I24" i="3" s="1"/>
  <c r="J24" i="3" s="1"/>
  <c r="K24" i="3"/>
  <c r="L24" i="3"/>
  <c r="M24" i="3"/>
  <c r="N24" i="3"/>
  <c r="O24" i="3"/>
  <c r="P24" i="3"/>
  <c r="Q24" i="3"/>
  <c r="R24" i="3" s="1"/>
  <c r="S24" i="3" s="1"/>
  <c r="T24" i="3"/>
  <c r="U24" i="3"/>
  <c r="V24" i="3" s="1"/>
  <c r="Y24" i="3"/>
  <c r="Z24" i="3" s="1"/>
  <c r="AB24" i="3"/>
  <c r="AC24" i="3"/>
  <c r="AE24" i="3"/>
  <c r="AF24" i="3" s="1"/>
  <c r="AH24" i="3"/>
  <c r="AI24" i="3" s="1"/>
  <c r="AM24" i="3"/>
  <c r="L29" i="4" s="1"/>
  <c r="A25" i="3"/>
  <c r="B25" i="3"/>
  <c r="C25" i="3"/>
  <c r="D25" i="3"/>
  <c r="E25" i="3"/>
  <c r="F25" i="3" s="1"/>
  <c r="G25" i="3"/>
  <c r="H25" i="3"/>
  <c r="I25" i="3" s="1"/>
  <c r="J25" i="3" s="1"/>
  <c r="K25" i="3"/>
  <c r="L25" i="3"/>
  <c r="M25" i="3"/>
  <c r="W25" i="3" s="1"/>
  <c r="N25" i="3"/>
  <c r="O25" i="3"/>
  <c r="P25" i="3"/>
  <c r="Q25" i="3"/>
  <c r="R25" i="3" s="1"/>
  <c r="S25" i="3" s="1"/>
  <c r="T25" i="3"/>
  <c r="U25" i="3"/>
  <c r="V25" i="3" s="1"/>
  <c r="Y25" i="3"/>
  <c r="Z25" i="3" s="1"/>
  <c r="AB25" i="3"/>
  <c r="AC25" i="3"/>
  <c r="AE25" i="3"/>
  <c r="AF25" i="3"/>
  <c r="AH25" i="3"/>
  <c r="AI25" i="3" s="1"/>
  <c r="AM25" i="3"/>
  <c r="L30" i="4" s="1"/>
  <c r="A26" i="3"/>
  <c r="B26" i="3"/>
  <c r="C26" i="3"/>
  <c r="D26" i="3"/>
  <c r="E26" i="3"/>
  <c r="F26" i="3" s="1"/>
  <c r="G26" i="3"/>
  <c r="H26" i="3"/>
  <c r="I26" i="3" s="1"/>
  <c r="J26" i="3" s="1"/>
  <c r="K26" i="3"/>
  <c r="L26" i="3"/>
  <c r="M26" i="3"/>
  <c r="N26" i="3"/>
  <c r="O26" i="3"/>
  <c r="P26" i="3" s="1"/>
  <c r="Q26" i="3"/>
  <c r="R26" i="3" s="1"/>
  <c r="S26" i="3" s="1"/>
  <c r="T26" i="3"/>
  <c r="U26" i="3"/>
  <c r="V26" i="3" s="1"/>
  <c r="Y26" i="3"/>
  <c r="Z26" i="3" s="1"/>
  <c r="AB26" i="3"/>
  <c r="AC26" i="3"/>
  <c r="AE26" i="3"/>
  <c r="AF26" i="3" s="1"/>
  <c r="AH26" i="3"/>
  <c r="AI26" i="3" s="1"/>
  <c r="AM26" i="3"/>
  <c r="L31" i="4" s="1"/>
  <c r="A27" i="3"/>
  <c r="B27" i="3"/>
  <c r="C27" i="3"/>
  <c r="D27" i="3"/>
  <c r="E27" i="3"/>
  <c r="F27" i="3" s="1"/>
  <c r="G27" i="3" s="1"/>
  <c r="H27" i="3"/>
  <c r="I27" i="3" s="1"/>
  <c r="J27" i="3" s="1"/>
  <c r="K27" i="3"/>
  <c r="L27" i="3"/>
  <c r="M27" i="3"/>
  <c r="N27" i="3"/>
  <c r="O27" i="3"/>
  <c r="P27" i="3" s="1"/>
  <c r="Q27" i="3"/>
  <c r="R27" i="3" s="1"/>
  <c r="S27" i="3" s="1"/>
  <c r="T27" i="3"/>
  <c r="U27" i="3"/>
  <c r="V27" i="3" s="1"/>
  <c r="Y27" i="3"/>
  <c r="Z27" i="3" s="1"/>
  <c r="AB27" i="3"/>
  <c r="AC27" i="3" s="1"/>
  <c r="AE27" i="3"/>
  <c r="AF27" i="3"/>
  <c r="AH27" i="3"/>
  <c r="AI27" i="3" s="1"/>
  <c r="I32" i="4" s="1"/>
  <c r="AJ27" i="3"/>
  <c r="AM27" i="3"/>
  <c r="L32" i="4" s="1"/>
  <c r="A28" i="3"/>
  <c r="B28" i="3"/>
  <c r="C28" i="3"/>
  <c r="D28" i="3"/>
  <c r="E28" i="3"/>
  <c r="F28" i="3" s="1"/>
  <c r="G28" i="3" s="1"/>
  <c r="H28" i="3"/>
  <c r="I28" i="3" s="1"/>
  <c r="J28" i="3" s="1"/>
  <c r="K28" i="3"/>
  <c r="L28" i="3"/>
  <c r="M28" i="3" s="1"/>
  <c r="N28" i="3"/>
  <c r="O28" i="3"/>
  <c r="P28" i="3"/>
  <c r="Q28" i="3"/>
  <c r="R28" i="3" s="1"/>
  <c r="S28" i="3" s="1"/>
  <c r="T28" i="3"/>
  <c r="U28" i="3"/>
  <c r="V28" i="3" s="1"/>
  <c r="Y28" i="3"/>
  <c r="Z28" i="3" s="1"/>
  <c r="AB28" i="3"/>
  <c r="AC28" i="3"/>
  <c r="AE28" i="3"/>
  <c r="AF28" i="3"/>
  <c r="AH28" i="3"/>
  <c r="AI28" i="3" s="1"/>
  <c r="AM28" i="3"/>
  <c r="L33" i="4" s="1"/>
  <c r="A29" i="3"/>
  <c r="B29" i="3"/>
  <c r="C29" i="3"/>
  <c r="D29" i="3"/>
  <c r="E29" i="3"/>
  <c r="F29" i="3" s="1"/>
  <c r="G29" i="3" s="1"/>
  <c r="H29" i="3"/>
  <c r="I29" i="3" s="1"/>
  <c r="J29" i="3" s="1"/>
  <c r="K29" i="3"/>
  <c r="L29" i="3"/>
  <c r="M29" i="3" s="1"/>
  <c r="N29" i="3"/>
  <c r="O29" i="3"/>
  <c r="P29" i="3" s="1"/>
  <c r="Q29" i="3"/>
  <c r="R29" i="3" s="1"/>
  <c r="S29" i="3" s="1"/>
  <c r="T29" i="3"/>
  <c r="U29" i="3"/>
  <c r="V29" i="3" s="1"/>
  <c r="Y29" i="3"/>
  <c r="Z29" i="3" s="1"/>
  <c r="AA29" i="3" s="1"/>
  <c r="AB29" i="3"/>
  <c r="AC29" i="3" s="1"/>
  <c r="AE29" i="3"/>
  <c r="AF29" i="3"/>
  <c r="AH29" i="3"/>
  <c r="AI29" i="3" s="1"/>
  <c r="I34" i="4" s="1"/>
  <c r="AJ29" i="3"/>
  <c r="AM29" i="3"/>
  <c r="L34" i="4" s="1"/>
  <c r="A30" i="3"/>
  <c r="B30" i="3"/>
  <c r="C30" i="3"/>
  <c r="D30" i="3"/>
  <c r="E30" i="3"/>
  <c r="F30" i="3" s="1"/>
  <c r="G30" i="3" s="1"/>
  <c r="H30" i="3"/>
  <c r="I30" i="3" s="1"/>
  <c r="J30" i="3" s="1"/>
  <c r="K30" i="3"/>
  <c r="L30" i="3"/>
  <c r="M30" i="3" s="1"/>
  <c r="N30" i="3"/>
  <c r="O30" i="3"/>
  <c r="P30" i="3"/>
  <c r="Q30" i="3"/>
  <c r="R30" i="3" s="1"/>
  <c r="S30" i="3" s="1"/>
  <c r="T30" i="3"/>
  <c r="U30" i="3" s="1"/>
  <c r="V30" i="3" s="1"/>
  <c r="Y30" i="3"/>
  <c r="Z30" i="3" s="1"/>
  <c r="AB30" i="3"/>
  <c r="AC30" i="3"/>
  <c r="AE30" i="3"/>
  <c r="AF30" i="3"/>
  <c r="AH30" i="3"/>
  <c r="AI30" i="3" s="1"/>
  <c r="AM30" i="3"/>
  <c r="L35" i="4" s="1"/>
  <c r="A31" i="3"/>
  <c r="B31" i="3"/>
  <c r="C31" i="3"/>
  <c r="D31" i="3"/>
  <c r="E31" i="3"/>
  <c r="F31" i="3" s="1"/>
  <c r="G31" i="3" s="1"/>
  <c r="H31" i="3"/>
  <c r="I31" i="3" s="1"/>
  <c r="J31" i="3" s="1"/>
  <c r="K31" i="3"/>
  <c r="L31" i="3"/>
  <c r="M31" i="3" s="1"/>
  <c r="N31" i="3"/>
  <c r="O31" i="3"/>
  <c r="P31" i="3" s="1"/>
  <c r="Q31" i="3"/>
  <c r="R31" i="3" s="1"/>
  <c r="S31" i="3" s="1"/>
  <c r="T31" i="3"/>
  <c r="U31" i="3"/>
  <c r="V31" i="3" s="1"/>
  <c r="Y31" i="3"/>
  <c r="Z31" i="3" s="1"/>
  <c r="AB31" i="3"/>
  <c r="AC31" i="3" s="1"/>
  <c r="AE31" i="3"/>
  <c r="AF31" i="3"/>
  <c r="AH31" i="3"/>
  <c r="AI31" i="3" s="1"/>
  <c r="I36" i="4" s="1"/>
  <c r="AJ31" i="3"/>
  <c r="AM31" i="3"/>
  <c r="L36" i="4" s="1"/>
  <c r="A32" i="3"/>
  <c r="B32" i="3"/>
  <c r="C32" i="3"/>
  <c r="D32" i="3"/>
  <c r="E32" i="3"/>
  <c r="F32" i="3" s="1"/>
  <c r="G32" i="3" s="1"/>
  <c r="H32" i="3"/>
  <c r="I32" i="3" s="1"/>
  <c r="J32" i="3" s="1"/>
  <c r="K32" i="3"/>
  <c r="L32" i="3"/>
  <c r="M32" i="3" s="1"/>
  <c r="N32" i="3"/>
  <c r="O32" i="3"/>
  <c r="P32" i="3"/>
  <c r="Q32" i="3"/>
  <c r="R32" i="3" s="1"/>
  <c r="S32" i="3" s="1"/>
  <c r="T32" i="3"/>
  <c r="U32" i="3" s="1"/>
  <c r="V32" i="3" s="1"/>
  <c r="Y32" i="3"/>
  <c r="Z32" i="3" s="1"/>
  <c r="AB32" i="3"/>
  <c r="AC32" i="3"/>
  <c r="AD32" i="3" s="1"/>
  <c r="AE32" i="3"/>
  <c r="AF32" i="3"/>
  <c r="H37" i="4" s="1"/>
  <c r="AH32" i="3"/>
  <c r="AI32" i="3" s="1"/>
  <c r="I37" i="4" s="1"/>
  <c r="AM32" i="3"/>
  <c r="L37" i="4" s="1"/>
  <c r="A33" i="3"/>
  <c r="B33" i="3"/>
  <c r="C33" i="3"/>
  <c r="D33" i="3"/>
  <c r="E33" i="3"/>
  <c r="F33" i="3" s="1"/>
  <c r="G33" i="3"/>
  <c r="H33" i="3"/>
  <c r="I33" i="3"/>
  <c r="J33" i="3" s="1"/>
  <c r="K33" i="3"/>
  <c r="L33" i="3"/>
  <c r="M33" i="3"/>
  <c r="W33" i="3" s="1"/>
  <c r="N33" i="3"/>
  <c r="O33" i="3"/>
  <c r="P33" i="3"/>
  <c r="Q33" i="3"/>
  <c r="R33" i="3" s="1"/>
  <c r="S33" i="3" s="1"/>
  <c r="T33" i="3"/>
  <c r="U33" i="3" s="1"/>
  <c r="V33" i="3" s="1"/>
  <c r="Y33" i="3"/>
  <c r="Z33" i="3" s="1"/>
  <c r="AB33" i="3"/>
  <c r="AC33" i="3"/>
  <c r="AE33" i="3"/>
  <c r="AF33" i="3"/>
  <c r="H38" i="4" s="1"/>
  <c r="AH33" i="3"/>
  <c r="AI33" i="3" s="1"/>
  <c r="I38" i="4" s="1"/>
  <c r="AM33" i="3"/>
  <c r="L38" i="4" s="1"/>
  <c r="A34" i="3"/>
  <c r="B34" i="3"/>
  <c r="C34" i="3"/>
  <c r="D34" i="3"/>
  <c r="E34" i="3"/>
  <c r="F34" i="3" s="1"/>
  <c r="G34" i="3" s="1"/>
  <c r="H34" i="3"/>
  <c r="I34" i="3"/>
  <c r="J34" i="3" s="1"/>
  <c r="K34" i="3"/>
  <c r="L34" i="3"/>
  <c r="M34" i="3" s="1"/>
  <c r="N34" i="3"/>
  <c r="O34" i="3"/>
  <c r="P34" i="3" s="1"/>
  <c r="Q34" i="3"/>
  <c r="R34" i="3" s="1"/>
  <c r="S34" i="3" s="1"/>
  <c r="T34" i="3"/>
  <c r="U34" i="3"/>
  <c r="V34" i="3" s="1"/>
  <c r="Y34" i="3"/>
  <c r="Z34" i="3" s="1"/>
  <c r="AB34" i="3"/>
  <c r="AC34" i="3" s="1"/>
  <c r="AE34" i="3"/>
  <c r="AF34" i="3"/>
  <c r="H39" i="4" s="1"/>
  <c r="AG34" i="3"/>
  <c r="AH34" i="3"/>
  <c r="AI34" i="3" s="1"/>
  <c r="I39" i="4" s="1"/>
  <c r="AM34" i="3"/>
  <c r="L39" i="4" s="1"/>
  <c r="A35" i="3"/>
  <c r="B35" i="3"/>
  <c r="C35" i="3"/>
  <c r="D35" i="3"/>
  <c r="E35" i="3"/>
  <c r="F35" i="3" s="1"/>
  <c r="G35" i="3"/>
  <c r="H35" i="3"/>
  <c r="I35" i="3" s="1"/>
  <c r="J35" i="3" s="1"/>
  <c r="K35" i="3"/>
  <c r="L35" i="3"/>
  <c r="M35" i="3"/>
  <c r="N35" i="3"/>
  <c r="O35" i="3"/>
  <c r="P35" i="3"/>
  <c r="Q35" i="3"/>
  <c r="R35" i="3" s="1"/>
  <c r="S35" i="3" s="1"/>
  <c r="T35" i="3"/>
  <c r="U35" i="3" s="1"/>
  <c r="V35" i="3" s="1"/>
  <c r="Y35" i="3"/>
  <c r="Z35" i="3" s="1"/>
  <c r="AB35" i="3"/>
  <c r="AC35" i="3"/>
  <c r="AE35" i="3"/>
  <c r="AF35" i="3" s="1"/>
  <c r="AH35" i="3"/>
  <c r="AI35" i="3" s="1"/>
  <c r="I40" i="4" s="1"/>
  <c r="AJ35" i="3"/>
  <c r="AM35" i="3"/>
  <c r="L40" i="4" s="1"/>
  <c r="A36" i="3"/>
  <c r="B36" i="3"/>
  <c r="C36" i="3"/>
  <c r="D36" i="3"/>
  <c r="E36" i="3"/>
  <c r="F36" i="3" s="1"/>
  <c r="G36" i="3"/>
  <c r="H36" i="3"/>
  <c r="I36" i="3"/>
  <c r="J36" i="3" s="1"/>
  <c r="K36" i="3"/>
  <c r="L36" i="3"/>
  <c r="M36" i="3" s="1"/>
  <c r="N36" i="3"/>
  <c r="O36" i="3"/>
  <c r="P36" i="3"/>
  <c r="Q36" i="3"/>
  <c r="R36" i="3" s="1"/>
  <c r="S36" i="3" s="1"/>
  <c r="T36" i="3"/>
  <c r="U36" i="3"/>
  <c r="V36" i="3" s="1"/>
  <c r="Y36" i="3"/>
  <c r="Z36" i="3" s="1"/>
  <c r="AB36" i="3"/>
  <c r="AC36" i="3"/>
  <c r="AE36" i="3"/>
  <c r="AF36" i="3"/>
  <c r="AH36" i="3"/>
  <c r="AI36" i="3" s="1"/>
  <c r="I41" i="4" s="1"/>
  <c r="AM36" i="3"/>
  <c r="L41" i="4" s="1"/>
  <c r="A37" i="3"/>
  <c r="B37" i="3"/>
  <c r="C37" i="3"/>
  <c r="D37" i="3"/>
  <c r="E37" i="3"/>
  <c r="F37" i="3" s="1"/>
  <c r="G37" i="3"/>
  <c r="H37" i="3"/>
  <c r="I37" i="3"/>
  <c r="J37" i="3" s="1"/>
  <c r="K37" i="3"/>
  <c r="L37" i="3"/>
  <c r="M37" i="3"/>
  <c r="N37" i="3"/>
  <c r="O37" i="3"/>
  <c r="P37" i="3"/>
  <c r="Q37" i="3"/>
  <c r="R37" i="3" s="1"/>
  <c r="S37" i="3" s="1"/>
  <c r="T37" i="3"/>
  <c r="U37" i="3" s="1"/>
  <c r="V37" i="3" s="1"/>
  <c r="W37" i="3" s="1"/>
  <c r="Y37" i="3"/>
  <c r="Z37" i="3" s="1"/>
  <c r="AB37" i="3"/>
  <c r="AC37" i="3"/>
  <c r="AE37" i="3"/>
  <c r="AF37" i="3"/>
  <c r="H42" i="4" s="1"/>
  <c r="AH37" i="3"/>
  <c r="AI37" i="3" s="1"/>
  <c r="I42" i="4" s="1"/>
  <c r="AM37" i="3"/>
  <c r="L42" i="4" s="1"/>
  <c r="A38" i="3"/>
  <c r="B38" i="3"/>
  <c r="C38" i="3"/>
  <c r="D38" i="3"/>
  <c r="E38" i="3"/>
  <c r="F38" i="3" s="1"/>
  <c r="G38" i="3" s="1"/>
  <c r="H38" i="3"/>
  <c r="I38" i="3"/>
  <c r="J38" i="3" s="1"/>
  <c r="K38" i="3"/>
  <c r="L38" i="3"/>
  <c r="M38" i="3" s="1"/>
  <c r="N38" i="3"/>
  <c r="O38" i="3"/>
  <c r="P38" i="3" s="1"/>
  <c r="Q38" i="3"/>
  <c r="R38" i="3" s="1"/>
  <c r="S38" i="3" s="1"/>
  <c r="T38" i="3"/>
  <c r="U38" i="3"/>
  <c r="V38" i="3" s="1"/>
  <c r="Y38" i="3"/>
  <c r="Z38" i="3" s="1"/>
  <c r="AB38" i="3"/>
  <c r="AC38" i="3" s="1"/>
  <c r="AE38" i="3"/>
  <c r="AF38" i="3"/>
  <c r="H43" i="4" s="1"/>
  <c r="AG38" i="3"/>
  <c r="AH38" i="3"/>
  <c r="AI38" i="3" s="1"/>
  <c r="I43" i="4" s="1"/>
  <c r="AM38" i="3"/>
  <c r="L43" i="4" s="1"/>
  <c r="A39" i="3"/>
  <c r="B39" i="3"/>
  <c r="C39" i="3"/>
  <c r="D39" i="3"/>
  <c r="E39" i="3"/>
  <c r="F39" i="3" s="1"/>
  <c r="G39" i="3"/>
  <c r="H39" i="3"/>
  <c r="I39" i="3" s="1"/>
  <c r="J39" i="3" s="1"/>
  <c r="K39" i="3"/>
  <c r="L39" i="3"/>
  <c r="M39" i="3"/>
  <c r="N39" i="3"/>
  <c r="O39" i="3"/>
  <c r="P39" i="3"/>
  <c r="Q39" i="3"/>
  <c r="R39" i="3" s="1"/>
  <c r="S39" i="3" s="1"/>
  <c r="T39" i="3"/>
  <c r="U39" i="3" s="1"/>
  <c r="V39" i="3" s="1"/>
  <c r="Y39" i="3"/>
  <c r="Z39" i="3" s="1"/>
  <c r="AB39" i="3"/>
  <c r="AC39" i="3"/>
  <c r="AE39" i="3"/>
  <c r="AF39" i="3" s="1"/>
  <c r="AH39" i="3"/>
  <c r="AI39" i="3" s="1"/>
  <c r="I44" i="4" s="1"/>
  <c r="AJ39" i="3"/>
  <c r="AM39" i="3"/>
  <c r="L44" i="4" s="1"/>
  <c r="A40" i="3"/>
  <c r="B40" i="3"/>
  <c r="C40" i="3"/>
  <c r="D40" i="3"/>
  <c r="E40" i="3"/>
  <c r="F40" i="3" s="1"/>
  <c r="G40" i="3"/>
  <c r="H40" i="3"/>
  <c r="I40" i="3"/>
  <c r="J40" i="3" s="1"/>
  <c r="K40" i="3"/>
  <c r="L40" i="3"/>
  <c r="M40" i="3" s="1"/>
  <c r="N40" i="3"/>
  <c r="O40" i="3"/>
  <c r="P40" i="3"/>
  <c r="Q40" i="3"/>
  <c r="R40" i="3" s="1"/>
  <c r="S40" i="3" s="1"/>
  <c r="T40" i="3"/>
  <c r="U40" i="3" s="1"/>
  <c r="V40" i="3" s="1"/>
  <c r="Y40" i="3"/>
  <c r="Z40" i="3" s="1"/>
  <c r="AB40" i="3"/>
  <c r="AC40" i="3"/>
  <c r="AE40" i="3"/>
  <c r="AF40" i="3"/>
  <c r="H45" i="4" s="1"/>
  <c r="AH40" i="3"/>
  <c r="AI40" i="3" s="1"/>
  <c r="I45" i="4" s="1"/>
  <c r="AM40" i="3"/>
  <c r="L45" i="4" s="1"/>
  <c r="A41" i="3"/>
  <c r="B41" i="3"/>
  <c r="C41" i="3"/>
  <c r="D41" i="3"/>
  <c r="E41" i="3"/>
  <c r="F41" i="3" s="1"/>
  <c r="G41" i="3"/>
  <c r="H41" i="3"/>
  <c r="I41" i="3"/>
  <c r="J41" i="3" s="1"/>
  <c r="K41" i="3"/>
  <c r="L41" i="3"/>
  <c r="M41" i="3" s="1"/>
  <c r="W41" i="3" s="1"/>
  <c r="N41" i="3"/>
  <c r="O41" i="3"/>
  <c r="P41" i="3"/>
  <c r="Q41" i="3"/>
  <c r="R41" i="3" s="1"/>
  <c r="S41" i="3" s="1"/>
  <c r="T41" i="3"/>
  <c r="U41" i="3" s="1"/>
  <c r="V41" i="3" s="1"/>
  <c r="Y41" i="3"/>
  <c r="Z41" i="3" s="1"/>
  <c r="AB41" i="3"/>
  <c r="AC41" i="3"/>
  <c r="AE41" i="3"/>
  <c r="AF41" i="3"/>
  <c r="AH41" i="3"/>
  <c r="AI41" i="3" s="1"/>
  <c r="I46" i="4" s="1"/>
  <c r="AJ41" i="3"/>
  <c r="AM41" i="3"/>
  <c r="L46" i="4" s="1"/>
  <c r="A42" i="3"/>
  <c r="B42" i="3"/>
  <c r="C42" i="3"/>
  <c r="D42" i="3"/>
  <c r="E42" i="3"/>
  <c r="F42" i="3" s="1"/>
  <c r="G42" i="3" s="1"/>
  <c r="H42" i="3"/>
  <c r="I42" i="3"/>
  <c r="J42" i="3" s="1"/>
  <c r="K42" i="3"/>
  <c r="L42" i="3"/>
  <c r="M42" i="3" s="1"/>
  <c r="N42" i="3"/>
  <c r="O42" i="3"/>
  <c r="P42" i="3" s="1"/>
  <c r="W42" i="3" s="1"/>
  <c r="Q42" i="3"/>
  <c r="R42" i="3" s="1"/>
  <c r="S42" i="3" s="1"/>
  <c r="T42" i="3"/>
  <c r="U42" i="3"/>
  <c r="V42" i="3" s="1"/>
  <c r="Y42" i="3"/>
  <c r="Z42" i="3" s="1"/>
  <c r="AB42" i="3"/>
  <c r="AC42" i="3" s="1"/>
  <c r="AE42" i="3"/>
  <c r="AF42" i="3"/>
  <c r="H47" i="4" s="1"/>
  <c r="AG42" i="3"/>
  <c r="AH42" i="3"/>
  <c r="AI42" i="3" s="1"/>
  <c r="AM42" i="3"/>
  <c r="L47" i="4" s="1"/>
  <c r="A43" i="3"/>
  <c r="B43" i="3"/>
  <c r="C43" i="3"/>
  <c r="D43" i="3"/>
  <c r="E43" i="3"/>
  <c r="F43" i="3" s="1"/>
  <c r="G43" i="3"/>
  <c r="H43" i="3"/>
  <c r="I43" i="3" s="1"/>
  <c r="J43" i="3" s="1"/>
  <c r="K43" i="3"/>
  <c r="L43" i="3"/>
  <c r="M43" i="3"/>
  <c r="N43" i="3"/>
  <c r="O43" i="3"/>
  <c r="P43" i="3"/>
  <c r="Q43" i="3"/>
  <c r="R43" i="3" s="1"/>
  <c r="S43" i="3" s="1"/>
  <c r="T43" i="3"/>
  <c r="U43" i="3" s="1"/>
  <c r="V43" i="3" s="1"/>
  <c r="Y43" i="3"/>
  <c r="Z43" i="3" s="1"/>
  <c r="AB43" i="3"/>
  <c r="AC43" i="3"/>
  <c r="AE43" i="3"/>
  <c r="AF43" i="3" s="1"/>
  <c r="AH43" i="3"/>
  <c r="AI43" i="3" s="1"/>
  <c r="I48" i="4" s="1"/>
  <c r="AJ43" i="3"/>
  <c r="AM43" i="3"/>
  <c r="L48" i="4" s="1"/>
  <c r="A44" i="3"/>
  <c r="B44" i="3"/>
  <c r="C44" i="3"/>
  <c r="D44" i="3"/>
  <c r="E44" i="3"/>
  <c r="F44" i="3" s="1"/>
  <c r="G44" i="3" s="1"/>
  <c r="H44" i="3"/>
  <c r="I44" i="3"/>
  <c r="J44" i="3" s="1"/>
  <c r="K44" i="3"/>
  <c r="L44" i="3"/>
  <c r="M44" i="3"/>
  <c r="N44" i="3"/>
  <c r="O44" i="3"/>
  <c r="P44" i="3" s="1"/>
  <c r="Q44" i="3"/>
  <c r="R44" i="3" s="1"/>
  <c r="S44" i="3" s="1"/>
  <c r="T44" i="3"/>
  <c r="U44" i="3" s="1"/>
  <c r="V44" i="3" s="1"/>
  <c r="Y44" i="3"/>
  <c r="Z44" i="3" s="1"/>
  <c r="AB44" i="3"/>
  <c r="AC44" i="3" s="1"/>
  <c r="AE44" i="3"/>
  <c r="AF44" i="3" s="1"/>
  <c r="H49" i="4" s="1"/>
  <c r="AH44" i="3"/>
  <c r="AI44" i="3" s="1"/>
  <c r="I49" i="4" s="1"/>
  <c r="AJ44" i="3"/>
  <c r="AM44" i="3"/>
  <c r="L49" i="4" s="1"/>
  <c r="A45" i="3"/>
  <c r="B45" i="3"/>
  <c r="C45" i="3"/>
  <c r="D45" i="3"/>
  <c r="E45" i="3"/>
  <c r="F45" i="3" s="1"/>
  <c r="G45" i="3" s="1"/>
  <c r="H45" i="3"/>
  <c r="I45" i="3"/>
  <c r="J45" i="3" s="1"/>
  <c r="K45" i="3"/>
  <c r="L45" i="3"/>
  <c r="M45" i="3" s="1"/>
  <c r="N45" i="3"/>
  <c r="O45" i="3"/>
  <c r="P45" i="3"/>
  <c r="Q45" i="3"/>
  <c r="R45" i="3" s="1"/>
  <c r="S45" i="3" s="1"/>
  <c r="T45" i="3"/>
  <c r="U45" i="3"/>
  <c r="V45" i="3" s="1"/>
  <c r="Y45" i="3"/>
  <c r="Z45" i="3"/>
  <c r="AB45" i="3"/>
  <c r="AC45" i="3" s="1"/>
  <c r="AE45" i="3"/>
  <c r="AF45" i="3"/>
  <c r="H50" i="4" s="1"/>
  <c r="AG45" i="3"/>
  <c r="AH45" i="3"/>
  <c r="A46" i="3"/>
  <c r="B46" i="3"/>
  <c r="C46" i="3"/>
  <c r="D46" i="3"/>
  <c r="E46" i="3"/>
  <c r="F46" i="3" s="1"/>
  <c r="G46" i="3" s="1"/>
  <c r="H46" i="3"/>
  <c r="I46" i="3"/>
  <c r="J46" i="3" s="1"/>
  <c r="K46" i="3"/>
  <c r="L46" i="3"/>
  <c r="M46" i="3"/>
  <c r="N46" i="3"/>
  <c r="O46" i="3" s="1"/>
  <c r="P46" i="3" s="1"/>
  <c r="Q46" i="3"/>
  <c r="R46" i="3" s="1"/>
  <c r="S46" i="3" s="1"/>
  <c r="T46" i="3"/>
  <c r="U46" i="3" s="1"/>
  <c r="V46" i="3" s="1"/>
  <c r="Y46" i="3"/>
  <c r="Z46" i="3"/>
  <c r="AB46" i="3"/>
  <c r="AC46" i="3" s="1"/>
  <c r="AE46" i="3"/>
  <c r="AF46" i="3"/>
  <c r="AH46" i="3"/>
  <c r="AI46" i="3" s="1"/>
  <c r="I51" i="4" s="1"/>
  <c r="AJ46" i="3"/>
  <c r="AM46" i="3"/>
  <c r="L51" i="4" s="1"/>
  <c r="A47" i="3"/>
  <c r="B47" i="3"/>
  <c r="C47" i="3"/>
  <c r="D47" i="3"/>
  <c r="E47" i="3"/>
  <c r="F47" i="3"/>
  <c r="G47" i="3" s="1"/>
  <c r="H47" i="3"/>
  <c r="I47" i="3" s="1"/>
  <c r="J47" i="3" s="1"/>
  <c r="K47" i="3"/>
  <c r="L47" i="3"/>
  <c r="M47" i="3" s="1"/>
  <c r="N47" i="3"/>
  <c r="O47" i="3" s="1"/>
  <c r="P47" i="3" s="1"/>
  <c r="Q47" i="3"/>
  <c r="R47" i="3" s="1"/>
  <c r="S47" i="3" s="1"/>
  <c r="T47" i="3"/>
  <c r="U47" i="3"/>
  <c r="V47" i="3" s="1"/>
  <c r="Y47" i="3"/>
  <c r="Z47" i="3" s="1"/>
  <c r="AB47" i="3"/>
  <c r="AC47" i="3"/>
  <c r="G52" i="4" s="1"/>
  <c r="AD47" i="3"/>
  <c r="AE47" i="3"/>
  <c r="AF47" i="3" s="1"/>
  <c r="H52" i="4" s="1"/>
  <c r="AH47" i="3"/>
  <c r="AM47" i="3" s="1"/>
  <c r="L52" i="4" s="1"/>
  <c r="A48" i="3"/>
  <c r="B48" i="3"/>
  <c r="C48" i="3"/>
  <c r="D48" i="3"/>
  <c r="E48" i="3"/>
  <c r="F48" i="3" s="1"/>
  <c r="G48" i="3" s="1"/>
  <c r="H48" i="3"/>
  <c r="I48" i="3"/>
  <c r="J48" i="3"/>
  <c r="K48" i="3"/>
  <c r="L48" i="3" s="1"/>
  <c r="M48" i="3" s="1"/>
  <c r="N48" i="3"/>
  <c r="O48" i="3" s="1"/>
  <c r="P48" i="3" s="1"/>
  <c r="Q48" i="3"/>
  <c r="R48" i="3" s="1"/>
  <c r="S48" i="3" s="1"/>
  <c r="T48" i="3"/>
  <c r="U48" i="3"/>
  <c r="V48" i="3" s="1"/>
  <c r="Y48" i="3"/>
  <c r="Z48" i="3" s="1"/>
  <c r="AB48" i="3"/>
  <c r="AC48" i="3"/>
  <c r="G53" i="4" s="1"/>
  <c r="AD48" i="3"/>
  <c r="AE48" i="3"/>
  <c r="AF48" i="3" s="1"/>
  <c r="AH48" i="3"/>
  <c r="A49" i="3"/>
  <c r="B49" i="3"/>
  <c r="C49" i="3"/>
  <c r="D49" i="3"/>
  <c r="E49" i="3"/>
  <c r="F49" i="3"/>
  <c r="G49" i="3" s="1"/>
  <c r="H49" i="3"/>
  <c r="I49" i="3"/>
  <c r="J49" i="3"/>
  <c r="K49" i="3"/>
  <c r="L49" i="3" s="1"/>
  <c r="M49" i="3" s="1"/>
  <c r="N49" i="3"/>
  <c r="O49" i="3"/>
  <c r="P49" i="3" s="1"/>
  <c r="Q49" i="3"/>
  <c r="R49" i="3" s="1"/>
  <c r="S49" i="3" s="1"/>
  <c r="T49" i="3"/>
  <c r="U49" i="3"/>
  <c r="V49" i="3" s="1"/>
  <c r="Y49" i="3"/>
  <c r="Z49" i="3"/>
  <c r="AB49" i="3"/>
  <c r="AC49" i="3"/>
  <c r="G54" i="4" s="1"/>
  <c r="AE49" i="3"/>
  <c r="AF49" i="3" s="1"/>
  <c r="H54" i="4" s="1"/>
  <c r="AG49" i="3"/>
  <c r="AH49" i="3"/>
  <c r="A50" i="3"/>
  <c r="B50" i="3"/>
  <c r="C50" i="3"/>
  <c r="D50" i="3"/>
  <c r="E50" i="3"/>
  <c r="F50" i="3" s="1"/>
  <c r="G50" i="3" s="1"/>
  <c r="H50" i="3"/>
  <c r="I50" i="3"/>
  <c r="J50" i="3" s="1"/>
  <c r="K50" i="3"/>
  <c r="L50" i="3" s="1"/>
  <c r="M50" i="3" s="1"/>
  <c r="W50" i="3" s="1"/>
  <c r="N50" i="3"/>
  <c r="O50" i="3" s="1"/>
  <c r="P50" i="3" s="1"/>
  <c r="Q50" i="3"/>
  <c r="R50" i="3" s="1"/>
  <c r="S50" i="3" s="1"/>
  <c r="T50" i="3"/>
  <c r="U50" i="3"/>
  <c r="V50" i="3"/>
  <c r="Y50" i="3"/>
  <c r="Z50" i="3" s="1"/>
  <c r="AB50" i="3"/>
  <c r="AC50" i="3"/>
  <c r="G55" i="4" s="1"/>
  <c r="AE50" i="3"/>
  <c r="AF50" i="3" s="1"/>
  <c r="H55" i="4" s="1"/>
  <c r="AG50" i="3"/>
  <c r="AH50" i="3"/>
  <c r="A51" i="3"/>
  <c r="B51" i="3"/>
  <c r="C51" i="3"/>
  <c r="D51" i="3"/>
  <c r="E51" i="3"/>
  <c r="F51" i="3" s="1"/>
  <c r="G51" i="3" s="1"/>
  <c r="W51" i="3" s="1"/>
  <c r="H51" i="3"/>
  <c r="I51" i="3"/>
  <c r="J51" i="3" s="1"/>
  <c r="K51" i="3"/>
  <c r="L51" i="3" s="1"/>
  <c r="M51" i="3"/>
  <c r="N51" i="3"/>
  <c r="O51" i="3" s="1"/>
  <c r="P51" i="3" s="1"/>
  <c r="Q51" i="3"/>
  <c r="R51" i="3"/>
  <c r="S51" i="3" s="1"/>
  <c r="T51" i="3"/>
  <c r="U51" i="3"/>
  <c r="V51" i="3"/>
  <c r="Y51" i="3"/>
  <c r="Z51" i="3" s="1"/>
  <c r="AB51" i="3"/>
  <c r="AC51" i="3"/>
  <c r="G56" i="4" s="1"/>
  <c r="AE51" i="3"/>
  <c r="AF51" i="3" s="1"/>
  <c r="H56" i="4" s="1"/>
  <c r="AG51" i="3"/>
  <c r="AH51" i="3"/>
  <c r="A52" i="3"/>
  <c r="B52" i="3"/>
  <c r="C52" i="3"/>
  <c r="D52" i="3"/>
  <c r="E52" i="3"/>
  <c r="F52" i="3"/>
  <c r="G52" i="3" s="1"/>
  <c r="H52" i="3"/>
  <c r="I52" i="3"/>
  <c r="J52" i="3" s="1"/>
  <c r="K52" i="3"/>
  <c r="L52" i="3" s="1"/>
  <c r="M52" i="3" s="1"/>
  <c r="N52" i="3"/>
  <c r="O52" i="3"/>
  <c r="P52" i="3" s="1"/>
  <c r="Q52" i="3"/>
  <c r="R52" i="3" s="1"/>
  <c r="S52" i="3" s="1"/>
  <c r="T52" i="3"/>
  <c r="U52" i="3"/>
  <c r="V52" i="3" s="1"/>
  <c r="Y52" i="3"/>
  <c r="Z52" i="3"/>
  <c r="AB52" i="3"/>
  <c r="AC52" i="3"/>
  <c r="G57" i="4" s="1"/>
  <c r="AD52" i="3"/>
  <c r="AE52" i="3"/>
  <c r="AF52" i="3" s="1"/>
  <c r="H57" i="4" s="1"/>
  <c r="AH52" i="3"/>
  <c r="AM52" i="3"/>
  <c r="L57" i="4" s="1"/>
  <c r="A53" i="3"/>
  <c r="B53" i="3"/>
  <c r="C53" i="3"/>
  <c r="D53" i="3"/>
  <c r="E53" i="3"/>
  <c r="F53" i="3"/>
  <c r="G53" i="3" s="1"/>
  <c r="W53" i="3" s="1"/>
  <c r="H53" i="3"/>
  <c r="I53" i="3"/>
  <c r="J53" i="3" s="1"/>
  <c r="K53" i="3"/>
  <c r="L53" i="3" s="1"/>
  <c r="M53" i="3" s="1"/>
  <c r="N53" i="3"/>
  <c r="O53" i="3"/>
  <c r="P53" i="3" s="1"/>
  <c r="Q53" i="3"/>
  <c r="R53" i="3" s="1"/>
  <c r="S53" i="3" s="1"/>
  <c r="T53" i="3"/>
  <c r="U53" i="3"/>
  <c r="V53" i="3" s="1"/>
  <c r="Y53" i="3"/>
  <c r="Z53" i="3"/>
  <c r="F58" i="4" s="1"/>
  <c r="AA53" i="3"/>
  <c r="AB53" i="3"/>
  <c r="AC53" i="3"/>
  <c r="G58" i="4" s="1"/>
  <c r="AE53" i="3"/>
  <c r="AF53" i="3" s="1"/>
  <c r="H58" i="4" s="1"/>
  <c r="AH53" i="3"/>
  <c r="AI53" i="3"/>
  <c r="AM53" i="3"/>
  <c r="L58" i="4" s="1"/>
  <c r="A54" i="3"/>
  <c r="B54" i="3"/>
  <c r="C54" i="3"/>
  <c r="D54" i="3"/>
  <c r="E54" i="3"/>
  <c r="F54" i="3" s="1"/>
  <c r="G54" i="3" s="1"/>
  <c r="W54" i="3" s="1"/>
  <c r="H54" i="3"/>
  <c r="I54" i="3"/>
  <c r="J54" i="3" s="1"/>
  <c r="K54" i="3"/>
  <c r="L54" i="3" s="1"/>
  <c r="M54" i="3"/>
  <c r="N54" i="3"/>
  <c r="O54" i="3" s="1"/>
  <c r="P54" i="3" s="1"/>
  <c r="Q54" i="3"/>
  <c r="R54" i="3"/>
  <c r="S54" i="3" s="1"/>
  <c r="T54" i="3"/>
  <c r="U54" i="3"/>
  <c r="V54" i="3"/>
  <c r="Y54" i="3"/>
  <c r="Z54" i="3"/>
  <c r="F59" i="4" s="1"/>
  <c r="AB54" i="3"/>
  <c r="AC54" i="3"/>
  <c r="G59" i="4" s="1"/>
  <c r="AE54" i="3"/>
  <c r="AF54" i="3" s="1"/>
  <c r="AH54" i="3"/>
  <c r="AI54" i="3" s="1"/>
  <c r="AM54" i="3"/>
  <c r="L59" i="4" s="1"/>
  <c r="A55" i="3"/>
  <c r="B55" i="3"/>
  <c r="C55" i="3"/>
  <c r="D55" i="3"/>
  <c r="E55" i="3"/>
  <c r="F55" i="3"/>
  <c r="G55" i="3"/>
  <c r="H55" i="3"/>
  <c r="I55" i="3" s="1"/>
  <c r="J55" i="3" s="1"/>
  <c r="K55" i="3"/>
  <c r="L55" i="3" s="1"/>
  <c r="M55" i="3" s="1"/>
  <c r="N55" i="3"/>
  <c r="O55" i="3"/>
  <c r="P55" i="3" s="1"/>
  <c r="Q55" i="3"/>
  <c r="R55" i="3" s="1"/>
  <c r="S55" i="3" s="1"/>
  <c r="T55" i="3"/>
  <c r="U55" i="3"/>
  <c r="V55" i="3"/>
  <c r="Y55" i="3"/>
  <c r="Z55" i="3" s="1"/>
  <c r="AB55" i="3"/>
  <c r="AC55" i="3"/>
  <c r="G60" i="4" s="1"/>
  <c r="AD55" i="3"/>
  <c r="AE55" i="3"/>
  <c r="AF55" i="3" s="1"/>
  <c r="AH55" i="3"/>
  <c r="AI55" i="3" s="1"/>
  <c r="A56" i="3"/>
  <c r="B56" i="3"/>
  <c r="C56" i="3"/>
  <c r="D56" i="3"/>
  <c r="E56" i="3"/>
  <c r="F56" i="3" s="1"/>
  <c r="G56" i="3" s="1"/>
  <c r="H56" i="3"/>
  <c r="I56" i="3"/>
  <c r="J56" i="3" s="1"/>
  <c r="K56" i="3"/>
  <c r="L56" i="3" s="1"/>
  <c r="M56" i="3" s="1"/>
  <c r="N56" i="3"/>
  <c r="O56" i="3" s="1"/>
  <c r="P56" i="3" s="1"/>
  <c r="Q56" i="3"/>
  <c r="R56" i="3"/>
  <c r="S56" i="3" s="1"/>
  <c r="T56" i="3"/>
  <c r="U56" i="3"/>
  <c r="V56" i="3"/>
  <c r="Y56" i="3"/>
  <c r="Z56" i="3"/>
  <c r="AB56" i="3"/>
  <c r="AC56" i="3"/>
  <c r="G61" i="4" s="1"/>
  <c r="AD56" i="3"/>
  <c r="AE56" i="3"/>
  <c r="AF56" i="3"/>
  <c r="H61" i="4" s="1"/>
  <c r="AG56" i="3"/>
  <c r="AH56" i="3"/>
  <c r="A57" i="3"/>
  <c r="B57" i="3"/>
  <c r="C57" i="3"/>
  <c r="D57" i="3"/>
  <c r="E57" i="3"/>
  <c r="F57" i="3" s="1"/>
  <c r="G57" i="3" s="1"/>
  <c r="H57" i="3"/>
  <c r="I57" i="3"/>
  <c r="J57" i="3"/>
  <c r="K57" i="3"/>
  <c r="L57" i="3" s="1"/>
  <c r="M57" i="3" s="1"/>
  <c r="N57" i="3"/>
  <c r="O57" i="3" s="1"/>
  <c r="P57" i="3" s="1"/>
  <c r="Q57" i="3"/>
  <c r="R57" i="3"/>
  <c r="S57" i="3"/>
  <c r="T57" i="3"/>
  <c r="U57" i="3"/>
  <c r="V57" i="3"/>
  <c r="Y57" i="3"/>
  <c r="Z57" i="3"/>
  <c r="F62" i="4" s="1"/>
  <c r="AA57" i="3"/>
  <c r="AB57" i="3"/>
  <c r="AC57" i="3"/>
  <c r="G62" i="4" s="1"/>
  <c r="AD57" i="3"/>
  <c r="AE57" i="3"/>
  <c r="AF57" i="3"/>
  <c r="H62" i="4" s="1"/>
  <c r="AH57" i="3"/>
  <c r="AI57" i="3"/>
  <c r="AM57" i="3"/>
  <c r="L62" i="4" s="1"/>
  <c r="A58" i="3"/>
  <c r="B58" i="3"/>
  <c r="C58" i="3"/>
  <c r="D58" i="3"/>
  <c r="E58" i="3"/>
  <c r="F58" i="3" s="1"/>
  <c r="G58" i="3" s="1"/>
  <c r="H58" i="3"/>
  <c r="I58" i="3"/>
  <c r="J58" i="3" s="1"/>
  <c r="K58" i="3"/>
  <c r="L58" i="3"/>
  <c r="M58" i="3"/>
  <c r="N58" i="3"/>
  <c r="O58" i="3"/>
  <c r="P58" i="3" s="1"/>
  <c r="Q58" i="3"/>
  <c r="R58" i="3" s="1"/>
  <c r="S58" i="3" s="1"/>
  <c r="T58" i="3"/>
  <c r="U58" i="3" s="1"/>
  <c r="V58" i="3" s="1"/>
  <c r="Y58" i="3"/>
  <c r="Z58" i="3" s="1"/>
  <c r="AB58" i="3"/>
  <c r="AC58" i="3"/>
  <c r="AE58" i="3"/>
  <c r="AF58" i="3" s="1"/>
  <c r="AH58" i="3"/>
  <c r="AI58" i="3"/>
  <c r="I63" i="4" s="1"/>
  <c r="AJ58" i="3"/>
  <c r="AM58" i="3"/>
  <c r="L63" i="4" s="1"/>
  <c r="A59" i="3"/>
  <c r="B59" i="3"/>
  <c r="C59" i="3"/>
  <c r="D59" i="3"/>
  <c r="E59" i="3"/>
  <c r="F59" i="3" s="1"/>
  <c r="G59" i="3" s="1"/>
  <c r="H59" i="3"/>
  <c r="I59" i="3"/>
  <c r="J59" i="3" s="1"/>
  <c r="K59" i="3"/>
  <c r="L59" i="3"/>
  <c r="M59" i="3"/>
  <c r="N59" i="3"/>
  <c r="O59" i="3"/>
  <c r="P59" i="3" s="1"/>
  <c r="Q59" i="3"/>
  <c r="R59" i="3" s="1"/>
  <c r="S59" i="3" s="1"/>
  <c r="T59" i="3"/>
  <c r="U59" i="3" s="1"/>
  <c r="V59" i="3" s="1"/>
  <c r="Y59" i="3"/>
  <c r="Z59" i="3" s="1"/>
  <c r="AB59" i="3"/>
  <c r="AC59" i="3"/>
  <c r="AE59" i="3"/>
  <c r="AF59" i="3" s="1"/>
  <c r="AH59" i="3"/>
  <c r="AI59" i="3"/>
  <c r="I64" i="4" s="1"/>
  <c r="AJ59" i="3"/>
  <c r="AM59" i="3"/>
  <c r="L64" i="4" s="1"/>
  <c r="A60" i="3"/>
  <c r="B60" i="3"/>
  <c r="C60" i="3"/>
  <c r="D60" i="3"/>
  <c r="E60" i="3"/>
  <c r="F60" i="3" s="1"/>
  <c r="G60" i="3" s="1"/>
  <c r="H60" i="3"/>
  <c r="I60" i="3"/>
  <c r="J60" i="3" s="1"/>
  <c r="K60" i="3"/>
  <c r="L60" i="3"/>
  <c r="M60" i="3"/>
  <c r="N60" i="3"/>
  <c r="O60" i="3"/>
  <c r="P60" i="3" s="1"/>
  <c r="Q60" i="3"/>
  <c r="R60" i="3" s="1"/>
  <c r="S60" i="3" s="1"/>
  <c r="T60" i="3"/>
  <c r="U60" i="3" s="1"/>
  <c r="V60" i="3" s="1"/>
  <c r="W60" i="3"/>
  <c r="Y60" i="3"/>
  <c r="Z60" i="3" s="1"/>
  <c r="AB60" i="3"/>
  <c r="AC60" i="3" s="1"/>
  <c r="AE60" i="3"/>
  <c r="AF60" i="3" s="1"/>
  <c r="AH60" i="3"/>
  <c r="AI60" i="3"/>
  <c r="I65" i="4" s="1"/>
  <c r="AJ60" i="3"/>
  <c r="AM60" i="3"/>
  <c r="L65" i="4" s="1"/>
  <c r="A61" i="3"/>
  <c r="B61" i="3"/>
  <c r="C61" i="3"/>
  <c r="D61" i="3"/>
  <c r="E61" i="3"/>
  <c r="F61" i="3" s="1"/>
  <c r="G61" i="3" s="1"/>
  <c r="W61" i="3" s="1"/>
  <c r="H61" i="3"/>
  <c r="I61" i="3"/>
  <c r="J61" i="3" s="1"/>
  <c r="K61" i="3"/>
  <c r="L61" i="3"/>
  <c r="M61" i="3"/>
  <c r="N61" i="3"/>
  <c r="O61" i="3"/>
  <c r="P61" i="3" s="1"/>
  <c r="Q61" i="3"/>
  <c r="R61" i="3" s="1"/>
  <c r="S61" i="3" s="1"/>
  <c r="T61" i="3"/>
  <c r="U61" i="3" s="1"/>
  <c r="V61" i="3" s="1"/>
  <c r="Y61" i="3"/>
  <c r="Z61" i="3" s="1"/>
  <c r="AB61" i="3"/>
  <c r="AC61" i="3"/>
  <c r="AE61" i="3"/>
  <c r="AF61" i="3" s="1"/>
  <c r="H66" i="4" s="1"/>
  <c r="AH61" i="3"/>
  <c r="AI61" i="3"/>
  <c r="I66" i="4" s="1"/>
  <c r="AJ61" i="3"/>
  <c r="AM61" i="3"/>
  <c r="L66" i="4" s="1"/>
  <c r="A62" i="3"/>
  <c r="B62" i="3"/>
  <c r="C62" i="3"/>
  <c r="D62" i="3"/>
  <c r="E62" i="3"/>
  <c r="F62" i="3" s="1"/>
  <c r="G62" i="3"/>
  <c r="H62" i="3"/>
  <c r="I62" i="3"/>
  <c r="J62" i="3" s="1"/>
  <c r="K62" i="3"/>
  <c r="L62" i="3"/>
  <c r="M62" i="3" s="1"/>
  <c r="W62" i="3" s="1"/>
  <c r="N62" i="3"/>
  <c r="O62" i="3"/>
  <c r="P62" i="3" s="1"/>
  <c r="Q62" i="3"/>
  <c r="R62" i="3" s="1"/>
  <c r="S62" i="3" s="1"/>
  <c r="T62" i="3"/>
  <c r="U62" i="3"/>
  <c r="V62" i="3" s="1"/>
  <c r="Y62" i="3"/>
  <c r="Z62" i="3" s="1"/>
  <c r="AB62" i="3"/>
  <c r="AC62" i="3"/>
  <c r="AE62" i="3"/>
  <c r="AF62" i="3" s="1"/>
  <c r="H67" i="4" s="1"/>
  <c r="AG62" i="3"/>
  <c r="AH62" i="3"/>
  <c r="AI62" i="3"/>
  <c r="I67" i="4" s="1"/>
  <c r="AJ62" i="3"/>
  <c r="AM62" i="3"/>
  <c r="L67" i="4" s="1"/>
  <c r="A63" i="3"/>
  <c r="B63" i="3"/>
  <c r="C63" i="3"/>
  <c r="D63" i="3"/>
  <c r="E63" i="3"/>
  <c r="F63" i="3" s="1"/>
  <c r="G63" i="3"/>
  <c r="H63" i="3"/>
  <c r="I63" i="3"/>
  <c r="J63" i="3" s="1"/>
  <c r="K63" i="3"/>
  <c r="L63" i="3"/>
  <c r="M63" i="3"/>
  <c r="N63" i="3"/>
  <c r="O63" i="3"/>
  <c r="P63" i="3" s="1"/>
  <c r="Q63" i="3"/>
  <c r="R63" i="3" s="1"/>
  <c r="S63" i="3" s="1"/>
  <c r="T63" i="3"/>
  <c r="U63" i="3" s="1"/>
  <c r="V63" i="3" s="1"/>
  <c r="W63" i="3" s="1"/>
  <c r="Y63" i="3"/>
  <c r="Z63" i="3" s="1"/>
  <c r="AB63" i="3"/>
  <c r="AC63" i="3" s="1"/>
  <c r="AE63" i="3"/>
  <c r="AF63" i="3" s="1"/>
  <c r="H68" i="4" s="1"/>
  <c r="AG63" i="3"/>
  <c r="AH63" i="3"/>
  <c r="AI63" i="3"/>
  <c r="I68" i="4" s="1"/>
  <c r="AJ63" i="3"/>
  <c r="AM63" i="3"/>
  <c r="L68" i="4" s="1"/>
  <c r="A64" i="3"/>
  <c r="B64" i="3"/>
  <c r="C64" i="3"/>
  <c r="D64" i="3"/>
  <c r="E64" i="3"/>
  <c r="F64" i="3" s="1"/>
  <c r="G64" i="3"/>
  <c r="H64" i="3"/>
  <c r="I64" i="3"/>
  <c r="J64" i="3" s="1"/>
  <c r="K64" i="3"/>
  <c r="L64" i="3"/>
  <c r="M64" i="3"/>
  <c r="N64" i="3"/>
  <c r="O64" i="3"/>
  <c r="P64" i="3" s="1"/>
  <c r="Q64" i="3"/>
  <c r="R64" i="3" s="1"/>
  <c r="S64" i="3" s="1"/>
  <c r="T64" i="3"/>
  <c r="U64" i="3"/>
  <c r="V64" i="3" s="1"/>
  <c r="Y64" i="3"/>
  <c r="Z64" i="3" s="1"/>
  <c r="AB64" i="3"/>
  <c r="AC64" i="3"/>
  <c r="AE64" i="3"/>
  <c r="AF64" i="3" s="1"/>
  <c r="H69" i="4" s="1"/>
  <c r="AG64" i="3"/>
  <c r="AH64" i="3"/>
  <c r="AI64" i="3"/>
  <c r="I69" i="4" s="1"/>
  <c r="AJ64" i="3"/>
  <c r="AM64" i="3"/>
  <c r="L69" i="4" s="1"/>
  <c r="A65" i="3"/>
  <c r="B65" i="3"/>
  <c r="C65" i="3"/>
  <c r="D65" i="3"/>
  <c r="E65" i="3"/>
  <c r="F65" i="3" s="1"/>
  <c r="G65" i="3" s="1"/>
  <c r="W65" i="3" s="1"/>
  <c r="H65" i="3"/>
  <c r="I65" i="3"/>
  <c r="J65" i="3" s="1"/>
  <c r="K65" i="3"/>
  <c r="L65" i="3"/>
  <c r="M65" i="3"/>
  <c r="N65" i="3"/>
  <c r="O65" i="3"/>
  <c r="P65" i="3" s="1"/>
  <c r="Q65" i="3"/>
  <c r="R65" i="3" s="1"/>
  <c r="S65" i="3" s="1"/>
  <c r="T65" i="3"/>
  <c r="U65" i="3"/>
  <c r="V65" i="3" s="1"/>
  <c r="Y65" i="3"/>
  <c r="Z65" i="3" s="1"/>
  <c r="AB65" i="3"/>
  <c r="AC65" i="3" s="1"/>
  <c r="AE65" i="3"/>
  <c r="AF65" i="3" s="1"/>
  <c r="H70" i="4" s="1"/>
  <c r="AH65" i="3"/>
  <c r="AI65" i="3"/>
  <c r="I70" i="4" s="1"/>
  <c r="AJ65" i="3"/>
  <c r="AM65" i="3"/>
  <c r="L70" i="4" s="1"/>
  <c r="A66" i="3"/>
  <c r="B66" i="3"/>
  <c r="C66" i="3"/>
  <c r="D66" i="3"/>
  <c r="E66" i="3"/>
  <c r="F66" i="3" s="1"/>
  <c r="G66" i="3"/>
  <c r="H66" i="3"/>
  <c r="I66" i="3"/>
  <c r="J66" i="3" s="1"/>
  <c r="K66" i="3"/>
  <c r="L66" i="3"/>
  <c r="M66" i="3" s="1"/>
  <c r="N66" i="3"/>
  <c r="O66" i="3"/>
  <c r="P66" i="3" s="1"/>
  <c r="Q66" i="3"/>
  <c r="R66" i="3" s="1"/>
  <c r="S66" i="3" s="1"/>
  <c r="T66" i="3"/>
  <c r="U66" i="3" s="1"/>
  <c r="V66" i="3" s="1"/>
  <c r="Y66" i="3"/>
  <c r="Z66" i="3" s="1"/>
  <c r="F71" i="4" s="1"/>
  <c r="AA66" i="3"/>
  <c r="AB66" i="3"/>
  <c r="AC66" i="3" s="1"/>
  <c r="AE66" i="3"/>
  <c r="AF66" i="3" s="1"/>
  <c r="H71" i="4" s="1"/>
  <c r="AG66" i="3"/>
  <c r="AH66" i="3"/>
  <c r="AI66" i="3"/>
  <c r="I71" i="4" s="1"/>
  <c r="AM66" i="3"/>
  <c r="L71" i="4" s="1"/>
  <c r="A67" i="3"/>
  <c r="B67" i="3"/>
  <c r="C67" i="3"/>
  <c r="D67" i="3"/>
  <c r="E67" i="3"/>
  <c r="F67" i="3" s="1"/>
  <c r="G67" i="3" s="1"/>
  <c r="H67" i="3"/>
  <c r="I67" i="3"/>
  <c r="J67" i="3" s="1"/>
  <c r="K67" i="3"/>
  <c r="L67" i="3" s="1"/>
  <c r="M67" i="3" s="1"/>
  <c r="N67" i="3"/>
  <c r="O67" i="3"/>
  <c r="P67" i="3" s="1"/>
  <c r="Q67" i="3"/>
  <c r="R67" i="3" s="1"/>
  <c r="S67" i="3"/>
  <c r="T67" i="3"/>
  <c r="U67" i="3" s="1"/>
  <c r="V67" i="3" s="1"/>
  <c r="Y67" i="3"/>
  <c r="Z67" i="3" s="1"/>
  <c r="AB67" i="3"/>
  <c r="AC67" i="3" s="1"/>
  <c r="AE67" i="3"/>
  <c r="AF67" i="3" s="1"/>
  <c r="H72" i="4" s="1"/>
  <c r="AG67" i="3"/>
  <c r="AH67" i="3"/>
  <c r="AI67" i="3"/>
  <c r="I72" i="4" s="1"/>
  <c r="AJ67" i="3"/>
  <c r="AM67" i="3"/>
  <c r="L72" i="4" s="1"/>
  <c r="A68" i="3"/>
  <c r="B68" i="3"/>
  <c r="C68" i="3"/>
  <c r="D68" i="3"/>
  <c r="E68" i="3"/>
  <c r="F68" i="3" s="1"/>
  <c r="G68" i="3"/>
  <c r="H68" i="3"/>
  <c r="I68" i="3"/>
  <c r="J68" i="3" s="1"/>
  <c r="K68" i="3"/>
  <c r="L68" i="3"/>
  <c r="M68" i="3"/>
  <c r="N68" i="3"/>
  <c r="O68" i="3"/>
  <c r="P68" i="3" s="1"/>
  <c r="Q68" i="3"/>
  <c r="R68" i="3" s="1"/>
  <c r="S68" i="3" s="1"/>
  <c r="T68" i="3"/>
  <c r="U68" i="3" s="1"/>
  <c r="V68" i="3" s="1"/>
  <c r="Y68" i="3"/>
  <c r="Z68" i="3" s="1"/>
  <c r="F73" i="4" s="1"/>
  <c r="AB68" i="3"/>
  <c r="AC68" i="3"/>
  <c r="AE68" i="3"/>
  <c r="AF68" i="3" s="1"/>
  <c r="H73" i="4" s="1"/>
  <c r="AG68" i="3"/>
  <c r="AH68" i="3"/>
  <c r="AI68" i="3"/>
  <c r="I73" i="4" s="1"/>
  <c r="AJ68" i="3"/>
  <c r="AM68" i="3"/>
  <c r="L73" i="4" s="1"/>
  <c r="A69" i="3"/>
  <c r="B69" i="3"/>
  <c r="C69" i="3"/>
  <c r="D69" i="3"/>
  <c r="E69" i="3"/>
  <c r="F69" i="3" s="1"/>
  <c r="G69" i="3" s="1"/>
  <c r="H69" i="3"/>
  <c r="I69" i="3"/>
  <c r="J69" i="3" s="1"/>
  <c r="K69" i="3"/>
  <c r="L69" i="3" s="1"/>
  <c r="M69" i="3" s="1"/>
  <c r="N69" i="3"/>
  <c r="O69" i="3" s="1"/>
  <c r="P69" i="3" s="1"/>
  <c r="Q69" i="3"/>
  <c r="R69" i="3" s="1"/>
  <c r="S69" i="3"/>
  <c r="T69" i="3"/>
  <c r="U69" i="3"/>
  <c r="V69" i="3" s="1"/>
  <c r="Y69" i="3"/>
  <c r="Z69" i="3" s="1"/>
  <c r="F74" i="4" s="1"/>
  <c r="AB69" i="3"/>
  <c r="AC69" i="3"/>
  <c r="AE69" i="3"/>
  <c r="AF69" i="3" s="1"/>
  <c r="H74" i="4" s="1"/>
  <c r="AH69" i="3"/>
  <c r="AI69" i="3"/>
  <c r="I74" i="4" s="1"/>
  <c r="AM69" i="3"/>
  <c r="L74" i="4" s="1"/>
  <c r="A70" i="3"/>
  <c r="B70" i="3"/>
  <c r="C70" i="3"/>
  <c r="D70" i="3"/>
  <c r="E70" i="3"/>
  <c r="F70" i="3" s="1"/>
  <c r="G70" i="3" s="1"/>
  <c r="W70" i="3" s="1"/>
  <c r="H70" i="3"/>
  <c r="I70" i="3"/>
  <c r="J70" i="3" s="1"/>
  <c r="K70" i="3"/>
  <c r="L70" i="3"/>
  <c r="M70" i="3"/>
  <c r="N70" i="3"/>
  <c r="O70" i="3" s="1"/>
  <c r="P70" i="3" s="1"/>
  <c r="Q70" i="3"/>
  <c r="R70" i="3" s="1"/>
  <c r="S70" i="3" s="1"/>
  <c r="T70" i="3"/>
  <c r="U70" i="3" s="1"/>
  <c r="V70" i="3" s="1"/>
  <c r="Y70" i="3"/>
  <c r="Z70" i="3" s="1"/>
  <c r="F75" i="4" s="1"/>
  <c r="AB70" i="3"/>
  <c r="AC70" i="3" s="1"/>
  <c r="AE70" i="3"/>
  <c r="AF70" i="3" s="1"/>
  <c r="H75" i="4" s="1"/>
  <c r="AG70" i="3"/>
  <c r="AH70" i="3"/>
  <c r="AI70" i="3"/>
  <c r="I75" i="4" s="1"/>
  <c r="AM70" i="3"/>
  <c r="L75" i="4" s="1"/>
  <c r="A71" i="3"/>
  <c r="B71" i="3"/>
  <c r="C71" i="3"/>
  <c r="D71" i="3"/>
  <c r="E71" i="3"/>
  <c r="F71" i="3"/>
  <c r="G71" i="3" s="1"/>
  <c r="W71" i="3" s="1"/>
  <c r="H71" i="3"/>
  <c r="I71" i="3"/>
  <c r="J71" i="3" s="1"/>
  <c r="K71" i="3"/>
  <c r="L71" i="3"/>
  <c r="M71" i="3" s="1"/>
  <c r="N71" i="3"/>
  <c r="O71" i="3"/>
  <c r="P71" i="3" s="1"/>
  <c r="Q71" i="3"/>
  <c r="R71" i="3" s="1"/>
  <c r="S71" i="3"/>
  <c r="T71" i="3"/>
  <c r="U71" i="3"/>
  <c r="V71" i="3"/>
  <c r="Y71" i="3"/>
  <c r="Z71" i="3" s="1"/>
  <c r="F76" i="4" s="1"/>
  <c r="AA71" i="3"/>
  <c r="AB71" i="3"/>
  <c r="AC71" i="3"/>
  <c r="G76" i="4" s="1"/>
  <c r="AE71" i="3"/>
  <c r="AF71" i="3" s="1"/>
  <c r="H76" i="4" s="1"/>
  <c r="AG71" i="3"/>
  <c r="AH71" i="3"/>
  <c r="AI71" i="3"/>
  <c r="I76" i="4" s="1"/>
  <c r="AJ71" i="3"/>
  <c r="AM71" i="3"/>
  <c r="L76" i="4" s="1"/>
  <c r="A72" i="3"/>
  <c r="B72" i="3"/>
  <c r="C72" i="3"/>
  <c r="D72" i="3"/>
  <c r="E72" i="3"/>
  <c r="F72" i="3" s="1"/>
  <c r="G72" i="3" s="1"/>
  <c r="H72" i="3"/>
  <c r="I72" i="3"/>
  <c r="J72" i="3" s="1"/>
  <c r="K72" i="3"/>
  <c r="L72" i="3" s="1"/>
  <c r="M72" i="3" s="1"/>
  <c r="N72" i="3"/>
  <c r="O72" i="3" s="1"/>
  <c r="P72" i="3" s="1"/>
  <c r="Q72" i="3"/>
  <c r="R72" i="3" s="1"/>
  <c r="S72" i="3" s="1"/>
  <c r="T72" i="3"/>
  <c r="U72" i="3"/>
  <c r="V72" i="3" s="1"/>
  <c r="Y72" i="3"/>
  <c r="Z72" i="3" s="1"/>
  <c r="AB72" i="3"/>
  <c r="AC72" i="3" s="1"/>
  <c r="AE72" i="3"/>
  <c r="AF72" i="3" s="1"/>
  <c r="H77" i="4" s="1"/>
  <c r="AH72" i="3"/>
  <c r="AI72" i="3"/>
  <c r="AM72" i="3"/>
  <c r="L77" i="4" s="1"/>
  <c r="A73" i="3"/>
  <c r="B73" i="3"/>
  <c r="C73" i="3"/>
  <c r="D73" i="3"/>
  <c r="E73" i="3"/>
  <c r="F73" i="3"/>
  <c r="G73" i="3" s="1"/>
  <c r="H73" i="3"/>
  <c r="I73" i="3"/>
  <c r="J73" i="3" s="1"/>
  <c r="K73" i="3"/>
  <c r="L73" i="3" s="1"/>
  <c r="M73" i="3" s="1"/>
  <c r="W73" i="3" s="1"/>
  <c r="N73" i="3"/>
  <c r="O73" i="3"/>
  <c r="P73" i="3" s="1"/>
  <c r="Q73" i="3"/>
  <c r="R73" i="3" s="1"/>
  <c r="S73" i="3"/>
  <c r="T73" i="3"/>
  <c r="U73" i="3" s="1"/>
  <c r="V73" i="3" s="1"/>
  <c r="Y73" i="3"/>
  <c r="Z73" i="3" s="1"/>
  <c r="F78" i="4" s="1"/>
  <c r="AA73" i="3"/>
  <c r="AB73" i="3"/>
  <c r="AC73" i="3"/>
  <c r="G78" i="4" s="1"/>
  <c r="AD73" i="3"/>
  <c r="AE73" i="3"/>
  <c r="AF73" i="3" s="1"/>
  <c r="H78" i="4" s="1"/>
  <c r="AH73" i="3"/>
  <c r="AI73" i="3"/>
  <c r="I78" i="4" s="1"/>
  <c r="AJ73" i="3"/>
  <c r="AM73" i="3"/>
  <c r="L78" i="4" s="1"/>
  <c r="A74" i="3"/>
  <c r="B74" i="3"/>
  <c r="C74" i="3"/>
  <c r="D74" i="3"/>
  <c r="E74" i="3"/>
  <c r="F74" i="3" s="1"/>
  <c r="G74" i="3" s="1"/>
  <c r="H74" i="3"/>
  <c r="I74" i="3"/>
  <c r="J74" i="3" s="1"/>
  <c r="K74" i="3"/>
  <c r="L74" i="3"/>
  <c r="M74" i="3" s="1"/>
  <c r="N74" i="3"/>
  <c r="O74" i="3" s="1"/>
  <c r="P74" i="3" s="1"/>
  <c r="Q74" i="3"/>
  <c r="R74" i="3" s="1"/>
  <c r="S74" i="3"/>
  <c r="T74" i="3"/>
  <c r="U74" i="3" s="1"/>
  <c r="V74" i="3" s="1"/>
  <c r="Y74" i="3"/>
  <c r="Z74" i="3" s="1"/>
  <c r="F79" i="4" s="1"/>
  <c r="AB74" i="3"/>
  <c r="AC74" i="3"/>
  <c r="G79" i="4" s="1"/>
  <c r="AE74" i="3"/>
  <c r="AF74" i="3" s="1"/>
  <c r="H79" i="4" s="1"/>
  <c r="AG74" i="3"/>
  <c r="AH74" i="3"/>
  <c r="AI74" i="3"/>
  <c r="I79" i="4" s="1"/>
  <c r="AM74" i="3"/>
  <c r="L79" i="4" s="1"/>
  <c r="A75" i="3"/>
  <c r="B75" i="3"/>
  <c r="C75" i="3"/>
  <c r="D75" i="3"/>
  <c r="E75" i="3"/>
  <c r="F75" i="3"/>
  <c r="G75" i="3"/>
  <c r="H75" i="3"/>
  <c r="I75" i="3"/>
  <c r="J75" i="3" s="1"/>
  <c r="K75" i="3"/>
  <c r="L75" i="3" s="1"/>
  <c r="M75" i="3" s="1"/>
  <c r="N75" i="3"/>
  <c r="O75" i="3"/>
  <c r="P75" i="3" s="1"/>
  <c r="Q75" i="3"/>
  <c r="R75" i="3" s="1"/>
  <c r="S75" i="3"/>
  <c r="T75" i="3"/>
  <c r="U75" i="3"/>
  <c r="V75" i="3" s="1"/>
  <c r="Y75" i="3"/>
  <c r="Z75" i="3" s="1"/>
  <c r="F80" i="4" s="1"/>
  <c r="AA75" i="3"/>
  <c r="AB75" i="3"/>
  <c r="AC75" i="3"/>
  <c r="G80" i="4" s="1"/>
  <c r="AE75" i="3"/>
  <c r="AF75" i="3" s="1"/>
  <c r="AH75" i="3"/>
  <c r="AI75" i="3"/>
  <c r="I80" i="4" s="1"/>
  <c r="AJ75" i="3"/>
  <c r="AM75" i="3"/>
  <c r="L80" i="4" s="1"/>
  <c r="A76" i="3"/>
  <c r="B76" i="3"/>
  <c r="C76" i="3"/>
  <c r="D76" i="3"/>
  <c r="E76" i="3"/>
  <c r="F76" i="3"/>
  <c r="G76" i="3"/>
  <c r="H76" i="3"/>
  <c r="I76" i="3"/>
  <c r="J76" i="3" s="1"/>
  <c r="K76" i="3"/>
  <c r="L76" i="3"/>
  <c r="M76" i="3" s="1"/>
  <c r="N76" i="3"/>
  <c r="O76" i="3"/>
  <c r="P76" i="3" s="1"/>
  <c r="Q76" i="3"/>
  <c r="R76" i="3" s="1"/>
  <c r="S76" i="3" s="1"/>
  <c r="T76" i="3"/>
  <c r="U76" i="3" s="1"/>
  <c r="V76" i="3" s="1"/>
  <c r="Y76" i="3"/>
  <c r="Z76" i="3" s="1"/>
  <c r="F81" i="4" s="1"/>
  <c r="AA76" i="3"/>
  <c r="AB76" i="3"/>
  <c r="AC76" i="3" s="1"/>
  <c r="G81" i="4" s="1"/>
  <c r="AD76" i="3"/>
  <c r="AE76" i="3"/>
  <c r="AF76" i="3" s="1"/>
  <c r="H81" i="4" s="1"/>
  <c r="AG76" i="3"/>
  <c r="AH76" i="3"/>
  <c r="AI76" i="3"/>
  <c r="I81" i="4" s="1"/>
  <c r="AJ76" i="3"/>
  <c r="AM76" i="3"/>
  <c r="L81" i="4" s="1"/>
  <c r="A77" i="3"/>
  <c r="B77" i="3"/>
  <c r="C77" i="3"/>
  <c r="D77" i="3"/>
  <c r="E77" i="3"/>
  <c r="F77" i="3"/>
  <c r="G77" i="3" s="1"/>
  <c r="H77" i="3"/>
  <c r="I77" i="3"/>
  <c r="J77" i="3" s="1"/>
  <c r="K77" i="3"/>
  <c r="L77" i="3" s="1"/>
  <c r="M77" i="3" s="1"/>
  <c r="N77" i="3"/>
  <c r="O77" i="3"/>
  <c r="P77" i="3" s="1"/>
  <c r="Q77" i="3"/>
  <c r="R77" i="3" s="1"/>
  <c r="S77" i="3"/>
  <c r="T77" i="3"/>
  <c r="U77" i="3"/>
  <c r="V77" i="3" s="1"/>
  <c r="Y77" i="3"/>
  <c r="Z77" i="3" s="1"/>
  <c r="F82" i="4" s="1"/>
  <c r="AA77" i="3"/>
  <c r="AB77" i="3"/>
  <c r="AC77" i="3"/>
  <c r="AE77" i="3"/>
  <c r="AF77" i="3" s="1"/>
  <c r="H82" i="4" s="1"/>
  <c r="AH77" i="3"/>
  <c r="AI77" i="3"/>
  <c r="I82" i="4" s="1"/>
  <c r="AJ77" i="3"/>
  <c r="AM77" i="3"/>
  <c r="L82" i="4" s="1"/>
  <c r="A78" i="3"/>
  <c r="B78" i="3"/>
  <c r="C78" i="3"/>
  <c r="D78" i="3"/>
  <c r="E78" i="3"/>
  <c r="F78" i="3" s="1"/>
  <c r="G78" i="3"/>
  <c r="H78" i="3"/>
  <c r="I78" i="3"/>
  <c r="J78" i="3" s="1"/>
  <c r="K78" i="3"/>
  <c r="L78" i="3"/>
  <c r="M78" i="3"/>
  <c r="N78" i="3"/>
  <c r="O78" i="3" s="1"/>
  <c r="P78" i="3" s="1"/>
  <c r="Q78" i="3"/>
  <c r="R78" i="3" s="1"/>
  <c r="S78" i="3" s="1"/>
  <c r="T78" i="3"/>
  <c r="U78" i="3" s="1"/>
  <c r="V78" i="3" s="1"/>
  <c r="Y78" i="3"/>
  <c r="Z78" i="3" s="1"/>
  <c r="F83" i="4" s="1"/>
  <c r="AB78" i="3"/>
  <c r="AC78" i="3" s="1"/>
  <c r="AE78" i="3"/>
  <c r="AF78" i="3" s="1"/>
  <c r="H83" i="4" s="1"/>
  <c r="AG78" i="3"/>
  <c r="AH78" i="3"/>
  <c r="AI78" i="3"/>
  <c r="I83" i="4" s="1"/>
  <c r="AM78" i="3"/>
  <c r="L83" i="4" s="1"/>
  <c r="A79" i="3"/>
  <c r="B79" i="3"/>
  <c r="C79" i="3"/>
  <c r="D79" i="3"/>
  <c r="E79" i="3"/>
  <c r="F79" i="3"/>
  <c r="G79" i="3" s="1"/>
  <c r="W79" i="3" s="1"/>
  <c r="H79" i="3"/>
  <c r="I79" i="3"/>
  <c r="J79" i="3" s="1"/>
  <c r="K79" i="3"/>
  <c r="L79" i="3"/>
  <c r="M79" i="3"/>
  <c r="N79" i="3"/>
  <c r="O79" i="3"/>
  <c r="P79" i="3" s="1"/>
  <c r="Q79" i="3"/>
  <c r="R79" i="3" s="1"/>
  <c r="S79" i="3"/>
  <c r="T79" i="3"/>
  <c r="U79" i="3"/>
  <c r="V79" i="3"/>
  <c r="Y79" i="3"/>
  <c r="Z79" i="3" s="1"/>
  <c r="F84" i="4" s="1"/>
  <c r="AA79" i="3"/>
  <c r="AB79" i="3"/>
  <c r="AC79" i="3"/>
  <c r="G84" i="4" s="1"/>
  <c r="AE79" i="3"/>
  <c r="AF79" i="3" s="1"/>
  <c r="H84" i="4" s="1"/>
  <c r="AG79" i="3"/>
  <c r="AH79" i="3"/>
  <c r="AI79" i="3"/>
  <c r="I84" i="4" s="1"/>
  <c r="AJ79" i="3"/>
  <c r="AM79" i="3"/>
  <c r="L84" i="4" s="1"/>
  <c r="A80" i="3"/>
  <c r="B80" i="3"/>
  <c r="C80" i="3"/>
  <c r="D80" i="3"/>
  <c r="E80" i="3"/>
  <c r="F80" i="3" s="1"/>
  <c r="G80" i="3" s="1"/>
  <c r="W80" i="3" s="1"/>
  <c r="H80" i="3"/>
  <c r="I80" i="3"/>
  <c r="J80" i="3" s="1"/>
  <c r="K80" i="3"/>
  <c r="L80" i="3"/>
  <c r="M80" i="3" s="1"/>
  <c r="N80" i="3"/>
  <c r="O80" i="3" s="1"/>
  <c r="P80" i="3" s="1"/>
  <c r="Q80" i="3"/>
  <c r="R80" i="3" s="1"/>
  <c r="S80" i="3" s="1"/>
  <c r="T80" i="3"/>
  <c r="U80" i="3"/>
  <c r="V80" i="3"/>
  <c r="Y80" i="3"/>
  <c r="Z80" i="3" s="1"/>
  <c r="AB80" i="3"/>
  <c r="AC80" i="3"/>
  <c r="G85" i="4" s="1"/>
  <c r="AD80" i="3"/>
  <c r="AE80" i="3"/>
  <c r="AF80" i="3" s="1"/>
  <c r="H85" i="4" s="1"/>
  <c r="AH80" i="3"/>
  <c r="A81" i="3"/>
  <c r="B81" i="3"/>
  <c r="C81" i="3"/>
  <c r="D81" i="3"/>
  <c r="E81" i="3"/>
  <c r="F81" i="3" s="1"/>
  <c r="G81" i="3" s="1"/>
  <c r="H81" i="3"/>
  <c r="I81" i="3"/>
  <c r="J81" i="3" s="1"/>
  <c r="K81" i="3"/>
  <c r="L81" i="3" s="1"/>
  <c r="M81" i="3" s="1"/>
  <c r="N81" i="3"/>
  <c r="O81" i="3"/>
  <c r="P81" i="3"/>
  <c r="Q81" i="3"/>
  <c r="R81" i="3" s="1"/>
  <c r="S81" i="3" s="1"/>
  <c r="T81" i="3"/>
  <c r="U81" i="3"/>
  <c r="V81" i="3" s="1"/>
  <c r="Y81" i="3"/>
  <c r="Z81" i="3" s="1"/>
  <c r="F86" i="4" s="1"/>
  <c r="AA81" i="3"/>
  <c r="AB81" i="3"/>
  <c r="AC81" i="3"/>
  <c r="G86" i="4" s="1"/>
  <c r="AE81" i="3"/>
  <c r="AF81" i="3"/>
  <c r="H86" i="4" s="1"/>
  <c r="AG81" i="3"/>
  <c r="AH81" i="3"/>
  <c r="AI81" i="3"/>
  <c r="AM81" i="3"/>
  <c r="L86" i="4" s="1"/>
  <c r="A82" i="3"/>
  <c r="B82" i="3"/>
  <c r="C82" i="3"/>
  <c r="D82" i="3"/>
  <c r="E82" i="3"/>
  <c r="F82" i="3" s="1"/>
  <c r="G82" i="3" s="1"/>
  <c r="H82" i="3"/>
  <c r="I82" i="3"/>
  <c r="J82" i="3" s="1"/>
  <c r="K82" i="3"/>
  <c r="L82" i="3" s="1"/>
  <c r="M82" i="3" s="1"/>
  <c r="N82" i="3"/>
  <c r="O82" i="3"/>
  <c r="P82" i="3"/>
  <c r="Q82" i="3"/>
  <c r="R82" i="3" s="1"/>
  <c r="S82" i="3"/>
  <c r="T82" i="3"/>
  <c r="U82" i="3"/>
  <c r="V82" i="3" s="1"/>
  <c r="Y82" i="3"/>
  <c r="Z82" i="3" s="1"/>
  <c r="F87" i="4" s="1"/>
  <c r="AB82" i="3"/>
  <c r="AC82" i="3"/>
  <c r="G87" i="4" s="1"/>
  <c r="AE82" i="3"/>
  <c r="AF82" i="3"/>
  <c r="H87" i="4" s="1"/>
  <c r="AG82" i="3"/>
  <c r="AH82" i="3"/>
  <c r="AI82" i="3"/>
  <c r="AM82" i="3"/>
  <c r="L87" i="4" s="1"/>
  <c r="A83" i="3"/>
  <c r="B83" i="3"/>
  <c r="C83" i="3"/>
  <c r="D83" i="3"/>
  <c r="E83" i="3"/>
  <c r="F83" i="3" s="1"/>
  <c r="G83" i="3" s="1"/>
  <c r="H83" i="3"/>
  <c r="I83" i="3"/>
  <c r="J83" i="3" s="1"/>
  <c r="K83" i="3"/>
  <c r="L83" i="3" s="1"/>
  <c r="M83" i="3" s="1"/>
  <c r="N83" i="3"/>
  <c r="O83" i="3"/>
  <c r="P83" i="3"/>
  <c r="Q83" i="3"/>
  <c r="R83" i="3" s="1"/>
  <c r="S83" i="3" s="1"/>
  <c r="T83" i="3"/>
  <c r="U83" i="3"/>
  <c r="V83" i="3" s="1"/>
  <c r="Y83" i="3"/>
  <c r="Z83" i="3" s="1"/>
  <c r="F88" i="4" s="1"/>
  <c r="AA83" i="3"/>
  <c r="AB83" i="3"/>
  <c r="AC83" i="3"/>
  <c r="G88" i="4" s="1"/>
  <c r="AE83" i="3"/>
  <c r="AF83" i="3"/>
  <c r="H88" i="4" s="1"/>
  <c r="AG83" i="3"/>
  <c r="AH83" i="3"/>
  <c r="AI83" i="3"/>
  <c r="AM83" i="3"/>
  <c r="L88" i="4" s="1"/>
  <c r="A84" i="3"/>
  <c r="B84" i="3"/>
  <c r="C84" i="3"/>
  <c r="D84" i="3"/>
  <c r="E84" i="3"/>
  <c r="F84" i="3" s="1"/>
  <c r="G84" i="3" s="1"/>
  <c r="H84" i="3"/>
  <c r="I84" i="3"/>
  <c r="J84" i="3" s="1"/>
  <c r="K84" i="3"/>
  <c r="L84" i="3" s="1"/>
  <c r="M84" i="3" s="1"/>
  <c r="N84" i="3"/>
  <c r="O84" i="3"/>
  <c r="P84" i="3"/>
  <c r="Q84" i="3"/>
  <c r="R84" i="3" s="1"/>
  <c r="S84" i="3"/>
  <c r="T84" i="3"/>
  <c r="U84" i="3"/>
  <c r="V84" i="3" s="1"/>
  <c r="Y84" i="3"/>
  <c r="Z84" i="3" s="1"/>
  <c r="F89" i="4" s="1"/>
  <c r="AB84" i="3"/>
  <c r="AC84" i="3"/>
  <c r="G89" i="4" s="1"/>
  <c r="AE84" i="3"/>
  <c r="AF84" i="3"/>
  <c r="H89" i="4" s="1"/>
  <c r="AG84" i="3"/>
  <c r="AH84" i="3"/>
  <c r="AI84" i="3"/>
  <c r="AM84" i="3"/>
  <c r="L89" i="4" s="1"/>
  <c r="A85" i="3"/>
  <c r="B85" i="3"/>
  <c r="C85" i="3"/>
  <c r="D85" i="3"/>
  <c r="E85" i="3"/>
  <c r="F85" i="3" s="1"/>
  <c r="G85" i="3" s="1"/>
  <c r="H85" i="3"/>
  <c r="I85" i="3"/>
  <c r="J85" i="3" s="1"/>
  <c r="K85" i="3"/>
  <c r="L85" i="3" s="1"/>
  <c r="M85" i="3" s="1"/>
  <c r="N85" i="3"/>
  <c r="O85" i="3"/>
  <c r="P85" i="3"/>
  <c r="Q85" i="3"/>
  <c r="R85" i="3" s="1"/>
  <c r="S85" i="3"/>
  <c r="T85" i="3"/>
  <c r="U85" i="3"/>
  <c r="V85" i="3" s="1"/>
  <c r="Y85" i="3"/>
  <c r="Z85" i="3" s="1"/>
  <c r="F90" i="4" s="1"/>
  <c r="AB85" i="3"/>
  <c r="AC85" i="3"/>
  <c r="G90" i="4" s="1"/>
  <c r="AE85" i="3"/>
  <c r="AF85" i="3"/>
  <c r="H90" i="4" s="1"/>
  <c r="AG85" i="3"/>
  <c r="AH85" i="3"/>
  <c r="AI85" i="3"/>
  <c r="AM85" i="3"/>
  <c r="L90" i="4" s="1"/>
  <c r="A86" i="3"/>
  <c r="B86" i="3"/>
  <c r="C86" i="3"/>
  <c r="D86" i="3"/>
  <c r="E86" i="3"/>
  <c r="F86" i="3" s="1"/>
  <c r="G86" i="3" s="1"/>
  <c r="H86" i="3"/>
  <c r="I86" i="3"/>
  <c r="J86" i="3" s="1"/>
  <c r="K86" i="3"/>
  <c r="L86" i="3" s="1"/>
  <c r="M86" i="3" s="1"/>
  <c r="N86" i="3"/>
  <c r="O86" i="3"/>
  <c r="P86" i="3"/>
  <c r="Q86" i="3"/>
  <c r="R86" i="3" s="1"/>
  <c r="S86" i="3" s="1"/>
  <c r="T86" i="3"/>
  <c r="U86" i="3"/>
  <c r="V86" i="3" s="1"/>
  <c r="Y86" i="3"/>
  <c r="Z86" i="3" s="1"/>
  <c r="F91" i="4" s="1"/>
  <c r="AA86" i="3"/>
  <c r="AB86" i="3"/>
  <c r="AC86" i="3"/>
  <c r="G91" i="4" s="1"/>
  <c r="AE86" i="3"/>
  <c r="AF86" i="3"/>
  <c r="H91" i="4" s="1"/>
  <c r="AG86" i="3"/>
  <c r="AH86" i="3"/>
  <c r="AI86" i="3"/>
  <c r="AM86" i="3"/>
  <c r="L91" i="4" s="1"/>
  <c r="A87" i="3"/>
  <c r="B87" i="3"/>
  <c r="C87" i="3"/>
  <c r="D87" i="3"/>
  <c r="E87" i="3"/>
  <c r="F87" i="3" s="1"/>
  <c r="G87" i="3" s="1"/>
  <c r="W87" i="3" s="1"/>
  <c r="H87" i="3"/>
  <c r="I87" i="3"/>
  <c r="J87" i="3" s="1"/>
  <c r="K87" i="3"/>
  <c r="L87" i="3" s="1"/>
  <c r="M87" i="3" s="1"/>
  <c r="N87" i="3"/>
  <c r="O87" i="3"/>
  <c r="P87" i="3"/>
  <c r="Q87" i="3"/>
  <c r="R87" i="3" s="1"/>
  <c r="S87" i="3"/>
  <c r="T87" i="3"/>
  <c r="U87" i="3"/>
  <c r="V87" i="3" s="1"/>
  <c r="Y87" i="3"/>
  <c r="Z87" i="3" s="1"/>
  <c r="F92" i="4" s="1"/>
  <c r="AB87" i="3"/>
  <c r="AC87" i="3"/>
  <c r="G92" i="4" s="1"/>
  <c r="AE87" i="3"/>
  <c r="AF87" i="3"/>
  <c r="H92" i="4" s="1"/>
  <c r="AG87" i="3"/>
  <c r="AH87" i="3"/>
  <c r="AI87" i="3"/>
  <c r="AM87" i="3"/>
  <c r="L92" i="4" s="1"/>
  <c r="A88" i="3"/>
  <c r="B88" i="3"/>
  <c r="C88" i="3"/>
  <c r="D88" i="3"/>
  <c r="E88" i="3"/>
  <c r="F88" i="3" s="1"/>
  <c r="G88" i="3" s="1"/>
  <c r="H88" i="3"/>
  <c r="I88" i="3"/>
  <c r="J88" i="3" s="1"/>
  <c r="K88" i="3"/>
  <c r="L88" i="3" s="1"/>
  <c r="M88" i="3" s="1"/>
  <c r="N88" i="3"/>
  <c r="O88" i="3"/>
  <c r="P88" i="3"/>
  <c r="Q88" i="3"/>
  <c r="R88" i="3" s="1"/>
  <c r="S88" i="3" s="1"/>
  <c r="T88" i="3"/>
  <c r="U88" i="3"/>
  <c r="V88" i="3" s="1"/>
  <c r="Y88" i="3"/>
  <c r="Z88" i="3" s="1"/>
  <c r="F93" i="4" s="1"/>
  <c r="AA88" i="3"/>
  <c r="AB88" i="3"/>
  <c r="AC88" i="3"/>
  <c r="G93" i="4" s="1"/>
  <c r="AE88" i="3"/>
  <c r="AF88" i="3"/>
  <c r="H93" i="4" s="1"/>
  <c r="AG88" i="3"/>
  <c r="AH88" i="3"/>
  <c r="AI88" i="3"/>
  <c r="AM88" i="3"/>
  <c r="L93" i="4" s="1"/>
  <c r="A89" i="3"/>
  <c r="B89" i="3"/>
  <c r="C89" i="3"/>
  <c r="D89" i="3"/>
  <c r="E89" i="3"/>
  <c r="F89" i="3" s="1"/>
  <c r="G89" i="3" s="1"/>
  <c r="H89" i="3"/>
  <c r="I89" i="3"/>
  <c r="J89" i="3" s="1"/>
  <c r="K89" i="3"/>
  <c r="L89" i="3" s="1"/>
  <c r="M89" i="3" s="1"/>
  <c r="N89" i="3"/>
  <c r="O89" i="3"/>
  <c r="P89" i="3"/>
  <c r="Q89" i="3"/>
  <c r="R89" i="3" s="1"/>
  <c r="S89" i="3" s="1"/>
  <c r="T89" i="3"/>
  <c r="U89" i="3"/>
  <c r="V89" i="3" s="1"/>
  <c r="Y89" i="3"/>
  <c r="Z89" i="3" s="1"/>
  <c r="F94" i="4" s="1"/>
  <c r="AA89" i="3"/>
  <c r="AB89" i="3"/>
  <c r="AC89" i="3"/>
  <c r="G94" i="4" s="1"/>
  <c r="AE89" i="3"/>
  <c r="AF89" i="3"/>
  <c r="H94" i="4" s="1"/>
  <c r="AG89" i="3"/>
  <c r="AH89" i="3"/>
  <c r="AI89" i="3"/>
  <c r="AM89" i="3"/>
  <c r="L94" i="4" s="1"/>
  <c r="A90" i="3"/>
  <c r="B90" i="3"/>
  <c r="C90" i="3"/>
  <c r="D90" i="3"/>
  <c r="E90" i="3"/>
  <c r="F90" i="3" s="1"/>
  <c r="G90" i="3" s="1"/>
  <c r="H90" i="3"/>
  <c r="I90" i="3"/>
  <c r="J90" i="3" s="1"/>
  <c r="K90" i="3"/>
  <c r="L90" i="3" s="1"/>
  <c r="M90" i="3" s="1"/>
  <c r="N90" i="3"/>
  <c r="O90" i="3"/>
  <c r="P90" i="3"/>
  <c r="Q90" i="3"/>
  <c r="R90" i="3" s="1"/>
  <c r="S90" i="3"/>
  <c r="T90" i="3"/>
  <c r="U90" i="3"/>
  <c r="V90" i="3" s="1"/>
  <c r="Y90" i="3"/>
  <c r="Z90" i="3" s="1"/>
  <c r="F95" i="4" s="1"/>
  <c r="AB90" i="3"/>
  <c r="AC90" i="3"/>
  <c r="G95" i="4" s="1"/>
  <c r="AE90" i="3"/>
  <c r="AF90" i="3"/>
  <c r="H95" i="4" s="1"/>
  <c r="AG90" i="3"/>
  <c r="AH90" i="3"/>
  <c r="AI90" i="3"/>
  <c r="AM90" i="3"/>
  <c r="L95" i="4" s="1"/>
  <c r="A91" i="3"/>
  <c r="B91" i="3"/>
  <c r="C91" i="3"/>
  <c r="D91" i="3"/>
  <c r="E91" i="3"/>
  <c r="F91" i="3" s="1"/>
  <c r="G91" i="3" s="1"/>
  <c r="H91" i="3"/>
  <c r="I91" i="3"/>
  <c r="J91" i="3" s="1"/>
  <c r="K91" i="3"/>
  <c r="L91" i="3" s="1"/>
  <c r="M91" i="3" s="1"/>
  <c r="N91" i="3"/>
  <c r="O91" i="3"/>
  <c r="P91" i="3"/>
  <c r="Q91" i="3"/>
  <c r="R91" i="3" s="1"/>
  <c r="S91" i="3" s="1"/>
  <c r="T91" i="3"/>
  <c r="U91" i="3"/>
  <c r="V91" i="3" s="1"/>
  <c r="Y91" i="3"/>
  <c r="Z91" i="3" s="1"/>
  <c r="F96" i="4" s="1"/>
  <c r="AA91" i="3"/>
  <c r="AB91" i="3"/>
  <c r="AC91" i="3"/>
  <c r="G96" i="4" s="1"/>
  <c r="AE91" i="3"/>
  <c r="AF91" i="3"/>
  <c r="H96" i="4" s="1"/>
  <c r="AG91" i="3"/>
  <c r="AH91" i="3"/>
  <c r="AI91" i="3"/>
  <c r="AM91" i="3"/>
  <c r="L96" i="4" s="1"/>
  <c r="A92" i="3"/>
  <c r="B92" i="3"/>
  <c r="C92" i="3"/>
  <c r="D92" i="3"/>
  <c r="E92" i="3"/>
  <c r="F92" i="3" s="1"/>
  <c r="G92" i="3" s="1"/>
  <c r="H92" i="3"/>
  <c r="I92" i="3"/>
  <c r="J92" i="3" s="1"/>
  <c r="K92" i="3"/>
  <c r="L92" i="3" s="1"/>
  <c r="M92" i="3" s="1"/>
  <c r="N92" i="3"/>
  <c r="O92" i="3"/>
  <c r="P92" i="3"/>
  <c r="Q92" i="3"/>
  <c r="R92" i="3" s="1"/>
  <c r="S92" i="3"/>
  <c r="T92" i="3"/>
  <c r="U92" i="3"/>
  <c r="V92" i="3" s="1"/>
  <c r="Y92" i="3"/>
  <c r="Z92" i="3" s="1"/>
  <c r="F97" i="4" s="1"/>
  <c r="AB92" i="3"/>
  <c r="AC92" i="3"/>
  <c r="G97" i="4" s="1"/>
  <c r="AE92" i="3"/>
  <c r="AF92" i="3"/>
  <c r="H97" i="4" s="1"/>
  <c r="AG92" i="3"/>
  <c r="AH92" i="3"/>
  <c r="AI92" i="3"/>
  <c r="AM92" i="3"/>
  <c r="L97" i="4" s="1"/>
  <c r="A93" i="3"/>
  <c r="B93" i="3"/>
  <c r="C93" i="3"/>
  <c r="D93" i="3"/>
  <c r="E93" i="3"/>
  <c r="F93" i="3" s="1"/>
  <c r="G93" i="3" s="1"/>
  <c r="H93" i="3"/>
  <c r="I93" i="3"/>
  <c r="J93" i="3" s="1"/>
  <c r="K93" i="3"/>
  <c r="L93" i="3" s="1"/>
  <c r="M93" i="3" s="1"/>
  <c r="N93" i="3"/>
  <c r="O93" i="3"/>
  <c r="P93" i="3"/>
  <c r="Q93" i="3"/>
  <c r="R93" i="3" s="1"/>
  <c r="S93" i="3"/>
  <c r="T93" i="3"/>
  <c r="U93" i="3"/>
  <c r="V93" i="3" s="1"/>
  <c r="Y93" i="3"/>
  <c r="Z93" i="3" s="1"/>
  <c r="F98" i="4" s="1"/>
  <c r="AB93" i="3"/>
  <c r="AC93" i="3"/>
  <c r="G98" i="4" s="1"/>
  <c r="AE93" i="3"/>
  <c r="AF93" i="3"/>
  <c r="H98" i="4" s="1"/>
  <c r="AG93" i="3"/>
  <c r="AH93" i="3"/>
  <c r="AI93" i="3"/>
  <c r="AM93" i="3"/>
  <c r="L98" i="4" s="1"/>
  <c r="A94" i="3"/>
  <c r="B94" i="3"/>
  <c r="C94" i="3"/>
  <c r="D94" i="3"/>
  <c r="E94" i="3"/>
  <c r="F94" i="3" s="1"/>
  <c r="G94" i="3" s="1"/>
  <c r="H94" i="3"/>
  <c r="I94" i="3"/>
  <c r="J94" i="3" s="1"/>
  <c r="K94" i="3"/>
  <c r="L94" i="3" s="1"/>
  <c r="M94" i="3" s="1"/>
  <c r="N94" i="3"/>
  <c r="O94" i="3"/>
  <c r="P94" i="3"/>
  <c r="Q94" i="3"/>
  <c r="R94" i="3" s="1"/>
  <c r="S94" i="3" s="1"/>
  <c r="T94" i="3"/>
  <c r="U94" i="3"/>
  <c r="V94" i="3" s="1"/>
  <c r="Y94" i="3"/>
  <c r="Z94" i="3" s="1"/>
  <c r="F99" i="4" s="1"/>
  <c r="AA94" i="3"/>
  <c r="AB94" i="3"/>
  <c r="AC94" i="3"/>
  <c r="G99" i="4" s="1"/>
  <c r="AE94" i="3"/>
  <c r="AF94" i="3"/>
  <c r="H99" i="4" s="1"/>
  <c r="AG94" i="3"/>
  <c r="AH94" i="3"/>
  <c r="AI94" i="3"/>
  <c r="AM94" i="3"/>
  <c r="L99" i="4" s="1"/>
  <c r="A95" i="3"/>
  <c r="B95" i="3"/>
  <c r="C95" i="3"/>
  <c r="D95" i="3"/>
  <c r="E95" i="3"/>
  <c r="F95" i="3" s="1"/>
  <c r="G95" i="3" s="1"/>
  <c r="W95" i="3" s="1"/>
  <c r="H95" i="3"/>
  <c r="I95" i="3"/>
  <c r="J95" i="3" s="1"/>
  <c r="K95" i="3"/>
  <c r="L95" i="3" s="1"/>
  <c r="M95" i="3" s="1"/>
  <c r="N95" i="3"/>
  <c r="O95" i="3"/>
  <c r="P95" i="3"/>
  <c r="Q95" i="3"/>
  <c r="R95" i="3" s="1"/>
  <c r="S95" i="3"/>
  <c r="T95" i="3"/>
  <c r="U95" i="3"/>
  <c r="V95" i="3" s="1"/>
  <c r="Y95" i="3"/>
  <c r="Z95" i="3" s="1"/>
  <c r="F100" i="4" s="1"/>
  <c r="AB95" i="3"/>
  <c r="AC95" i="3"/>
  <c r="G100" i="4" s="1"/>
  <c r="AE95" i="3"/>
  <c r="AF95" i="3"/>
  <c r="H100" i="4" s="1"/>
  <c r="AG95" i="3"/>
  <c r="AH95" i="3"/>
  <c r="AI95" i="3"/>
  <c r="AM95" i="3"/>
  <c r="L100" i="4" s="1"/>
  <c r="A96" i="3"/>
  <c r="B96" i="3"/>
  <c r="C96" i="3"/>
  <c r="D96" i="3"/>
  <c r="E96" i="3"/>
  <c r="F96" i="3" s="1"/>
  <c r="G96" i="3" s="1"/>
  <c r="H96" i="3"/>
  <c r="I96" i="3"/>
  <c r="J96" i="3" s="1"/>
  <c r="K96" i="3"/>
  <c r="L96" i="3" s="1"/>
  <c r="M96" i="3" s="1"/>
  <c r="N96" i="3"/>
  <c r="O96" i="3"/>
  <c r="P96" i="3"/>
  <c r="Q96" i="3"/>
  <c r="R96" i="3" s="1"/>
  <c r="S96" i="3" s="1"/>
  <c r="T96" i="3"/>
  <c r="U96" i="3"/>
  <c r="V96" i="3" s="1"/>
  <c r="Y96" i="3"/>
  <c r="Z96" i="3" s="1"/>
  <c r="F101" i="4" s="1"/>
  <c r="AA96" i="3"/>
  <c r="AB96" i="3"/>
  <c r="AC96" i="3"/>
  <c r="G101" i="4" s="1"/>
  <c r="AE96" i="3"/>
  <c r="AF96" i="3"/>
  <c r="H101" i="4" s="1"/>
  <c r="AG96" i="3"/>
  <c r="AH96" i="3"/>
  <c r="AI96" i="3"/>
  <c r="AM96" i="3"/>
  <c r="L101" i="4" s="1"/>
  <c r="A97" i="3"/>
  <c r="B97" i="3"/>
  <c r="C97" i="3"/>
  <c r="D97" i="3"/>
  <c r="E97" i="3"/>
  <c r="F97" i="3" s="1"/>
  <c r="G97" i="3" s="1"/>
  <c r="H97" i="3"/>
  <c r="I97" i="3"/>
  <c r="J97" i="3" s="1"/>
  <c r="K97" i="3"/>
  <c r="L97" i="3" s="1"/>
  <c r="M97" i="3" s="1"/>
  <c r="N97" i="3"/>
  <c r="O97" i="3"/>
  <c r="P97" i="3"/>
  <c r="Q97" i="3"/>
  <c r="R97" i="3" s="1"/>
  <c r="S97" i="3" s="1"/>
  <c r="T97" i="3"/>
  <c r="U97" i="3"/>
  <c r="V97" i="3" s="1"/>
  <c r="Y97" i="3"/>
  <c r="Z97" i="3" s="1"/>
  <c r="F102" i="4" s="1"/>
  <c r="AB97" i="3"/>
  <c r="AC97" i="3"/>
  <c r="G102" i="4" s="1"/>
  <c r="AE97" i="3"/>
  <c r="AF97" i="3"/>
  <c r="H102" i="4" s="1"/>
  <c r="AG97" i="3"/>
  <c r="AH97" i="3"/>
  <c r="AI97" i="3"/>
  <c r="AM97" i="3"/>
  <c r="L102" i="4" s="1"/>
  <c r="A98" i="3"/>
  <c r="B98" i="3"/>
  <c r="C98" i="3"/>
  <c r="D98" i="3"/>
  <c r="E98" i="3"/>
  <c r="F98" i="3" s="1"/>
  <c r="G98" i="3" s="1"/>
  <c r="H98" i="3"/>
  <c r="I98" i="3" s="1"/>
  <c r="J98" i="3" s="1"/>
  <c r="K98" i="3"/>
  <c r="L98" i="3" s="1"/>
  <c r="M98" i="3" s="1"/>
  <c r="N98" i="3"/>
  <c r="O98" i="3"/>
  <c r="P98" i="3"/>
  <c r="Q98" i="3"/>
  <c r="R98" i="3" s="1"/>
  <c r="S98" i="3" s="1"/>
  <c r="T98" i="3"/>
  <c r="U98" i="3"/>
  <c r="V98" i="3" s="1"/>
  <c r="Y98" i="3"/>
  <c r="Z98" i="3" s="1"/>
  <c r="F103" i="4" s="1"/>
  <c r="AB98" i="3"/>
  <c r="AC98" i="3"/>
  <c r="G103" i="4" s="1"/>
  <c r="AE98" i="3"/>
  <c r="AF98" i="3"/>
  <c r="H103" i="4" s="1"/>
  <c r="AH98" i="3"/>
  <c r="AI98" i="3"/>
  <c r="AM98" i="3"/>
  <c r="L103" i="4" s="1"/>
  <c r="A99" i="3"/>
  <c r="B99" i="3"/>
  <c r="C99" i="3"/>
  <c r="D99" i="3"/>
  <c r="E99" i="3"/>
  <c r="F99" i="3" s="1"/>
  <c r="G99" i="3" s="1"/>
  <c r="H99" i="3"/>
  <c r="I99" i="3" s="1"/>
  <c r="J99" i="3" s="1"/>
  <c r="K99" i="3"/>
  <c r="L99" i="3" s="1"/>
  <c r="M99" i="3" s="1"/>
  <c r="N99" i="3"/>
  <c r="O99" i="3"/>
  <c r="P99" i="3"/>
  <c r="Q99" i="3"/>
  <c r="R99" i="3" s="1"/>
  <c r="S99" i="3" s="1"/>
  <c r="T99" i="3"/>
  <c r="U99" i="3"/>
  <c r="V99" i="3" s="1"/>
  <c r="Y99" i="3"/>
  <c r="Z99" i="3" s="1"/>
  <c r="F104" i="4" s="1"/>
  <c r="AB99" i="3"/>
  <c r="AC99" i="3"/>
  <c r="G104" i="4" s="1"/>
  <c r="AE99" i="3"/>
  <c r="AF99" i="3"/>
  <c r="H104" i="4" s="1"/>
  <c r="AH99" i="3"/>
  <c r="AI99" i="3"/>
  <c r="AM99" i="3"/>
  <c r="L104" i="4" s="1"/>
  <c r="A100" i="3"/>
  <c r="B100" i="3"/>
  <c r="C100" i="3"/>
  <c r="D100" i="3"/>
  <c r="E100" i="3"/>
  <c r="F100" i="3" s="1"/>
  <c r="G100" i="3" s="1"/>
  <c r="H100" i="3"/>
  <c r="I100" i="3" s="1"/>
  <c r="J100" i="3" s="1"/>
  <c r="K100" i="3"/>
  <c r="L100" i="3" s="1"/>
  <c r="M100" i="3" s="1"/>
  <c r="N100" i="3"/>
  <c r="O100" i="3"/>
  <c r="P100" i="3"/>
  <c r="Q100" i="3"/>
  <c r="R100" i="3" s="1"/>
  <c r="S100" i="3"/>
  <c r="T100" i="3"/>
  <c r="U100" i="3"/>
  <c r="V100" i="3" s="1"/>
  <c r="Y100" i="3"/>
  <c r="Z100" i="3" s="1"/>
  <c r="F105" i="4" s="1"/>
  <c r="AB100" i="3"/>
  <c r="AC100" i="3"/>
  <c r="G105" i="4" s="1"/>
  <c r="AE100" i="3"/>
  <c r="AF100" i="3"/>
  <c r="H105" i="4" s="1"/>
  <c r="AH100" i="3"/>
  <c r="AI100" i="3"/>
  <c r="AM100" i="3"/>
  <c r="L105" i="4" s="1"/>
  <c r="A101" i="3"/>
  <c r="B101" i="3"/>
  <c r="C101" i="3"/>
  <c r="D101" i="3"/>
  <c r="E101" i="3"/>
  <c r="F101" i="3" s="1"/>
  <c r="G101" i="3" s="1"/>
  <c r="H101" i="3"/>
  <c r="I101" i="3" s="1"/>
  <c r="J101" i="3" s="1"/>
  <c r="K101" i="3"/>
  <c r="L101" i="3" s="1"/>
  <c r="M101" i="3" s="1"/>
  <c r="N101" i="3"/>
  <c r="O101" i="3"/>
  <c r="P101" i="3"/>
  <c r="Q101" i="3"/>
  <c r="R101" i="3" s="1"/>
  <c r="S101" i="3"/>
  <c r="T101" i="3"/>
  <c r="U101" i="3"/>
  <c r="V101" i="3" s="1"/>
  <c r="Y101" i="3"/>
  <c r="Z101" i="3" s="1"/>
  <c r="F106" i="4" s="1"/>
  <c r="AA101" i="3"/>
  <c r="AB101" i="3"/>
  <c r="AC101" i="3"/>
  <c r="G106" i="4" s="1"/>
  <c r="AE101" i="3"/>
  <c r="AF101" i="3"/>
  <c r="H106" i="4" s="1"/>
  <c r="AH101" i="3"/>
  <c r="AI101" i="3"/>
  <c r="AM101" i="3"/>
  <c r="L106" i="4" s="1"/>
  <c r="A102" i="3"/>
  <c r="B102" i="3"/>
  <c r="C102" i="3"/>
  <c r="D102" i="3"/>
  <c r="E102" i="3"/>
  <c r="F102" i="3" s="1"/>
  <c r="G102" i="3" s="1"/>
  <c r="H102" i="3"/>
  <c r="I102" i="3"/>
  <c r="J102" i="3" s="1"/>
  <c r="K102" i="3"/>
  <c r="L102" i="3" s="1"/>
  <c r="M102" i="3" s="1"/>
  <c r="N102" i="3"/>
  <c r="O102" i="3"/>
  <c r="P102" i="3"/>
  <c r="Q102" i="3"/>
  <c r="R102" i="3" s="1"/>
  <c r="S102" i="3"/>
  <c r="T102" i="3"/>
  <c r="U102" i="3"/>
  <c r="V102" i="3" s="1"/>
  <c r="Y102" i="3"/>
  <c r="Z102" i="3" s="1"/>
  <c r="F107" i="4" s="1"/>
  <c r="AA102" i="3"/>
  <c r="AB102" i="3"/>
  <c r="AC102" i="3"/>
  <c r="G107" i="4" s="1"/>
  <c r="AE102" i="3"/>
  <c r="AF102" i="3"/>
  <c r="H107" i="4" s="1"/>
  <c r="AG102" i="3"/>
  <c r="AH102" i="3"/>
  <c r="AI102" i="3"/>
  <c r="AM102" i="3"/>
  <c r="L107" i="4" s="1"/>
  <c r="A103" i="3"/>
  <c r="B103" i="3"/>
  <c r="C103" i="3"/>
  <c r="D103" i="3"/>
  <c r="E103" i="3"/>
  <c r="F103" i="3" s="1"/>
  <c r="G103" i="3" s="1"/>
  <c r="H103" i="3"/>
  <c r="I103" i="3"/>
  <c r="J103" i="3" s="1"/>
  <c r="K103" i="3"/>
  <c r="L103" i="3" s="1"/>
  <c r="M103" i="3" s="1"/>
  <c r="N103" i="3"/>
  <c r="O103" i="3"/>
  <c r="P103" i="3"/>
  <c r="Q103" i="3"/>
  <c r="R103" i="3" s="1"/>
  <c r="S103" i="3"/>
  <c r="T103" i="3"/>
  <c r="U103" i="3"/>
  <c r="V103" i="3" s="1"/>
  <c r="Y103" i="3"/>
  <c r="Z103" i="3" s="1"/>
  <c r="F108" i="4" s="1"/>
  <c r="AA103" i="3"/>
  <c r="AB103" i="3"/>
  <c r="AC103" i="3"/>
  <c r="G108" i="4" s="1"/>
  <c r="AE103" i="3"/>
  <c r="AF103" i="3"/>
  <c r="H108" i="4" s="1"/>
  <c r="AG103" i="3"/>
  <c r="AH103" i="3"/>
  <c r="AI103" i="3"/>
  <c r="AM103" i="3"/>
  <c r="L108" i="4" s="1"/>
  <c r="A104" i="3"/>
  <c r="B104" i="3"/>
  <c r="C104" i="3"/>
  <c r="D104" i="3"/>
  <c r="E104" i="3"/>
  <c r="F104" i="3" s="1"/>
  <c r="G104" i="3" s="1"/>
  <c r="H104" i="3"/>
  <c r="I104" i="3"/>
  <c r="J104" i="3" s="1"/>
  <c r="K104" i="3"/>
  <c r="L104" i="3" s="1"/>
  <c r="M104" i="3" s="1"/>
  <c r="N104" i="3"/>
  <c r="O104" i="3"/>
  <c r="P104" i="3"/>
  <c r="Q104" i="3"/>
  <c r="R104" i="3" s="1"/>
  <c r="S104" i="3" s="1"/>
  <c r="T104" i="3"/>
  <c r="U104" i="3"/>
  <c r="V104" i="3" s="1"/>
  <c r="Y104" i="3"/>
  <c r="Z104" i="3" s="1"/>
  <c r="F109" i="4" s="1"/>
  <c r="AA104" i="3"/>
  <c r="AB104" i="3"/>
  <c r="AC104" i="3"/>
  <c r="G109" i="4" s="1"/>
  <c r="AE104" i="3"/>
  <c r="AF104" i="3"/>
  <c r="H109" i="4" s="1"/>
  <c r="AG104" i="3"/>
  <c r="AH104" i="3"/>
  <c r="AI104" i="3"/>
  <c r="AM104" i="3"/>
  <c r="L109" i="4" s="1"/>
  <c r="E68" i="4" l="1"/>
  <c r="X63" i="3"/>
  <c r="AN63" i="3"/>
  <c r="M68" i="4" s="1"/>
  <c r="E78" i="4"/>
  <c r="X73" i="3"/>
  <c r="AN73" i="3"/>
  <c r="M78" i="4" s="1"/>
  <c r="E75" i="4"/>
  <c r="X70" i="3"/>
  <c r="AN70" i="3"/>
  <c r="M75" i="4" s="1"/>
  <c r="I102" i="4"/>
  <c r="AJ97" i="3"/>
  <c r="E92" i="4"/>
  <c r="AN87" i="3"/>
  <c r="M92" i="4" s="1"/>
  <c r="X87" i="3"/>
  <c r="AK87" i="3" s="1"/>
  <c r="I89" i="4"/>
  <c r="AJ84" i="3"/>
  <c r="F85" i="4"/>
  <c r="AA80" i="3"/>
  <c r="G77" i="4"/>
  <c r="AD72" i="3"/>
  <c r="E66" i="4"/>
  <c r="X61" i="3"/>
  <c r="AK61" i="3" s="1"/>
  <c r="AN61" i="3"/>
  <c r="M66" i="4" s="1"/>
  <c r="E59" i="4"/>
  <c r="AN54" i="3"/>
  <c r="M59" i="4" s="1"/>
  <c r="X54" i="3"/>
  <c r="I107" i="4"/>
  <c r="AJ102" i="3"/>
  <c r="AG100" i="3"/>
  <c r="AA99" i="3"/>
  <c r="W98" i="3"/>
  <c r="W94" i="3"/>
  <c r="I96" i="4"/>
  <c r="AJ91" i="3"/>
  <c r="AA90" i="3"/>
  <c r="W86" i="3"/>
  <c r="I88" i="4"/>
  <c r="AJ83" i="3"/>
  <c r="AA82" i="3"/>
  <c r="G83" i="4"/>
  <c r="AD78" i="3"/>
  <c r="F77" i="4"/>
  <c r="AA72" i="3"/>
  <c r="W72" i="3"/>
  <c r="E70" i="4"/>
  <c r="X65" i="3"/>
  <c r="AK65" i="3" s="1"/>
  <c r="AN65" i="3"/>
  <c r="M70" i="4" s="1"/>
  <c r="W64" i="3"/>
  <c r="F63" i="4"/>
  <c r="AA58" i="3"/>
  <c r="H59" i="4"/>
  <c r="AG54" i="3"/>
  <c r="W85" i="3"/>
  <c r="I87" i="4"/>
  <c r="AJ82" i="3"/>
  <c r="E85" i="4"/>
  <c r="X80" i="3"/>
  <c r="G73" i="4"/>
  <c r="AD68" i="3"/>
  <c r="G72" i="4"/>
  <c r="AD67" i="3"/>
  <c r="W66" i="3"/>
  <c r="I97" i="4"/>
  <c r="AJ92" i="3"/>
  <c r="W93" i="3"/>
  <c r="I94" i="4"/>
  <c r="AJ89" i="3"/>
  <c r="E76" i="4"/>
  <c r="X71" i="3"/>
  <c r="AN71" i="3"/>
  <c r="M76" i="4" s="1"/>
  <c r="F72" i="4"/>
  <c r="AA67" i="3"/>
  <c r="G65" i="4"/>
  <c r="AD60" i="3"/>
  <c r="F64" i="4"/>
  <c r="AA59" i="3"/>
  <c r="H60" i="4"/>
  <c r="AG55" i="3"/>
  <c r="E56" i="4"/>
  <c r="X51" i="3"/>
  <c r="E55" i="4"/>
  <c r="X50" i="3"/>
  <c r="I104" i="4"/>
  <c r="AJ99" i="3"/>
  <c r="I109" i="4"/>
  <c r="AJ104" i="3"/>
  <c r="W100" i="3"/>
  <c r="I101" i="4"/>
  <c r="AJ96" i="3"/>
  <c r="W84" i="3"/>
  <c r="AN80" i="3"/>
  <c r="M85" i="4" s="1"/>
  <c r="AI80" i="3"/>
  <c r="AM80" i="3"/>
  <c r="L85" i="4" s="1"/>
  <c r="W78" i="3"/>
  <c r="I106" i="4"/>
  <c r="AJ101" i="3"/>
  <c r="AG99" i="3"/>
  <c r="AA98" i="3"/>
  <c r="W97" i="3"/>
  <c r="AA95" i="3"/>
  <c r="W91" i="3"/>
  <c r="I93" i="4"/>
  <c r="AJ88" i="3"/>
  <c r="AA87" i="3"/>
  <c r="W83" i="3"/>
  <c r="W77" i="3"/>
  <c r="W76" i="3"/>
  <c r="G74" i="4"/>
  <c r="AD69" i="3"/>
  <c r="W55" i="3"/>
  <c r="W101" i="3"/>
  <c r="E100" i="4"/>
  <c r="X95" i="3"/>
  <c r="AN95" i="3"/>
  <c r="M100" i="4" s="1"/>
  <c r="W92" i="3"/>
  <c r="I86" i="4"/>
  <c r="AJ81" i="3"/>
  <c r="I103" i="4"/>
  <c r="AJ98" i="3"/>
  <c r="W90" i="3"/>
  <c r="I92" i="4"/>
  <c r="AJ87" i="3"/>
  <c r="W82" i="3"/>
  <c r="E84" i="4"/>
  <c r="X79" i="3"/>
  <c r="W75" i="3"/>
  <c r="W74" i="3"/>
  <c r="I77" i="4"/>
  <c r="AJ72" i="3"/>
  <c r="W67" i="3"/>
  <c r="G70" i="4"/>
  <c r="AD65" i="3"/>
  <c r="G68" i="4"/>
  <c r="AD63" i="3"/>
  <c r="G67" i="4"/>
  <c r="AD62" i="3"/>
  <c r="E67" i="4"/>
  <c r="X62" i="3"/>
  <c r="AN62" i="3"/>
  <c r="M67" i="4" s="1"/>
  <c r="E65" i="4"/>
  <c r="X60" i="3"/>
  <c r="AN60" i="3"/>
  <c r="M65" i="4" s="1"/>
  <c r="W52" i="3"/>
  <c r="W103" i="3"/>
  <c r="I95" i="4"/>
  <c r="AJ90" i="3"/>
  <c r="W102" i="3"/>
  <c r="I100" i="4"/>
  <c r="AJ95" i="3"/>
  <c r="I108" i="4"/>
  <c r="AJ103" i="3"/>
  <c r="AG101" i="3"/>
  <c r="AA100" i="3"/>
  <c r="W99" i="3"/>
  <c r="I99" i="4"/>
  <c r="AJ94" i="3"/>
  <c r="AA93" i="3"/>
  <c r="W89" i="3"/>
  <c r="AJ86" i="3"/>
  <c r="I91" i="4"/>
  <c r="AA85" i="3"/>
  <c r="W81" i="3"/>
  <c r="W68" i="3"/>
  <c r="E58" i="4"/>
  <c r="X53" i="3"/>
  <c r="AK53" i="3" s="1"/>
  <c r="AN53" i="3"/>
  <c r="M58" i="4" s="1"/>
  <c r="W104" i="3"/>
  <c r="I105" i="4"/>
  <c r="AJ100" i="3"/>
  <c r="AG98" i="3"/>
  <c r="AA97" i="3"/>
  <c r="W96" i="3"/>
  <c r="I98" i="4"/>
  <c r="AJ93" i="3"/>
  <c r="AA92" i="3"/>
  <c r="W88" i="3"/>
  <c r="I90" i="4"/>
  <c r="AJ85" i="3"/>
  <c r="AA84" i="3"/>
  <c r="G82" i="4"/>
  <c r="AD77" i="3"/>
  <c r="H80" i="4"/>
  <c r="AG75" i="3"/>
  <c r="G75" i="4"/>
  <c r="AD70" i="3"/>
  <c r="W69" i="3"/>
  <c r="G71" i="4"/>
  <c r="AD66" i="3"/>
  <c r="W46" i="3"/>
  <c r="G49" i="4"/>
  <c r="AD44" i="3"/>
  <c r="W15" i="3"/>
  <c r="H19" i="4"/>
  <c r="AG14" i="3"/>
  <c r="AG80" i="3"/>
  <c r="AJ78" i="3"/>
  <c r="AA78" i="3"/>
  <c r="AD75" i="3"/>
  <c r="AG73" i="3"/>
  <c r="AJ70" i="3"/>
  <c r="AA70" i="3"/>
  <c r="F70" i="4"/>
  <c r="AA65" i="3"/>
  <c r="AG61" i="3"/>
  <c r="AD54" i="3"/>
  <c r="F52" i="4"/>
  <c r="AA47" i="3"/>
  <c r="W47" i="3"/>
  <c r="F49" i="4"/>
  <c r="AA44" i="3"/>
  <c r="E47" i="4"/>
  <c r="AN42" i="3"/>
  <c r="M47" i="4" s="1"/>
  <c r="X42" i="3"/>
  <c r="AK42" i="3" s="1"/>
  <c r="E46" i="4"/>
  <c r="AN41" i="3"/>
  <c r="M46" i="4" s="1"/>
  <c r="X41" i="3"/>
  <c r="H31" i="4"/>
  <c r="AG26" i="3"/>
  <c r="E30" i="4"/>
  <c r="AN25" i="3"/>
  <c r="M30" i="4" s="1"/>
  <c r="X25" i="3"/>
  <c r="AK25" i="3" s="1"/>
  <c r="AA16" i="3"/>
  <c r="F21" i="4"/>
  <c r="E16" i="4"/>
  <c r="X11" i="3"/>
  <c r="AN11" i="3"/>
  <c r="M16" i="4" s="1"/>
  <c r="AN79" i="3"/>
  <c r="M84" i="4" s="1"/>
  <c r="AD74" i="3"/>
  <c r="AG72" i="3"/>
  <c r="AJ69" i="3"/>
  <c r="AA69" i="3"/>
  <c r="AA68" i="3"/>
  <c r="G69" i="4"/>
  <c r="AD64" i="3"/>
  <c r="F67" i="4"/>
  <c r="AA62" i="3"/>
  <c r="I62" i="4"/>
  <c r="AJ57" i="3"/>
  <c r="F60" i="4"/>
  <c r="AA55" i="3"/>
  <c r="F55" i="4"/>
  <c r="AA50" i="3"/>
  <c r="H53" i="4"/>
  <c r="AG48" i="3"/>
  <c r="E38" i="4"/>
  <c r="AN33" i="3"/>
  <c r="M38" i="4" s="1"/>
  <c r="X33" i="3"/>
  <c r="E10" i="4"/>
  <c r="AN5" i="3"/>
  <c r="M10" i="4" s="1"/>
  <c r="G66" i="4"/>
  <c r="AD61" i="3"/>
  <c r="W59" i="3"/>
  <c r="W58" i="3"/>
  <c r="F61" i="4"/>
  <c r="AA56" i="3"/>
  <c r="W49" i="3"/>
  <c r="AN49" i="3" s="1"/>
  <c r="M54" i="4" s="1"/>
  <c r="H25" i="4"/>
  <c r="AG20" i="3"/>
  <c r="E14" i="4"/>
  <c r="X9" i="3"/>
  <c r="AK9" i="3" s="1"/>
  <c r="AN9" i="3"/>
  <c r="M14" i="4" s="1"/>
  <c r="F69" i="4"/>
  <c r="AA64" i="3"/>
  <c r="H65" i="4"/>
  <c r="AG60" i="3"/>
  <c r="AM56" i="3"/>
  <c r="L61" i="4" s="1"/>
  <c r="AI56" i="3"/>
  <c r="I60" i="4"/>
  <c r="AJ55" i="3"/>
  <c r="F56" i="4"/>
  <c r="AA51" i="3"/>
  <c r="W45" i="3"/>
  <c r="W44" i="3"/>
  <c r="H48" i="4"/>
  <c r="AG43" i="3"/>
  <c r="W40" i="3"/>
  <c r="E42" i="4"/>
  <c r="AN37" i="3"/>
  <c r="M42" i="4" s="1"/>
  <c r="X37" i="3"/>
  <c r="E26" i="4"/>
  <c r="X21" i="3"/>
  <c r="AN21" i="3"/>
  <c r="M26" i="4" s="1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79" i="3"/>
  <c r="AG77" i="3"/>
  <c r="AJ74" i="3"/>
  <c r="AA74" i="3"/>
  <c r="AD71" i="3"/>
  <c r="AG69" i="3"/>
  <c r="AJ66" i="3"/>
  <c r="AG65" i="3"/>
  <c r="F66" i="4"/>
  <c r="AA61" i="3"/>
  <c r="H64" i="4"/>
  <c r="AG59" i="3"/>
  <c r="H63" i="4"/>
  <c r="AG58" i="3"/>
  <c r="AI50" i="3"/>
  <c r="AN50" i="3"/>
  <c r="M55" i="4" s="1"/>
  <c r="AM50" i="3"/>
  <c r="L55" i="4" s="1"/>
  <c r="G51" i="4"/>
  <c r="AD46" i="3"/>
  <c r="AG40" i="3"/>
  <c r="W28" i="3"/>
  <c r="E27" i="4"/>
  <c r="X22" i="3"/>
  <c r="AN22" i="3"/>
  <c r="M27" i="4" s="1"/>
  <c r="G64" i="4"/>
  <c r="AD59" i="3"/>
  <c r="G63" i="4"/>
  <c r="AD58" i="3"/>
  <c r="W56" i="3"/>
  <c r="AN56" i="3" s="1"/>
  <c r="M61" i="4" s="1"/>
  <c r="F57" i="4"/>
  <c r="AA52" i="3"/>
  <c r="F53" i="4"/>
  <c r="AA48" i="3"/>
  <c r="AA46" i="3"/>
  <c r="F51" i="4"/>
  <c r="H41" i="4"/>
  <c r="AG36" i="3"/>
  <c r="H40" i="4"/>
  <c r="AG35" i="3"/>
  <c r="G36" i="4"/>
  <c r="AD31" i="3"/>
  <c r="I35" i="4"/>
  <c r="AJ30" i="3"/>
  <c r="H26" i="4"/>
  <c r="AG21" i="3"/>
  <c r="F68" i="4"/>
  <c r="AA63" i="3"/>
  <c r="F65" i="4"/>
  <c r="AA60" i="3"/>
  <c r="W57" i="3"/>
  <c r="I59" i="4"/>
  <c r="AJ54" i="3"/>
  <c r="I58" i="4"/>
  <c r="AJ53" i="3"/>
  <c r="AI51" i="3"/>
  <c r="AN51" i="3"/>
  <c r="M56" i="4" s="1"/>
  <c r="AM51" i="3"/>
  <c r="L56" i="4" s="1"/>
  <c r="W48" i="3"/>
  <c r="AN48" i="3" s="1"/>
  <c r="M53" i="4" s="1"/>
  <c r="F36" i="4"/>
  <c r="AA31" i="3"/>
  <c r="AG30" i="3"/>
  <c r="H35" i="4"/>
  <c r="E25" i="4"/>
  <c r="X20" i="3"/>
  <c r="AN20" i="3"/>
  <c r="M25" i="4" s="1"/>
  <c r="AI48" i="3"/>
  <c r="AG47" i="3"/>
  <c r="W38" i="3"/>
  <c r="W35" i="3"/>
  <c r="AG32" i="3"/>
  <c r="H29" i="4"/>
  <c r="AG24" i="3"/>
  <c r="AA22" i="3"/>
  <c r="F27" i="4"/>
  <c r="W19" i="3"/>
  <c r="W12" i="3"/>
  <c r="AI49" i="3"/>
  <c r="AI45" i="3"/>
  <c r="AM45" i="3"/>
  <c r="L50" i="4" s="1"/>
  <c r="AN45" i="3"/>
  <c r="M50" i="4" s="1"/>
  <c r="W43" i="3"/>
  <c r="I47" i="4"/>
  <c r="AJ42" i="3"/>
  <c r="H46" i="4"/>
  <c r="AG41" i="3"/>
  <c r="W39" i="3"/>
  <c r="W36" i="3"/>
  <c r="W30" i="3"/>
  <c r="W27" i="3"/>
  <c r="G29" i="4"/>
  <c r="AD24" i="3"/>
  <c r="I25" i="4"/>
  <c r="AJ20" i="3"/>
  <c r="I19" i="4"/>
  <c r="AJ14" i="3"/>
  <c r="W14" i="3"/>
  <c r="AM55" i="3"/>
  <c r="L60" i="4" s="1"/>
  <c r="AI52" i="3"/>
  <c r="AN52" i="3"/>
  <c r="M57" i="4" s="1"/>
  <c r="AD49" i="3"/>
  <c r="G48" i="4"/>
  <c r="AD43" i="3"/>
  <c r="H44" i="4"/>
  <c r="AG39" i="3"/>
  <c r="G40" i="4"/>
  <c r="AD35" i="3"/>
  <c r="G39" i="4"/>
  <c r="AD34" i="3"/>
  <c r="W31" i="3"/>
  <c r="G34" i="4"/>
  <c r="AD29" i="3"/>
  <c r="I33" i="4"/>
  <c r="AJ28" i="3"/>
  <c r="I28" i="4"/>
  <c r="AJ23" i="3"/>
  <c r="W23" i="3"/>
  <c r="G26" i="4"/>
  <c r="AD21" i="3"/>
  <c r="E22" i="4"/>
  <c r="AN17" i="3"/>
  <c r="M22" i="4" s="1"/>
  <c r="H20" i="4"/>
  <c r="AG15" i="3"/>
  <c r="I15" i="4"/>
  <c r="AJ10" i="3"/>
  <c r="W10" i="3"/>
  <c r="F11" i="4"/>
  <c r="AA6" i="3"/>
  <c r="F34" i="4"/>
  <c r="AG57" i="3"/>
  <c r="AA54" i="3"/>
  <c r="AG53" i="3"/>
  <c r="AG52" i="3"/>
  <c r="AD50" i="3"/>
  <c r="AM48" i="3"/>
  <c r="L53" i="4" s="1"/>
  <c r="G50" i="4"/>
  <c r="AD45" i="3"/>
  <c r="G47" i="4"/>
  <c r="AD42" i="3"/>
  <c r="G44" i="4"/>
  <c r="AD39" i="3"/>
  <c r="G43" i="4"/>
  <c r="AD38" i="3"/>
  <c r="F39" i="4"/>
  <c r="AA34" i="3"/>
  <c r="AJ33" i="3"/>
  <c r="AG28" i="3"/>
  <c r="H33" i="4"/>
  <c r="H28" i="4"/>
  <c r="AG23" i="3"/>
  <c r="W18" i="3"/>
  <c r="W16" i="3"/>
  <c r="H15" i="4"/>
  <c r="AG10" i="3"/>
  <c r="AD51" i="3"/>
  <c r="AM49" i="3"/>
  <c r="L54" i="4" s="1"/>
  <c r="AA45" i="3"/>
  <c r="F50" i="4"/>
  <c r="AG44" i="3"/>
  <c r="F48" i="4"/>
  <c r="AA43" i="3"/>
  <c r="F47" i="4"/>
  <c r="AA42" i="3"/>
  <c r="F43" i="4"/>
  <c r="AA38" i="3"/>
  <c r="AJ37" i="3"/>
  <c r="W29" i="3"/>
  <c r="G32" i="4"/>
  <c r="AD27" i="3"/>
  <c r="W26" i="3"/>
  <c r="W24" i="3"/>
  <c r="F24" i="4"/>
  <c r="AA19" i="3"/>
  <c r="AN13" i="3"/>
  <c r="M18" i="4" s="1"/>
  <c r="X13" i="3"/>
  <c r="F17" i="4"/>
  <c r="AA12" i="3"/>
  <c r="AD53" i="3"/>
  <c r="F54" i="4"/>
  <c r="AA49" i="3"/>
  <c r="AI47" i="3"/>
  <c r="AN47" i="3"/>
  <c r="M52" i="4" s="1"/>
  <c r="H51" i="4"/>
  <c r="AG46" i="3"/>
  <c r="W34" i="3"/>
  <c r="W32" i="3"/>
  <c r="F32" i="4"/>
  <c r="AA27" i="3"/>
  <c r="H23" i="4"/>
  <c r="AG18" i="3"/>
  <c r="H16" i="4"/>
  <c r="AG11" i="3"/>
  <c r="E12" i="4"/>
  <c r="AN7" i="3"/>
  <c r="M12" i="4" s="1"/>
  <c r="X7" i="3"/>
  <c r="AJ38" i="3"/>
  <c r="AG37" i="3"/>
  <c r="AJ34" i="3"/>
  <c r="AG33" i="3"/>
  <c r="G31" i="4"/>
  <c r="AD26" i="3"/>
  <c r="I30" i="4"/>
  <c r="AJ25" i="3"/>
  <c r="F29" i="4"/>
  <c r="AA24" i="3"/>
  <c r="G23" i="4"/>
  <c r="AD18" i="3"/>
  <c r="I22" i="4"/>
  <c r="AJ17" i="3"/>
  <c r="I18" i="4"/>
  <c r="AJ13" i="3"/>
  <c r="I14" i="4"/>
  <c r="AJ9" i="3"/>
  <c r="G45" i="4"/>
  <c r="AD40" i="3"/>
  <c r="F44" i="4"/>
  <c r="AA39" i="3"/>
  <c r="G41" i="4"/>
  <c r="AD36" i="3"/>
  <c r="F40" i="4"/>
  <c r="AA35" i="3"/>
  <c r="G35" i="4"/>
  <c r="AD30" i="3"/>
  <c r="G33" i="4"/>
  <c r="AD28" i="3"/>
  <c r="H30" i="4"/>
  <c r="AG25" i="3"/>
  <c r="G28" i="4"/>
  <c r="AD23" i="3"/>
  <c r="I27" i="4"/>
  <c r="AJ22" i="3"/>
  <c r="F26" i="4"/>
  <c r="AA21" i="3"/>
  <c r="H22" i="4"/>
  <c r="AG17" i="3"/>
  <c r="F20" i="4"/>
  <c r="AA15" i="3"/>
  <c r="H18" i="4"/>
  <c r="AG13" i="3"/>
  <c r="F16" i="4"/>
  <c r="AA11" i="3"/>
  <c r="H14" i="4"/>
  <c r="AG9" i="3"/>
  <c r="W8" i="3"/>
  <c r="F31" i="4"/>
  <c r="AA26" i="3"/>
  <c r="H27" i="4"/>
  <c r="AG22" i="3"/>
  <c r="G25" i="4"/>
  <c r="AD20" i="3"/>
  <c r="I24" i="4"/>
  <c r="AJ19" i="3"/>
  <c r="F23" i="4"/>
  <c r="AA18" i="3"/>
  <c r="I21" i="4"/>
  <c r="AJ16" i="3"/>
  <c r="I17" i="4"/>
  <c r="AJ12" i="3"/>
  <c r="W6" i="3"/>
  <c r="I10" i="4"/>
  <c r="AJ5" i="3"/>
  <c r="G37" i="4"/>
  <c r="G46" i="4"/>
  <c r="AD41" i="3"/>
  <c r="F45" i="4"/>
  <c r="AA40" i="3"/>
  <c r="G42" i="4"/>
  <c r="AD37" i="3"/>
  <c r="F41" i="4"/>
  <c r="AA36" i="3"/>
  <c r="G38" i="4"/>
  <c r="AD33" i="3"/>
  <c r="F37" i="4"/>
  <c r="AA32" i="3"/>
  <c r="H36" i="4"/>
  <c r="AG31" i="3"/>
  <c r="F35" i="4"/>
  <c r="AA30" i="3"/>
  <c r="H34" i="4"/>
  <c r="AG29" i="3"/>
  <c r="F33" i="4"/>
  <c r="AA28" i="3"/>
  <c r="H32" i="4"/>
  <c r="AG27" i="3"/>
  <c r="G30" i="4"/>
  <c r="AD25" i="3"/>
  <c r="I29" i="4"/>
  <c r="AJ24" i="3"/>
  <c r="F28" i="4"/>
  <c r="AA23" i="3"/>
  <c r="H24" i="4"/>
  <c r="AG19" i="3"/>
  <c r="H21" i="4"/>
  <c r="AG16" i="3"/>
  <c r="F19" i="4"/>
  <c r="AA14" i="3"/>
  <c r="H17" i="4"/>
  <c r="AG12" i="3"/>
  <c r="F15" i="4"/>
  <c r="AA10" i="3"/>
  <c r="H13" i="4"/>
  <c r="AG8" i="3"/>
  <c r="G12" i="4"/>
  <c r="AD7" i="3"/>
  <c r="AJ40" i="3"/>
  <c r="AJ36" i="3"/>
  <c r="AJ32" i="3"/>
  <c r="G27" i="4"/>
  <c r="AD22" i="3"/>
  <c r="I26" i="4"/>
  <c r="AJ21" i="3"/>
  <c r="F25" i="4"/>
  <c r="AA20" i="3"/>
  <c r="I20" i="4"/>
  <c r="AJ15" i="3"/>
  <c r="I16" i="4"/>
  <c r="AJ11" i="3"/>
  <c r="AD8" i="3"/>
  <c r="F12" i="4"/>
  <c r="AA7" i="3"/>
  <c r="F46" i="4"/>
  <c r="AA41" i="3"/>
  <c r="F42" i="4"/>
  <c r="AA37" i="3"/>
  <c r="F38" i="4"/>
  <c r="AA33" i="3"/>
  <c r="I31" i="4"/>
  <c r="AJ26" i="3"/>
  <c r="F30" i="4"/>
  <c r="AA25" i="3"/>
  <c r="G24" i="4"/>
  <c r="AD19" i="3"/>
  <c r="I23" i="4"/>
  <c r="AJ18" i="3"/>
  <c r="F22" i="4"/>
  <c r="AA17" i="3"/>
  <c r="AK17" i="3" s="1"/>
  <c r="F18" i="4"/>
  <c r="AA13" i="3"/>
  <c r="F14" i="4"/>
  <c r="AA9" i="3"/>
  <c r="AD17" i="3"/>
  <c r="AD16" i="3"/>
  <c r="AD15" i="3"/>
  <c r="AD14" i="3"/>
  <c r="AD13" i="3"/>
  <c r="AD12" i="3"/>
  <c r="AD11" i="3"/>
  <c r="AD10" i="3"/>
  <c r="AD9" i="3"/>
  <c r="AG7" i="3"/>
  <c r="I11" i="4"/>
  <c r="AJ6" i="3"/>
  <c r="AG5" i="3"/>
  <c r="AD5" i="3"/>
  <c r="AD6" i="3"/>
  <c r="F10" i="4"/>
  <c r="AA5" i="3"/>
  <c r="AK5" i="3" s="1"/>
  <c r="J10" i="4" l="1"/>
  <c r="AL5" i="3"/>
  <c r="K10" i="4" s="1"/>
  <c r="J22" i="4"/>
  <c r="AL17" i="3"/>
  <c r="K22" i="4" s="1"/>
  <c r="J14" i="4"/>
  <c r="AL9" i="3"/>
  <c r="K14" i="4" s="1"/>
  <c r="J30" i="4"/>
  <c r="AL25" i="3"/>
  <c r="K30" i="4" s="1"/>
  <c r="J70" i="4"/>
  <c r="AL65" i="3"/>
  <c r="K70" i="4" s="1"/>
  <c r="E37" i="4"/>
  <c r="X32" i="3"/>
  <c r="AK32" i="3" s="1"/>
  <c r="AN32" i="3"/>
  <c r="M37" i="4" s="1"/>
  <c r="E31" i="4"/>
  <c r="X26" i="3"/>
  <c r="AK26" i="3" s="1"/>
  <c r="AN26" i="3"/>
  <c r="M31" i="4" s="1"/>
  <c r="E32" i="4"/>
  <c r="X27" i="3"/>
  <c r="AK27" i="3" s="1"/>
  <c r="AN27" i="3"/>
  <c r="M32" i="4" s="1"/>
  <c r="E48" i="4"/>
  <c r="X43" i="3"/>
  <c r="AK43" i="3" s="1"/>
  <c r="AN43" i="3"/>
  <c r="M48" i="4" s="1"/>
  <c r="AK33" i="3"/>
  <c r="E109" i="4"/>
  <c r="X104" i="3"/>
  <c r="AK104" i="3" s="1"/>
  <c r="AN104" i="3"/>
  <c r="M109" i="4" s="1"/>
  <c r="E95" i="4"/>
  <c r="AN90" i="3"/>
  <c r="M95" i="4" s="1"/>
  <c r="X90" i="3"/>
  <c r="AK90" i="3" s="1"/>
  <c r="E69" i="4"/>
  <c r="X64" i="3"/>
  <c r="AK64" i="3" s="1"/>
  <c r="AN64" i="3"/>
  <c r="M69" i="4" s="1"/>
  <c r="E99" i="4"/>
  <c r="AN94" i="3"/>
  <c r="M99" i="4" s="1"/>
  <c r="X94" i="3"/>
  <c r="AK94" i="3" s="1"/>
  <c r="AK70" i="3"/>
  <c r="J66" i="4"/>
  <c r="AL61" i="3"/>
  <c r="K66" i="4" s="1"/>
  <c r="E39" i="4"/>
  <c r="AN34" i="3"/>
  <c r="M39" i="4" s="1"/>
  <c r="X34" i="3"/>
  <c r="AK34" i="3" s="1"/>
  <c r="E19" i="4"/>
  <c r="X14" i="3"/>
  <c r="AK14" i="3" s="1"/>
  <c r="AN14" i="3"/>
  <c r="M19" i="4" s="1"/>
  <c r="E35" i="4"/>
  <c r="X30" i="3"/>
  <c r="AK30" i="3" s="1"/>
  <c r="AN30" i="3"/>
  <c r="M35" i="4" s="1"/>
  <c r="I53" i="4"/>
  <c r="AJ48" i="3"/>
  <c r="E53" i="4"/>
  <c r="X48" i="3"/>
  <c r="AN57" i="3"/>
  <c r="M62" i="4" s="1"/>
  <c r="X57" i="3"/>
  <c r="AK57" i="3" s="1"/>
  <c r="E62" i="4"/>
  <c r="E45" i="4"/>
  <c r="X40" i="3"/>
  <c r="AK40" i="3" s="1"/>
  <c r="AN40" i="3"/>
  <c r="M45" i="4" s="1"/>
  <c r="E63" i="4"/>
  <c r="X58" i="3"/>
  <c r="AK58" i="3" s="1"/>
  <c r="AN58" i="3"/>
  <c r="M63" i="4" s="1"/>
  <c r="E94" i="4"/>
  <c r="X89" i="3"/>
  <c r="AK89" i="3" s="1"/>
  <c r="AN89" i="3"/>
  <c r="M94" i="4" s="1"/>
  <c r="E57" i="4"/>
  <c r="X52" i="3"/>
  <c r="E79" i="4"/>
  <c r="X74" i="3"/>
  <c r="AK74" i="3" s="1"/>
  <c r="AN74" i="3"/>
  <c r="M79" i="4" s="1"/>
  <c r="E106" i="4"/>
  <c r="X101" i="3"/>
  <c r="AK101" i="3" s="1"/>
  <c r="AN101" i="3"/>
  <c r="M106" i="4" s="1"/>
  <c r="E105" i="4"/>
  <c r="AN100" i="3"/>
  <c r="M105" i="4" s="1"/>
  <c r="X100" i="3"/>
  <c r="AK100" i="3" s="1"/>
  <c r="E103" i="4"/>
  <c r="X98" i="3"/>
  <c r="AK98" i="3" s="1"/>
  <c r="AN98" i="3"/>
  <c r="M103" i="4" s="1"/>
  <c r="J58" i="4"/>
  <c r="AL53" i="3"/>
  <c r="K58" i="4" s="1"/>
  <c r="E60" i="4"/>
  <c r="X55" i="3"/>
  <c r="AK55" i="3" s="1"/>
  <c r="AN55" i="3"/>
  <c r="M60" i="4" s="1"/>
  <c r="E23" i="4"/>
  <c r="X18" i="3"/>
  <c r="AK18" i="3" s="1"/>
  <c r="AN18" i="3"/>
  <c r="M23" i="4" s="1"/>
  <c r="I50" i="4"/>
  <c r="AJ45" i="3"/>
  <c r="AK20" i="3"/>
  <c r="E101" i="4"/>
  <c r="X96" i="3"/>
  <c r="AK96" i="3" s="1"/>
  <c r="AN96" i="3"/>
  <c r="M101" i="4" s="1"/>
  <c r="AK60" i="3"/>
  <c r="AK79" i="3"/>
  <c r="E96" i="4"/>
  <c r="X91" i="3"/>
  <c r="AK91" i="3" s="1"/>
  <c r="AN91" i="3"/>
  <c r="M96" i="4" s="1"/>
  <c r="AK71" i="3"/>
  <c r="E90" i="4"/>
  <c r="AN85" i="3"/>
  <c r="M90" i="4" s="1"/>
  <c r="X85" i="3"/>
  <c r="AK85" i="3" s="1"/>
  <c r="AK73" i="3"/>
  <c r="E80" i="4"/>
  <c r="X75" i="3"/>
  <c r="AK75" i="3" s="1"/>
  <c r="AN75" i="3"/>
  <c r="M80" i="4" s="1"/>
  <c r="E34" i="4"/>
  <c r="X29" i="3"/>
  <c r="AK29" i="3" s="1"/>
  <c r="AN29" i="3"/>
  <c r="M34" i="4" s="1"/>
  <c r="E15" i="4"/>
  <c r="X10" i="3"/>
  <c r="AK10" i="3" s="1"/>
  <c r="AN10" i="3"/>
  <c r="M15" i="4" s="1"/>
  <c r="E36" i="4"/>
  <c r="X31" i="3"/>
  <c r="AK31" i="3" s="1"/>
  <c r="AN31" i="3"/>
  <c r="M36" i="4" s="1"/>
  <c r="I56" i="4"/>
  <c r="AJ51" i="3"/>
  <c r="AK51" i="3" s="1"/>
  <c r="AK22" i="3"/>
  <c r="I55" i="4"/>
  <c r="AJ50" i="3"/>
  <c r="AK21" i="3"/>
  <c r="E49" i="4"/>
  <c r="AN44" i="3"/>
  <c r="M49" i="4" s="1"/>
  <c r="X44" i="3"/>
  <c r="AK44" i="3" s="1"/>
  <c r="E73" i="4"/>
  <c r="X68" i="3"/>
  <c r="AK68" i="3" s="1"/>
  <c r="AN68" i="3"/>
  <c r="M73" i="4" s="1"/>
  <c r="E107" i="4"/>
  <c r="AN102" i="3"/>
  <c r="M107" i="4" s="1"/>
  <c r="X102" i="3"/>
  <c r="AK102" i="3" s="1"/>
  <c r="I85" i="4"/>
  <c r="AJ80" i="3"/>
  <c r="E77" i="4"/>
  <c r="X72" i="3"/>
  <c r="AK72" i="3" s="1"/>
  <c r="AN72" i="3"/>
  <c r="M77" i="4" s="1"/>
  <c r="E91" i="4"/>
  <c r="X86" i="3"/>
  <c r="AK86" i="3" s="1"/>
  <c r="AN86" i="3"/>
  <c r="M91" i="4" s="1"/>
  <c r="E21" i="4"/>
  <c r="X16" i="3"/>
  <c r="AK16" i="3" s="1"/>
  <c r="AN16" i="3"/>
  <c r="M21" i="4" s="1"/>
  <c r="E64" i="4"/>
  <c r="X59" i="3"/>
  <c r="AK59" i="3" s="1"/>
  <c r="AN59" i="3"/>
  <c r="M64" i="4" s="1"/>
  <c r="J47" i="4"/>
  <c r="AL42" i="3"/>
  <c r="K47" i="4" s="1"/>
  <c r="J92" i="4"/>
  <c r="AL87" i="3"/>
  <c r="K92" i="4" s="1"/>
  <c r="AK13" i="3"/>
  <c r="E44" i="4"/>
  <c r="X39" i="3"/>
  <c r="AK39" i="3" s="1"/>
  <c r="AN39" i="3"/>
  <c r="M44" i="4" s="1"/>
  <c r="I52" i="4"/>
  <c r="AJ47" i="3"/>
  <c r="E28" i="4"/>
  <c r="X23" i="3"/>
  <c r="AK23" i="3" s="1"/>
  <c r="AN23" i="3"/>
  <c r="M28" i="4" s="1"/>
  <c r="AJ49" i="3"/>
  <c r="I54" i="4"/>
  <c r="E40" i="4"/>
  <c r="X35" i="3"/>
  <c r="AK35" i="3" s="1"/>
  <c r="AN35" i="3"/>
  <c r="M40" i="4" s="1"/>
  <c r="E50" i="4"/>
  <c r="X45" i="3"/>
  <c r="E74" i="4"/>
  <c r="X69" i="3"/>
  <c r="AK69" i="3" s="1"/>
  <c r="AN69" i="3"/>
  <c r="M74" i="4" s="1"/>
  <c r="E86" i="4"/>
  <c r="X81" i="3"/>
  <c r="AK81" i="3" s="1"/>
  <c r="AN81" i="3"/>
  <c r="M86" i="4" s="1"/>
  <c r="E104" i="4"/>
  <c r="X99" i="3"/>
  <c r="AK99" i="3" s="1"/>
  <c r="AN99" i="3"/>
  <c r="M104" i="4" s="1"/>
  <c r="E87" i="4"/>
  <c r="X82" i="3"/>
  <c r="AK82" i="3" s="1"/>
  <c r="AN82" i="3"/>
  <c r="M87" i="4" s="1"/>
  <c r="E97" i="4"/>
  <c r="AN92" i="3"/>
  <c r="M97" i="4" s="1"/>
  <c r="X92" i="3"/>
  <c r="AK92" i="3" s="1"/>
  <c r="E81" i="4"/>
  <c r="X76" i="3"/>
  <c r="AK76" i="3" s="1"/>
  <c r="AN76" i="3"/>
  <c r="M81" i="4" s="1"/>
  <c r="E102" i="4"/>
  <c r="AN97" i="3"/>
  <c r="M102" i="4" s="1"/>
  <c r="X97" i="3"/>
  <c r="AK97" i="3" s="1"/>
  <c r="E41" i="4"/>
  <c r="X36" i="3"/>
  <c r="AK36" i="3" s="1"/>
  <c r="AN36" i="3"/>
  <c r="M41" i="4" s="1"/>
  <c r="E83" i="4"/>
  <c r="X78" i="3"/>
  <c r="AK78" i="3" s="1"/>
  <c r="AN78" i="3"/>
  <c r="M83" i="4" s="1"/>
  <c r="E71" i="4"/>
  <c r="X66" i="3"/>
  <c r="AK66" i="3" s="1"/>
  <c r="AN66" i="3"/>
  <c r="M71" i="4" s="1"/>
  <c r="E17" i="4"/>
  <c r="X12" i="3"/>
  <c r="AK12" i="3" s="1"/>
  <c r="AN12" i="3"/>
  <c r="M17" i="4" s="1"/>
  <c r="E43" i="4"/>
  <c r="AN38" i="3"/>
  <c r="M43" i="4" s="1"/>
  <c r="X38" i="3"/>
  <c r="AK38" i="3" s="1"/>
  <c r="E61" i="4"/>
  <c r="X56" i="3"/>
  <c r="E33" i="4"/>
  <c r="X28" i="3"/>
  <c r="AK28" i="3" s="1"/>
  <c r="AN28" i="3"/>
  <c r="M33" i="4" s="1"/>
  <c r="AK37" i="3"/>
  <c r="E54" i="4"/>
  <c r="X49" i="3"/>
  <c r="AK49" i="3" s="1"/>
  <c r="AK11" i="3"/>
  <c r="AK62" i="3"/>
  <c r="E72" i="4"/>
  <c r="X67" i="3"/>
  <c r="AK67" i="3" s="1"/>
  <c r="AN67" i="3"/>
  <c r="M72" i="4" s="1"/>
  <c r="E82" i="4"/>
  <c r="X77" i="3"/>
  <c r="AK77" i="3" s="1"/>
  <c r="AN77" i="3"/>
  <c r="M82" i="4" s="1"/>
  <c r="E89" i="4"/>
  <c r="AN84" i="3"/>
  <c r="M89" i="4" s="1"/>
  <c r="X84" i="3"/>
  <c r="AK84" i="3" s="1"/>
  <c r="AK50" i="3"/>
  <c r="AK54" i="3"/>
  <c r="AK63" i="3"/>
  <c r="I61" i="4"/>
  <c r="AJ56" i="3"/>
  <c r="E51" i="4"/>
  <c r="X46" i="3"/>
  <c r="AK46" i="3" s="1"/>
  <c r="AN46" i="3"/>
  <c r="M51" i="4" s="1"/>
  <c r="E13" i="4"/>
  <c r="AN8" i="3"/>
  <c r="M13" i="4" s="1"/>
  <c r="X8" i="3"/>
  <c r="AK8" i="3" s="1"/>
  <c r="E11" i="4"/>
  <c r="AN6" i="3"/>
  <c r="M11" i="4" s="1"/>
  <c r="X6" i="3"/>
  <c r="AK6" i="3" s="1"/>
  <c r="AK7" i="3"/>
  <c r="E29" i="4"/>
  <c r="X24" i="3"/>
  <c r="AK24" i="3" s="1"/>
  <c r="AN24" i="3"/>
  <c r="M29" i="4" s="1"/>
  <c r="I57" i="4"/>
  <c r="AJ52" i="3"/>
  <c r="E24" i="4"/>
  <c r="X19" i="3"/>
  <c r="AK19" i="3" s="1"/>
  <c r="AN19" i="3"/>
  <c r="M24" i="4" s="1"/>
  <c r="AK41" i="3"/>
  <c r="E52" i="4"/>
  <c r="X47" i="3"/>
  <c r="AK47" i="3" s="1"/>
  <c r="E20" i="4"/>
  <c r="X15" i="3"/>
  <c r="AK15" i="3" s="1"/>
  <c r="AN15" i="3"/>
  <c r="M20" i="4" s="1"/>
  <c r="E93" i="4"/>
  <c r="AN88" i="3"/>
  <c r="M93" i="4" s="1"/>
  <c r="X88" i="3"/>
  <c r="AK88" i="3" s="1"/>
  <c r="E108" i="4"/>
  <c r="X103" i="3"/>
  <c r="AK103" i="3" s="1"/>
  <c r="AN103" i="3"/>
  <c r="M108" i="4" s="1"/>
  <c r="AK95" i="3"/>
  <c r="E88" i="4"/>
  <c r="AN83" i="3"/>
  <c r="M88" i="4" s="1"/>
  <c r="X83" i="3"/>
  <c r="AK83" i="3" s="1"/>
  <c r="E98" i="4"/>
  <c r="AN93" i="3"/>
  <c r="M98" i="4" s="1"/>
  <c r="X93" i="3"/>
  <c r="AK93" i="3" s="1"/>
  <c r="AK80" i="3"/>
  <c r="J56" i="4" l="1"/>
  <c r="AL51" i="3"/>
  <c r="K56" i="4" s="1"/>
  <c r="J46" i="4"/>
  <c r="AL41" i="3"/>
  <c r="K46" i="4" s="1"/>
  <c r="J102" i="4"/>
  <c r="AL97" i="3"/>
  <c r="K102" i="4" s="1"/>
  <c r="J26" i="4"/>
  <c r="AL21" i="3"/>
  <c r="K26" i="4" s="1"/>
  <c r="J96" i="4"/>
  <c r="AL91" i="3"/>
  <c r="K96" i="4" s="1"/>
  <c r="J54" i="4"/>
  <c r="AL49" i="3"/>
  <c r="K54" i="4" s="1"/>
  <c r="J43" i="4"/>
  <c r="AL38" i="3"/>
  <c r="K43" i="4" s="1"/>
  <c r="J106" i="4"/>
  <c r="AL101" i="3"/>
  <c r="K106" i="4" s="1"/>
  <c r="J94" i="4"/>
  <c r="AL89" i="3"/>
  <c r="K94" i="4" s="1"/>
  <c r="J35" i="4"/>
  <c r="AL30" i="3"/>
  <c r="K35" i="4" s="1"/>
  <c r="J38" i="4"/>
  <c r="AL33" i="3"/>
  <c r="K38" i="4" s="1"/>
  <c r="J31" i="4"/>
  <c r="AL26" i="3"/>
  <c r="K31" i="4" s="1"/>
  <c r="J82" i="4"/>
  <c r="AL77" i="3"/>
  <c r="K82" i="4" s="1"/>
  <c r="J87" i="4"/>
  <c r="AL82" i="3"/>
  <c r="K87" i="4" s="1"/>
  <c r="J64" i="4"/>
  <c r="AL59" i="3"/>
  <c r="K64" i="4" s="1"/>
  <c r="J15" i="4"/>
  <c r="AL10" i="3"/>
  <c r="K15" i="4" s="1"/>
  <c r="J78" i="4"/>
  <c r="AL73" i="3"/>
  <c r="K78" i="4" s="1"/>
  <c r="J84" i="4"/>
  <c r="AL79" i="3"/>
  <c r="K84" i="4" s="1"/>
  <c r="J62" i="4"/>
  <c r="AL57" i="3"/>
  <c r="K62" i="4" s="1"/>
  <c r="J16" i="4"/>
  <c r="AL11" i="3"/>
  <c r="K16" i="4" s="1"/>
  <c r="J40" i="4"/>
  <c r="AL35" i="3"/>
  <c r="K40" i="4" s="1"/>
  <c r="J91" i="4"/>
  <c r="AL86" i="3"/>
  <c r="K91" i="4" s="1"/>
  <c r="J69" i="4"/>
  <c r="AL64" i="3"/>
  <c r="K69" i="4" s="1"/>
  <c r="J44" i="4"/>
  <c r="AL39" i="3"/>
  <c r="K44" i="4" s="1"/>
  <c r="J85" i="4"/>
  <c r="AL80" i="3"/>
  <c r="K85" i="4" s="1"/>
  <c r="J13" i="4"/>
  <c r="AL8" i="3"/>
  <c r="K13" i="4" s="1"/>
  <c r="J68" i="4"/>
  <c r="AL63" i="3"/>
  <c r="K68" i="4" s="1"/>
  <c r="J42" i="4"/>
  <c r="AL37" i="3"/>
  <c r="K42" i="4" s="1"/>
  <c r="J83" i="4"/>
  <c r="AL78" i="3"/>
  <c r="K83" i="4" s="1"/>
  <c r="J74" i="4"/>
  <c r="AL69" i="3"/>
  <c r="K74" i="4" s="1"/>
  <c r="J77" i="4"/>
  <c r="AL72" i="3"/>
  <c r="K77" i="4" s="1"/>
  <c r="J73" i="4"/>
  <c r="AL68" i="3"/>
  <c r="K73" i="4" s="1"/>
  <c r="J27" i="4"/>
  <c r="AL22" i="3"/>
  <c r="K27" i="4" s="1"/>
  <c r="J90" i="4"/>
  <c r="AL85" i="3"/>
  <c r="K90" i="4" s="1"/>
  <c r="J65" i="4"/>
  <c r="AL60" i="3"/>
  <c r="K65" i="4" s="1"/>
  <c r="J23" i="4"/>
  <c r="AL18" i="3"/>
  <c r="K23" i="4" s="1"/>
  <c r="J103" i="4"/>
  <c r="AL98" i="3"/>
  <c r="K103" i="4" s="1"/>
  <c r="J75" i="4"/>
  <c r="AL70" i="3"/>
  <c r="K75" i="4" s="1"/>
  <c r="J95" i="4"/>
  <c r="AL90" i="3"/>
  <c r="K95" i="4" s="1"/>
  <c r="J48" i="4"/>
  <c r="AL43" i="3"/>
  <c r="K48" i="4" s="1"/>
  <c r="J24" i="4"/>
  <c r="AL19" i="3"/>
  <c r="K24" i="4" s="1"/>
  <c r="J71" i="4"/>
  <c r="AL66" i="3"/>
  <c r="K71" i="4" s="1"/>
  <c r="J80" i="4"/>
  <c r="AL75" i="3"/>
  <c r="K80" i="4" s="1"/>
  <c r="J100" i="4"/>
  <c r="AL95" i="3"/>
  <c r="K100" i="4" s="1"/>
  <c r="J98" i="4"/>
  <c r="AL93" i="3"/>
  <c r="K98" i="4" s="1"/>
  <c r="J52" i="4"/>
  <c r="AL47" i="3"/>
  <c r="K52" i="4" s="1"/>
  <c r="J59" i="4"/>
  <c r="AL54" i="3"/>
  <c r="K59" i="4" s="1"/>
  <c r="J81" i="4"/>
  <c r="AL76" i="3"/>
  <c r="K81" i="4" s="1"/>
  <c r="J18" i="4"/>
  <c r="AL13" i="3"/>
  <c r="K18" i="4" s="1"/>
  <c r="J79" i="4"/>
  <c r="AL74" i="3"/>
  <c r="K79" i="4" s="1"/>
  <c r="J63" i="4"/>
  <c r="AL58" i="3"/>
  <c r="K63" i="4" s="1"/>
  <c r="AK48" i="3"/>
  <c r="J19" i="4"/>
  <c r="AL14" i="3"/>
  <c r="K19" i="4" s="1"/>
  <c r="J99" i="4"/>
  <c r="AL94" i="3"/>
  <c r="K99" i="4" s="1"/>
  <c r="J37" i="4"/>
  <c r="AL32" i="3"/>
  <c r="K37" i="4" s="1"/>
  <c r="J11" i="4"/>
  <c r="AL6" i="3"/>
  <c r="K11" i="4" s="1"/>
  <c r="J86" i="4"/>
  <c r="AL81" i="3"/>
  <c r="K86" i="4" s="1"/>
  <c r="J20" i="4"/>
  <c r="AL15" i="3"/>
  <c r="K20" i="4" s="1"/>
  <c r="J108" i="4"/>
  <c r="AL103" i="3"/>
  <c r="K108" i="4" s="1"/>
  <c r="J29" i="4"/>
  <c r="AL24" i="3"/>
  <c r="K29" i="4" s="1"/>
  <c r="J55" i="4"/>
  <c r="AL50" i="3"/>
  <c r="K55" i="4" s="1"/>
  <c r="J72" i="4"/>
  <c r="AL67" i="3"/>
  <c r="K72" i="4" s="1"/>
  <c r="J33" i="4"/>
  <c r="AL28" i="3"/>
  <c r="K33" i="4" s="1"/>
  <c r="J17" i="4"/>
  <c r="AL12" i="3"/>
  <c r="K17" i="4" s="1"/>
  <c r="J104" i="4"/>
  <c r="AL99" i="3"/>
  <c r="K104" i="4" s="1"/>
  <c r="AK45" i="3"/>
  <c r="J28" i="4"/>
  <c r="AL23" i="3"/>
  <c r="K28" i="4" s="1"/>
  <c r="J21" i="4"/>
  <c r="AL16" i="3"/>
  <c r="K21" i="4" s="1"/>
  <c r="J49" i="4"/>
  <c r="AL44" i="3"/>
  <c r="K49" i="4" s="1"/>
  <c r="J34" i="4"/>
  <c r="AL29" i="3"/>
  <c r="K34" i="4" s="1"/>
  <c r="J101" i="4"/>
  <c r="AL96" i="3"/>
  <c r="K101" i="4" s="1"/>
  <c r="J105" i="4"/>
  <c r="AL100" i="3"/>
  <c r="K105" i="4" s="1"/>
  <c r="J41" i="4"/>
  <c r="AL36" i="3"/>
  <c r="K41" i="4" s="1"/>
  <c r="J60" i="4"/>
  <c r="AL55" i="3"/>
  <c r="K60" i="4" s="1"/>
  <c r="J93" i="4"/>
  <c r="AL88" i="3"/>
  <c r="K93" i="4" s="1"/>
  <c r="J89" i="4"/>
  <c r="AL84" i="3"/>
  <c r="K89" i="4" s="1"/>
  <c r="J97" i="4"/>
  <c r="AL92" i="3"/>
  <c r="K97" i="4" s="1"/>
  <c r="J76" i="4"/>
  <c r="AL71" i="3"/>
  <c r="K76" i="4" s="1"/>
  <c r="AK52" i="3"/>
  <c r="J39" i="4"/>
  <c r="AL34" i="3"/>
  <c r="K39" i="4" s="1"/>
  <c r="J32" i="4"/>
  <c r="AL27" i="3"/>
  <c r="K32" i="4" s="1"/>
  <c r="J88" i="4"/>
  <c r="AL83" i="3"/>
  <c r="K88" i="4" s="1"/>
  <c r="J12" i="4"/>
  <c r="AL7" i="3"/>
  <c r="K12" i="4" s="1"/>
  <c r="J51" i="4"/>
  <c r="AL46" i="3"/>
  <c r="K51" i="4" s="1"/>
  <c r="J67" i="4"/>
  <c r="AL62" i="3"/>
  <c r="K67" i="4" s="1"/>
  <c r="AK56" i="3"/>
  <c r="J107" i="4"/>
  <c r="AL102" i="3"/>
  <c r="K107" i="4" s="1"/>
  <c r="J36" i="4"/>
  <c r="AL31" i="3"/>
  <c r="K36" i="4" s="1"/>
  <c r="J25" i="4"/>
  <c r="AL20" i="3"/>
  <c r="K25" i="4" s="1"/>
  <c r="J45" i="4"/>
  <c r="AL40" i="3"/>
  <c r="K45" i="4" s="1"/>
  <c r="J109" i="4"/>
  <c r="AL104" i="3"/>
  <c r="K109" i="4" s="1"/>
  <c r="J53" i="4" l="1"/>
  <c r="AL48" i="3"/>
  <c r="K53" i="4" s="1"/>
  <c r="J57" i="4"/>
  <c r="AL52" i="3"/>
  <c r="K57" i="4" s="1"/>
  <c r="J61" i="4"/>
  <c r="AL56" i="3"/>
  <c r="K61" i="4" s="1"/>
  <c r="J50" i="4"/>
  <c r="AL45" i="3"/>
  <c r="K50" i="4" s="1"/>
</calcChain>
</file>

<file path=xl/sharedStrings.xml><?xml version="1.0" encoding="utf-8"?>
<sst xmlns="http://schemas.openxmlformats.org/spreadsheetml/2006/main" count="534" uniqueCount="83">
  <si>
    <t>Instructions:</t>
  </si>
  <si>
    <t>: Provide  the data regarding the course subject in column C rows 7 to 18.</t>
  </si>
  <si>
    <t>: Provide the student's ID NUMBER, NAME and COURSE in columns B to D and rows 22 to 66.</t>
  </si>
  <si>
    <t>: Provide the CS components with its indicated weights in column G to H and rows 10 to 15.</t>
  </si>
  <si>
    <t xml:space="preserve">: Provide the Percentage of Converted Final Raw Score (CFRS) that will be used in the computation of the final grade in cells J9,J16, J17, J18 and J19. </t>
  </si>
  <si>
    <t>COLLEGE:</t>
  </si>
  <si>
    <t>GRADING COMPONENT</t>
  </si>
  <si>
    <t>SEMESTER, SCHOOL YEAR:</t>
  </si>
  <si>
    <t>1st Semester, S/Y 2015-2016</t>
  </si>
  <si>
    <t>%</t>
  </si>
  <si>
    <t>COURSE CODE:</t>
  </si>
  <si>
    <t>CLASS STANDING</t>
  </si>
  <si>
    <t>SECTION:</t>
  </si>
  <si>
    <t>Test and Quizzes</t>
  </si>
  <si>
    <t>COURSE TITLE:</t>
  </si>
  <si>
    <t>Term Paper</t>
  </si>
  <si>
    <t>TEACHER(FirstName MI. LastName):</t>
  </si>
  <si>
    <t>Project</t>
  </si>
  <si>
    <t>SCHEDULE (time, day, venue):</t>
  </si>
  <si>
    <t>Recitation</t>
  </si>
  <si>
    <t>DEPARTMENT:</t>
  </si>
  <si>
    <t>DEPARTMENT CHAIRPERSON(FirstName MI. LastName):</t>
  </si>
  <si>
    <t>CREDIT UNITS:</t>
  </si>
  <si>
    <t>PRELIM EXAM</t>
  </si>
  <si>
    <t>NUMBER OF STUDENTS:</t>
  </si>
  <si>
    <t>MIDTERM EXAM</t>
  </si>
  <si>
    <t>TYPE:</t>
  </si>
  <si>
    <t>PREFINAL EXAM</t>
  </si>
  <si>
    <t>FINAL EXAM</t>
  </si>
  <si>
    <t>Total:</t>
  </si>
  <si>
    <t>No.</t>
  </si>
  <si>
    <t>ID NUMBER</t>
  </si>
  <si>
    <t>NAME</t>
  </si>
  <si>
    <t>COURSE</t>
  </si>
  <si>
    <t>Grading System</t>
  </si>
  <si>
    <t>GRADING SYSTEM</t>
  </si>
  <si>
    <t>FINAL GRADE</t>
  </si>
  <si>
    <t>CFRS</t>
  </si>
  <si>
    <t>FINGRD</t>
  </si>
  <si>
    <t>LTRGRD</t>
  </si>
  <si>
    <t>REMRK</t>
  </si>
  <si>
    <t>Raw Score</t>
  </si>
  <si>
    <t>CRS %</t>
  </si>
  <si>
    <t>Weighted CRS</t>
  </si>
  <si>
    <t>Total</t>
  </si>
  <si>
    <t>ATENEO DE NAGA UNIVERSITY</t>
  </si>
  <si>
    <t>GRADING SHEET</t>
  </si>
  <si>
    <t>CLSSTD</t>
  </si>
  <si>
    <t>PRELXM</t>
  </si>
  <si>
    <t>MDTEXM</t>
  </si>
  <si>
    <t>PRFEXM</t>
  </si>
  <si>
    <t>FINEXM</t>
  </si>
  <si>
    <t>Date Submitted to Dept. Chair by Teacher_______________</t>
  </si>
  <si>
    <t>Name and Signature:</t>
  </si>
  <si>
    <t>Date Submitted to CRO by Dept Chair___________________</t>
  </si>
  <si>
    <t>Signature of Receiving CRO Staff _______________________</t>
  </si>
  <si>
    <t>Subject Teacher</t>
  </si>
  <si>
    <t>Department Chair</t>
  </si>
  <si>
    <t>Enter Student's ID Number:</t>
  </si>
  <si>
    <t>Student's Name</t>
  </si>
  <si>
    <t>Component</t>
  </si>
  <si>
    <t>Perfect Score</t>
  </si>
  <si>
    <t>CFRS:</t>
  </si>
  <si>
    <t>FINGRD:</t>
  </si>
  <si>
    <t>LTRGRD:</t>
  </si>
  <si>
    <t>Transmuation Table for College Students with ID Nos. 2005 – 2017</t>
  </si>
  <si>
    <t>Transmuation Table for College Students with ID Nos. 2000-2004</t>
  </si>
  <si>
    <t>Transmuation Table for College Students with ID Nos. 1999 or earlier</t>
  </si>
  <si>
    <t>Transmuation Table for College Students with ID Nos. 2018 onward</t>
  </si>
  <si>
    <t>Converted Final Raw Scores</t>
  </si>
  <si>
    <t>Numerical Grades</t>
  </si>
  <si>
    <t>Letter Grades</t>
  </si>
  <si>
    <t>Point Values</t>
  </si>
  <si>
    <t>A</t>
  </si>
  <si>
    <t>B+</t>
  </si>
  <si>
    <t>A-</t>
  </si>
  <si>
    <t>B</t>
  </si>
  <si>
    <t>C+</t>
  </si>
  <si>
    <t>C</t>
  </si>
  <si>
    <t>B-</t>
  </si>
  <si>
    <t>D+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</si>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</sst>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yy"/>
  </numFmts>
  <fonts count="43" x14ac:knownFonts="1"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4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3"/>
      <color indexed="12"/>
      <name val="Arial"/>
      <family val="2"/>
    </font>
    <font>
      <b/>
      <sz val="14"/>
      <color indexed="8"/>
      <name val="Arial"/>
      <family val="2"/>
    </font>
    <font>
      <b/>
      <sz val="10"/>
      <color indexed="22"/>
      <name val="Arial"/>
      <family val="2"/>
    </font>
    <font>
      <sz val="11.25"/>
      <name val="Arial"/>
      <family val="2"/>
      <charset val="1"/>
    </font>
    <font>
      <sz val="11.25"/>
      <name val="Arial"/>
      <family val="2"/>
    </font>
    <font>
      <sz val="11"/>
      <color indexed="8"/>
      <name val="Arial"/>
      <family val="2"/>
    </font>
    <font>
      <b/>
      <sz val="10"/>
      <color indexed="56"/>
      <name val="Arial"/>
      <family val="2"/>
    </font>
    <font>
      <sz val="9"/>
      <color indexed="8"/>
      <name val="Arial"/>
      <family val="2"/>
    </font>
    <font>
      <b/>
      <sz val="9"/>
      <color indexed="22"/>
      <name val="Arial Narrow"/>
      <family val="2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9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b/>
      <sz val="9"/>
      <color indexed="18"/>
      <name val="Arial Narrow"/>
      <family val="2"/>
    </font>
    <font>
      <b/>
      <sz val="12"/>
      <color indexed="18"/>
      <name val="Arial Narrow"/>
      <family val="2"/>
    </font>
    <font>
      <sz val="10"/>
      <color indexed="18"/>
      <name val="Arial Narrow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sz val="13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sz val="14"/>
      <color indexed="8"/>
      <name val="Arial Narrow"/>
      <family val="2"/>
    </font>
    <font>
      <sz val="10"/>
      <name val="Arial Narrow"/>
      <family val="2"/>
    </font>
    <font>
      <b/>
      <sz val="12"/>
      <color indexed="10"/>
      <name val="Arial"/>
      <family val="2"/>
    </font>
    <font>
      <b/>
      <sz val="20"/>
      <color indexed="8"/>
      <name val="Arial"/>
      <family val="2"/>
    </font>
    <font>
      <i/>
      <sz val="12"/>
      <color indexed="8"/>
      <name val="Arial"/>
      <family val="2"/>
    </font>
    <font>
      <b/>
      <sz val="15"/>
      <color indexed="8"/>
      <name val="Arial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23"/>
        <bgColor indexed="55"/>
      </patternFill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9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42" fillId="0" borderId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 applyProtection="1">
      <alignment horizontal="left"/>
      <protection locked="0"/>
    </xf>
    <xf numFmtId="0" fontId="1" fillId="0" borderId="3" xfId="0" applyFont="1" applyBorder="1"/>
    <xf numFmtId="0" fontId="1" fillId="0" borderId="4" xfId="0" applyFont="1" applyFill="1" applyBorder="1"/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6" xfId="0" applyFont="1" applyFill="1" applyBorder="1" applyAlignment="1" applyProtection="1">
      <alignment horizontal="left"/>
      <protection locked="0"/>
    </xf>
    <xf numFmtId="0" fontId="1" fillId="0" borderId="0" xfId="0" applyFont="1" applyBorder="1"/>
    <xf numFmtId="0" fontId="1" fillId="0" borderId="7" xfId="0" applyFont="1" applyFill="1" applyBorder="1"/>
    <xf numFmtId="0" fontId="1" fillId="0" borderId="0" xfId="0" applyFont="1" applyFill="1" applyAlignment="1">
      <alignment horizontal="center" vertical="center"/>
    </xf>
    <xf numFmtId="164" fontId="6" fillId="0" borderId="9" xfId="1" applyNumberFormat="1" applyFont="1" applyFill="1" applyBorder="1" applyAlignment="1" applyProtection="1">
      <alignment vertical="center"/>
      <protection locked="0"/>
    </xf>
    <xf numFmtId="0" fontId="1" fillId="0" borderId="6" xfId="0" applyFont="1" applyFill="1" applyBorder="1" applyAlignment="1" applyProtection="1">
      <alignment horizontal="left" vertical="center"/>
      <protection locked="0"/>
    </xf>
    <xf numFmtId="9" fontId="1" fillId="0" borderId="6" xfId="1" applyFont="1" applyFill="1" applyBorder="1" applyAlignment="1" applyProtection="1">
      <alignment horizontal="center" vertical="center"/>
      <protection locked="0"/>
    </xf>
    <xf numFmtId="1" fontId="6" fillId="0" borderId="4" xfId="1" applyNumberFormat="1" applyFont="1" applyFill="1" applyBorder="1" applyAlignment="1" applyProtection="1">
      <alignment vertical="center"/>
      <protection locked="0"/>
    </xf>
    <xf numFmtId="1" fontId="6" fillId="0" borderId="7" xfId="1" applyNumberFormat="1" applyFont="1" applyFill="1" applyBorder="1" applyAlignment="1" applyProtection="1">
      <alignment vertical="center"/>
      <protection locked="0"/>
    </xf>
    <xf numFmtId="1" fontId="6" fillId="0" borderId="10" xfId="1" applyNumberFormat="1" applyFont="1" applyFill="1" applyBorder="1" applyAlignment="1" applyProtection="1">
      <alignment vertical="center"/>
      <protection locked="0"/>
    </xf>
    <xf numFmtId="164" fontId="6" fillId="0" borderId="12" xfId="1" applyNumberFormat="1" applyFont="1" applyFill="1" applyBorder="1" applyAlignment="1" applyProtection="1">
      <alignment vertical="center"/>
      <protection locked="0"/>
    </xf>
    <xf numFmtId="164" fontId="6" fillId="0" borderId="13" xfId="1" applyNumberFormat="1" applyFont="1" applyFill="1" applyBorder="1" applyAlignment="1" applyProtection="1">
      <alignment vertical="center"/>
      <protection locked="0"/>
    </xf>
    <xf numFmtId="0" fontId="1" fillId="0" borderId="14" xfId="0" applyFont="1" applyBorder="1"/>
    <xf numFmtId="0" fontId="1" fillId="0" borderId="0" xfId="0" applyFont="1" applyBorder="1" applyAlignment="1">
      <alignment horizontal="left"/>
    </xf>
    <xf numFmtId="164" fontId="6" fillId="0" borderId="15" xfId="1" applyNumberFormat="1" applyFont="1" applyFill="1" applyBorder="1" applyAlignment="1" applyProtection="1">
      <alignment vertical="center"/>
      <protection locked="0"/>
    </xf>
    <xf numFmtId="9" fontId="6" fillId="4" borderId="13" xfId="0" applyNumberFormat="1" applyFont="1" applyFill="1" applyBorder="1"/>
    <xf numFmtId="0" fontId="8" fillId="2" borderId="14" xfId="0" applyFont="1" applyFill="1" applyBorder="1"/>
    <xf numFmtId="0" fontId="8" fillId="2" borderId="0" xfId="0" applyFont="1" applyFill="1" applyBorder="1"/>
    <xf numFmtId="1" fontId="0" fillId="0" borderId="0" xfId="0" applyNumberFormat="1" applyAlignment="1" applyProtection="1">
      <alignment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/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Fill="1" applyBorder="1"/>
    <xf numFmtId="0" fontId="1" fillId="0" borderId="0" xfId="0" applyFont="1" applyProtection="1">
      <protection locked="0"/>
    </xf>
    <xf numFmtId="165" fontId="11" fillId="3" borderId="1" xfId="0" applyNumberFormat="1" applyFont="1" applyFill="1" applyBorder="1" applyAlignment="1" applyProtection="1">
      <alignment horizontal="center" vertical="center"/>
      <protection locked="0"/>
    </xf>
    <xf numFmtId="165" fontId="11" fillId="3" borderId="2" xfId="0" applyNumberFormat="1" applyFont="1" applyFill="1" applyBorder="1" applyAlignment="1" applyProtection="1">
      <alignment horizontal="center" vertical="center"/>
      <protection locked="0"/>
    </xf>
    <xf numFmtId="165" fontId="11" fillId="3" borderId="20" xfId="0" applyNumberFormat="1" applyFont="1" applyFill="1" applyBorder="1" applyAlignment="1" applyProtection="1">
      <alignment horizontal="center" vertical="center"/>
      <protection locked="0"/>
    </xf>
    <xf numFmtId="165" fontId="11" fillId="3" borderId="21" xfId="0" applyNumberFormat="1" applyFont="1" applyFill="1" applyBorder="1" applyAlignment="1" applyProtection="1">
      <alignment horizontal="center" vertical="center"/>
      <protection locked="0"/>
    </xf>
    <xf numFmtId="165" fontId="11" fillId="3" borderId="6" xfId="0" applyNumberFormat="1" applyFont="1" applyFill="1" applyBorder="1" applyAlignment="1" applyProtection="1">
      <alignment horizontal="center" vertical="center"/>
      <protection locked="0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 wrapText="1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3" borderId="19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hidden="1"/>
    </xf>
    <xf numFmtId="0" fontId="1" fillId="4" borderId="18" xfId="0" applyFont="1" applyFill="1" applyBorder="1" applyProtection="1">
      <protection hidden="1"/>
    </xf>
    <xf numFmtId="0" fontId="1" fillId="0" borderId="5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9" xfId="0" applyFont="1" applyFill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3" fillId="0" borderId="0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5" fillId="0" borderId="22" xfId="0" applyFont="1" applyFill="1" applyBorder="1" applyAlignment="1" applyProtection="1">
      <alignment vertical="center"/>
      <protection hidden="1"/>
    </xf>
    <xf numFmtId="0" fontId="15" fillId="0" borderId="22" xfId="0" applyFont="1" applyFill="1" applyBorder="1" applyAlignment="1" applyProtection="1">
      <alignment horizontal="center" vertical="center"/>
      <protection hidden="1"/>
    </xf>
    <xf numFmtId="0" fontId="15" fillId="0" borderId="23" xfId="0" applyFont="1" applyFill="1" applyBorder="1" applyAlignment="1" applyProtection="1">
      <alignment vertical="center"/>
      <protection hidden="1"/>
    </xf>
    <xf numFmtId="0" fontId="16" fillId="0" borderId="0" xfId="0" applyFont="1" applyFill="1" applyAlignment="1" applyProtection="1">
      <alignment horizontal="center" vertical="center"/>
      <protection hidden="1"/>
    </xf>
    <xf numFmtId="9" fontId="17" fillId="5" borderId="9" xfId="1" applyFont="1" applyFill="1" applyBorder="1" applyAlignment="1" applyProtection="1">
      <alignment horizontal="center" vertical="center"/>
      <protection hidden="1"/>
    </xf>
    <xf numFmtId="9" fontId="17" fillId="5" borderId="13" xfId="1" applyFont="1" applyFill="1" applyBorder="1" applyAlignment="1" applyProtection="1">
      <alignment horizontal="center" vertical="center"/>
      <protection hidden="1"/>
    </xf>
    <xf numFmtId="0" fontId="18" fillId="6" borderId="13" xfId="0" applyFont="1" applyFill="1" applyBorder="1" applyAlignment="1" applyProtection="1">
      <alignment horizontal="center" vertical="center" wrapText="1"/>
      <protection hidden="1"/>
    </xf>
    <xf numFmtId="9" fontId="19" fillId="4" borderId="13" xfId="0" applyNumberFormat="1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Fill="1" applyAlignment="1" applyProtection="1">
      <alignment horizontal="center" vertical="center" wrapText="1"/>
      <protection hidden="1"/>
    </xf>
    <xf numFmtId="0" fontId="20" fillId="0" borderId="5" xfId="0" applyFont="1" applyFill="1" applyBorder="1" applyAlignment="1" applyProtection="1">
      <alignment horizontal="center" vertical="center" wrapText="1"/>
      <protection hidden="1"/>
    </xf>
    <xf numFmtId="0" fontId="20" fillId="0" borderId="6" xfId="0" applyFont="1" applyFill="1" applyBorder="1" applyAlignment="1" applyProtection="1">
      <alignment horizontal="center" vertical="center" wrapText="1"/>
      <protection hidden="1"/>
    </xf>
    <xf numFmtId="0" fontId="20" fillId="0" borderId="19" xfId="0" applyFont="1" applyFill="1" applyBorder="1" applyAlignment="1" applyProtection="1">
      <alignment horizontal="center" vertical="center" wrapText="1"/>
      <protection hidden="1"/>
    </xf>
    <xf numFmtId="0" fontId="20" fillId="0" borderId="24" xfId="0" applyFont="1" applyFill="1" applyBorder="1" applyAlignment="1" applyProtection="1">
      <alignment horizontal="center" vertical="center" wrapText="1"/>
      <protection hidden="1"/>
    </xf>
    <xf numFmtId="0" fontId="20" fillId="0" borderId="25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Fill="1" applyBorder="1" applyAlignment="1" applyProtection="1">
      <alignment horizontal="center" vertical="center" wrapText="1"/>
      <protection hidden="1"/>
    </xf>
    <xf numFmtId="0" fontId="20" fillId="0" borderId="24" xfId="0" applyFont="1" applyFill="1" applyBorder="1" applyAlignment="1" applyProtection="1">
      <alignment horizontal="center" vertical="center"/>
      <protection hidden="1"/>
    </xf>
    <xf numFmtId="0" fontId="20" fillId="0" borderId="27" xfId="0" applyFont="1" applyFill="1" applyBorder="1" applyAlignment="1" applyProtection="1">
      <alignment vertical="center" wrapText="1"/>
      <protection hidden="1"/>
    </xf>
    <xf numFmtId="0" fontId="21" fillId="3" borderId="5" xfId="0" applyFont="1" applyFill="1" applyBorder="1" applyAlignment="1" applyProtection="1">
      <alignment horizontal="center" vertical="center"/>
      <protection locked="0"/>
    </xf>
    <xf numFmtId="0" fontId="21" fillId="3" borderId="6" xfId="0" applyFont="1" applyFill="1" applyBorder="1" applyAlignment="1" applyProtection="1">
      <alignment vertical="center" wrapText="1"/>
      <protection locked="0"/>
    </xf>
    <xf numFmtId="9" fontId="22" fillId="3" borderId="19" xfId="1" applyFont="1" applyFill="1" applyBorder="1" applyAlignment="1" applyProtection="1">
      <alignment vertical="center"/>
    </xf>
    <xf numFmtId="0" fontId="21" fillId="3" borderId="6" xfId="0" applyFont="1" applyFill="1" applyBorder="1" applyAlignment="1" applyProtection="1">
      <alignment vertical="center" wrapText="1"/>
    </xf>
    <xf numFmtId="9" fontId="22" fillId="3" borderId="19" xfId="1" applyFont="1" applyFill="1" applyBorder="1" applyAlignment="1" applyProtection="1">
      <alignment horizontal="center" vertical="center"/>
    </xf>
    <xf numFmtId="0" fontId="21" fillId="3" borderId="5" xfId="0" applyFont="1" applyFill="1" applyBorder="1" applyAlignment="1" applyProtection="1">
      <alignment vertical="center"/>
      <protection locked="0"/>
    </xf>
    <xf numFmtId="0" fontId="21" fillId="3" borderId="19" xfId="0" applyFont="1" applyFill="1" applyBorder="1" applyAlignment="1" applyProtection="1">
      <alignment horizontal="center" vertical="center"/>
      <protection locked="0"/>
    </xf>
    <xf numFmtId="0" fontId="23" fillId="3" borderId="0" xfId="0" applyFont="1" applyFill="1" applyAlignment="1" applyProtection="1">
      <alignment horizontal="center" vertical="center"/>
      <protection hidden="1"/>
    </xf>
    <xf numFmtId="0" fontId="13" fillId="4" borderId="28" xfId="0" applyFont="1" applyFill="1" applyBorder="1" applyProtection="1">
      <protection hidden="1"/>
    </xf>
    <xf numFmtId="1" fontId="24" fillId="4" borderId="6" xfId="0" applyNumberFormat="1" applyFont="1" applyFill="1" applyBorder="1" applyProtection="1">
      <protection hidden="1"/>
    </xf>
    <xf numFmtId="1" fontId="1" fillId="4" borderId="18" xfId="0" applyNumberFormat="1" applyFont="1" applyFill="1" applyBorder="1" applyProtection="1">
      <protection hidden="1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1" fillId="4" borderId="19" xfId="0" applyFont="1" applyFill="1" applyBorder="1" applyProtection="1">
      <protection hidden="1"/>
    </xf>
    <xf numFmtId="0" fontId="25" fillId="4" borderId="5" xfId="0" applyFont="1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26" fillId="4" borderId="21" xfId="0" applyFont="1" applyFill="1" applyBorder="1" applyProtection="1">
      <protection hidden="1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27" fillId="5" borderId="5" xfId="0" applyFont="1" applyFill="1" applyBorder="1" applyProtection="1">
      <protection hidden="1"/>
    </xf>
    <xf numFmtId="0" fontId="27" fillId="5" borderId="6" xfId="0" applyFont="1" applyFill="1" applyBorder="1" applyProtection="1">
      <protection hidden="1"/>
    </xf>
    <xf numFmtId="0" fontId="1" fillId="0" borderId="19" xfId="0" applyFont="1" applyFill="1" applyBorder="1" applyProtection="1">
      <protection hidden="1"/>
    </xf>
    <xf numFmtId="0" fontId="1" fillId="0" borderId="0" xfId="0" applyFont="1" applyFill="1" applyProtection="1">
      <protection hidden="1"/>
    </xf>
    <xf numFmtId="0" fontId="13" fillId="4" borderId="14" xfId="0" applyFont="1" applyFill="1" applyBorder="1" applyProtection="1">
      <protection hidden="1"/>
    </xf>
    <xf numFmtId="0" fontId="13" fillId="4" borderId="6" xfId="0" applyFont="1" applyFill="1" applyBorder="1" applyProtection="1">
      <protection hidden="1"/>
    </xf>
    <xf numFmtId="0" fontId="26" fillId="4" borderId="6" xfId="0" applyFont="1" applyFill="1" applyBorder="1" applyProtection="1">
      <protection hidden="1"/>
    </xf>
    <xf numFmtId="0" fontId="20" fillId="0" borderId="29" xfId="0" applyFont="1" applyFill="1" applyBorder="1" applyAlignment="1" applyProtection="1">
      <alignment horizontal="center" vertical="center"/>
      <protection locked="0"/>
    </xf>
    <xf numFmtId="0" fontId="1" fillId="4" borderId="30" xfId="0" applyFont="1" applyFill="1" applyBorder="1" applyProtection="1">
      <protection hidden="1"/>
    </xf>
    <xf numFmtId="0" fontId="1" fillId="4" borderId="31" xfId="0" applyFont="1" applyFill="1" applyBorder="1" applyProtection="1">
      <protection hidden="1"/>
    </xf>
    <xf numFmtId="0" fontId="25" fillId="4" borderId="29" xfId="0" applyFont="1" applyFill="1" applyBorder="1" applyProtection="1">
      <protection locked="0"/>
    </xf>
    <xf numFmtId="0" fontId="1" fillId="8" borderId="29" xfId="0" applyFont="1" applyFill="1" applyBorder="1" applyProtection="1">
      <protection locked="0"/>
    </xf>
    <xf numFmtId="0" fontId="26" fillId="4" borderId="30" xfId="0" applyFont="1" applyFill="1" applyBorder="1" applyProtection="1">
      <protection hidden="1"/>
    </xf>
    <xf numFmtId="0" fontId="13" fillId="0" borderId="29" xfId="0" applyFont="1" applyFill="1" applyBorder="1" applyAlignment="1" applyProtection="1">
      <alignment horizontal="center" vertical="center"/>
      <protection locked="0"/>
    </xf>
    <xf numFmtId="0" fontId="27" fillId="5" borderId="29" xfId="0" applyFont="1" applyFill="1" applyBorder="1" applyProtection="1">
      <protection hidden="1"/>
    </xf>
    <xf numFmtId="0" fontId="1" fillId="0" borderId="31" xfId="0" applyFont="1" applyFill="1" applyBorder="1" applyProtection="1">
      <protection hidden="1"/>
    </xf>
    <xf numFmtId="0" fontId="28" fillId="0" borderId="0" xfId="0" applyFont="1" applyProtection="1">
      <protection locked="0"/>
    </xf>
    <xf numFmtId="0" fontId="29" fillId="0" borderId="0" xfId="0" applyFont="1" applyBorder="1" applyAlignment="1" applyProtection="1">
      <alignment horizontal="left" vertical="center"/>
      <protection hidden="1"/>
    </xf>
    <xf numFmtId="0" fontId="3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28" fillId="0" borderId="32" xfId="0" applyFont="1" applyBorder="1" applyProtection="1">
      <protection locked="0"/>
    </xf>
    <xf numFmtId="0" fontId="32" fillId="0" borderId="33" xfId="0" applyFont="1" applyBorder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16" fillId="0" borderId="25" xfId="0" applyFont="1" applyBorder="1" applyAlignment="1" applyProtection="1">
      <alignment vertical="center"/>
      <protection locked="0"/>
    </xf>
    <xf numFmtId="0" fontId="31" fillId="0" borderId="25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0" fillId="0" borderId="0" xfId="0" applyFont="1" applyProtection="1">
      <protection hidden="1"/>
    </xf>
    <xf numFmtId="0" fontId="16" fillId="0" borderId="0" xfId="0" applyFont="1" applyBorder="1" applyProtection="1">
      <protection hidden="1"/>
    </xf>
    <xf numFmtId="0" fontId="35" fillId="0" borderId="0" xfId="0" applyFont="1" applyBorder="1" applyAlignment="1" applyProtection="1">
      <alignment vertical="center"/>
      <protection hidden="1"/>
    </xf>
    <xf numFmtId="0" fontId="16" fillId="0" borderId="0" xfId="0" applyFont="1" applyProtection="1">
      <protection locked="0"/>
    </xf>
    <xf numFmtId="0" fontId="28" fillId="0" borderId="0" xfId="0" applyFont="1" applyProtection="1">
      <protection hidden="1"/>
    </xf>
    <xf numFmtId="0" fontId="17" fillId="0" borderId="34" xfId="0" applyFont="1" applyBorder="1" applyAlignment="1" applyProtection="1">
      <alignment vertical="center"/>
      <protection hidden="1"/>
    </xf>
    <xf numFmtId="0" fontId="16" fillId="0" borderId="34" xfId="0" applyFont="1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 applyFill="1" applyProtection="1">
      <protection locked="0"/>
    </xf>
    <xf numFmtId="0" fontId="36" fillId="0" borderId="8" xfId="0" applyFont="1" applyBorder="1" applyAlignment="1" applyProtection="1">
      <alignment horizontal="center" vertical="center"/>
      <protection locked="0"/>
    </xf>
    <xf numFmtId="0" fontId="37" fillId="8" borderId="23" xfId="0" applyFont="1" applyFill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5" borderId="10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25" fillId="5" borderId="5" xfId="0" applyFont="1" applyFill="1" applyBorder="1" applyProtection="1">
      <protection hidden="1"/>
    </xf>
    <xf numFmtId="0" fontId="38" fillId="5" borderId="6" xfId="0" applyFont="1" applyFill="1" applyBorder="1" applyProtection="1">
      <protection hidden="1"/>
    </xf>
    <xf numFmtId="0" fontId="11" fillId="5" borderId="6" xfId="0" applyFont="1" applyFill="1" applyBorder="1" applyProtection="1">
      <protection hidden="1"/>
    </xf>
    <xf numFmtId="0" fontId="39" fillId="5" borderId="21" xfId="0" applyFont="1" applyFill="1" applyBorder="1" applyProtection="1">
      <protection hidden="1"/>
    </xf>
    <xf numFmtId="0" fontId="39" fillId="5" borderId="36" xfId="0" applyFont="1" applyFill="1" applyBorder="1" applyProtection="1">
      <protection hidden="1"/>
    </xf>
    <xf numFmtId="0" fontId="11" fillId="5" borderId="37" xfId="0" applyFont="1" applyFill="1" applyBorder="1" applyAlignment="1" applyProtection="1">
      <alignment horizontal="left" indent="3"/>
      <protection hidden="1"/>
    </xf>
    <xf numFmtId="164" fontId="1" fillId="5" borderId="18" xfId="1" applyNumberFormat="1" applyFont="1" applyFill="1" applyBorder="1" applyAlignment="1" applyProtection="1">
      <alignment horizontal="left" vertical="top"/>
      <protection hidden="1"/>
    </xf>
    <xf numFmtId="164" fontId="1" fillId="5" borderId="21" xfId="0" applyNumberFormat="1" applyFont="1" applyFill="1" applyBorder="1" applyProtection="1">
      <protection hidden="1"/>
    </xf>
    <xf numFmtId="0" fontId="38" fillId="5" borderId="21" xfId="0" applyFont="1" applyFill="1" applyBorder="1" applyProtection="1">
      <protection hidden="1"/>
    </xf>
    <xf numFmtId="0" fontId="11" fillId="5" borderId="21" xfId="0" applyFont="1" applyFill="1" applyBorder="1" applyProtection="1">
      <protection hidden="1"/>
    </xf>
    <xf numFmtId="0" fontId="24" fillId="5" borderId="19" xfId="0" applyFont="1" applyFill="1" applyBorder="1" applyProtection="1">
      <protection hidden="1"/>
    </xf>
    <xf numFmtId="0" fontId="25" fillId="5" borderId="29" xfId="0" applyFont="1" applyFill="1" applyBorder="1" applyProtection="1">
      <protection hidden="1"/>
    </xf>
    <xf numFmtId="0" fontId="38" fillId="5" borderId="38" xfId="0" applyFont="1" applyFill="1" applyBorder="1" applyProtection="1">
      <protection hidden="1"/>
    </xf>
    <xf numFmtId="0" fontId="11" fillId="5" borderId="30" xfId="0" applyFont="1" applyFill="1" applyBorder="1" applyProtection="1">
      <protection hidden="1"/>
    </xf>
    <xf numFmtId="0" fontId="39" fillId="5" borderId="38" xfId="0" applyFont="1" applyFill="1" applyBorder="1" applyProtection="1">
      <protection hidden="1"/>
    </xf>
    <xf numFmtId="0" fontId="39" fillId="5" borderId="39" xfId="0" applyFont="1" applyFill="1" applyBorder="1" applyProtection="1">
      <protection hidden="1"/>
    </xf>
    <xf numFmtId="0" fontId="11" fillId="0" borderId="1" xfId="0" applyFont="1" applyBorder="1" applyProtection="1">
      <protection locked="0"/>
    </xf>
    <xf numFmtId="0" fontId="39" fillId="5" borderId="20" xfId="0" applyFont="1" applyFill="1" applyBorder="1" applyAlignment="1" applyProtection="1">
      <alignment horizontal="center" vertical="center"/>
      <protection hidden="1"/>
    </xf>
    <xf numFmtId="0" fontId="11" fillId="0" borderId="5" xfId="0" applyFont="1" applyBorder="1" applyProtection="1">
      <protection locked="0"/>
    </xf>
    <xf numFmtId="0" fontId="11" fillId="0" borderId="29" xfId="0" applyFont="1" applyBorder="1" applyProtection="1">
      <protection locked="0"/>
    </xf>
    <xf numFmtId="0" fontId="39" fillId="5" borderId="40" xfId="0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40" fillId="0" borderId="0" xfId="0" applyFont="1" applyAlignment="1">
      <alignment horizontal="center"/>
    </xf>
    <xf numFmtId="0" fontId="40" fillId="3" borderId="6" xfId="0" applyFont="1" applyFill="1" applyBorder="1" applyAlignment="1">
      <alignment horizontal="center" vertical="center" wrapText="1"/>
    </xf>
    <xf numFmtId="0" fontId="40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/>
    </xf>
    <xf numFmtId="0" fontId="40" fillId="0" borderId="0" xfId="0" applyFont="1"/>
    <xf numFmtId="0" fontId="4" fillId="2" borderId="1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 applyProtection="1">
      <alignment horizontal="right" vertical="center"/>
      <protection locked="0"/>
    </xf>
    <xf numFmtId="9" fontId="7" fillId="3" borderId="6" xfId="1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 applyProtection="1">
      <alignment horizontal="right" vertical="center"/>
      <protection locked="0"/>
    </xf>
    <xf numFmtId="0" fontId="1" fillId="0" borderId="13" xfId="0" applyFont="1" applyFill="1" applyBorder="1" applyAlignment="1">
      <alignment horizontal="right"/>
    </xf>
    <xf numFmtId="0" fontId="4" fillId="2" borderId="18" xfId="0" applyFont="1" applyFill="1" applyBorder="1" applyAlignment="1" applyProtection="1">
      <alignment horizontal="center" vertical="center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14" fillId="2" borderId="1" xfId="0" applyFont="1" applyFill="1" applyBorder="1" applyAlignment="1" applyProtection="1">
      <alignment horizontal="center" vertical="center"/>
      <protection hidden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15" fillId="0" borderId="9" xfId="0" applyFont="1" applyFill="1" applyBorder="1" applyAlignment="1" applyProtection="1">
      <alignment horizontal="center" vertical="center"/>
      <protection hidden="1"/>
    </xf>
    <xf numFmtId="0" fontId="16" fillId="0" borderId="9" xfId="0" applyFont="1" applyFill="1" applyBorder="1" applyAlignment="1" applyProtection="1">
      <alignment horizontal="center" vertical="center" wrapText="1"/>
      <protection locked="0" hidden="1"/>
    </xf>
    <xf numFmtId="0" fontId="16" fillId="0" borderId="13" xfId="0" applyFont="1" applyFill="1" applyBorder="1" applyAlignment="1" applyProtection="1">
      <alignment horizontal="center" vertical="center" wrapText="1"/>
      <protection locked="0" hidden="1"/>
    </xf>
    <xf numFmtId="0" fontId="18" fillId="6" borderId="13" xfId="0" applyFont="1" applyFill="1" applyBorder="1" applyAlignment="1" applyProtection="1">
      <alignment horizontal="center" vertical="center" wrapText="1"/>
      <protection hidden="1"/>
    </xf>
    <xf numFmtId="0" fontId="18" fillId="7" borderId="5" xfId="0" applyFont="1" applyFill="1" applyBorder="1" applyAlignment="1" applyProtection="1">
      <alignment horizontal="center" vertical="center"/>
      <protection hidden="1"/>
    </xf>
    <xf numFmtId="0" fontId="18" fillId="7" borderId="6" xfId="0" applyFont="1" applyFill="1" applyBorder="1" applyAlignment="1" applyProtection="1">
      <alignment horizontal="center" vertical="center"/>
      <protection hidden="1"/>
    </xf>
    <xf numFmtId="0" fontId="18" fillId="7" borderId="19" xfId="0" applyFont="1" applyFill="1" applyBorder="1" applyAlignment="1" applyProtection="1">
      <alignment horizontal="center" vertical="center"/>
      <protection hidden="1"/>
    </xf>
    <xf numFmtId="0" fontId="29" fillId="0" borderId="0" xfId="0" applyFont="1" applyBorder="1" applyAlignment="1" applyProtection="1">
      <alignment horizontal="center"/>
      <protection hidden="1"/>
    </xf>
    <xf numFmtId="0" fontId="30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64" fontId="5" fillId="5" borderId="35" xfId="1" applyNumberFormat="1" applyFont="1" applyFill="1" applyBorder="1" applyAlignment="1" applyProtection="1">
      <alignment vertical="center"/>
      <protection hidden="1"/>
    </xf>
    <xf numFmtId="164" fontId="5" fillId="5" borderId="25" xfId="1" applyNumberFormat="1" applyFont="1" applyFill="1" applyBorder="1" applyAlignment="1" applyProtection="1">
      <alignment horizontal="right" vertical="center"/>
      <protection hidden="1"/>
    </xf>
    <xf numFmtId="164" fontId="5" fillId="5" borderId="6" xfId="1" applyNumberFormat="1" applyFont="1" applyFill="1" applyBorder="1" applyAlignment="1" applyProtection="1">
      <alignment horizontal="right" vertical="center"/>
      <protection hidden="1"/>
    </xf>
    <xf numFmtId="164" fontId="5" fillId="5" borderId="30" xfId="1" applyNumberFormat="1" applyFont="1" applyFill="1" applyBorder="1" applyAlignment="1" applyProtection="1">
      <alignment horizontal="right" vertical="center"/>
      <protection hidden="1"/>
    </xf>
    <xf numFmtId="0" fontId="40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i val="0"/>
        <condense val="0"/>
        <extend val="0"/>
        <sz val="11"/>
        <color indexed="9"/>
      </font>
      <fill>
        <patternFill patternType="solid">
          <fgColor indexed="25"/>
          <bgColor indexed="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806F-B360-43EE-939F-C90D2008D1CC}">
  <dimension ref="A1:J122"/>
  <sheetViews>
    <sheetView tabSelected="1" zoomScale="85" zoomScaleNormal="85" workbookViewId="0">
      <selection activeCell="E23" sqref="E23"/>
    </sheetView>
  </sheetViews>
  <sheetFormatPr defaultColWidth="9.109375" defaultRowHeight="13.2" x14ac:dyDescent="0.25"/>
  <cols>
    <col min="1" max="1" width="3.88671875" style="1" customWidth="1"/>
    <col min="2" max="2" width="49" style="1" customWidth="1"/>
    <col min="3" max="3" width="54.5546875" style="1" customWidth="1"/>
    <col min="4" max="4" width="21.6640625" style="1" customWidth="1"/>
    <col min="5" max="5" width="21.88671875" style="2" customWidth="1"/>
    <col min="6" max="6" width="2" style="1" customWidth="1"/>
    <col min="7" max="7" width="17.6640625" style="1" customWidth="1"/>
    <col min="8" max="8" width="7.33203125" style="1" customWidth="1"/>
    <col min="9" max="9" width="8.44140625" style="1" customWidth="1"/>
    <col min="10" max="10" width="8.109375" style="1" customWidth="1"/>
    <col min="11" max="16384" width="9.109375" style="1"/>
  </cols>
  <sheetData>
    <row r="1" spans="1:10" ht="17.399999999999999" x14ac:dyDescent="0.3">
      <c r="A1" s="3" t="s">
        <v>0</v>
      </c>
    </row>
    <row r="2" spans="1:10" x14ac:dyDescent="0.25">
      <c r="B2" s="4" t="s">
        <v>1</v>
      </c>
    </row>
    <row r="3" spans="1:10" x14ac:dyDescent="0.25">
      <c r="B3" s="4" t="s">
        <v>2</v>
      </c>
    </row>
    <row r="4" spans="1:10" x14ac:dyDescent="0.25">
      <c r="B4" s="4" t="s">
        <v>3</v>
      </c>
    </row>
    <row r="5" spans="1:10" x14ac:dyDescent="0.25">
      <c r="B5" s="4" t="s">
        <v>4</v>
      </c>
    </row>
    <row r="7" spans="1:10" x14ac:dyDescent="0.25">
      <c r="A7" s="175" t="s">
        <v>5</v>
      </c>
      <c r="B7" s="175"/>
      <c r="C7" s="5"/>
      <c r="D7" s="6"/>
      <c r="E7" s="7"/>
      <c r="G7" s="8" t="s">
        <v>6</v>
      </c>
      <c r="H7" s="9"/>
      <c r="I7" s="9"/>
      <c r="J7" s="9"/>
    </row>
    <row r="8" spans="1:10" x14ac:dyDescent="0.25">
      <c r="A8" s="176" t="s">
        <v>7</v>
      </c>
      <c r="B8" s="176"/>
      <c r="C8" s="10" t="s">
        <v>8</v>
      </c>
      <c r="D8" s="11"/>
      <c r="E8" s="12"/>
      <c r="G8" s="9"/>
      <c r="H8" s="9"/>
      <c r="I8" s="9"/>
      <c r="J8" s="13" t="s">
        <v>9</v>
      </c>
    </row>
    <row r="9" spans="1:10" ht="15.75" customHeight="1" x14ac:dyDescent="0.25">
      <c r="A9" s="176" t="s">
        <v>10</v>
      </c>
      <c r="B9" s="176"/>
      <c r="C9" s="10"/>
      <c r="D9" s="11"/>
      <c r="E9" s="12"/>
      <c r="G9" s="177" t="s">
        <v>11</v>
      </c>
      <c r="H9" s="177"/>
      <c r="I9" s="177"/>
      <c r="J9" s="14">
        <v>0.4</v>
      </c>
    </row>
    <row r="10" spans="1:10" ht="15.75" customHeight="1" x14ac:dyDescent="0.25">
      <c r="A10" s="176" t="s">
        <v>12</v>
      </c>
      <c r="B10" s="176"/>
      <c r="C10" s="10"/>
      <c r="D10" s="11"/>
      <c r="E10" s="12"/>
      <c r="G10" s="15" t="s">
        <v>13</v>
      </c>
      <c r="H10" s="16">
        <v>0.4</v>
      </c>
      <c r="I10" s="178">
        <f>SUM(H10:H15)</f>
        <v>1</v>
      </c>
      <c r="J10" s="17"/>
    </row>
    <row r="11" spans="1:10" ht="15.75" customHeight="1" x14ac:dyDescent="0.25">
      <c r="A11" s="176" t="s">
        <v>14</v>
      </c>
      <c r="B11" s="176"/>
      <c r="C11" s="10"/>
      <c r="D11" s="11"/>
      <c r="E11" s="12"/>
      <c r="G11" s="15" t="s">
        <v>15</v>
      </c>
      <c r="H11" s="16">
        <v>0.15</v>
      </c>
      <c r="I11" s="178"/>
      <c r="J11" s="18"/>
    </row>
    <row r="12" spans="1:10" ht="15.75" customHeight="1" x14ac:dyDescent="0.25">
      <c r="A12" s="176" t="s">
        <v>16</v>
      </c>
      <c r="B12" s="176"/>
      <c r="C12" s="10"/>
      <c r="D12" s="11"/>
      <c r="E12" s="12"/>
      <c r="G12" s="15" t="s">
        <v>17</v>
      </c>
      <c r="H12" s="16">
        <v>0.1</v>
      </c>
      <c r="I12" s="178"/>
      <c r="J12" s="18"/>
    </row>
    <row r="13" spans="1:10" ht="15.75" customHeight="1" x14ac:dyDescent="0.25">
      <c r="A13" s="176" t="s">
        <v>18</v>
      </c>
      <c r="B13" s="176"/>
      <c r="C13" s="10"/>
      <c r="D13" s="11"/>
      <c r="E13" s="12"/>
      <c r="G13" s="15" t="s">
        <v>19</v>
      </c>
      <c r="H13" s="16">
        <v>0.35</v>
      </c>
      <c r="I13" s="178"/>
      <c r="J13" s="18"/>
    </row>
    <row r="14" spans="1:10" ht="15" customHeight="1" x14ac:dyDescent="0.25">
      <c r="A14" s="176" t="s">
        <v>20</v>
      </c>
      <c r="B14" s="176"/>
      <c r="C14" s="10"/>
      <c r="D14" s="11"/>
      <c r="E14" s="12"/>
      <c r="G14" s="15"/>
      <c r="H14" s="16"/>
      <c r="I14" s="178"/>
      <c r="J14" s="18"/>
    </row>
    <row r="15" spans="1:10" ht="15" customHeight="1" x14ac:dyDescent="0.25">
      <c r="A15" s="176" t="s">
        <v>21</v>
      </c>
      <c r="B15" s="176"/>
      <c r="C15" s="10"/>
      <c r="D15" s="11"/>
      <c r="E15" s="12"/>
      <c r="G15" s="15"/>
      <c r="H15" s="16"/>
      <c r="I15" s="178"/>
      <c r="J15" s="19"/>
    </row>
    <row r="16" spans="1:10" ht="15" customHeight="1" x14ac:dyDescent="0.25">
      <c r="A16" s="176" t="s">
        <v>22</v>
      </c>
      <c r="B16" s="176"/>
      <c r="C16" s="10"/>
      <c r="D16" s="11"/>
      <c r="E16" s="12"/>
      <c r="G16" s="179" t="s">
        <v>23</v>
      </c>
      <c r="H16" s="179"/>
      <c r="I16" s="179"/>
      <c r="J16" s="20">
        <v>0.1</v>
      </c>
    </row>
    <row r="17" spans="1:10" ht="15" customHeight="1" x14ac:dyDescent="0.25">
      <c r="A17" s="176" t="s">
        <v>24</v>
      </c>
      <c r="B17" s="176"/>
      <c r="C17" s="10"/>
      <c r="D17" s="11"/>
      <c r="E17" s="12"/>
      <c r="G17" s="180" t="s">
        <v>25</v>
      </c>
      <c r="H17" s="180"/>
      <c r="I17" s="180"/>
      <c r="J17" s="21">
        <v>0.2</v>
      </c>
    </row>
    <row r="18" spans="1:10" ht="15" customHeight="1" x14ac:dyDescent="0.25">
      <c r="A18" s="176" t="s">
        <v>26</v>
      </c>
      <c r="B18" s="176"/>
      <c r="C18" s="10"/>
      <c r="D18" s="11"/>
      <c r="E18" s="12"/>
      <c r="G18" s="180" t="s">
        <v>27</v>
      </c>
      <c r="H18" s="180"/>
      <c r="I18" s="180"/>
      <c r="J18" s="21">
        <v>0.1</v>
      </c>
    </row>
    <row r="19" spans="1:10" ht="16.8" x14ac:dyDescent="0.25">
      <c r="A19" s="22"/>
      <c r="B19" s="11"/>
      <c r="C19" s="23"/>
      <c r="D19" s="11"/>
      <c r="E19" s="12"/>
      <c r="G19" s="180" t="s">
        <v>28</v>
      </c>
      <c r="H19" s="180"/>
      <c r="I19" s="180"/>
      <c r="J19" s="24">
        <v>0.2</v>
      </c>
    </row>
    <row r="20" spans="1:10" ht="16.8" x14ac:dyDescent="0.3">
      <c r="A20" s="22"/>
      <c r="B20" s="11"/>
      <c r="C20" s="23"/>
      <c r="D20" s="11"/>
      <c r="E20" s="12"/>
      <c r="G20" s="181" t="s">
        <v>29</v>
      </c>
      <c r="H20" s="181"/>
      <c r="I20" s="181"/>
      <c r="J20" s="25">
        <f>J9+J16+J17+J18+J19</f>
        <v>1</v>
      </c>
    </row>
    <row r="21" spans="1:10" x14ac:dyDescent="0.25">
      <c r="A21" s="26" t="s">
        <v>30</v>
      </c>
      <c r="B21" s="27" t="s">
        <v>31</v>
      </c>
      <c r="C21" s="27" t="s">
        <v>32</v>
      </c>
      <c r="D21" s="27" t="s">
        <v>33</v>
      </c>
      <c r="E21" s="27" t="s">
        <v>34</v>
      </c>
    </row>
    <row r="22" spans="1:10" ht="15.75" customHeight="1" x14ac:dyDescent="0.3">
      <c r="A22" s="22">
        <v>1</v>
      </c>
      <c r="B22" s="28"/>
      <c r="C22" s="29"/>
      <c r="D22" s="30"/>
      <c r="E22" s="12"/>
    </row>
    <row r="23" spans="1:10" ht="15.75" customHeight="1" x14ac:dyDescent="0.3">
      <c r="A23" s="22">
        <v>2</v>
      </c>
      <c r="B23" s="28"/>
      <c r="C23" s="29"/>
      <c r="D23" s="30"/>
      <c r="E23" s="12"/>
    </row>
    <row r="24" spans="1:10" ht="15.75" customHeight="1" x14ac:dyDescent="0.3">
      <c r="A24" s="22">
        <v>3</v>
      </c>
      <c r="B24" s="28"/>
      <c r="C24" s="29"/>
      <c r="D24" s="30"/>
      <c r="E24" s="12"/>
    </row>
    <row r="25" spans="1:10" ht="14.4" x14ac:dyDescent="0.3">
      <c r="A25" s="22">
        <v>4</v>
      </c>
      <c r="B25" s="28"/>
      <c r="C25" s="29"/>
      <c r="D25" s="30"/>
      <c r="E25" s="12"/>
      <c r="G25" s="31"/>
    </row>
    <row r="26" spans="1:10" ht="14.4" x14ac:dyDescent="0.3">
      <c r="A26" s="22">
        <v>5</v>
      </c>
      <c r="B26" s="28"/>
      <c r="C26" s="29"/>
      <c r="D26" s="30"/>
      <c r="E26" s="12"/>
    </row>
    <row r="27" spans="1:10" ht="14.4" x14ac:dyDescent="0.3">
      <c r="A27" s="22">
        <v>6</v>
      </c>
      <c r="B27" s="28"/>
      <c r="C27" s="29"/>
      <c r="D27" s="30"/>
      <c r="E27" s="12"/>
    </row>
    <row r="28" spans="1:10" ht="14.4" x14ac:dyDescent="0.3">
      <c r="A28" s="22">
        <v>7</v>
      </c>
      <c r="B28" s="28"/>
      <c r="C28" s="29"/>
      <c r="D28" s="30"/>
      <c r="E28" s="12"/>
    </row>
    <row r="29" spans="1:10" ht="14.4" x14ac:dyDescent="0.3">
      <c r="A29" s="22">
        <v>8</v>
      </c>
      <c r="B29" s="28"/>
      <c r="C29" s="29"/>
      <c r="D29" s="30"/>
      <c r="E29" s="12"/>
    </row>
    <row r="30" spans="1:10" ht="14.4" x14ac:dyDescent="0.3">
      <c r="A30" s="22">
        <v>9</v>
      </c>
      <c r="B30" s="28"/>
      <c r="C30" s="29"/>
      <c r="D30" s="30"/>
      <c r="E30" s="12"/>
    </row>
    <row r="31" spans="1:10" ht="14.4" x14ac:dyDescent="0.3">
      <c r="A31" s="22">
        <v>10</v>
      </c>
      <c r="B31" s="28"/>
      <c r="C31" s="29"/>
      <c r="D31" s="30"/>
      <c r="E31" s="12"/>
    </row>
    <row r="32" spans="1:10" ht="14.4" x14ac:dyDescent="0.3">
      <c r="A32" s="22">
        <v>11</v>
      </c>
      <c r="B32" s="28"/>
      <c r="C32" s="29"/>
      <c r="D32" s="30"/>
      <c r="E32" s="12"/>
    </row>
    <row r="33" spans="1:5" ht="14.4" x14ac:dyDescent="0.3">
      <c r="A33" s="22">
        <v>12</v>
      </c>
      <c r="B33" s="28"/>
      <c r="C33" s="29"/>
      <c r="D33" s="30"/>
      <c r="E33" s="12"/>
    </row>
    <row r="34" spans="1:5" ht="14.4" x14ac:dyDescent="0.3">
      <c r="A34" s="22">
        <v>13</v>
      </c>
      <c r="B34" s="28"/>
      <c r="C34" s="29"/>
      <c r="D34" s="30"/>
      <c r="E34" s="12"/>
    </row>
    <row r="35" spans="1:5" ht="14.4" x14ac:dyDescent="0.3">
      <c r="A35" s="22">
        <v>14</v>
      </c>
      <c r="B35" s="28"/>
      <c r="C35" s="29"/>
      <c r="D35" s="30"/>
      <c r="E35" s="12"/>
    </row>
    <row r="36" spans="1:5" ht="14.4" x14ac:dyDescent="0.3">
      <c r="A36" s="22">
        <v>15</v>
      </c>
      <c r="B36" s="28"/>
      <c r="C36" s="29"/>
      <c r="D36" s="30"/>
      <c r="E36" s="12"/>
    </row>
    <row r="37" spans="1:5" ht="14.4" x14ac:dyDescent="0.25">
      <c r="A37" s="22">
        <v>16</v>
      </c>
      <c r="B37" s="32"/>
      <c r="C37" s="32"/>
      <c r="D37" s="32"/>
      <c r="E37" s="12"/>
    </row>
    <row r="38" spans="1:5" ht="14.4" x14ac:dyDescent="0.25">
      <c r="A38" s="22">
        <v>17</v>
      </c>
      <c r="B38" s="32"/>
      <c r="C38" s="32"/>
      <c r="D38" s="32"/>
      <c r="E38" s="12"/>
    </row>
    <row r="39" spans="1:5" ht="14.4" x14ac:dyDescent="0.25">
      <c r="A39" s="22">
        <v>18</v>
      </c>
      <c r="B39" s="32"/>
      <c r="C39" s="32"/>
      <c r="D39" s="32"/>
      <c r="E39" s="12"/>
    </row>
    <row r="40" spans="1:5" ht="14.4" x14ac:dyDescent="0.25">
      <c r="A40" s="22">
        <v>19</v>
      </c>
      <c r="B40" s="32"/>
      <c r="C40" s="32"/>
      <c r="D40" s="32"/>
      <c r="E40" s="12"/>
    </row>
    <row r="41" spans="1:5" ht="14.4" x14ac:dyDescent="0.25">
      <c r="A41" s="22">
        <v>20</v>
      </c>
      <c r="B41" s="32"/>
      <c r="C41" s="32"/>
      <c r="D41" s="32"/>
      <c r="E41" s="12"/>
    </row>
    <row r="42" spans="1:5" ht="14.4" x14ac:dyDescent="0.25">
      <c r="A42" s="22">
        <v>21</v>
      </c>
      <c r="B42" s="32"/>
      <c r="C42" s="32"/>
      <c r="D42" s="32"/>
      <c r="E42" s="12"/>
    </row>
    <row r="43" spans="1:5" ht="14.4" x14ac:dyDescent="0.25">
      <c r="A43" s="22">
        <v>22</v>
      </c>
      <c r="B43" s="32"/>
      <c r="C43" s="32"/>
      <c r="D43" s="32"/>
      <c r="E43" s="12"/>
    </row>
    <row r="44" spans="1:5" ht="14.4" x14ac:dyDescent="0.25">
      <c r="A44" s="22">
        <v>23</v>
      </c>
      <c r="B44" s="32"/>
      <c r="C44" s="32"/>
      <c r="D44" s="32"/>
      <c r="E44" s="12"/>
    </row>
    <row r="45" spans="1:5" ht="14.4" x14ac:dyDescent="0.25">
      <c r="A45" s="22">
        <v>24</v>
      </c>
      <c r="B45" s="32"/>
      <c r="C45" s="32"/>
      <c r="D45" s="32"/>
      <c r="E45" s="12"/>
    </row>
    <row r="46" spans="1:5" ht="14.4" x14ac:dyDescent="0.25">
      <c r="A46" s="22">
        <v>25</v>
      </c>
      <c r="B46" s="32"/>
      <c r="C46" s="32"/>
      <c r="D46" s="32"/>
      <c r="E46" s="12"/>
    </row>
    <row r="47" spans="1:5" ht="14.4" x14ac:dyDescent="0.25">
      <c r="A47" s="22">
        <v>26</v>
      </c>
      <c r="B47" s="32"/>
      <c r="C47" s="32"/>
      <c r="D47" s="32"/>
      <c r="E47" s="12"/>
    </row>
    <row r="48" spans="1:5" ht="14.4" x14ac:dyDescent="0.25">
      <c r="A48" s="22">
        <v>27</v>
      </c>
      <c r="B48" s="32"/>
      <c r="C48" s="32"/>
      <c r="D48" s="32"/>
      <c r="E48" s="12"/>
    </row>
    <row r="49" spans="1:5" ht="14.4" x14ac:dyDescent="0.25">
      <c r="A49" s="22">
        <v>28</v>
      </c>
      <c r="B49" s="32"/>
      <c r="C49" s="32"/>
      <c r="D49" s="32"/>
      <c r="E49" s="12"/>
    </row>
    <row r="50" spans="1:5" ht="14.4" x14ac:dyDescent="0.25">
      <c r="A50" s="22">
        <v>29</v>
      </c>
      <c r="B50" s="32"/>
      <c r="C50" s="32"/>
      <c r="D50" s="32"/>
      <c r="E50" s="12"/>
    </row>
    <row r="51" spans="1:5" ht="14.4" x14ac:dyDescent="0.25">
      <c r="A51" s="22">
        <v>30</v>
      </c>
      <c r="B51" s="32"/>
      <c r="C51" s="32"/>
      <c r="D51" s="32"/>
      <c r="E51" s="12"/>
    </row>
    <row r="52" spans="1:5" ht="14.4" x14ac:dyDescent="0.25">
      <c r="A52" s="22">
        <v>31</v>
      </c>
      <c r="B52" s="32"/>
      <c r="C52" s="32"/>
      <c r="D52" s="32"/>
      <c r="E52" s="12"/>
    </row>
    <row r="53" spans="1:5" ht="14.4" x14ac:dyDescent="0.25">
      <c r="A53" s="22">
        <v>32</v>
      </c>
      <c r="B53" s="32"/>
      <c r="C53" s="32"/>
      <c r="D53" s="32"/>
      <c r="E53" s="12"/>
    </row>
    <row r="54" spans="1:5" ht="14.4" x14ac:dyDescent="0.25">
      <c r="A54" s="22">
        <v>33</v>
      </c>
      <c r="B54" s="32"/>
      <c r="C54" s="32"/>
      <c r="D54" s="32"/>
      <c r="E54" s="12"/>
    </row>
    <row r="55" spans="1:5" ht="14.4" x14ac:dyDescent="0.25">
      <c r="A55" s="22">
        <v>34</v>
      </c>
      <c r="B55" s="32"/>
      <c r="C55" s="32"/>
      <c r="D55" s="32"/>
      <c r="E55" s="12"/>
    </row>
    <row r="56" spans="1:5" ht="14.4" x14ac:dyDescent="0.25">
      <c r="A56" s="22">
        <v>35</v>
      </c>
      <c r="B56" s="32"/>
      <c r="C56" s="32"/>
      <c r="D56" s="32"/>
      <c r="E56" s="12"/>
    </row>
    <row r="57" spans="1:5" ht="14.4" x14ac:dyDescent="0.25">
      <c r="A57" s="22">
        <v>36</v>
      </c>
      <c r="B57" s="32"/>
      <c r="C57" s="32"/>
      <c r="D57" s="32"/>
      <c r="E57" s="12"/>
    </row>
    <row r="58" spans="1:5" ht="14.4" x14ac:dyDescent="0.25">
      <c r="A58" s="22">
        <v>37</v>
      </c>
      <c r="B58" s="33"/>
      <c r="C58" s="33"/>
      <c r="D58" s="33"/>
      <c r="E58" s="12"/>
    </row>
    <row r="59" spans="1:5" ht="14.4" x14ac:dyDescent="0.25">
      <c r="A59" s="22">
        <v>38</v>
      </c>
      <c r="B59" s="33"/>
      <c r="C59" s="33"/>
      <c r="D59" s="33"/>
      <c r="E59" s="12"/>
    </row>
    <row r="60" spans="1:5" ht="14.4" x14ac:dyDescent="0.25">
      <c r="A60" s="22">
        <v>39</v>
      </c>
      <c r="B60" s="33"/>
      <c r="C60" s="33"/>
      <c r="D60" s="33"/>
      <c r="E60" s="12"/>
    </row>
    <row r="61" spans="1:5" ht="14.4" x14ac:dyDescent="0.25">
      <c r="A61" s="22">
        <v>40</v>
      </c>
      <c r="B61" s="33"/>
      <c r="C61" s="33"/>
      <c r="D61" s="33"/>
      <c r="E61" s="12"/>
    </row>
    <row r="62" spans="1:5" ht="14.4" x14ac:dyDescent="0.25">
      <c r="A62" s="22">
        <v>41</v>
      </c>
      <c r="B62" s="33"/>
      <c r="C62" s="33"/>
      <c r="D62" s="33"/>
      <c r="E62" s="12"/>
    </row>
    <row r="63" spans="1:5" ht="14.4" x14ac:dyDescent="0.25">
      <c r="A63" s="22">
        <v>42</v>
      </c>
      <c r="B63" s="33"/>
      <c r="C63" s="33"/>
      <c r="D63" s="33"/>
      <c r="E63" s="12"/>
    </row>
    <row r="64" spans="1:5" ht="14.4" x14ac:dyDescent="0.25">
      <c r="A64" s="22">
        <v>43</v>
      </c>
      <c r="B64" s="33"/>
      <c r="C64" s="33"/>
      <c r="D64" s="33"/>
      <c r="E64" s="12"/>
    </row>
    <row r="65" spans="1:7" ht="15" customHeight="1" x14ac:dyDescent="0.25">
      <c r="A65" s="22">
        <v>44</v>
      </c>
      <c r="B65" s="33"/>
      <c r="C65" s="33"/>
      <c r="D65" s="33"/>
      <c r="E65" s="12"/>
    </row>
    <row r="66" spans="1:7" ht="14.4" x14ac:dyDescent="0.25">
      <c r="A66" s="22">
        <v>45</v>
      </c>
      <c r="B66" s="33"/>
      <c r="C66" s="33"/>
      <c r="D66" s="33"/>
      <c r="E66" s="12"/>
    </row>
    <row r="67" spans="1:7" ht="15.75" customHeight="1" x14ac:dyDescent="0.25">
      <c r="A67" s="22">
        <v>46</v>
      </c>
      <c r="B67" s="33"/>
      <c r="C67" s="33"/>
      <c r="D67" s="33"/>
      <c r="E67" s="12"/>
    </row>
    <row r="68" spans="1:7" ht="15.75" customHeight="1" x14ac:dyDescent="0.25">
      <c r="A68" s="22">
        <v>47</v>
      </c>
      <c r="B68" s="33"/>
      <c r="C68" s="33"/>
      <c r="D68" s="33"/>
      <c r="E68" s="12"/>
    </row>
    <row r="69" spans="1:7" ht="15.75" customHeight="1" x14ac:dyDescent="0.25">
      <c r="A69" s="22">
        <v>48</v>
      </c>
      <c r="B69" s="33"/>
      <c r="C69" s="33"/>
      <c r="D69" s="33"/>
      <c r="E69" s="12"/>
    </row>
    <row r="70" spans="1:7" ht="14.4" x14ac:dyDescent="0.25">
      <c r="A70" s="22">
        <v>49</v>
      </c>
      <c r="B70" s="33"/>
      <c r="C70" s="33"/>
      <c r="D70" s="33"/>
      <c r="E70" s="12"/>
      <c r="G70" s="31"/>
    </row>
    <row r="71" spans="1:7" ht="14.4" x14ac:dyDescent="0.25">
      <c r="A71" s="22">
        <v>50</v>
      </c>
      <c r="B71" s="33"/>
      <c r="C71" s="33"/>
      <c r="D71" s="33"/>
      <c r="E71" s="12"/>
    </row>
    <row r="72" spans="1:7" ht="14.4" x14ac:dyDescent="0.25">
      <c r="A72" s="22">
        <v>51</v>
      </c>
      <c r="B72" s="33"/>
      <c r="C72" s="33"/>
      <c r="D72" s="33"/>
      <c r="E72" s="12"/>
    </row>
    <row r="73" spans="1:7" ht="14.4" x14ac:dyDescent="0.25">
      <c r="A73" s="22">
        <v>52</v>
      </c>
      <c r="B73" s="33"/>
      <c r="C73" s="33"/>
      <c r="D73" s="33"/>
      <c r="E73" s="12"/>
    </row>
    <row r="74" spans="1:7" ht="14.4" x14ac:dyDescent="0.25">
      <c r="A74" s="22">
        <v>53</v>
      </c>
      <c r="B74" s="33"/>
      <c r="C74" s="33"/>
      <c r="D74" s="33"/>
      <c r="E74" s="12"/>
    </row>
    <row r="75" spans="1:7" ht="14.4" x14ac:dyDescent="0.25">
      <c r="A75" s="22">
        <v>54</v>
      </c>
      <c r="B75" s="33"/>
      <c r="C75" s="33"/>
      <c r="D75" s="33"/>
      <c r="E75" s="12"/>
    </row>
    <row r="76" spans="1:7" ht="14.4" x14ac:dyDescent="0.25">
      <c r="A76" s="22">
        <v>55</v>
      </c>
      <c r="B76" s="33"/>
      <c r="C76" s="33"/>
      <c r="D76" s="33"/>
      <c r="E76" s="12"/>
    </row>
    <row r="77" spans="1:7" ht="14.4" x14ac:dyDescent="0.25">
      <c r="A77" s="22">
        <v>56</v>
      </c>
      <c r="B77" s="33"/>
      <c r="C77" s="33"/>
      <c r="D77" s="33"/>
      <c r="E77" s="12"/>
    </row>
    <row r="78" spans="1:7" ht="14.4" x14ac:dyDescent="0.25">
      <c r="A78" s="22">
        <v>57</v>
      </c>
      <c r="B78" s="33"/>
      <c r="C78" s="33"/>
      <c r="D78" s="33"/>
      <c r="E78" s="12"/>
    </row>
    <row r="79" spans="1:7" ht="14.4" x14ac:dyDescent="0.25">
      <c r="A79" s="22">
        <v>58</v>
      </c>
      <c r="B79" s="33"/>
      <c r="C79" s="33"/>
      <c r="D79" s="33"/>
      <c r="E79" s="12"/>
    </row>
    <row r="80" spans="1:7" ht="14.4" x14ac:dyDescent="0.25">
      <c r="A80" s="22">
        <v>59</v>
      </c>
      <c r="B80" s="33"/>
      <c r="C80" s="33"/>
      <c r="D80" s="33"/>
      <c r="E80" s="12"/>
    </row>
    <row r="81" spans="1:5" ht="14.4" x14ac:dyDescent="0.25">
      <c r="A81" s="22">
        <v>60</v>
      </c>
      <c r="B81" s="33"/>
      <c r="C81" s="33"/>
      <c r="D81" s="33"/>
      <c r="E81" s="12"/>
    </row>
    <row r="82" spans="1:5" ht="14.4" x14ac:dyDescent="0.25">
      <c r="A82" s="22">
        <v>61</v>
      </c>
      <c r="B82" s="33"/>
      <c r="C82" s="33"/>
      <c r="D82" s="33"/>
      <c r="E82" s="12"/>
    </row>
    <row r="83" spans="1:5" ht="14.4" x14ac:dyDescent="0.25">
      <c r="A83" s="22">
        <v>62</v>
      </c>
      <c r="B83" s="33"/>
      <c r="C83" s="33"/>
      <c r="D83" s="33"/>
      <c r="E83" s="12"/>
    </row>
    <row r="84" spans="1:5" ht="14.4" x14ac:dyDescent="0.25">
      <c r="A84" s="22">
        <v>63</v>
      </c>
      <c r="B84" s="33"/>
      <c r="C84" s="33"/>
      <c r="D84" s="33"/>
      <c r="E84" s="12"/>
    </row>
    <row r="85" spans="1:5" ht="14.4" x14ac:dyDescent="0.25">
      <c r="A85" s="22">
        <v>64</v>
      </c>
      <c r="B85" s="33"/>
      <c r="C85" s="33"/>
      <c r="D85" s="33"/>
      <c r="E85" s="12"/>
    </row>
    <row r="86" spans="1:5" ht="14.4" x14ac:dyDescent="0.25">
      <c r="A86" s="22">
        <v>65</v>
      </c>
      <c r="B86" s="33"/>
      <c r="C86" s="33"/>
      <c r="D86" s="33"/>
      <c r="E86" s="12"/>
    </row>
    <row r="87" spans="1:5" ht="14.4" x14ac:dyDescent="0.25">
      <c r="A87" s="22">
        <v>66</v>
      </c>
      <c r="B87" s="33"/>
      <c r="C87" s="33"/>
      <c r="D87" s="33"/>
      <c r="E87" s="12"/>
    </row>
    <row r="88" spans="1:5" ht="14.4" x14ac:dyDescent="0.25">
      <c r="A88" s="22">
        <v>67</v>
      </c>
      <c r="B88" s="33"/>
      <c r="C88" s="33"/>
      <c r="D88" s="33"/>
      <c r="E88" s="12"/>
    </row>
    <row r="89" spans="1:5" ht="14.4" x14ac:dyDescent="0.25">
      <c r="A89" s="22">
        <v>68</v>
      </c>
      <c r="B89" s="33"/>
      <c r="C89" s="33"/>
      <c r="D89" s="33"/>
      <c r="E89" s="12"/>
    </row>
    <row r="90" spans="1:5" ht="14.4" x14ac:dyDescent="0.25">
      <c r="A90" s="22">
        <v>69</v>
      </c>
      <c r="B90" s="33"/>
      <c r="C90" s="33"/>
      <c r="D90" s="33"/>
      <c r="E90" s="12"/>
    </row>
    <row r="91" spans="1:5" ht="14.4" x14ac:dyDescent="0.25">
      <c r="A91" s="22">
        <v>70</v>
      </c>
      <c r="B91" s="33"/>
      <c r="C91" s="33"/>
      <c r="D91" s="33"/>
      <c r="E91" s="12"/>
    </row>
    <row r="92" spans="1:5" ht="14.4" x14ac:dyDescent="0.25">
      <c r="A92" s="22">
        <v>71</v>
      </c>
      <c r="B92" s="33"/>
      <c r="C92" s="33"/>
      <c r="D92" s="33"/>
      <c r="E92" s="12"/>
    </row>
    <row r="93" spans="1:5" ht="14.4" x14ac:dyDescent="0.25">
      <c r="A93" s="22">
        <v>72</v>
      </c>
      <c r="B93" s="33"/>
      <c r="C93" s="33"/>
      <c r="D93" s="33"/>
      <c r="E93" s="12"/>
    </row>
    <row r="94" spans="1:5" ht="14.4" x14ac:dyDescent="0.25">
      <c r="A94" s="22">
        <v>73</v>
      </c>
      <c r="B94" s="33"/>
      <c r="C94" s="33"/>
      <c r="D94" s="33"/>
      <c r="E94" s="12"/>
    </row>
    <row r="95" spans="1:5" ht="14.4" x14ac:dyDescent="0.25">
      <c r="A95" s="22">
        <v>74</v>
      </c>
      <c r="B95" s="33"/>
      <c r="C95" s="33"/>
      <c r="D95" s="33"/>
      <c r="E95" s="12"/>
    </row>
    <row r="96" spans="1:5" ht="14.4" x14ac:dyDescent="0.25">
      <c r="A96" s="22">
        <v>75</v>
      </c>
      <c r="B96" s="33"/>
      <c r="C96" s="33"/>
      <c r="D96" s="33"/>
      <c r="E96" s="12"/>
    </row>
    <row r="97" spans="1:5" ht="14.4" x14ac:dyDescent="0.25">
      <c r="A97" s="22">
        <v>76</v>
      </c>
      <c r="B97" s="33"/>
      <c r="C97" s="33"/>
      <c r="D97" s="33"/>
      <c r="E97" s="12"/>
    </row>
    <row r="98" spans="1:5" ht="14.4" x14ac:dyDescent="0.25">
      <c r="A98" s="22">
        <v>77</v>
      </c>
      <c r="B98" s="33"/>
      <c r="C98" s="33"/>
      <c r="D98" s="33"/>
      <c r="E98" s="12"/>
    </row>
    <row r="99" spans="1:5" ht="14.4" x14ac:dyDescent="0.25">
      <c r="A99" s="22">
        <v>78</v>
      </c>
      <c r="B99" s="33"/>
      <c r="C99" s="33"/>
      <c r="D99" s="33"/>
      <c r="E99" s="12"/>
    </row>
    <row r="100" spans="1:5" ht="14.4" x14ac:dyDescent="0.25">
      <c r="A100" s="22">
        <v>79</v>
      </c>
      <c r="B100" s="33"/>
      <c r="C100" s="33"/>
      <c r="D100" s="33"/>
      <c r="E100" s="12"/>
    </row>
    <row r="101" spans="1:5" ht="14.4" x14ac:dyDescent="0.25">
      <c r="A101" s="22">
        <v>80</v>
      </c>
      <c r="B101" s="33"/>
      <c r="C101" s="33"/>
      <c r="D101" s="33"/>
      <c r="E101" s="12"/>
    </row>
    <row r="102" spans="1:5" ht="14.4" x14ac:dyDescent="0.25">
      <c r="A102" s="22">
        <v>81</v>
      </c>
      <c r="B102" s="33"/>
      <c r="C102" s="33"/>
      <c r="D102" s="33"/>
      <c r="E102" s="12"/>
    </row>
    <row r="103" spans="1:5" ht="14.4" x14ac:dyDescent="0.25">
      <c r="A103" s="22">
        <v>82</v>
      </c>
      <c r="B103" s="33"/>
      <c r="C103" s="33"/>
      <c r="D103" s="33"/>
      <c r="E103" s="12"/>
    </row>
    <row r="104" spans="1:5" ht="14.4" x14ac:dyDescent="0.25">
      <c r="A104" s="22">
        <v>83</v>
      </c>
      <c r="B104" s="33"/>
      <c r="C104" s="33"/>
      <c r="D104" s="33"/>
      <c r="E104" s="12"/>
    </row>
    <row r="105" spans="1:5" ht="14.4" x14ac:dyDescent="0.25">
      <c r="A105" s="22">
        <v>84</v>
      </c>
      <c r="B105" s="33"/>
      <c r="C105" s="33"/>
      <c r="D105" s="33"/>
      <c r="E105" s="12"/>
    </row>
    <row r="106" spans="1:5" ht="14.4" x14ac:dyDescent="0.25">
      <c r="A106" s="22">
        <v>85</v>
      </c>
      <c r="B106" s="33"/>
      <c r="C106" s="33"/>
      <c r="D106" s="33"/>
      <c r="E106" s="12"/>
    </row>
    <row r="107" spans="1:5" ht="14.4" x14ac:dyDescent="0.25">
      <c r="A107" s="22">
        <v>86</v>
      </c>
      <c r="B107" s="33"/>
      <c r="C107" s="33"/>
      <c r="D107" s="33"/>
      <c r="E107" s="12"/>
    </row>
    <row r="108" spans="1:5" ht="14.4" x14ac:dyDescent="0.25">
      <c r="A108" s="22">
        <v>87</v>
      </c>
      <c r="B108" s="33"/>
      <c r="C108" s="33"/>
      <c r="D108" s="33"/>
      <c r="E108" s="12"/>
    </row>
    <row r="109" spans="1:5" ht="14.4" x14ac:dyDescent="0.25">
      <c r="A109" s="22">
        <v>88</v>
      </c>
      <c r="B109" s="33"/>
      <c r="C109" s="33"/>
      <c r="D109" s="33"/>
      <c r="E109" s="12"/>
    </row>
    <row r="110" spans="1:5" ht="15" customHeight="1" x14ac:dyDescent="0.25">
      <c r="A110" s="22">
        <v>89</v>
      </c>
      <c r="B110" s="33"/>
      <c r="C110" s="33"/>
      <c r="D110" s="33"/>
      <c r="E110" s="12"/>
    </row>
    <row r="111" spans="1:5" ht="14.4" x14ac:dyDescent="0.25">
      <c r="A111" s="22">
        <v>90</v>
      </c>
      <c r="B111" s="33"/>
      <c r="C111" s="33"/>
      <c r="D111" s="33"/>
      <c r="E111" s="12"/>
    </row>
    <row r="112" spans="1:5" x14ac:dyDescent="0.25">
      <c r="A112" s="22">
        <v>91</v>
      </c>
      <c r="B112" s="34"/>
      <c r="C112" s="34"/>
      <c r="D112" s="34"/>
      <c r="E112" s="12"/>
    </row>
    <row r="113" spans="1:5" x14ac:dyDescent="0.25">
      <c r="A113" s="22">
        <v>92</v>
      </c>
      <c r="B113" s="34"/>
      <c r="C113" s="34"/>
      <c r="D113" s="34"/>
      <c r="E113" s="12"/>
    </row>
    <row r="114" spans="1:5" x14ac:dyDescent="0.25">
      <c r="A114" s="22">
        <v>93</v>
      </c>
      <c r="B114" s="34"/>
      <c r="C114" s="34"/>
      <c r="D114" s="34"/>
      <c r="E114" s="12"/>
    </row>
    <row r="115" spans="1:5" x14ac:dyDescent="0.25">
      <c r="A115" s="22">
        <v>94</v>
      </c>
      <c r="B115" s="34"/>
      <c r="C115" s="34"/>
      <c r="D115" s="34"/>
      <c r="E115" s="12"/>
    </row>
    <row r="116" spans="1:5" x14ac:dyDescent="0.25">
      <c r="A116" s="22">
        <v>95</v>
      </c>
      <c r="B116" s="34"/>
      <c r="C116" s="34"/>
      <c r="D116" s="34"/>
      <c r="E116" s="12"/>
    </row>
    <row r="117" spans="1:5" x14ac:dyDescent="0.25">
      <c r="A117" s="22">
        <v>96</v>
      </c>
      <c r="B117" s="34"/>
      <c r="C117" s="34"/>
      <c r="D117" s="34"/>
      <c r="E117" s="12"/>
    </row>
    <row r="118" spans="1:5" x14ac:dyDescent="0.25">
      <c r="A118" s="22">
        <v>97</v>
      </c>
      <c r="B118" s="34"/>
      <c r="C118" s="34"/>
      <c r="D118" s="34"/>
      <c r="E118" s="12"/>
    </row>
    <row r="119" spans="1:5" x14ac:dyDescent="0.25">
      <c r="A119" s="22">
        <v>98</v>
      </c>
      <c r="B119" s="34"/>
      <c r="C119" s="34"/>
      <c r="D119" s="34"/>
      <c r="E119" s="12"/>
    </row>
    <row r="120" spans="1:5" x14ac:dyDescent="0.25">
      <c r="A120" s="22">
        <v>99</v>
      </c>
      <c r="B120" s="34"/>
      <c r="C120" s="34"/>
      <c r="D120" s="34"/>
      <c r="E120" s="12"/>
    </row>
    <row r="121" spans="1:5" x14ac:dyDescent="0.25">
      <c r="A121" s="22">
        <v>100</v>
      </c>
      <c r="B121" s="34"/>
      <c r="C121" s="34"/>
      <c r="D121" s="34"/>
      <c r="E121" s="12"/>
    </row>
    <row r="122" spans="1:5" x14ac:dyDescent="0.25">
      <c r="A122" s="35"/>
      <c r="B122" s="36"/>
      <c r="C122" s="36"/>
      <c r="D122" s="36"/>
      <c r="E122" s="37"/>
    </row>
  </sheetData>
  <sheetProtection selectLockedCells="1" selectUnlockedCells="1"/>
  <mergeCells count="19">
    <mergeCell ref="G19:I19"/>
    <mergeCell ref="G20:I20"/>
    <mergeCell ref="A15:B15"/>
    <mergeCell ref="A16:B16"/>
    <mergeCell ref="G16:I16"/>
    <mergeCell ref="A17:B17"/>
    <mergeCell ref="G17:I17"/>
    <mergeCell ref="A18:B18"/>
    <mergeCell ref="G18:I18"/>
    <mergeCell ref="A7:B7"/>
    <mergeCell ref="A8:B8"/>
    <mergeCell ref="A9:B9"/>
    <mergeCell ref="G9:I9"/>
    <mergeCell ref="A10:B10"/>
    <mergeCell ref="I10:I15"/>
    <mergeCell ref="A11:B11"/>
    <mergeCell ref="A12:B12"/>
    <mergeCell ref="A13:B13"/>
    <mergeCell ref="A14:B14"/>
  </mergeCells>
  <dataValidations count="2">
    <dataValidation type="list" operator="equal" allowBlank="1" showErrorMessage="1" sqref="E22:E121" xr:uid="{6E3A72E9-0442-4DAD-9629-02E6F543CDF8}">
      <formula1>"1992,2000,2005,2018"</formula1>
      <formula2>0</formula2>
    </dataValidation>
    <dataValidation type="list" operator="equal" allowBlank="1" showErrorMessage="1" sqref="E122" xr:uid="{48F0E1B6-507E-4255-AD36-1B551338DB10}">
      <formula1>"1999,2000,2005,2018"</formula1>
      <formula2>0</formula2>
    </dataValidation>
  </dataValidations>
  <pageMargins left="0.7" right="0.7" top="0.75" bottom="0.75" header="0.51180555555555551" footer="0.51180555555555551"/>
  <pageSetup scale="86" firstPageNumber="0" orientation="portrait" horizontalDpi="300" verticalDpi="300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83B2-9711-43A8-80A9-3D4892365D1F}">
  <dimension ref="A1:I103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ColWidth="10.6640625" defaultRowHeight="13.2" x14ac:dyDescent="0.25"/>
  <cols>
    <col min="1" max="1" width="3.88671875" style="1" customWidth="1"/>
    <col min="2" max="2" width="41.6640625" style="1" customWidth="1"/>
    <col min="3" max="6" width="10.109375" style="38" customWidth="1"/>
    <col min="7" max="16384" width="10.6640625" style="38"/>
  </cols>
  <sheetData>
    <row r="1" spans="1:9" s="44" customFormat="1" ht="13.8" x14ac:dyDescent="0.3">
      <c r="A1" s="182" t="s">
        <v>30</v>
      </c>
      <c r="B1" s="183" t="s">
        <v>32</v>
      </c>
      <c r="C1" s="39"/>
      <c r="D1" s="40"/>
      <c r="E1" s="40"/>
      <c r="F1" s="41"/>
      <c r="G1" s="42"/>
      <c r="H1" s="43"/>
      <c r="I1" s="43"/>
    </row>
    <row r="2" spans="1:9" s="49" customFormat="1" ht="34.5" customHeight="1" x14ac:dyDescent="0.3">
      <c r="A2" s="182"/>
      <c r="B2" s="183"/>
      <c r="C2" s="45" t="str">
        <f>Data!G16</f>
        <v>PRELIM EXAM</v>
      </c>
      <c r="D2" s="46" t="str">
        <f>Data!G17</f>
        <v>MIDTERM EXAM</v>
      </c>
      <c r="E2" s="46" t="str">
        <f>Data!G18</f>
        <v>PREFINAL EXAM</v>
      </c>
      <c r="F2" s="47" t="str">
        <f>Data!G19</f>
        <v>FINAL EXAM</v>
      </c>
      <c r="G2" s="48"/>
    </row>
    <row r="3" spans="1:9" s="51" customFormat="1" x14ac:dyDescent="0.3">
      <c r="A3" s="182"/>
      <c r="B3" s="183"/>
      <c r="C3" s="50"/>
      <c r="F3" s="52"/>
    </row>
    <row r="4" spans="1:9" s="59" customFormat="1" x14ac:dyDescent="0.25">
      <c r="A4" s="53">
        <f>Data!A22</f>
        <v>1</v>
      </c>
      <c r="B4" s="54" t="str">
        <f>IF(ISBLANK(Data!C22)," ",Data!C22)</f>
        <v xml:space="preserve"> </v>
      </c>
      <c r="C4" s="55"/>
      <c r="D4" s="56"/>
      <c r="E4" s="56"/>
      <c r="F4" s="57"/>
      <c r="G4" s="58"/>
    </row>
    <row r="5" spans="1:9" s="59" customFormat="1" x14ac:dyDescent="0.25">
      <c r="A5" s="53">
        <f>Data!A23</f>
        <v>2</v>
      </c>
      <c r="B5" s="54" t="str">
        <f>IF(ISBLANK(Data!C23)," ",Data!C23)</f>
        <v xml:space="preserve"> </v>
      </c>
      <c r="C5" s="55"/>
      <c r="D5" s="56"/>
      <c r="E5" s="56"/>
      <c r="F5" s="57"/>
      <c r="G5" s="58"/>
    </row>
    <row r="6" spans="1:9" s="59" customFormat="1" x14ac:dyDescent="0.25">
      <c r="A6" s="53">
        <f>Data!A24</f>
        <v>3</v>
      </c>
      <c r="B6" s="54" t="str">
        <f>IF(ISBLANK(Data!C24)," ",Data!C24)</f>
        <v xml:space="preserve"> </v>
      </c>
      <c r="C6" s="55"/>
      <c r="D6" s="56"/>
      <c r="E6" s="56"/>
      <c r="F6" s="57"/>
      <c r="G6" s="58"/>
    </row>
    <row r="7" spans="1:9" s="59" customFormat="1" x14ac:dyDescent="0.25">
      <c r="A7" s="53">
        <f>Data!A25</f>
        <v>4</v>
      </c>
      <c r="B7" s="54" t="str">
        <f>IF(ISBLANK(Data!C25)," ",Data!C25)</f>
        <v xml:space="preserve"> </v>
      </c>
      <c r="C7" s="55"/>
      <c r="D7" s="56"/>
      <c r="E7" s="56"/>
      <c r="F7" s="57"/>
      <c r="G7" s="58"/>
    </row>
    <row r="8" spans="1:9" s="59" customFormat="1" x14ac:dyDescent="0.25">
      <c r="A8" s="53">
        <f>Data!A26</f>
        <v>5</v>
      </c>
      <c r="B8" s="54" t="str">
        <f>IF(ISBLANK(Data!C26)," ",Data!C26)</f>
        <v xml:space="preserve"> </v>
      </c>
      <c r="C8" s="55"/>
      <c r="D8" s="56"/>
      <c r="E8" s="56"/>
      <c r="F8" s="57"/>
      <c r="G8" s="58"/>
    </row>
    <row r="9" spans="1:9" s="59" customFormat="1" x14ac:dyDescent="0.25">
      <c r="A9" s="53">
        <f>Data!A27</f>
        <v>6</v>
      </c>
      <c r="B9" s="54" t="str">
        <f>IF(ISBLANK(Data!C27)," ",Data!C27)</f>
        <v xml:space="preserve"> </v>
      </c>
      <c r="C9" s="55"/>
      <c r="D9" s="56"/>
      <c r="E9" s="56"/>
      <c r="F9" s="57"/>
      <c r="G9" s="58"/>
    </row>
    <row r="10" spans="1:9" s="59" customFormat="1" x14ac:dyDescent="0.25">
      <c r="A10" s="53">
        <f>Data!A28</f>
        <v>7</v>
      </c>
      <c r="B10" s="54" t="str">
        <f>IF(ISBLANK(Data!C28)," ",Data!C28)</f>
        <v xml:space="preserve"> </v>
      </c>
      <c r="C10" s="55"/>
      <c r="D10" s="56"/>
      <c r="E10" s="56"/>
      <c r="F10" s="57"/>
      <c r="G10" s="58"/>
    </row>
    <row r="11" spans="1:9" s="59" customFormat="1" x14ac:dyDescent="0.25">
      <c r="A11" s="53">
        <f>Data!A29</f>
        <v>8</v>
      </c>
      <c r="B11" s="54" t="str">
        <f>IF(ISBLANK(Data!C29)," ",Data!C29)</f>
        <v xml:space="preserve"> </v>
      </c>
      <c r="C11" s="55"/>
      <c r="D11" s="56"/>
      <c r="E11" s="56"/>
      <c r="F11" s="57"/>
      <c r="G11" s="58"/>
    </row>
    <row r="12" spans="1:9" s="59" customFormat="1" x14ac:dyDescent="0.25">
      <c r="A12" s="53">
        <f>Data!A30</f>
        <v>9</v>
      </c>
      <c r="B12" s="54" t="str">
        <f>IF(ISBLANK(Data!C30)," ",Data!C30)</f>
        <v xml:space="preserve"> </v>
      </c>
      <c r="C12" s="55"/>
      <c r="D12" s="56"/>
      <c r="E12" s="56"/>
      <c r="F12" s="57"/>
      <c r="G12" s="58"/>
    </row>
    <row r="13" spans="1:9" s="59" customFormat="1" x14ac:dyDescent="0.25">
      <c r="A13" s="53">
        <f>Data!A31</f>
        <v>10</v>
      </c>
      <c r="B13" s="54" t="str">
        <f>IF(ISBLANK(Data!C31)," ",Data!C31)</f>
        <v xml:space="preserve"> </v>
      </c>
      <c r="C13" s="55"/>
      <c r="D13" s="56"/>
      <c r="E13" s="56"/>
      <c r="F13" s="57"/>
      <c r="G13" s="58"/>
    </row>
    <row r="14" spans="1:9" s="59" customFormat="1" x14ac:dyDescent="0.25">
      <c r="A14" s="53">
        <f>Data!A32</f>
        <v>11</v>
      </c>
      <c r="B14" s="54" t="str">
        <f>IF(ISBLANK(Data!C32)," ",Data!C32)</f>
        <v xml:space="preserve"> </v>
      </c>
      <c r="C14" s="55"/>
      <c r="D14" s="56"/>
      <c r="E14" s="56"/>
      <c r="F14" s="57"/>
      <c r="G14" s="58"/>
    </row>
    <row r="15" spans="1:9" s="59" customFormat="1" x14ac:dyDescent="0.25">
      <c r="A15" s="53">
        <f>Data!A33</f>
        <v>12</v>
      </c>
      <c r="B15" s="54" t="str">
        <f>IF(ISBLANK(Data!C33)," ",Data!C33)</f>
        <v xml:space="preserve"> </v>
      </c>
      <c r="C15" s="55"/>
      <c r="D15" s="56"/>
      <c r="E15" s="56"/>
      <c r="F15" s="57"/>
      <c r="G15" s="58"/>
    </row>
    <row r="16" spans="1:9" s="59" customFormat="1" x14ac:dyDescent="0.25">
      <c r="A16" s="53">
        <f>Data!A34</f>
        <v>13</v>
      </c>
      <c r="B16" s="54" t="str">
        <f>IF(ISBLANK(Data!C34)," ",Data!C34)</f>
        <v xml:space="preserve"> </v>
      </c>
      <c r="C16" s="55"/>
      <c r="D16" s="56"/>
      <c r="E16" s="56"/>
      <c r="F16" s="57"/>
      <c r="G16" s="58"/>
    </row>
    <row r="17" spans="1:7" s="59" customFormat="1" x14ac:dyDescent="0.25">
      <c r="A17" s="53">
        <f>Data!A35</f>
        <v>14</v>
      </c>
      <c r="B17" s="54" t="str">
        <f>IF(ISBLANK(Data!C35)," ",Data!C35)</f>
        <v xml:space="preserve"> </v>
      </c>
      <c r="C17" s="55"/>
      <c r="D17" s="56"/>
      <c r="E17" s="56"/>
      <c r="F17" s="57"/>
      <c r="G17" s="58"/>
    </row>
    <row r="18" spans="1:7" s="59" customFormat="1" x14ac:dyDescent="0.25">
      <c r="A18" s="53">
        <f>Data!A36</f>
        <v>15</v>
      </c>
      <c r="B18" s="54" t="str">
        <f>IF(ISBLANK(Data!C36)," ",Data!C36)</f>
        <v xml:space="preserve"> </v>
      </c>
      <c r="C18" s="55"/>
      <c r="D18" s="56"/>
      <c r="E18" s="56"/>
      <c r="F18" s="57"/>
      <c r="G18" s="58"/>
    </row>
    <row r="19" spans="1:7" s="59" customFormat="1" x14ac:dyDescent="0.25">
      <c r="A19" s="53">
        <f>Data!A37</f>
        <v>16</v>
      </c>
      <c r="B19" s="54" t="str">
        <f>IF(ISBLANK(Data!C37)," ",Data!C37)</f>
        <v xml:space="preserve"> </v>
      </c>
      <c r="C19" s="55"/>
      <c r="D19" s="56"/>
      <c r="E19" s="56"/>
      <c r="F19" s="57"/>
      <c r="G19" s="58"/>
    </row>
    <row r="20" spans="1:7" s="59" customFormat="1" x14ac:dyDescent="0.25">
      <c r="A20" s="53">
        <f>Data!A38</f>
        <v>17</v>
      </c>
      <c r="B20" s="54" t="str">
        <f>IF(ISBLANK(Data!C38)," ",Data!C38)</f>
        <v xml:space="preserve"> </v>
      </c>
      <c r="C20" s="55"/>
      <c r="D20" s="56"/>
      <c r="E20" s="56"/>
      <c r="F20" s="57"/>
      <c r="G20" s="58"/>
    </row>
    <row r="21" spans="1:7" s="59" customFormat="1" x14ac:dyDescent="0.25">
      <c r="A21" s="53">
        <f>Data!A39</f>
        <v>18</v>
      </c>
      <c r="B21" s="54" t="str">
        <f>IF(ISBLANK(Data!C39)," ",Data!C39)</f>
        <v xml:space="preserve"> </v>
      </c>
      <c r="C21" s="55"/>
      <c r="D21" s="56"/>
      <c r="E21" s="56"/>
      <c r="F21" s="57"/>
      <c r="G21" s="58"/>
    </row>
    <row r="22" spans="1:7" s="59" customFormat="1" x14ac:dyDescent="0.25">
      <c r="A22" s="53">
        <f>Data!A40</f>
        <v>19</v>
      </c>
      <c r="B22" s="54" t="str">
        <f>IF(ISBLANK(Data!C40)," ",Data!C40)</f>
        <v xml:space="preserve"> </v>
      </c>
      <c r="C22" s="55"/>
      <c r="D22" s="56"/>
      <c r="E22" s="56"/>
      <c r="F22" s="57"/>
      <c r="G22" s="58"/>
    </row>
    <row r="23" spans="1:7" s="59" customFormat="1" x14ac:dyDescent="0.25">
      <c r="A23" s="53">
        <f>Data!A41</f>
        <v>20</v>
      </c>
      <c r="B23" s="54" t="str">
        <f>IF(ISBLANK(Data!C41)," ",Data!C41)</f>
        <v xml:space="preserve"> </v>
      </c>
      <c r="C23" s="55"/>
      <c r="D23" s="56"/>
      <c r="E23" s="56"/>
      <c r="F23" s="57"/>
      <c r="G23" s="58"/>
    </row>
    <row r="24" spans="1:7" s="59" customFormat="1" x14ac:dyDescent="0.25">
      <c r="A24" s="53">
        <f>Data!A42</f>
        <v>21</v>
      </c>
      <c r="B24" s="54" t="str">
        <f>IF(ISBLANK(Data!C42)," ",Data!C42)</f>
        <v xml:space="preserve"> </v>
      </c>
      <c r="C24" s="55"/>
      <c r="D24" s="56"/>
      <c r="E24" s="56"/>
      <c r="F24" s="57"/>
      <c r="G24" s="58"/>
    </row>
    <row r="25" spans="1:7" s="59" customFormat="1" x14ac:dyDescent="0.25">
      <c r="A25" s="53">
        <f>Data!A43</f>
        <v>22</v>
      </c>
      <c r="B25" s="54" t="str">
        <f>IF(ISBLANK(Data!C43)," ",Data!C43)</f>
        <v xml:space="preserve"> </v>
      </c>
      <c r="C25" s="55"/>
      <c r="D25" s="56"/>
      <c r="E25" s="56"/>
      <c r="F25" s="57"/>
      <c r="G25" s="58"/>
    </row>
    <row r="26" spans="1:7" s="59" customFormat="1" x14ac:dyDescent="0.25">
      <c r="A26" s="53">
        <f>Data!A44</f>
        <v>23</v>
      </c>
      <c r="B26" s="54" t="str">
        <f>IF(ISBLANK(Data!C44)," ",Data!C44)</f>
        <v xml:space="preserve"> </v>
      </c>
      <c r="C26" s="55"/>
      <c r="D26" s="56"/>
      <c r="E26" s="56"/>
      <c r="F26" s="57"/>
      <c r="G26" s="58"/>
    </row>
    <row r="27" spans="1:7" s="59" customFormat="1" x14ac:dyDescent="0.25">
      <c r="A27" s="53">
        <f>Data!A45</f>
        <v>24</v>
      </c>
      <c r="B27" s="54" t="str">
        <f>IF(ISBLANK(Data!C45)," ",Data!C45)</f>
        <v xml:space="preserve"> </v>
      </c>
      <c r="C27" s="55"/>
      <c r="D27" s="56"/>
      <c r="E27" s="56"/>
      <c r="F27" s="57"/>
      <c r="G27" s="58"/>
    </row>
    <row r="28" spans="1:7" s="59" customFormat="1" x14ac:dyDescent="0.25">
      <c r="A28" s="53">
        <f>Data!A46</f>
        <v>25</v>
      </c>
      <c r="B28" s="54" t="str">
        <f>IF(ISBLANK(Data!C46)," ",Data!C46)</f>
        <v xml:space="preserve"> </v>
      </c>
      <c r="C28" s="55"/>
      <c r="D28" s="56"/>
      <c r="E28" s="56"/>
      <c r="F28" s="57"/>
      <c r="G28" s="58"/>
    </row>
    <row r="29" spans="1:7" s="59" customFormat="1" x14ac:dyDescent="0.25">
      <c r="A29" s="53">
        <f>Data!A47</f>
        <v>26</v>
      </c>
      <c r="B29" s="54" t="str">
        <f>IF(ISBLANK(Data!C47)," ",Data!C47)</f>
        <v xml:space="preserve"> </v>
      </c>
      <c r="C29" s="55"/>
      <c r="D29" s="56"/>
      <c r="E29" s="56"/>
      <c r="F29" s="57"/>
      <c r="G29" s="58"/>
    </row>
    <row r="30" spans="1:7" s="59" customFormat="1" x14ac:dyDescent="0.25">
      <c r="A30" s="53">
        <f>Data!A48</f>
        <v>27</v>
      </c>
      <c r="B30" s="54" t="str">
        <f>IF(ISBLANK(Data!C48)," ",Data!C48)</f>
        <v xml:space="preserve"> </v>
      </c>
      <c r="C30" s="55"/>
      <c r="D30" s="56"/>
      <c r="E30" s="56"/>
      <c r="F30" s="57"/>
      <c r="G30" s="58"/>
    </row>
    <row r="31" spans="1:7" s="59" customFormat="1" x14ac:dyDescent="0.25">
      <c r="A31" s="53">
        <f>Data!A49</f>
        <v>28</v>
      </c>
      <c r="B31" s="54" t="str">
        <f>IF(ISBLANK(Data!C49)," ",Data!C49)</f>
        <v xml:space="preserve"> </v>
      </c>
      <c r="C31" s="55"/>
      <c r="D31" s="56"/>
      <c r="E31" s="56"/>
      <c r="F31" s="57"/>
      <c r="G31" s="58"/>
    </row>
    <row r="32" spans="1:7" s="59" customFormat="1" x14ac:dyDescent="0.25">
      <c r="A32" s="53">
        <f>Data!A50</f>
        <v>29</v>
      </c>
      <c r="B32" s="54" t="str">
        <f>IF(ISBLANK(Data!C50)," ",Data!C50)</f>
        <v xml:space="preserve"> </v>
      </c>
      <c r="C32" s="55"/>
      <c r="D32" s="56"/>
      <c r="E32" s="56"/>
      <c r="F32" s="57"/>
      <c r="G32" s="58"/>
    </row>
    <row r="33" spans="1:7" s="59" customFormat="1" x14ac:dyDescent="0.25">
      <c r="A33" s="53">
        <f>Data!A51</f>
        <v>30</v>
      </c>
      <c r="B33" s="54" t="str">
        <f>IF(ISBLANK(Data!C51)," ",Data!C51)</f>
        <v xml:space="preserve"> </v>
      </c>
      <c r="C33" s="55"/>
      <c r="D33" s="56"/>
      <c r="E33" s="56"/>
      <c r="F33" s="57"/>
      <c r="G33" s="58"/>
    </row>
    <row r="34" spans="1:7" s="59" customFormat="1" x14ac:dyDescent="0.25">
      <c r="A34" s="53">
        <f>Data!A52</f>
        <v>31</v>
      </c>
      <c r="B34" s="54" t="str">
        <f>IF(ISBLANK(Data!C52)," ",Data!C52)</f>
        <v xml:space="preserve"> </v>
      </c>
      <c r="C34" s="55"/>
      <c r="D34" s="56"/>
      <c r="E34" s="56"/>
      <c r="F34" s="57"/>
      <c r="G34" s="58"/>
    </row>
    <row r="35" spans="1:7" s="59" customFormat="1" x14ac:dyDescent="0.25">
      <c r="A35" s="53">
        <f>Data!A53</f>
        <v>32</v>
      </c>
      <c r="B35" s="54" t="str">
        <f>IF(ISBLANK(Data!C53)," ",Data!C53)</f>
        <v xml:space="preserve"> </v>
      </c>
      <c r="C35" s="55"/>
      <c r="D35" s="56"/>
      <c r="E35" s="56"/>
      <c r="F35" s="57"/>
      <c r="G35" s="58"/>
    </row>
    <row r="36" spans="1:7" s="59" customFormat="1" x14ac:dyDescent="0.25">
      <c r="A36" s="53">
        <f>Data!A54</f>
        <v>33</v>
      </c>
      <c r="B36" s="54" t="str">
        <f>IF(ISBLANK(Data!C54)," ",Data!C54)</f>
        <v xml:space="preserve"> </v>
      </c>
      <c r="C36" s="55"/>
      <c r="D36" s="56"/>
      <c r="E36" s="56"/>
      <c r="F36" s="57"/>
      <c r="G36" s="58"/>
    </row>
    <row r="37" spans="1:7" s="59" customFormat="1" x14ac:dyDescent="0.25">
      <c r="A37" s="53">
        <f>Data!A55</f>
        <v>34</v>
      </c>
      <c r="B37" s="54" t="str">
        <f>IF(ISBLANK(Data!C55)," ",Data!C55)</f>
        <v xml:space="preserve"> </v>
      </c>
      <c r="C37" s="55"/>
      <c r="D37" s="56"/>
      <c r="E37" s="56"/>
      <c r="F37" s="57"/>
      <c r="G37" s="58"/>
    </row>
    <row r="38" spans="1:7" s="59" customFormat="1" x14ac:dyDescent="0.25">
      <c r="A38" s="53">
        <f>Data!A56</f>
        <v>35</v>
      </c>
      <c r="B38" s="54" t="str">
        <f>IF(ISBLANK(Data!C56)," ",Data!C56)</f>
        <v xml:space="preserve"> </v>
      </c>
      <c r="C38" s="55"/>
      <c r="D38" s="56"/>
      <c r="E38" s="56"/>
      <c r="F38" s="57"/>
      <c r="G38" s="58"/>
    </row>
    <row r="39" spans="1:7" s="59" customFormat="1" x14ac:dyDescent="0.25">
      <c r="A39" s="53">
        <f>Data!A57</f>
        <v>36</v>
      </c>
      <c r="B39" s="54" t="str">
        <f>IF(ISBLANK(Data!C57)," ",Data!C57)</f>
        <v xml:space="preserve"> </v>
      </c>
      <c r="C39" s="55"/>
      <c r="D39" s="56"/>
      <c r="E39" s="56"/>
      <c r="F39" s="57"/>
      <c r="G39" s="58"/>
    </row>
    <row r="40" spans="1:7" s="59" customFormat="1" x14ac:dyDescent="0.25">
      <c r="A40" s="53">
        <f>Data!A58</f>
        <v>37</v>
      </c>
      <c r="B40" s="54" t="str">
        <f>IF(ISBLANK(Data!C58)," ",Data!C58)</f>
        <v xml:space="preserve"> </v>
      </c>
      <c r="C40" s="55"/>
      <c r="D40" s="56"/>
      <c r="E40" s="56"/>
      <c r="F40" s="57"/>
      <c r="G40" s="58"/>
    </row>
    <row r="41" spans="1:7" s="59" customFormat="1" x14ac:dyDescent="0.25">
      <c r="A41" s="53">
        <f>Data!A59</f>
        <v>38</v>
      </c>
      <c r="B41" s="54" t="str">
        <f>IF(ISBLANK(Data!C59)," ",Data!C59)</f>
        <v xml:space="preserve"> </v>
      </c>
      <c r="C41" s="55"/>
      <c r="D41" s="56"/>
      <c r="E41" s="56"/>
      <c r="F41" s="57"/>
      <c r="G41" s="58"/>
    </row>
    <row r="42" spans="1:7" s="59" customFormat="1" x14ac:dyDescent="0.25">
      <c r="A42" s="53">
        <f>Data!A60</f>
        <v>39</v>
      </c>
      <c r="B42" s="54" t="str">
        <f>IF(ISBLANK(Data!C60)," ",Data!C60)</f>
        <v xml:space="preserve"> </v>
      </c>
      <c r="C42" s="55"/>
      <c r="D42" s="56"/>
      <c r="E42" s="56"/>
      <c r="F42" s="57"/>
      <c r="G42" s="58"/>
    </row>
    <row r="43" spans="1:7" s="59" customFormat="1" x14ac:dyDescent="0.25">
      <c r="A43" s="53">
        <f>Data!A61</f>
        <v>40</v>
      </c>
      <c r="B43" s="54" t="str">
        <f>IF(ISBLANK(Data!C61)," ",Data!C61)</f>
        <v xml:space="preserve"> </v>
      </c>
      <c r="C43" s="55"/>
      <c r="D43" s="56"/>
      <c r="E43" s="56"/>
      <c r="F43" s="57"/>
      <c r="G43" s="58"/>
    </row>
    <row r="44" spans="1:7" s="59" customFormat="1" x14ac:dyDescent="0.25">
      <c r="A44" s="53">
        <f>Data!A62</f>
        <v>41</v>
      </c>
      <c r="B44" s="54" t="str">
        <f>IF(ISBLANK(Data!C62)," ",Data!C62)</f>
        <v xml:space="preserve"> </v>
      </c>
      <c r="C44" s="55"/>
      <c r="D44" s="56"/>
      <c r="E44" s="56"/>
      <c r="F44" s="57"/>
      <c r="G44" s="58"/>
    </row>
    <row r="45" spans="1:7" s="59" customFormat="1" x14ac:dyDescent="0.25">
      <c r="A45" s="53">
        <f>Data!A63</f>
        <v>42</v>
      </c>
      <c r="B45" s="54" t="str">
        <f>IF(ISBLANK(Data!C63)," ",Data!C63)</f>
        <v xml:space="preserve"> </v>
      </c>
      <c r="C45" s="55"/>
      <c r="D45" s="56"/>
      <c r="E45" s="56"/>
      <c r="F45" s="57"/>
      <c r="G45" s="58"/>
    </row>
    <row r="46" spans="1:7" s="59" customFormat="1" x14ac:dyDescent="0.25">
      <c r="A46" s="53">
        <f>Data!A64</f>
        <v>43</v>
      </c>
      <c r="B46" s="54" t="str">
        <f>IF(ISBLANK(Data!C64)," ",Data!C64)</f>
        <v xml:space="preserve"> </v>
      </c>
      <c r="C46" s="55"/>
      <c r="D46" s="56"/>
      <c r="E46" s="56"/>
      <c r="F46" s="57"/>
      <c r="G46" s="58"/>
    </row>
    <row r="47" spans="1:7" s="59" customFormat="1" x14ac:dyDescent="0.25">
      <c r="A47" s="53">
        <f>Data!A65</f>
        <v>44</v>
      </c>
      <c r="B47" s="54" t="str">
        <f>IF(ISBLANK(Data!C65)," ",Data!C65)</f>
        <v xml:space="preserve"> </v>
      </c>
      <c r="C47" s="55"/>
      <c r="D47" s="56"/>
      <c r="E47" s="56"/>
      <c r="F47" s="57"/>
      <c r="G47" s="58"/>
    </row>
    <row r="48" spans="1:7" s="59" customFormat="1" x14ac:dyDescent="0.25">
      <c r="A48" s="53">
        <f>Data!A66</f>
        <v>45</v>
      </c>
      <c r="B48" s="54" t="str">
        <f>IF(ISBLANK(Data!C66)," ",Data!C66)</f>
        <v xml:space="preserve"> </v>
      </c>
      <c r="C48" s="55"/>
      <c r="D48" s="56"/>
      <c r="E48" s="56"/>
      <c r="F48" s="57"/>
      <c r="G48" s="58"/>
    </row>
    <row r="49" spans="1:7" s="59" customFormat="1" x14ac:dyDescent="0.25">
      <c r="A49" s="53">
        <f>Data!A67</f>
        <v>46</v>
      </c>
      <c r="B49" s="54" t="str">
        <f>IF(ISBLANK(Data!C67)," ",Data!C67)</f>
        <v xml:space="preserve"> </v>
      </c>
      <c r="C49" s="55"/>
      <c r="D49" s="56"/>
      <c r="E49" s="56"/>
      <c r="F49" s="57"/>
      <c r="G49" s="58"/>
    </row>
    <row r="50" spans="1:7" s="59" customFormat="1" x14ac:dyDescent="0.25">
      <c r="A50" s="53">
        <f>Data!A68</f>
        <v>47</v>
      </c>
      <c r="B50" s="54" t="str">
        <f>IF(ISBLANK(Data!C68)," ",Data!C68)</f>
        <v xml:space="preserve"> </v>
      </c>
      <c r="C50" s="55"/>
      <c r="D50" s="56"/>
      <c r="E50" s="56"/>
      <c r="F50" s="57"/>
      <c r="G50" s="58"/>
    </row>
    <row r="51" spans="1:7" s="59" customFormat="1" x14ac:dyDescent="0.25">
      <c r="A51" s="53">
        <f>Data!A69</f>
        <v>48</v>
      </c>
      <c r="B51" s="54" t="str">
        <f>IF(ISBLANK(Data!C69)," ",Data!C69)</f>
        <v xml:space="preserve"> </v>
      </c>
      <c r="C51" s="55"/>
      <c r="D51" s="56"/>
      <c r="E51" s="56"/>
      <c r="F51" s="57"/>
      <c r="G51" s="58"/>
    </row>
    <row r="52" spans="1:7" s="59" customFormat="1" x14ac:dyDescent="0.25">
      <c r="A52" s="53">
        <f>Data!A70</f>
        <v>49</v>
      </c>
      <c r="B52" s="54" t="str">
        <f>IF(ISBLANK(Data!C70)," ",Data!C70)</f>
        <v xml:space="preserve"> </v>
      </c>
      <c r="C52" s="55"/>
      <c r="D52" s="56"/>
      <c r="E52" s="56"/>
      <c r="F52" s="57"/>
      <c r="G52" s="58"/>
    </row>
    <row r="53" spans="1:7" s="59" customFormat="1" x14ac:dyDescent="0.25">
      <c r="A53" s="53">
        <f>Data!A71</f>
        <v>50</v>
      </c>
      <c r="B53" s="54" t="str">
        <f>IF(ISBLANK(Data!C71)," ",Data!C71)</f>
        <v xml:space="preserve"> </v>
      </c>
      <c r="C53" s="55"/>
      <c r="D53" s="56"/>
      <c r="E53" s="56"/>
      <c r="F53" s="57"/>
      <c r="G53" s="58"/>
    </row>
    <row r="54" spans="1:7" s="59" customFormat="1" x14ac:dyDescent="0.25">
      <c r="A54" s="53">
        <f>Data!A72</f>
        <v>51</v>
      </c>
      <c r="B54" s="54" t="str">
        <f>IF(ISBLANK(Data!C72)," ",Data!C72)</f>
        <v xml:space="preserve"> </v>
      </c>
      <c r="C54" s="55"/>
      <c r="D54" s="56"/>
      <c r="E54" s="56"/>
      <c r="F54" s="57"/>
      <c r="G54" s="58"/>
    </row>
    <row r="55" spans="1:7" s="59" customFormat="1" x14ac:dyDescent="0.25">
      <c r="A55" s="53">
        <f>Data!A73</f>
        <v>52</v>
      </c>
      <c r="B55" s="54" t="str">
        <f>IF(ISBLANK(Data!C73)," ",Data!C73)</f>
        <v xml:space="preserve"> </v>
      </c>
      <c r="C55" s="55"/>
      <c r="D55" s="56"/>
      <c r="E55" s="56"/>
      <c r="F55" s="57"/>
      <c r="G55" s="58"/>
    </row>
    <row r="56" spans="1:7" s="59" customFormat="1" x14ac:dyDescent="0.25">
      <c r="A56" s="53">
        <f>Data!A74</f>
        <v>53</v>
      </c>
      <c r="B56" s="54" t="str">
        <f>IF(ISBLANK(Data!C74)," ",Data!C74)</f>
        <v xml:space="preserve"> </v>
      </c>
      <c r="C56" s="55"/>
      <c r="D56" s="56"/>
      <c r="E56" s="56"/>
      <c r="F56" s="57"/>
      <c r="G56" s="58"/>
    </row>
    <row r="57" spans="1:7" s="59" customFormat="1" x14ac:dyDescent="0.25">
      <c r="A57" s="53">
        <f>Data!A75</f>
        <v>54</v>
      </c>
      <c r="B57" s="54" t="str">
        <f>IF(ISBLANK(Data!C75)," ",Data!C75)</f>
        <v xml:space="preserve"> </v>
      </c>
      <c r="C57" s="55"/>
      <c r="D57" s="56"/>
      <c r="E57" s="56"/>
      <c r="F57" s="57"/>
      <c r="G57" s="58"/>
    </row>
    <row r="58" spans="1:7" s="59" customFormat="1" x14ac:dyDescent="0.25">
      <c r="A58" s="53">
        <f>Data!A76</f>
        <v>55</v>
      </c>
      <c r="B58" s="54" t="str">
        <f>IF(ISBLANK(Data!C76)," ",Data!C76)</f>
        <v xml:space="preserve"> </v>
      </c>
      <c r="C58" s="55"/>
      <c r="D58" s="56"/>
      <c r="E58" s="56"/>
      <c r="F58" s="57"/>
      <c r="G58" s="58"/>
    </row>
    <row r="59" spans="1:7" s="59" customFormat="1" x14ac:dyDescent="0.25">
      <c r="A59" s="53">
        <f>Data!A77</f>
        <v>56</v>
      </c>
      <c r="B59" s="54" t="str">
        <f>IF(ISBLANK(Data!C77)," ",Data!C77)</f>
        <v xml:space="preserve"> </v>
      </c>
      <c r="C59" s="55"/>
      <c r="D59" s="56"/>
      <c r="E59" s="56"/>
      <c r="F59" s="57"/>
      <c r="G59" s="58"/>
    </row>
    <row r="60" spans="1:7" s="59" customFormat="1" x14ac:dyDescent="0.25">
      <c r="A60" s="53">
        <f>Data!A78</f>
        <v>57</v>
      </c>
      <c r="B60" s="54" t="str">
        <f>IF(ISBLANK(Data!C78)," ",Data!C78)</f>
        <v xml:space="preserve"> </v>
      </c>
      <c r="C60" s="55"/>
      <c r="D60" s="56"/>
      <c r="E60" s="56"/>
      <c r="F60" s="57"/>
      <c r="G60" s="58"/>
    </row>
    <row r="61" spans="1:7" s="59" customFormat="1" x14ac:dyDescent="0.25">
      <c r="A61" s="53">
        <f>Data!A79</f>
        <v>58</v>
      </c>
      <c r="B61" s="54" t="str">
        <f>IF(ISBLANK(Data!C79)," ",Data!C79)</f>
        <v xml:space="preserve"> </v>
      </c>
      <c r="C61" s="55"/>
      <c r="D61" s="56"/>
      <c r="E61" s="56"/>
      <c r="F61" s="57"/>
      <c r="G61" s="58"/>
    </row>
    <row r="62" spans="1:7" s="59" customFormat="1" x14ac:dyDescent="0.25">
      <c r="A62" s="53">
        <f>Data!A80</f>
        <v>59</v>
      </c>
      <c r="B62" s="54" t="str">
        <f>IF(ISBLANK(Data!C80)," ",Data!C80)</f>
        <v xml:space="preserve"> </v>
      </c>
      <c r="C62" s="55"/>
      <c r="D62" s="56"/>
      <c r="E62" s="56"/>
      <c r="F62" s="57"/>
      <c r="G62" s="58"/>
    </row>
    <row r="63" spans="1:7" s="59" customFormat="1" x14ac:dyDescent="0.25">
      <c r="A63" s="53">
        <f>Data!A81</f>
        <v>60</v>
      </c>
      <c r="B63" s="54" t="str">
        <f>IF(ISBLANK(Data!C81)," ",Data!C81)</f>
        <v xml:space="preserve"> </v>
      </c>
      <c r="C63" s="55"/>
      <c r="D63" s="56"/>
      <c r="E63" s="56"/>
      <c r="F63" s="57"/>
      <c r="G63" s="58"/>
    </row>
    <row r="64" spans="1:7" s="59" customFormat="1" x14ac:dyDescent="0.25">
      <c r="A64" s="53">
        <f>Data!A82</f>
        <v>61</v>
      </c>
      <c r="B64" s="54" t="str">
        <f>IF(ISBLANK(Data!C82)," ",Data!C82)</f>
        <v xml:space="preserve"> </v>
      </c>
      <c r="C64" s="55"/>
      <c r="D64" s="56"/>
      <c r="E64" s="56"/>
      <c r="F64" s="57"/>
      <c r="G64" s="58"/>
    </row>
    <row r="65" spans="1:7" s="59" customFormat="1" x14ac:dyDescent="0.25">
      <c r="A65" s="53">
        <f>Data!A83</f>
        <v>62</v>
      </c>
      <c r="B65" s="54" t="str">
        <f>IF(ISBLANK(Data!C83)," ",Data!C83)</f>
        <v xml:space="preserve"> </v>
      </c>
      <c r="C65" s="55"/>
      <c r="D65" s="56"/>
      <c r="E65" s="56"/>
      <c r="F65" s="57"/>
      <c r="G65" s="58"/>
    </row>
    <row r="66" spans="1:7" s="59" customFormat="1" x14ac:dyDescent="0.25">
      <c r="A66" s="53">
        <f>Data!A84</f>
        <v>63</v>
      </c>
      <c r="B66" s="54" t="str">
        <f>IF(ISBLANK(Data!C84)," ",Data!C84)</f>
        <v xml:space="preserve"> </v>
      </c>
      <c r="C66" s="55"/>
      <c r="D66" s="56"/>
      <c r="E66" s="56"/>
      <c r="F66" s="57"/>
      <c r="G66" s="58"/>
    </row>
    <row r="67" spans="1:7" s="59" customFormat="1" x14ac:dyDescent="0.25">
      <c r="A67" s="53">
        <f>Data!A85</f>
        <v>64</v>
      </c>
      <c r="B67" s="54" t="str">
        <f>IF(ISBLANK(Data!C85)," ",Data!C85)</f>
        <v xml:space="preserve"> </v>
      </c>
      <c r="C67" s="55"/>
      <c r="D67" s="56"/>
      <c r="E67" s="56"/>
      <c r="F67" s="57"/>
      <c r="G67" s="58"/>
    </row>
    <row r="68" spans="1:7" s="59" customFormat="1" x14ac:dyDescent="0.25">
      <c r="A68" s="53">
        <f>Data!A86</f>
        <v>65</v>
      </c>
      <c r="B68" s="54" t="str">
        <f>IF(ISBLANK(Data!C86)," ",Data!C86)</f>
        <v xml:space="preserve"> </v>
      </c>
      <c r="C68" s="55"/>
      <c r="D68" s="56"/>
      <c r="E68" s="56"/>
      <c r="F68" s="57"/>
      <c r="G68" s="58"/>
    </row>
    <row r="69" spans="1:7" s="59" customFormat="1" x14ac:dyDescent="0.25">
      <c r="A69" s="53">
        <f>Data!A87</f>
        <v>66</v>
      </c>
      <c r="B69" s="54" t="str">
        <f>IF(ISBLANK(Data!C87)," ",Data!C87)</f>
        <v xml:space="preserve"> </v>
      </c>
      <c r="C69" s="55"/>
      <c r="D69" s="56"/>
      <c r="E69" s="56"/>
      <c r="F69" s="57"/>
      <c r="G69" s="58"/>
    </row>
    <row r="70" spans="1:7" s="59" customFormat="1" x14ac:dyDescent="0.25">
      <c r="A70" s="53">
        <f>Data!A88</f>
        <v>67</v>
      </c>
      <c r="B70" s="54" t="str">
        <f>IF(ISBLANK(Data!C88)," ",Data!C88)</f>
        <v xml:space="preserve"> </v>
      </c>
      <c r="C70" s="55"/>
      <c r="D70" s="56"/>
      <c r="E70" s="56"/>
      <c r="F70" s="57"/>
      <c r="G70" s="58"/>
    </row>
    <row r="71" spans="1:7" s="59" customFormat="1" x14ac:dyDescent="0.25">
      <c r="A71" s="53">
        <f>Data!A89</f>
        <v>68</v>
      </c>
      <c r="B71" s="54" t="str">
        <f>IF(ISBLANK(Data!C89)," ",Data!C89)</f>
        <v xml:space="preserve"> </v>
      </c>
      <c r="C71" s="55"/>
      <c r="D71" s="56"/>
      <c r="E71" s="56"/>
      <c r="F71" s="57"/>
      <c r="G71" s="58"/>
    </row>
    <row r="72" spans="1:7" s="59" customFormat="1" x14ac:dyDescent="0.25">
      <c r="A72" s="53">
        <f>Data!A90</f>
        <v>69</v>
      </c>
      <c r="B72" s="54" t="str">
        <f>IF(ISBLANK(Data!C90)," ",Data!C90)</f>
        <v xml:space="preserve"> </v>
      </c>
      <c r="C72" s="55"/>
      <c r="D72" s="56"/>
      <c r="E72" s="56"/>
      <c r="F72" s="57"/>
      <c r="G72" s="58"/>
    </row>
    <row r="73" spans="1:7" s="59" customFormat="1" x14ac:dyDescent="0.25">
      <c r="A73" s="53">
        <f>Data!A91</f>
        <v>70</v>
      </c>
      <c r="B73" s="54" t="str">
        <f>IF(ISBLANK(Data!C91)," ",Data!C91)</f>
        <v xml:space="preserve"> </v>
      </c>
      <c r="C73" s="55"/>
      <c r="D73" s="56"/>
      <c r="E73" s="56"/>
      <c r="F73" s="57"/>
      <c r="G73" s="58"/>
    </row>
    <row r="74" spans="1:7" s="59" customFormat="1" x14ac:dyDescent="0.25">
      <c r="A74" s="53">
        <f>Data!A92</f>
        <v>71</v>
      </c>
      <c r="B74" s="54" t="str">
        <f>IF(ISBLANK(Data!C92)," ",Data!C92)</f>
        <v xml:space="preserve"> </v>
      </c>
      <c r="C74" s="55"/>
      <c r="D74" s="56"/>
      <c r="E74" s="56"/>
      <c r="F74" s="57"/>
      <c r="G74" s="58"/>
    </row>
    <row r="75" spans="1:7" s="59" customFormat="1" x14ac:dyDescent="0.25">
      <c r="A75" s="53">
        <f>Data!A93</f>
        <v>72</v>
      </c>
      <c r="B75" s="54" t="str">
        <f>IF(ISBLANK(Data!C93)," ",Data!C93)</f>
        <v xml:space="preserve"> </v>
      </c>
      <c r="C75" s="55"/>
      <c r="D75" s="56"/>
      <c r="E75" s="56"/>
      <c r="F75" s="57"/>
      <c r="G75" s="58"/>
    </row>
    <row r="76" spans="1:7" s="59" customFormat="1" x14ac:dyDescent="0.25">
      <c r="A76" s="53">
        <f>Data!A94</f>
        <v>73</v>
      </c>
      <c r="B76" s="54" t="str">
        <f>IF(ISBLANK(Data!C94)," ",Data!C94)</f>
        <v xml:space="preserve"> </v>
      </c>
      <c r="C76" s="55"/>
      <c r="D76" s="56"/>
      <c r="E76" s="56"/>
      <c r="F76" s="57"/>
      <c r="G76" s="58"/>
    </row>
    <row r="77" spans="1:7" s="59" customFormat="1" x14ac:dyDescent="0.25">
      <c r="A77" s="53">
        <f>Data!A95</f>
        <v>74</v>
      </c>
      <c r="B77" s="54" t="str">
        <f>IF(ISBLANK(Data!C95)," ",Data!C95)</f>
        <v xml:space="preserve"> </v>
      </c>
      <c r="C77" s="55"/>
      <c r="D77" s="56"/>
      <c r="E77" s="56"/>
      <c r="F77" s="57"/>
      <c r="G77" s="58"/>
    </row>
    <row r="78" spans="1:7" s="59" customFormat="1" x14ac:dyDescent="0.25">
      <c r="A78" s="53">
        <f>Data!A96</f>
        <v>75</v>
      </c>
      <c r="B78" s="54" t="str">
        <f>IF(ISBLANK(Data!C96)," ",Data!C96)</f>
        <v xml:space="preserve"> </v>
      </c>
      <c r="C78" s="55"/>
      <c r="D78" s="56"/>
      <c r="E78" s="56"/>
      <c r="F78" s="57"/>
      <c r="G78" s="58"/>
    </row>
    <row r="79" spans="1:7" s="59" customFormat="1" x14ac:dyDescent="0.25">
      <c r="A79" s="53">
        <f>Data!A97</f>
        <v>76</v>
      </c>
      <c r="B79" s="54" t="str">
        <f>IF(ISBLANK(Data!C97)," ",Data!C97)</f>
        <v xml:space="preserve"> </v>
      </c>
      <c r="C79" s="55"/>
      <c r="D79" s="56"/>
      <c r="E79" s="56"/>
      <c r="F79" s="57"/>
      <c r="G79" s="58"/>
    </row>
    <row r="80" spans="1:7" s="59" customFormat="1" x14ac:dyDescent="0.25">
      <c r="A80" s="53">
        <f>Data!A98</f>
        <v>77</v>
      </c>
      <c r="B80" s="54" t="str">
        <f>IF(ISBLANK(Data!C98)," ",Data!C98)</f>
        <v xml:space="preserve"> </v>
      </c>
      <c r="C80" s="55"/>
      <c r="D80" s="56"/>
      <c r="E80" s="56"/>
      <c r="F80" s="57"/>
      <c r="G80" s="58"/>
    </row>
    <row r="81" spans="1:7" s="59" customFormat="1" x14ac:dyDescent="0.25">
      <c r="A81" s="53">
        <f>Data!A99</f>
        <v>78</v>
      </c>
      <c r="B81" s="54" t="str">
        <f>IF(ISBLANK(Data!C99)," ",Data!C99)</f>
        <v xml:space="preserve"> </v>
      </c>
      <c r="C81" s="55"/>
      <c r="D81" s="56"/>
      <c r="E81" s="56"/>
      <c r="F81" s="57"/>
      <c r="G81" s="58"/>
    </row>
    <row r="82" spans="1:7" s="59" customFormat="1" x14ac:dyDescent="0.25">
      <c r="A82" s="53">
        <f>Data!A100</f>
        <v>79</v>
      </c>
      <c r="B82" s="54" t="str">
        <f>IF(ISBLANK(Data!C100)," ",Data!C100)</f>
        <v xml:space="preserve"> </v>
      </c>
      <c r="C82" s="55"/>
      <c r="D82" s="56"/>
      <c r="E82" s="56"/>
      <c r="F82" s="57"/>
      <c r="G82" s="58"/>
    </row>
    <row r="83" spans="1:7" s="59" customFormat="1" x14ac:dyDescent="0.25">
      <c r="A83" s="53">
        <f>Data!A101</f>
        <v>80</v>
      </c>
      <c r="B83" s="54" t="str">
        <f>IF(ISBLANK(Data!C101)," ",Data!C101)</f>
        <v xml:space="preserve"> </v>
      </c>
      <c r="C83" s="55"/>
      <c r="D83" s="56"/>
      <c r="E83" s="56"/>
      <c r="F83" s="57"/>
      <c r="G83" s="58"/>
    </row>
    <row r="84" spans="1:7" s="59" customFormat="1" x14ac:dyDescent="0.25">
      <c r="A84" s="53">
        <f>Data!A102</f>
        <v>81</v>
      </c>
      <c r="B84" s="54" t="str">
        <f>IF(ISBLANK(Data!C102)," ",Data!C102)</f>
        <v xml:space="preserve"> </v>
      </c>
      <c r="C84" s="55"/>
      <c r="D84" s="56"/>
      <c r="E84" s="56"/>
      <c r="F84" s="57"/>
      <c r="G84" s="58"/>
    </row>
    <row r="85" spans="1:7" s="59" customFormat="1" x14ac:dyDescent="0.25">
      <c r="A85" s="53">
        <f>Data!A103</f>
        <v>82</v>
      </c>
      <c r="B85" s="54" t="str">
        <f>IF(ISBLANK(Data!C103)," ",Data!C103)</f>
        <v xml:space="preserve"> </v>
      </c>
      <c r="C85" s="55"/>
      <c r="D85" s="56"/>
      <c r="E85" s="56"/>
      <c r="F85" s="57"/>
      <c r="G85" s="58"/>
    </row>
    <row r="86" spans="1:7" s="59" customFormat="1" x14ac:dyDescent="0.25">
      <c r="A86" s="53">
        <f>Data!A104</f>
        <v>83</v>
      </c>
      <c r="B86" s="54" t="str">
        <f>IF(ISBLANK(Data!C104)," ",Data!C104)</f>
        <v xml:space="preserve"> </v>
      </c>
      <c r="C86" s="55"/>
      <c r="D86" s="56"/>
      <c r="E86" s="56"/>
      <c r="F86" s="57"/>
      <c r="G86" s="58"/>
    </row>
    <row r="87" spans="1:7" s="59" customFormat="1" x14ac:dyDescent="0.25">
      <c r="A87" s="53">
        <f>Data!A105</f>
        <v>84</v>
      </c>
      <c r="B87" s="54" t="str">
        <f>IF(ISBLANK(Data!C105)," ",Data!C105)</f>
        <v xml:space="preserve"> </v>
      </c>
      <c r="C87" s="55"/>
      <c r="D87" s="56"/>
      <c r="E87" s="56"/>
      <c r="F87" s="57"/>
      <c r="G87" s="58"/>
    </row>
    <row r="88" spans="1:7" s="59" customFormat="1" x14ac:dyDescent="0.25">
      <c r="A88" s="53">
        <f>Data!A106</f>
        <v>85</v>
      </c>
      <c r="B88" s="54" t="str">
        <f>IF(ISBLANK(Data!C106)," ",Data!C106)</f>
        <v xml:space="preserve"> </v>
      </c>
      <c r="C88" s="55"/>
      <c r="D88" s="56"/>
      <c r="E88" s="56"/>
      <c r="F88" s="57"/>
      <c r="G88" s="58"/>
    </row>
    <row r="89" spans="1:7" s="59" customFormat="1" x14ac:dyDescent="0.25">
      <c r="A89" s="53">
        <f>Data!A107</f>
        <v>86</v>
      </c>
      <c r="B89" s="54" t="str">
        <f>IF(ISBLANK(Data!C107)," ",Data!C107)</f>
        <v xml:space="preserve"> </v>
      </c>
      <c r="C89" s="55"/>
      <c r="D89" s="56"/>
      <c r="E89" s="56"/>
      <c r="F89" s="57"/>
      <c r="G89" s="58"/>
    </row>
    <row r="90" spans="1:7" s="59" customFormat="1" x14ac:dyDescent="0.25">
      <c r="A90" s="53">
        <f>Data!A108</f>
        <v>87</v>
      </c>
      <c r="B90" s="54" t="str">
        <f>IF(ISBLANK(Data!C108)," ",Data!C108)</f>
        <v xml:space="preserve"> </v>
      </c>
      <c r="C90" s="55"/>
      <c r="D90" s="56"/>
      <c r="E90" s="56"/>
      <c r="F90" s="57"/>
      <c r="G90" s="58"/>
    </row>
    <row r="91" spans="1:7" s="59" customFormat="1" x14ac:dyDescent="0.25">
      <c r="A91" s="53">
        <f>Data!A109</f>
        <v>88</v>
      </c>
      <c r="B91" s="54" t="str">
        <f>IF(ISBLANK(Data!C109)," ",Data!C109)</f>
        <v xml:space="preserve"> </v>
      </c>
      <c r="C91" s="55"/>
      <c r="D91" s="56"/>
      <c r="E91" s="56"/>
      <c r="F91" s="57"/>
      <c r="G91" s="58"/>
    </row>
    <row r="92" spans="1:7" s="59" customFormat="1" x14ac:dyDescent="0.25">
      <c r="A92" s="53">
        <f>Data!A110</f>
        <v>89</v>
      </c>
      <c r="B92" s="54" t="str">
        <f>IF(ISBLANK(Data!C110)," ",Data!C110)</f>
        <v xml:space="preserve"> </v>
      </c>
      <c r="C92" s="55"/>
      <c r="D92" s="56"/>
      <c r="E92" s="56"/>
      <c r="F92" s="57"/>
      <c r="G92" s="58"/>
    </row>
    <row r="93" spans="1:7" s="59" customFormat="1" x14ac:dyDescent="0.25">
      <c r="A93" s="53">
        <f>Data!A111</f>
        <v>90</v>
      </c>
      <c r="B93" s="54" t="str">
        <f>IF(ISBLANK(Data!C111)," ",Data!C111)</f>
        <v xml:space="preserve"> </v>
      </c>
      <c r="C93" s="55"/>
      <c r="D93" s="56"/>
      <c r="E93" s="56"/>
      <c r="F93" s="57"/>
      <c r="G93" s="58"/>
    </row>
    <row r="94" spans="1:7" s="59" customFormat="1" x14ac:dyDescent="0.25">
      <c r="A94" s="53">
        <f>Data!A112</f>
        <v>91</v>
      </c>
      <c r="B94" s="54" t="str">
        <f>IF(ISBLANK(Data!C112)," ",Data!C112)</f>
        <v xml:space="preserve"> </v>
      </c>
      <c r="C94" s="55"/>
      <c r="D94" s="56"/>
      <c r="E94" s="56"/>
      <c r="F94" s="57"/>
      <c r="G94" s="58"/>
    </row>
    <row r="95" spans="1:7" s="59" customFormat="1" x14ac:dyDescent="0.25">
      <c r="A95" s="53">
        <f>Data!A113</f>
        <v>92</v>
      </c>
      <c r="B95" s="54" t="str">
        <f>IF(ISBLANK(Data!C113)," ",Data!C113)</f>
        <v xml:space="preserve"> </v>
      </c>
      <c r="C95" s="55"/>
      <c r="D95" s="56"/>
      <c r="E95" s="56"/>
      <c r="F95" s="57"/>
      <c r="G95" s="58"/>
    </row>
    <row r="96" spans="1:7" s="59" customFormat="1" x14ac:dyDescent="0.25">
      <c r="A96" s="53">
        <f>Data!A114</f>
        <v>93</v>
      </c>
      <c r="B96" s="54" t="str">
        <f>IF(ISBLANK(Data!C114)," ",Data!C114)</f>
        <v xml:space="preserve"> </v>
      </c>
      <c r="C96" s="55"/>
      <c r="D96" s="56"/>
      <c r="E96" s="56"/>
      <c r="F96" s="57"/>
      <c r="G96" s="58"/>
    </row>
    <row r="97" spans="1:7" s="59" customFormat="1" x14ac:dyDescent="0.25">
      <c r="A97" s="53">
        <f>Data!A115</f>
        <v>94</v>
      </c>
      <c r="B97" s="54" t="str">
        <f>IF(ISBLANK(Data!C115)," ",Data!C115)</f>
        <v xml:space="preserve"> </v>
      </c>
      <c r="C97" s="55"/>
      <c r="D97" s="56"/>
      <c r="E97" s="56"/>
      <c r="F97" s="57"/>
      <c r="G97" s="58"/>
    </row>
    <row r="98" spans="1:7" s="59" customFormat="1" x14ac:dyDescent="0.25">
      <c r="A98" s="53">
        <f>Data!A116</f>
        <v>95</v>
      </c>
      <c r="B98" s="54" t="str">
        <f>IF(ISBLANK(Data!C116)," ",Data!C116)</f>
        <v xml:space="preserve"> </v>
      </c>
      <c r="C98" s="55"/>
      <c r="D98" s="56"/>
      <c r="E98" s="56"/>
      <c r="F98" s="57"/>
      <c r="G98" s="58"/>
    </row>
    <row r="99" spans="1:7" s="59" customFormat="1" x14ac:dyDescent="0.25">
      <c r="A99" s="53">
        <f>Data!A117</f>
        <v>96</v>
      </c>
      <c r="B99" s="54" t="str">
        <f>IF(ISBLANK(Data!C117)," ",Data!C117)</f>
        <v xml:space="preserve"> </v>
      </c>
      <c r="C99" s="55"/>
      <c r="D99" s="56"/>
      <c r="E99" s="56"/>
      <c r="F99" s="57"/>
      <c r="G99" s="58"/>
    </row>
    <row r="100" spans="1:7" s="59" customFormat="1" x14ac:dyDescent="0.25">
      <c r="A100" s="53">
        <f>Data!A118</f>
        <v>97</v>
      </c>
      <c r="B100" s="54" t="str">
        <f>IF(ISBLANK(Data!C118)," ",Data!C118)</f>
        <v xml:space="preserve"> </v>
      </c>
      <c r="C100" s="55"/>
      <c r="D100" s="56"/>
      <c r="E100" s="56"/>
      <c r="F100" s="57"/>
      <c r="G100" s="58"/>
    </row>
    <row r="101" spans="1:7" s="59" customFormat="1" x14ac:dyDescent="0.25">
      <c r="A101" s="53">
        <f>Data!A119</f>
        <v>98</v>
      </c>
      <c r="B101" s="54" t="str">
        <f>IF(ISBLANK(Data!C119)," ",Data!C119)</f>
        <v xml:space="preserve"> </v>
      </c>
      <c r="C101" s="55"/>
      <c r="D101" s="56"/>
      <c r="E101" s="56"/>
      <c r="F101" s="57"/>
      <c r="G101" s="58"/>
    </row>
    <row r="102" spans="1:7" s="59" customFormat="1" x14ac:dyDescent="0.25">
      <c r="A102" s="53">
        <f>Data!A120</f>
        <v>99</v>
      </c>
      <c r="B102" s="54" t="str">
        <f>IF(ISBLANK(Data!C120)," ",Data!C120)</f>
        <v xml:space="preserve"> </v>
      </c>
      <c r="C102" s="55"/>
      <c r="D102" s="56"/>
      <c r="E102" s="56"/>
      <c r="F102" s="57"/>
      <c r="G102" s="58"/>
    </row>
    <row r="103" spans="1:7" s="59" customFormat="1" x14ac:dyDescent="0.25">
      <c r="A103" s="53">
        <f>Data!A121</f>
        <v>100</v>
      </c>
      <c r="B103" s="54" t="str">
        <f>IF(ISBLANK(Data!C121)," ",Data!C121)</f>
        <v xml:space="preserve"> </v>
      </c>
      <c r="C103" s="55"/>
      <c r="D103" s="56"/>
      <c r="E103" s="56"/>
      <c r="F103" s="57"/>
      <c r="G103" s="58"/>
    </row>
  </sheetData>
  <sheetProtection sheet="1" objects="1" scenarios="1" formatCells="0" formatColumns="0" formatRows="0"/>
  <mergeCells count="2">
    <mergeCell ref="A1:A3"/>
    <mergeCell ref="B1:B3"/>
  </mergeCells>
  <dataValidations count="1">
    <dataValidation type="list" allowBlank="1" showInputMessage="1" showErrorMessage="1" promptTitle="CS COMPONENT" prompt="Select a CS Component:" sqref="G2:IV2" xr:uid="{9F52EA12-2FF0-4B0C-8783-64669E0BDC26}">
      <formula1>item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8536-EC32-415D-9D20-B0B2365621A5}">
  <dimension ref="A1:AN104"/>
  <sheetViews>
    <sheetView workbookViewId="0">
      <pane xSplit="4" topLeftCell="E1" activePane="topRight" state="frozen"/>
      <selection pane="topRight" activeCell="AN5" sqref="AN5"/>
    </sheetView>
  </sheetViews>
  <sheetFormatPr defaultColWidth="10.6640625" defaultRowHeight="13.2" x14ac:dyDescent="0.25"/>
  <cols>
    <col min="1" max="1" width="5" style="60" customWidth="1"/>
    <col min="2" max="2" width="14.33203125" style="61" customWidth="1"/>
    <col min="3" max="3" width="41.33203125" style="61" customWidth="1"/>
    <col min="4" max="4" width="14.109375" style="61" customWidth="1"/>
    <col min="5" max="5" width="4.88671875" style="61" customWidth="1"/>
    <col min="6" max="6" width="4.5546875" style="61" customWidth="1"/>
    <col min="7" max="7" width="6.33203125" style="61" customWidth="1"/>
    <col min="8" max="8" width="4.44140625" style="61" customWidth="1"/>
    <col min="9" max="9" width="4.6640625" style="61" customWidth="1"/>
    <col min="10" max="10" width="6.33203125" style="61" customWidth="1"/>
    <col min="11" max="11" width="4.88671875" style="61" customWidth="1"/>
    <col min="12" max="12" width="4.6640625" style="61" customWidth="1"/>
    <col min="13" max="13" width="6.33203125" style="61" customWidth="1"/>
    <col min="14" max="14" width="4.5546875" style="61" customWidth="1"/>
    <col min="15" max="15" width="4.6640625" style="61" customWidth="1"/>
    <col min="16" max="16" width="6.109375" style="61" customWidth="1"/>
    <col min="17" max="18" width="4.6640625" style="61" customWidth="1"/>
    <col min="19" max="19" width="6.109375" style="61" customWidth="1"/>
    <col min="20" max="20" width="4.5546875" style="61" customWidth="1"/>
    <col min="21" max="21" width="4.6640625" style="61" customWidth="1"/>
    <col min="22" max="22" width="6.109375" style="61" customWidth="1"/>
    <col min="23" max="23" width="9.44140625" style="61" customWidth="1"/>
    <col min="24" max="24" width="6.109375" style="61" customWidth="1"/>
    <col min="25" max="25" width="5.44140625" style="61" customWidth="1"/>
    <col min="26" max="26" width="4.6640625" style="61" customWidth="1"/>
    <col min="27" max="27" width="6.44140625" style="61" customWidth="1"/>
    <col min="28" max="29" width="4.5546875" style="61" customWidth="1"/>
    <col min="30" max="30" width="6.44140625" style="61" customWidth="1"/>
    <col min="31" max="31" width="5.33203125" style="61" customWidth="1"/>
    <col min="32" max="32" width="4.5546875" style="61" customWidth="1"/>
    <col min="33" max="33" width="6.44140625" style="61" customWidth="1"/>
    <col min="34" max="34" width="5.6640625" style="61" customWidth="1"/>
    <col min="35" max="35" width="4" style="61" customWidth="1"/>
    <col min="36" max="36" width="6.33203125" style="61" customWidth="1"/>
    <col min="37" max="37" width="7.88671875" style="61" customWidth="1"/>
    <col min="38" max="38" width="10.33203125" style="61" customWidth="1"/>
    <col min="39" max="39" width="11" style="61" customWidth="1"/>
    <col min="40" max="40" width="10" style="61" customWidth="1"/>
    <col min="41" max="16384" width="10.6640625" style="61"/>
  </cols>
  <sheetData>
    <row r="1" spans="1:40" s="65" customFormat="1" ht="15.75" customHeight="1" x14ac:dyDescent="0.3">
      <c r="A1" s="184" t="s">
        <v>30</v>
      </c>
      <c r="B1" s="185" t="s">
        <v>31</v>
      </c>
      <c r="C1" s="186" t="s">
        <v>32</v>
      </c>
      <c r="D1" s="186" t="s">
        <v>35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3"/>
      <c r="X1" s="63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4"/>
      <c r="AK1" s="187" t="s">
        <v>36</v>
      </c>
      <c r="AL1" s="187"/>
      <c r="AM1" s="187"/>
      <c r="AN1" s="187"/>
    </row>
    <row r="2" spans="1:40" s="70" customFormat="1" ht="57.75" customHeight="1" x14ac:dyDescent="0.3">
      <c r="A2" s="184"/>
      <c r="B2" s="185"/>
      <c r="C2" s="186"/>
      <c r="D2" s="186"/>
      <c r="E2" s="188"/>
      <c r="F2" s="188"/>
      <c r="G2" s="66" t="str">
        <f>IF(ISBLANK(E$2)," ",VLOOKUP(E$2,csitem,2,FALSE))</f>
        <v xml:space="preserve"> </v>
      </c>
      <c r="H2" s="189"/>
      <c r="I2" s="189"/>
      <c r="J2" s="67" t="str">
        <f>IF(ISBLANK(H$2)," ",VLOOKUP(H$2,csitem,2,FALSE))</f>
        <v xml:space="preserve"> </v>
      </c>
      <c r="K2" s="189"/>
      <c r="L2" s="189"/>
      <c r="M2" s="67" t="str">
        <f>IF(ISBLANK(K$2)," ",VLOOKUP(K$2,csitem,2,FALSE))</f>
        <v xml:space="preserve"> </v>
      </c>
      <c r="N2" s="189"/>
      <c r="O2" s="189"/>
      <c r="P2" s="67" t="str">
        <f>IF(ISBLANK(N$2)," ",VLOOKUP(N$2,csitem,2,FALSE))</f>
        <v xml:space="preserve"> </v>
      </c>
      <c r="Q2" s="189"/>
      <c r="R2" s="189"/>
      <c r="S2" s="67" t="str">
        <f>IF(ISBLANK(Q$2)," ",VLOOKUP(Q$2,csitem,2,FALSE))</f>
        <v xml:space="preserve"> </v>
      </c>
      <c r="T2" s="189"/>
      <c r="U2" s="189"/>
      <c r="V2" s="67" t="str">
        <f>IF(ISBLANK(T$2)," ",VLOOKUP(T$2,csitem,2,FALSE))</f>
        <v xml:space="preserve"> </v>
      </c>
      <c r="W2" s="68" t="str">
        <f>Data!G9</f>
        <v>CLASS STANDING</v>
      </c>
      <c r="X2" s="69">
        <f>Data!J9</f>
        <v>0.4</v>
      </c>
      <c r="Y2" s="190" t="str">
        <f>ClassRecord!C2</f>
        <v>PRELIM EXAM</v>
      </c>
      <c r="Z2" s="190"/>
      <c r="AA2" s="69">
        <f>Data!J16</f>
        <v>0.1</v>
      </c>
      <c r="AB2" s="190" t="str">
        <f>ClassRecord!D2</f>
        <v>MIDTERM EXAM</v>
      </c>
      <c r="AC2" s="190"/>
      <c r="AD2" s="69">
        <f>Data!J17</f>
        <v>0.2</v>
      </c>
      <c r="AE2" s="190" t="str">
        <f>ClassRecord!E2</f>
        <v>PREFINAL EXAM</v>
      </c>
      <c r="AF2" s="190"/>
      <c r="AG2" s="69">
        <f>Data!J18</f>
        <v>0.1</v>
      </c>
      <c r="AH2" s="190" t="str">
        <f>ClassRecord!F2</f>
        <v>FINAL EXAM</v>
      </c>
      <c r="AI2" s="190"/>
      <c r="AJ2" s="69">
        <f>Data!J19</f>
        <v>0.2</v>
      </c>
      <c r="AK2" s="191" t="s">
        <v>37</v>
      </c>
      <c r="AL2" s="192" t="s">
        <v>38</v>
      </c>
      <c r="AM2" s="192" t="s">
        <v>39</v>
      </c>
      <c r="AN2" s="193" t="s">
        <v>40</v>
      </c>
    </row>
    <row r="3" spans="1:40" s="70" customFormat="1" ht="26.4" x14ac:dyDescent="0.3">
      <c r="A3" s="184"/>
      <c r="B3" s="185"/>
      <c r="C3" s="186"/>
      <c r="D3" s="186"/>
      <c r="E3" s="71" t="s">
        <v>41</v>
      </c>
      <c r="F3" s="72" t="s">
        <v>42</v>
      </c>
      <c r="G3" s="73" t="s">
        <v>43</v>
      </c>
      <c r="H3" s="74" t="s">
        <v>41</v>
      </c>
      <c r="I3" s="75" t="s">
        <v>42</v>
      </c>
      <c r="J3" s="76" t="s">
        <v>43</v>
      </c>
      <c r="K3" s="74" t="s">
        <v>41</v>
      </c>
      <c r="L3" s="75" t="s">
        <v>42</v>
      </c>
      <c r="M3" s="76" t="s">
        <v>43</v>
      </c>
      <c r="N3" s="74" t="s">
        <v>41</v>
      </c>
      <c r="O3" s="75" t="s">
        <v>42</v>
      </c>
      <c r="P3" s="76" t="s">
        <v>43</v>
      </c>
      <c r="Q3" s="74" t="s">
        <v>41</v>
      </c>
      <c r="R3" s="75" t="s">
        <v>42</v>
      </c>
      <c r="S3" s="76" t="s">
        <v>43</v>
      </c>
      <c r="T3" s="74" t="s">
        <v>41</v>
      </c>
      <c r="U3" s="75" t="s">
        <v>42</v>
      </c>
      <c r="V3" s="76" t="s">
        <v>43</v>
      </c>
      <c r="W3" s="77" t="s">
        <v>44</v>
      </c>
      <c r="X3" s="76" t="s">
        <v>43</v>
      </c>
      <c r="Y3" s="74" t="s">
        <v>41</v>
      </c>
      <c r="Z3" s="78" t="s">
        <v>42</v>
      </c>
      <c r="AA3" s="76" t="s">
        <v>43</v>
      </c>
      <c r="AB3" s="74" t="s">
        <v>41</v>
      </c>
      <c r="AC3" s="78" t="s">
        <v>42</v>
      </c>
      <c r="AD3" s="76" t="s">
        <v>43</v>
      </c>
      <c r="AE3" s="74" t="s">
        <v>41</v>
      </c>
      <c r="AF3" s="75" t="s">
        <v>42</v>
      </c>
      <c r="AG3" s="76" t="s">
        <v>43</v>
      </c>
      <c r="AH3" s="74" t="s">
        <v>41</v>
      </c>
      <c r="AI3" s="78" t="s">
        <v>42</v>
      </c>
      <c r="AJ3" s="76" t="s">
        <v>43</v>
      </c>
      <c r="AK3" s="191"/>
      <c r="AL3" s="192"/>
      <c r="AM3" s="192"/>
      <c r="AN3" s="193"/>
    </row>
    <row r="4" spans="1:40" s="86" customFormat="1" ht="13.5" customHeight="1" x14ac:dyDescent="0.3">
      <c r="A4" s="184"/>
      <c r="B4" s="185"/>
      <c r="C4" s="186"/>
      <c r="D4" s="186"/>
      <c r="E4" s="79" t="str">
        <f>IF(ISBLANK(E$2)," ",(SUMIF(ClassRecord!$G$2:$IV$2,E$2,ClassRecord!$G3:$IV3)))</f>
        <v xml:space="preserve"> </v>
      </c>
      <c r="F4" s="80"/>
      <c r="G4" s="81"/>
      <c r="H4" s="79" t="str">
        <f>IF(ISBLANK(H$2)," ",(SUMIF(ClassRecord!$G$2:$IV$2,H$2,ClassRecord!$G3:$IV3)))</f>
        <v xml:space="preserve"> </v>
      </c>
      <c r="I4" s="82"/>
      <c r="J4" s="81"/>
      <c r="K4" s="79" t="str">
        <f>IF(ISBLANK(K$2)," ",(SUMIF(ClassRecord!$G$2:$IV$2,K$2,ClassRecord!$G3:$IV3)))</f>
        <v xml:space="preserve"> </v>
      </c>
      <c r="L4" s="82"/>
      <c r="M4" s="81"/>
      <c r="N4" s="79" t="str">
        <f>IF(ISBLANK(N$2)," ",(SUMIF(ClassRecord!$G$2:$IV$2,N$2,ClassRecord!$G3:$IV3)))</f>
        <v xml:space="preserve"> </v>
      </c>
      <c r="O4" s="82"/>
      <c r="P4" s="81"/>
      <c r="Q4" s="79" t="str">
        <f>IF(ISBLANK(Q$2)," ",(SUMIF(ClassRecord!$G$2:$IV$2,Q$2,ClassRecord!$G3:$IV3)))</f>
        <v xml:space="preserve"> </v>
      </c>
      <c r="R4" s="80"/>
      <c r="S4" s="83"/>
      <c r="T4" s="79" t="str">
        <f>IF(ISBLANK(T$2)," ",(SUMIF(ClassRecord!$G$2:$IV$2,T$2,ClassRecord!$G3:$IV3)))</f>
        <v xml:space="preserve"> </v>
      </c>
      <c r="U4" s="80"/>
      <c r="V4" s="81"/>
      <c r="W4" s="84"/>
      <c r="X4" s="85"/>
      <c r="Y4" s="79" t="str">
        <f>IF(ISBLANK(ClassRecord!C3)," ",ClassRecord!C3)</f>
        <v xml:space="preserve"> </v>
      </c>
      <c r="Z4" s="80"/>
      <c r="AA4" s="85"/>
      <c r="AB4" s="79" t="str">
        <f>IF(ISBLANK(ClassRecord!D3)," ",ClassRecord!D3)</f>
        <v xml:space="preserve"> </v>
      </c>
      <c r="AC4" s="80"/>
      <c r="AD4" s="85"/>
      <c r="AE4" s="79" t="str">
        <f>IF(ISBLANK(ClassRecord!E3)," ",ClassRecord!E3)</f>
        <v xml:space="preserve"> </v>
      </c>
      <c r="AF4" s="80"/>
      <c r="AG4" s="85"/>
      <c r="AH4" s="79" t="str">
        <f>IF(ISBLANK(ClassRecord!F3)," ",ClassRecord!F3)</f>
        <v xml:space="preserve"> </v>
      </c>
      <c r="AI4" s="80"/>
      <c r="AJ4" s="85"/>
      <c r="AK4" s="191"/>
      <c r="AL4" s="192"/>
      <c r="AM4" s="192"/>
      <c r="AN4" s="193"/>
    </row>
    <row r="5" spans="1:40" s="99" customFormat="1" ht="17.399999999999999" x14ac:dyDescent="0.3">
      <c r="A5" s="87">
        <f>Data!A22</f>
        <v>1</v>
      </c>
      <c r="B5" s="88" t="str">
        <f>IF(ISBLANK(Data!B22)," ",Data!B22)</f>
        <v xml:space="preserve"> </v>
      </c>
      <c r="C5" s="89" t="str">
        <f>IF(ISBLANK(Data!C22)," ",Data!C22)</f>
        <v xml:space="preserve"> </v>
      </c>
      <c r="D5" s="89" t="str">
        <f>IF(ISBLANK(Data!E22)," ",Data!E22)</f>
        <v xml:space="preserve"> </v>
      </c>
      <c r="E5" s="90" t="str">
        <f>IF(ISBLANK(E$2)," ",(SUMIF(ClassRecord!$G$2:$IV$2,E$2,ClassRecord!$G4:$IV4)))</f>
        <v xml:space="preserve"> </v>
      </c>
      <c r="F5" s="53" t="str">
        <f t="shared" ref="F5:F104" si="0">IF(OR(ISBLANK(E5),E5=" ")," ",E5/E$4*100)</f>
        <v xml:space="preserve"> </v>
      </c>
      <c r="G5" s="91" t="str">
        <f t="shared" ref="G5:G104" si="1">IF(F5=" "," ",F5*G$2)</f>
        <v xml:space="preserve"> </v>
      </c>
      <c r="H5" s="90" t="str">
        <f>IF(ISBLANK(H$2)," ",(SUMIF(ClassRecord!$G$2:$IV$2,H$2,ClassRecord!$G4:$IV4)))</f>
        <v xml:space="preserve"> </v>
      </c>
      <c r="I5" s="53" t="str">
        <f t="shared" ref="I5:I104" si="2">IF(OR(ISBLANK(H5),H5=" ")," ",H5/H$4*100)</f>
        <v xml:space="preserve"> </v>
      </c>
      <c r="J5" s="91" t="str">
        <f t="shared" ref="J5:J104" si="3">IF(I5=" "," ",I5*J$2)</f>
        <v xml:space="preserve"> </v>
      </c>
      <c r="K5" s="90" t="str">
        <f>IF(ISBLANK(K$2)," ",(SUMIF(ClassRecord!$G$2:$IV$2,K$2,ClassRecord!$G4:$IV4)))</f>
        <v xml:space="preserve"> </v>
      </c>
      <c r="L5" s="53" t="str">
        <f t="shared" ref="L5:L104" si="4">IF(OR(ISBLANK(K5),K5=" ")," ",K5/K$4*100)</f>
        <v xml:space="preserve"> </v>
      </c>
      <c r="M5" s="91" t="str">
        <f t="shared" ref="M5:M104" si="5">IF(L5=" "," ",L5*M$2)</f>
        <v xml:space="preserve"> </v>
      </c>
      <c r="N5" s="90" t="str">
        <f>IF(ISBLANK(N$2)," ",(SUMIF(ClassRecord!$G$2:$IV$2,N$2,ClassRecord!$G4:$IV4)))</f>
        <v xml:space="preserve"> </v>
      </c>
      <c r="O5" s="53" t="str">
        <f t="shared" ref="O5:O104" si="6">IF(OR(ISBLANK(N5),N5=" ")," ",N5/N$4*100)</f>
        <v xml:space="preserve"> </v>
      </c>
      <c r="P5" s="91" t="str">
        <f t="shared" ref="P5:P104" si="7">IF(O5=" "," ",O5*P$2)</f>
        <v xml:space="preserve"> </v>
      </c>
      <c r="Q5" s="90" t="str">
        <f>IF(ISBLANK(Q$2)," ",(SUMIF(ClassRecord!$G$2:$IV$2,Q$2,ClassRecord!$G4:$IV4)))</f>
        <v xml:space="preserve"> </v>
      </c>
      <c r="R5" s="53" t="str">
        <f t="shared" ref="R5:R104" si="8">IF(OR(ISBLANK(Q5),Q5=" ")," ",Q5/Q$4*100)</f>
        <v xml:space="preserve"> </v>
      </c>
      <c r="S5" s="91" t="str">
        <f t="shared" ref="S5:S104" si="9">IF(R5=" "," ",R5*S$2)</f>
        <v xml:space="preserve"> </v>
      </c>
      <c r="T5" s="90" t="str">
        <f>IF(ISBLANK(T$2)," ",(SUMIF(ClassRecord!$G$2:$IV$2,T$2,ClassRecord!$G4:$IV4)))</f>
        <v xml:space="preserve"> </v>
      </c>
      <c r="U5" s="53" t="str">
        <f t="shared" ref="U5:U104" si="10">IF(OR(ISBLANK(T5),T5=" ")," ",T5/T$4*100)</f>
        <v xml:space="preserve"> </v>
      </c>
      <c r="V5" s="91" t="str">
        <f t="shared" ref="V5:V104" si="11">IF(U5=" "," ",U5*V$2)</f>
        <v xml:space="preserve"> </v>
      </c>
      <c r="W5" s="92">
        <f t="shared" ref="W5:W104" si="12">ROUND(SUM(G5,J5,M5,P5,S5,V5),2)</f>
        <v>0</v>
      </c>
      <c r="X5" s="91">
        <f t="shared" ref="X5:X104" si="13">W5*X$2</f>
        <v>0</v>
      </c>
      <c r="Y5" s="93" t="str">
        <f>IF(ISBLANK(ClassRecord!C4)," ",ClassRecord!C4)</f>
        <v xml:space="preserve"> </v>
      </c>
      <c r="Z5" s="94" t="str">
        <f t="shared" ref="Z5:Z104" si="14">IF(OR(Y5=" ",ISBLANK(Y5))," ",ROUND((Y5/Y$4)*100,2))</f>
        <v xml:space="preserve"> </v>
      </c>
      <c r="AA5" s="91" t="str">
        <f t="shared" ref="AA5:AA104" si="15">IF(Z5=" "," ",ROUND(Z5*AA$2,2))</f>
        <v xml:space="preserve"> </v>
      </c>
      <c r="AB5" s="95" t="str">
        <f>IF(ISBLANK(ClassRecord!D4)," ",ClassRecord!D4)</f>
        <v xml:space="preserve"> </v>
      </c>
      <c r="AC5" s="94" t="str">
        <f t="shared" ref="AC5:AC104" si="16">IF(OR(AB5=" ",ISBLANK(AB5))," ",ROUND((AB5/AB$4)*100,2))</f>
        <v xml:space="preserve"> </v>
      </c>
      <c r="AD5" s="91" t="str">
        <f t="shared" ref="AD5:AD104" si="17">IF(AC5=" "," ",ROUND(AC5*AD$2,2))</f>
        <v xml:space="preserve"> </v>
      </c>
      <c r="AE5" s="95" t="str">
        <f>IF(ISBLANK(ClassRecord!E4)," ",ClassRecord!E4)</f>
        <v xml:space="preserve"> </v>
      </c>
      <c r="AF5" s="94" t="str">
        <f t="shared" ref="AF5:AF104" si="18">IF(OR(AE5=" ",ISBLANK(AE5))," ",ROUND((AE5/AE$4)*100,2))</f>
        <v xml:space="preserve"> </v>
      </c>
      <c r="AG5" s="91" t="str">
        <f t="shared" ref="AG5:AG104" si="19">IF(AF5=" "," ",ROUND(AF5*AG$2,2))</f>
        <v xml:space="preserve"> </v>
      </c>
      <c r="AH5" s="95" t="str">
        <f>IF(ISBLANK(ClassRecord!F4)," ",ClassRecord!F4)</f>
        <v xml:space="preserve"> </v>
      </c>
      <c r="AI5" s="94" t="str">
        <f t="shared" ref="AI5:AI104" si="20">IF(OR(AH5=" ",ISBLANK(AH5))," ",ROUND((AH5/AH$4)*100,2))</f>
        <v xml:space="preserve"> </v>
      </c>
      <c r="AJ5" s="91" t="str">
        <f t="shared" ref="AJ5:AJ104" si="21">IF(AI5=" "," ",ROUND(AI5*AJ$2,2))</f>
        <v xml:space="preserve"> </v>
      </c>
      <c r="AK5" s="96">
        <f t="shared" ref="AK5:AK104" si="22">ROUND(SUM(X5,AA5,AD5,AG5,AJ5),0)</f>
        <v>0</v>
      </c>
      <c r="AL5" s="97">
        <f t="shared" ref="AL5:AL104" si="23">IF(AK5=" "," ",IF(D5=2005,VLOOKUP(AK5,_sid2005,2,FALSE),IF(D5=2000,VLOOKUP(AK5,_sid2000,2,FALSE),IF(D5=2018,VLOOKUP(AK5,_sid2018,2,FALSE),VLOOKUP(AK5,_sid1999,2,FALSE)))))</f>
        <v>65</v>
      </c>
      <c r="AM5" s="97" t="str">
        <f t="shared" ref="AM5:AM104" si="24">IF(OR(ISBLANK(AH5),AH5=" "),"INC",IF(D5=2005,VLOOKUP(AK5,_sid2005,3,FALSE),IF(D5=2000,VLOOKUP(AK5,_sid2000,3,FALSE),IF(D5=2018,VLOOKUP(AK5,_sid2018,3,FALSE),VLOOKUP(AK5,_sid1999,3,FALSE)))))</f>
        <v>INC</v>
      </c>
      <c r="AN5" s="98" t="str">
        <f t="shared" ref="AN5:AN104" si="25">IF(OR(AH5=" ",ISBLANK(AH5),ISBLANK(W5),W5=" "),"NFE",IF((AM5="F"),"Failed","Passed"))</f>
        <v>NFE</v>
      </c>
    </row>
    <row r="6" spans="1:40" s="99" customFormat="1" ht="17.399999999999999" x14ac:dyDescent="0.3">
      <c r="A6" s="87">
        <f>Data!A23</f>
        <v>2</v>
      </c>
      <c r="B6" s="88" t="str">
        <f>IF(ISBLANK(Data!B23)," ",Data!B23)</f>
        <v xml:space="preserve"> </v>
      </c>
      <c r="C6" s="89" t="str">
        <f>IF(ISBLANK(Data!C23)," ",Data!C23)</f>
        <v xml:space="preserve"> </v>
      </c>
      <c r="D6" s="89" t="str">
        <f>IF(ISBLANK(Data!E23)," ",Data!E23)</f>
        <v xml:space="preserve"> </v>
      </c>
      <c r="E6" s="90" t="str">
        <f>IF(ISBLANK(E$2)," ",(SUMIF(ClassRecord!$G$2:$IV$2,E$2,ClassRecord!$G5:$IV5)))</f>
        <v xml:space="preserve"> </v>
      </c>
      <c r="F6" s="53" t="str">
        <f t="shared" si="0"/>
        <v xml:space="preserve"> </v>
      </c>
      <c r="G6" s="91" t="str">
        <f t="shared" si="1"/>
        <v xml:space="preserve"> </v>
      </c>
      <c r="H6" s="90" t="str">
        <f>IF(ISBLANK(H$2)," ",(SUMIF(ClassRecord!$G$2:$IV$2,H$2,ClassRecord!$G5:$IV5)))</f>
        <v xml:space="preserve"> </v>
      </c>
      <c r="I6" s="53" t="str">
        <f t="shared" si="2"/>
        <v xml:space="preserve"> </v>
      </c>
      <c r="J6" s="91" t="str">
        <f t="shared" si="3"/>
        <v xml:space="preserve"> </v>
      </c>
      <c r="K6" s="90" t="str">
        <f>IF(ISBLANK(K$2)," ",(SUMIF(ClassRecord!$G$2:$IV$2,K$2,ClassRecord!$G5:$IV5)))</f>
        <v xml:space="preserve"> </v>
      </c>
      <c r="L6" s="53" t="str">
        <f t="shared" si="4"/>
        <v xml:space="preserve"> </v>
      </c>
      <c r="M6" s="91" t="str">
        <f t="shared" si="5"/>
        <v xml:space="preserve"> </v>
      </c>
      <c r="N6" s="90" t="str">
        <f>IF(ISBLANK(N$2)," ",(SUMIF(ClassRecord!$G$2:$IV$2,N$2,ClassRecord!$G5:$IV5)))</f>
        <v xml:space="preserve"> </v>
      </c>
      <c r="O6" s="53" t="str">
        <f t="shared" si="6"/>
        <v xml:space="preserve"> </v>
      </c>
      <c r="P6" s="91" t="str">
        <f t="shared" si="7"/>
        <v xml:space="preserve"> </v>
      </c>
      <c r="Q6" s="90" t="str">
        <f>IF(ISBLANK(Q$2)," ",(SUMIF(ClassRecord!$G$2:$IV$2,Q$2,ClassRecord!$G5:$IV5)))</f>
        <v xml:space="preserve"> </v>
      </c>
      <c r="R6" s="53" t="str">
        <f t="shared" si="8"/>
        <v xml:space="preserve"> </v>
      </c>
      <c r="S6" s="91" t="str">
        <f t="shared" si="9"/>
        <v xml:space="preserve"> </v>
      </c>
      <c r="T6" s="90" t="str">
        <f>IF(ISBLANK(T$2)," ",(SUMIF(ClassRecord!$G$2:$IV$2,T$2,ClassRecord!$G5:$IV5)))</f>
        <v xml:space="preserve"> </v>
      </c>
      <c r="U6" s="53" t="str">
        <f t="shared" si="10"/>
        <v xml:space="preserve"> </v>
      </c>
      <c r="V6" s="91" t="str">
        <f t="shared" si="11"/>
        <v xml:space="preserve"> </v>
      </c>
      <c r="W6" s="92">
        <f t="shared" si="12"/>
        <v>0</v>
      </c>
      <c r="X6" s="91">
        <f t="shared" si="13"/>
        <v>0</v>
      </c>
      <c r="Y6" s="93" t="str">
        <f>IF(ISBLANK(ClassRecord!C5)," ",ClassRecord!C5)</f>
        <v xml:space="preserve"> </v>
      </c>
      <c r="Z6" s="94" t="str">
        <f t="shared" si="14"/>
        <v xml:space="preserve"> </v>
      </c>
      <c r="AA6" s="91" t="str">
        <f t="shared" si="15"/>
        <v xml:space="preserve"> </v>
      </c>
      <c r="AB6" s="95" t="str">
        <f>IF(ISBLANK(ClassRecord!D5)," ",ClassRecord!D5)</f>
        <v xml:space="preserve"> </v>
      </c>
      <c r="AC6" s="94" t="str">
        <f t="shared" si="16"/>
        <v xml:space="preserve"> </v>
      </c>
      <c r="AD6" s="91" t="str">
        <f t="shared" si="17"/>
        <v xml:space="preserve"> </v>
      </c>
      <c r="AE6" s="95" t="str">
        <f>IF(ISBLANK(ClassRecord!E5)," ",ClassRecord!E5)</f>
        <v xml:space="preserve"> </v>
      </c>
      <c r="AF6" s="94" t="str">
        <f t="shared" si="18"/>
        <v xml:space="preserve"> </v>
      </c>
      <c r="AG6" s="91" t="str">
        <f t="shared" si="19"/>
        <v xml:space="preserve"> </v>
      </c>
      <c r="AH6" s="95" t="str">
        <f>IF(ISBLANK(ClassRecord!F5)," ",ClassRecord!F5)</f>
        <v xml:space="preserve"> </v>
      </c>
      <c r="AI6" s="94" t="str">
        <f t="shared" si="20"/>
        <v xml:space="preserve"> </v>
      </c>
      <c r="AJ6" s="91" t="str">
        <f t="shared" si="21"/>
        <v xml:space="preserve"> </v>
      </c>
      <c r="AK6" s="96">
        <f t="shared" si="22"/>
        <v>0</v>
      </c>
      <c r="AL6" s="97">
        <f t="shared" si="23"/>
        <v>65</v>
      </c>
      <c r="AM6" s="97" t="str">
        <f t="shared" si="24"/>
        <v>INC</v>
      </c>
      <c r="AN6" s="98" t="str">
        <f t="shared" si="25"/>
        <v>NFE</v>
      </c>
    </row>
    <row r="7" spans="1:40" s="99" customFormat="1" ht="17.399999999999999" x14ac:dyDescent="0.3">
      <c r="A7" s="87">
        <f>Data!A24</f>
        <v>3</v>
      </c>
      <c r="B7" s="88" t="str">
        <f>IF(ISBLANK(Data!B24)," ",Data!B24)</f>
        <v xml:space="preserve"> </v>
      </c>
      <c r="C7" s="89" t="str">
        <f>IF(ISBLANK(Data!C24)," ",Data!C24)</f>
        <v xml:space="preserve"> </v>
      </c>
      <c r="D7" s="89" t="str">
        <f>IF(ISBLANK(Data!E24)," ",Data!E24)</f>
        <v xml:space="preserve"> </v>
      </c>
      <c r="E7" s="90" t="str">
        <f>IF(ISBLANK(E$2)," ",(SUMIF(ClassRecord!$G$2:$IV$2,E$2,ClassRecord!$G6:$IV6)))</f>
        <v xml:space="preserve"> </v>
      </c>
      <c r="F7" s="53" t="str">
        <f t="shared" si="0"/>
        <v xml:space="preserve"> </v>
      </c>
      <c r="G7" s="91" t="str">
        <f t="shared" si="1"/>
        <v xml:space="preserve"> </v>
      </c>
      <c r="H7" s="90" t="str">
        <f>IF(ISBLANK(H$2)," ",(SUMIF(ClassRecord!$G$2:$IV$2,H$2,ClassRecord!$G6:$IV6)))</f>
        <v xml:space="preserve"> </v>
      </c>
      <c r="I7" s="53" t="str">
        <f t="shared" si="2"/>
        <v xml:space="preserve"> </v>
      </c>
      <c r="J7" s="91" t="str">
        <f t="shared" si="3"/>
        <v xml:space="preserve"> </v>
      </c>
      <c r="K7" s="90" t="str">
        <f>IF(ISBLANK(K$2)," ",(SUMIF(ClassRecord!$G$2:$IV$2,K$2,ClassRecord!$G6:$IV6)))</f>
        <v xml:space="preserve"> </v>
      </c>
      <c r="L7" s="53" t="str">
        <f t="shared" si="4"/>
        <v xml:space="preserve"> </v>
      </c>
      <c r="M7" s="91" t="str">
        <f t="shared" si="5"/>
        <v xml:space="preserve"> </v>
      </c>
      <c r="N7" s="90" t="str">
        <f>IF(ISBLANK(N$2)," ",(SUMIF(ClassRecord!$G$2:$IV$2,N$2,ClassRecord!$G6:$IV6)))</f>
        <v xml:space="preserve"> </v>
      </c>
      <c r="O7" s="53" t="str">
        <f t="shared" si="6"/>
        <v xml:space="preserve"> </v>
      </c>
      <c r="P7" s="91" t="str">
        <f t="shared" si="7"/>
        <v xml:space="preserve"> </v>
      </c>
      <c r="Q7" s="90" t="str">
        <f>IF(ISBLANK(Q$2)," ",(SUMIF(ClassRecord!$G$2:$IV$2,Q$2,ClassRecord!$G6:$IV6)))</f>
        <v xml:space="preserve"> </v>
      </c>
      <c r="R7" s="53" t="str">
        <f t="shared" si="8"/>
        <v xml:space="preserve"> </v>
      </c>
      <c r="S7" s="91" t="str">
        <f t="shared" si="9"/>
        <v xml:space="preserve"> </v>
      </c>
      <c r="T7" s="90" t="str">
        <f>IF(ISBLANK(T$2)," ",(SUMIF(ClassRecord!$G$2:$IV$2,T$2,ClassRecord!$G6:$IV6)))</f>
        <v xml:space="preserve"> </v>
      </c>
      <c r="U7" s="53" t="str">
        <f t="shared" si="10"/>
        <v xml:space="preserve"> </v>
      </c>
      <c r="V7" s="91" t="str">
        <f t="shared" si="11"/>
        <v xml:space="preserve"> </v>
      </c>
      <c r="W7" s="92">
        <f t="shared" si="12"/>
        <v>0</v>
      </c>
      <c r="X7" s="91">
        <f t="shared" si="13"/>
        <v>0</v>
      </c>
      <c r="Y7" s="93" t="str">
        <f>IF(ISBLANK(ClassRecord!C6)," ",ClassRecord!C6)</f>
        <v xml:space="preserve"> </v>
      </c>
      <c r="Z7" s="94" t="str">
        <f t="shared" si="14"/>
        <v xml:space="preserve"> </v>
      </c>
      <c r="AA7" s="91" t="str">
        <f t="shared" si="15"/>
        <v xml:space="preserve"> </v>
      </c>
      <c r="AB7" s="95" t="str">
        <f>IF(ISBLANK(ClassRecord!D6)," ",ClassRecord!D6)</f>
        <v xml:space="preserve"> </v>
      </c>
      <c r="AC7" s="94" t="str">
        <f t="shared" si="16"/>
        <v xml:space="preserve"> </v>
      </c>
      <c r="AD7" s="91" t="str">
        <f t="shared" si="17"/>
        <v xml:space="preserve"> </v>
      </c>
      <c r="AE7" s="95" t="str">
        <f>IF(ISBLANK(ClassRecord!E6)," ",ClassRecord!E6)</f>
        <v xml:space="preserve"> </v>
      </c>
      <c r="AF7" s="94" t="str">
        <f t="shared" si="18"/>
        <v xml:space="preserve"> </v>
      </c>
      <c r="AG7" s="91" t="str">
        <f t="shared" si="19"/>
        <v xml:space="preserve"> </v>
      </c>
      <c r="AH7" s="95" t="str">
        <f>IF(ISBLANK(ClassRecord!F6)," ",ClassRecord!F6)</f>
        <v xml:space="preserve"> </v>
      </c>
      <c r="AI7" s="94" t="str">
        <f t="shared" si="20"/>
        <v xml:space="preserve"> </v>
      </c>
      <c r="AJ7" s="91" t="str">
        <f t="shared" si="21"/>
        <v xml:space="preserve"> </v>
      </c>
      <c r="AK7" s="96">
        <f t="shared" si="22"/>
        <v>0</v>
      </c>
      <c r="AL7" s="97">
        <f t="shared" si="23"/>
        <v>65</v>
      </c>
      <c r="AM7" s="97" t="str">
        <f t="shared" si="24"/>
        <v>INC</v>
      </c>
      <c r="AN7" s="98" t="str">
        <f t="shared" si="25"/>
        <v>NFE</v>
      </c>
    </row>
    <row r="8" spans="1:40" s="99" customFormat="1" ht="17.399999999999999" x14ac:dyDescent="0.3">
      <c r="A8" s="87">
        <f>Data!A25</f>
        <v>4</v>
      </c>
      <c r="B8" s="88" t="str">
        <f>IF(ISBLANK(Data!B25)," ",Data!B25)</f>
        <v xml:space="preserve"> </v>
      </c>
      <c r="C8" s="89" t="str">
        <f>IF(ISBLANK(Data!C25)," ",Data!C25)</f>
        <v xml:space="preserve"> </v>
      </c>
      <c r="D8" s="89" t="str">
        <f>IF(ISBLANK(Data!E25)," ",Data!E25)</f>
        <v xml:space="preserve"> </v>
      </c>
      <c r="E8" s="90" t="str">
        <f>IF(ISBLANK(E$2)," ",(SUMIF(ClassRecord!$G$2:$IV$2,E$2,ClassRecord!$G7:$IV7)))</f>
        <v xml:space="preserve"> </v>
      </c>
      <c r="F8" s="53" t="str">
        <f t="shared" si="0"/>
        <v xml:space="preserve"> </v>
      </c>
      <c r="G8" s="91" t="str">
        <f t="shared" si="1"/>
        <v xml:space="preserve"> </v>
      </c>
      <c r="H8" s="90" t="str">
        <f>IF(ISBLANK(H$2)," ",(SUMIF(ClassRecord!$G$2:$IV$2,H$2,ClassRecord!$G7:$IV7)))</f>
        <v xml:space="preserve"> </v>
      </c>
      <c r="I8" s="53" t="str">
        <f t="shared" si="2"/>
        <v xml:space="preserve"> </v>
      </c>
      <c r="J8" s="91" t="str">
        <f t="shared" si="3"/>
        <v xml:space="preserve"> </v>
      </c>
      <c r="K8" s="90" t="str">
        <f>IF(ISBLANK(K$2)," ",(SUMIF(ClassRecord!$G$2:$IV$2,K$2,ClassRecord!$G7:$IV7)))</f>
        <v xml:space="preserve"> </v>
      </c>
      <c r="L8" s="53" t="str">
        <f t="shared" si="4"/>
        <v xml:space="preserve"> </v>
      </c>
      <c r="M8" s="91" t="str">
        <f t="shared" si="5"/>
        <v xml:space="preserve"> </v>
      </c>
      <c r="N8" s="90" t="str">
        <f>IF(ISBLANK(N$2)," ",(SUMIF(ClassRecord!$G$2:$IV$2,N$2,ClassRecord!$G7:$IV7)))</f>
        <v xml:space="preserve"> </v>
      </c>
      <c r="O8" s="53" t="str">
        <f t="shared" si="6"/>
        <v xml:space="preserve"> </v>
      </c>
      <c r="P8" s="91" t="str">
        <f t="shared" si="7"/>
        <v xml:space="preserve"> </v>
      </c>
      <c r="Q8" s="90" t="str">
        <f>IF(ISBLANK(Q$2)," ",(SUMIF(ClassRecord!$G$2:$IV$2,Q$2,ClassRecord!$G7:$IV7)))</f>
        <v xml:space="preserve"> </v>
      </c>
      <c r="R8" s="53" t="str">
        <f t="shared" si="8"/>
        <v xml:space="preserve"> </v>
      </c>
      <c r="S8" s="91" t="str">
        <f t="shared" si="9"/>
        <v xml:space="preserve"> </v>
      </c>
      <c r="T8" s="90" t="str">
        <f>IF(ISBLANK(T$2)," ",(SUMIF(ClassRecord!$G$2:$IV$2,T$2,ClassRecord!$G7:$IV7)))</f>
        <v xml:space="preserve"> </v>
      </c>
      <c r="U8" s="53" t="str">
        <f t="shared" si="10"/>
        <v xml:space="preserve"> </v>
      </c>
      <c r="V8" s="91" t="str">
        <f t="shared" si="11"/>
        <v xml:space="preserve"> </v>
      </c>
      <c r="W8" s="92">
        <f t="shared" si="12"/>
        <v>0</v>
      </c>
      <c r="X8" s="91">
        <f t="shared" si="13"/>
        <v>0</v>
      </c>
      <c r="Y8" s="93" t="str">
        <f>IF(ISBLANK(ClassRecord!C7)," ",ClassRecord!C7)</f>
        <v xml:space="preserve"> </v>
      </c>
      <c r="Z8" s="94" t="str">
        <f t="shared" si="14"/>
        <v xml:space="preserve"> </v>
      </c>
      <c r="AA8" s="91" t="str">
        <f t="shared" si="15"/>
        <v xml:space="preserve"> </v>
      </c>
      <c r="AB8" s="95" t="str">
        <f>IF(ISBLANK(ClassRecord!D7)," ",ClassRecord!D7)</f>
        <v xml:space="preserve"> </v>
      </c>
      <c r="AC8" s="94" t="str">
        <f t="shared" si="16"/>
        <v xml:space="preserve"> </v>
      </c>
      <c r="AD8" s="91" t="str">
        <f t="shared" si="17"/>
        <v xml:space="preserve"> </v>
      </c>
      <c r="AE8" s="95" t="str">
        <f>IF(ISBLANK(ClassRecord!E7)," ",ClassRecord!E7)</f>
        <v xml:space="preserve"> </v>
      </c>
      <c r="AF8" s="94" t="str">
        <f t="shared" si="18"/>
        <v xml:space="preserve"> </v>
      </c>
      <c r="AG8" s="91" t="str">
        <f t="shared" si="19"/>
        <v xml:space="preserve"> </v>
      </c>
      <c r="AH8" s="95" t="str">
        <f>IF(ISBLANK(ClassRecord!F7)," ",ClassRecord!F7)</f>
        <v xml:space="preserve"> </v>
      </c>
      <c r="AI8" s="94" t="str">
        <f t="shared" si="20"/>
        <v xml:space="preserve"> </v>
      </c>
      <c r="AJ8" s="91" t="str">
        <f t="shared" si="21"/>
        <v xml:space="preserve"> </v>
      </c>
      <c r="AK8" s="96">
        <f t="shared" si="22"/>
        <v>0</v>
      </c>
      <c r="AL8" s="97">
        <f t="shared" si="23"/>
        <v>65</v>
      </c>
      <c r="AM8" s="97" t="str">
        <f t="shared" si="24"/>
        <v>INC</v>
      </c>
      <c r="AN8" s="98" t="str">
        <f t="shared" si="25"/>
        <v>NFE</v>
      </c>
    </row>
    <row r="9" spans="1:40" s="99" customFormat="1" ht="17.399999999999999" x14ac:dyDescent="0.3">
      <c r="A9" s="87">
        <f>Data!A26</f>
        <v>5</v>
      </c>
      <c r="B9" s="88" t="str">
        <f>IF(ISBLANK(Data!B26)," ",Data!B26)</f>
        <v xml:space="preserve"> </v>
      </c>
      <c r="C9" s="89" t="str">
        <f>IF(ISBLANK(Data!C26)," ",Data!C26)</f>
        <v xml:space="preserve"> </v>
      </c>
      <c r="D9" s="89" t="str">
        <f>IF(ISBLANK(Data!E26)," ",Data!E26)</f>
        <v xml:space="preserve"> </v>
      </c>
      <c r="E9" s="90" t="str">
        <f>IF(ISBLANK(E$2)," ",(SUMIF(ClassRecord!$G$2:$IV$2,E$2,ClassRecord!$G8:$IV8)))</f>
        <v xml:space="preserve"> </v>
      </c>
      <c r="F9" s="53" t="str">
        <f t="shared" si="0"/>
        <v xml:space="preserve"> </v>
      </c>
      <c r="G9" s="91" t="str">
        <f t="shared" si="1"/>
        <v xml:space="preserve"> </v>
      </c>
      <c r="H9" s="90" t="str">
        <f>IF(ISBLANK(H$2)," ",(SUMIF(ClassRecord!$G$2:$IV$2,H$2,ClassRecord!$G8:$IV8)))</f>
        <v xml:space="preserve"> </v>
      </c>
      <c r="I9" s="53" t="str">
        <f t="shared" si="2"/>
        <v xml:space="preserve"> </v>
      </c>
      <c r="J9" s="91" t="str">
        <f t="shared" si="3"/>
        <v xml:space="preserve"> </v>
      </c>
      <c r="K9" s="90" t="str">
        <f>IF(ISBLANK(K$2)," ",(SUMIF(ClassRecord!$G$2:$IV$2,K$2,ClassRecord!$G8:$IV8)))</f>
        <v xml:space="preserve"> </v>
      </c>
      <c r="L9" s="53" t="str">
        <f t="shared" si="4"/>
        <v xml:space="preserve"> </v>
      </c>
      <c r="M9" s="91" t="str">
        <f t="shared" si="5"/>
        <v xml:space="preserve"> </v>
      </c>
      <c r="N9" s="90" t="str">
        <f>IF(ISBLANK(N$2)," ",(SUMIF(ClassRecord!$G$2:$IV$2,N$2,ClassRecord!$G8:$IV8)))</f>
        <v xml:space="preserve"> </v>
      </c>
      <c r="O9" s="53" t="str">
        <f t="shared" si="6"/>
        <v xml:space="preserve"> </v>
      </c>
      <c r="P9" s="91" t="str">
        <f t="shared" si="7"/>
        <v xml:space="preserve"> </v>
      </c>
      <c r="Q9" s="90" t="str">
        <f>IF(ISBLANK(Q$2)," ",(SUMIF(ClassRecord!$G$2:$IV$2,Q$2,ClassRecord!$G8:$IV8)))</f>
        <v xml:space="preserve"> </v>
      </c>
      <c r="R9" s="53" t="str">
        <f t="shared" si="8"/>
        <v xml:space="preserve"> </v>
      </c>
      <c r="S9" s="91" t="str">
        <f t="shared" si="9"/>
        <v xml:space="preserve"> </v>
      </c>
      <c r="T9" s="90" t="str">
        <f>IF(ISBLANK(T$2)," ",(SUMIF(ClassRecord!$G$2:$IV$2,T$2,ClassRecord!$G8:$IV8)))</f>
        <v xml:space="preserve"> </v>
      </c>
      <c r="U9" s="53" t="str">
        <f t="shared" si="10"/>
        <v xml:space="preserve"> </v>
      </c>
      <c r="V9" s="91" t="str">
        <f t="shared" si="11"/>
        <v xml:space="preserve"> </v>
      </c>
      <c r="W9" s="92">
        <f t="shared" si="12"/>
        <v>0</v>
      </c>
      <c r="X9" s="91">
        <f t="shared" si="13"/>
        <v>0</v>
      </c>
      <c r="Y9" s="93" t="str">
        <f>IF(ISBLANK(ClassRecord!C8)," ",ClassRecord!C8)</f>
        <v xml:space="preserve"> </v>
      </c>
      <c r="Z9" s="94" t="str">
        <f t="shared" si="14"/>
        <v xml:space="preserve"> </v>
      </c>
      <c r="AA9" s="91" t="str">
        <f t="shared" si="15"/>
        <v xml:space="preserve"> </v>
      </c>
      <c r="AB9" s="95" t="str">
        <f>IF(ISBLANK(ClassRecord!D8)," ",ClassRecord!D8)</f>
        <v xml:space="preserve"> </v>
      </c>
      <c r="AC9" s="94" t="str">
        <f t="shared" si="16"/>
        <v xml:space="preserve"> </v>
      </c>
      <c r="AD9" s="91" t="str">
        <f t="shared" si="17"/>
        <v xml:space="preserve"> </v>
      </c>
      <c r="AE9" s="95" t="str">
        <f>IF(ISBLANK(ClassRecord!E8)," ",ClassRecord!E8)</f>
        <v xml:space="preserve"> </v>
      </c>
      <c r="AF9" s="94" t="str">
        <f t="shared" si="18"/>
        <v xml:space="preserve"> </v>
      </c>
      <c r="AG9" s="91" t="str">
        <f t="shared" si="19"/>
        <v xml:space="preserve"> </v>
      </c>
      <c r="AH9" s="95" t="str">
        <f>IF(ISBLANK(ClassRecord!F8)," ",ClassRecord!F8)</f>
        <v xml:space="preserve"> </v>
      </c>
      <c r="AI9" s="94" t="str">
        <f t="shared" si="20"/>
        <v xml:space="preserve"> </v>
      </c>
      <c r="AJ9" s="91" t="str">
        <f t="shared" si="21"/>
        <v xml:space="preserve"> </v>
      </c>
      <c r="AK9" s="96">
        <f t="shared" si="22"/>
        <v>0</v>
      </c>
      <c r="AL9" s="97">
        <f t="shared" si="23"/>
        <v>65</v>
      </c>
      <c r="AM9" s="97" t="str">
        <f t="shared" si="24"/>
        <v>INC</v>
      </c>
      <c r="AN9" s="98" t="str">
        <f t="shared" si="25"/>
        <v>NFE</v>
      </c>
    </row>
    <row r="10" spans="1:40" s="99" customFormat="1" ht="17.399999999999999" x14ac:dyDescent="0.3">
      <c r="A10" s="87">
        <f>Data!A27</f>
        <v>6</v>
      </c>
      <c r="B10" s="88" t="str">
        <f>IF(ISBLANK(Data!B27)," ",Data!B27)</f>
        <v xml:space="preserve"> </v>
      </c>
      <c r="C10" s="89" t="str">
        <f>IF(ISBLANK(Data!C27)," ",Data!C27)</f>
        <v xml:space="preserve"> </v>
      </c>
      <c r="D10" s="89" t="str">
        <f>IF(ISBLANK(Data!E27)," ",Data!E27)</f>
        <v xml:space="preserve"> </v>
      </c>
      <c r="E10" s="90" t="str">
        <f>IF(ISBLANK(E$2)," ",(SUMIF(ClassRecord!$G$2:$IV$2,E$2,ClassRecord!$G9:$IV9)))</f>
        <v xml:space="preserve"> </v>
      </c>
      <c r="F10" s="53" t="str">
        <f t="shared" si="0"/>
        <v xml:space="preserve"> </v>
      </c>
      <c r="G10" s="91" t="str">
        <f t="shared" si="1"/>
        <v xml:space="preserve"> </v>
      </c>
      <c r="H10" s="90" t="str">
        <f>IF(ISBLANK(H$2)," ",(SUMIF(ClassRecord!$G$2:$IV$2,H$2,ClassRecord!$G9:$IV9)))</f>
        <v xml:space="preserve"> </v>
      </c>
      <c r="I10" s="53" t="str">
        <f t="shared" si="2"/>
        <v xml:space="preserve"> </v>
      </c>
      <c r="J10" s="91" t="str">
        <f t="shared" si="3"/>
        <v xml:space="preserve"> </v>
      </c>
      <c r="K10" s="90" t="str">
        <f>IF(ISBLANK(K$2)," ",(SUMIF(ClassRecord!$G$2:$IV$2,K$2,ClassRecord!$G9:$IV9)))</f>
        <v xml:space="preserve"> </v>
      </c>
      <c r="L10" s="53" t="str">
        <f t="shared" si="4"/>
        <v xml:space="preserve"> </v>
      </c>
      <c r="M10" s="91" t="str">
        <f t="shared" si="5"/>
        <v xml:space="preserve"> </v>
      </c>
      <c r="N10" s="90" t="str">
        <f>IF(ISBLANK(N$2)," ",(SUMIF(ClassRecord!$G$2:$IV$2,N$2,ClassRecord!$G9:$IV9)))</f>
        <v xml:space="preserve"> </v>
      </c>
      <c r="O10" s="53" t="str">
        <f t="shared" si="6"/>
        <v xml:space="preserve"> </v>
      </c>
      <c r="P10" s="91" t="str">
        <f t="shared" si="7"/>
        <v xml:space="preserve"> </v>
      </c>
      <c r="Q10" s="90" t="str">
        <f>IF(ISBLANK(Q$2)," ",(SUMIF(ClassRecord!$G$2:$IV$2,Q$2,ClassRecord!$G9:$IV9)))</f>
        <v xml:space="preserve"> </v>
      </c>
      <c r="R10" s="53" t="str">
        <f t="shared" si="8"/>
        <v xml:space="preserve"> </v>
      </c>
      <c r="S10" s="91" t="str">
        <f t="shared" si="9"/>
        <v xml:space="preserve"> </v>
      </c>
      <c r="T10" s="90" t="str">
        <f>IF(ISBLANK(T$2)," ",(SUMIF(ClassRecord!$G$2:$IV$2,T$2,ClassRecord!$G9:$IV9)))</f>
        <v xml:space="preserve"> </v>
      </c>
      <c r="U10" s="53" t="str">
        <f t="shared" si="10"/>
        <v xml:space="preserve"> </v>
      </c>
      <c r="V10" s="91" t="str">
        <f t="shared" si="11"/>
        <v xml:space="preserve"> </v>
      </c>
      <c r="W10" s="92">
        <f t="shared" si="12"/>
        <v>0</v>
      </c>
      <c r="X10" s="91">
        <f t="shared" si="13"/>
        <v>0</v>
      </c>
      <c r="Y10" s="93" t="str">
        <f>IF(ISBLANK(ClassRecord!C9)," ",ClassRecord!C9)</f>
        <v xml:space="preserve"> </v>
      </c>
      <c r="Z10" s="94" t="str">
        <f t="shared" si="14"/>
        <v xml:space="preserve"> </v>
      </c>
      <c r="AA10" s="91" t="str">
        <f t="shared" si="15"/>
        <v xml:space="preserve"> </v>
      </c>
      <c r="AB10" s="95" t="str">
        <f>IF(ISBLANK(ClassRecord!D9)," ",ClassRecord!D9)</f>
        <v xml:space="preserve"> </v>
      </c>
      <c r="AC10" s="94" t="str">
        <f t="shared" si="16"/>
        <v xml:space="preserve"> </v>
      </c>
      <c r="AD10" s="91" t="str">
        <f t="shared" si="17"/>
        <v xml:space="preserve"> </v>
      </c>
      <c r="AE10" s="95" t="str">
        <f>IF(ISBLANK(ClassRecord!E9)," ",ClassRecord!E9)</f>
        <v xml:space="preserve"> </v>
      </c>
      <c r="AF10" s="94" t="str">
        <f t="shared" si="18"/>
        <v xml:space="preserve"> </v>
      </c>
      <c r="AG10" s="91" t="str">
        <f t="shared" si="19"/>
        <v xml:space="preserve"> </v>
      </c>
      <c r="AH10" s="95" t="str">
        <f>IF(ISBLANK(ClassRecord!F9)," ",ClassRecord!F9)</f>
        <v xml:space="preserve"> </v>
      </c>
      <c r="AI10" s="94" t="str">
        <f t="shared" si="20"/>
        <v xml:space="preserve"> </v>
      </c>
      <c r="AJ10" s="91" t="str">
        <f t="shared" si="21"/>
        <v xml:space="preserve"> </v>
      </c>
      <c r="AK10" s="96">
        <f t="shared" si="22"/>
        <v>0</v>
      </c>
      <c r="AL10" s="97">
        <f t="shared" si="23"/>
        <v>65</v>
      </c>
      <c r="AM10" s="97" t="str">
        <f t="shared" si="24"/>
        <v>INC</v>
      </c>
      <c r="AN10" s="98" t="str">
        <f t="shared" si="25"/>
        <v>NFE</v>
      </c>
    </row>
    <row r="11" spans="1:40" s="99" customFormat="1" ht="17.399999999999999" x14ac:dyDescent="0.3">
      <c r="A11" s="87">
        <f>Data!A28</f>
        <v>7</v>
      </c>
      <c r="B11" s="88" t="str">
        <f>IF(ISBLANK(Data!B28)," ",Data!B28)</f>
        <v xml:space="preserve"> </v>
      </c>
      <c r="C11" s="89" t="str">
        <f>IF(ISBLANK(Data!C28)," ",Data!C28)</f>
        <v xml:space="preserve"> </v>
      </c>
      <c r="D11" s="89" t="str">
        <f>IF(ISBLANK(Data!E28)," ",Data!E28)</f>
        <v xml:space="preserve"> </v>
      </c>
      <c r="E11" s="90" t="str">
        <f>IF(ISBLANK(E$2)," ",(SUMIF(ClassRecord!$G$2:$IV$2,E$2,ClassRecord!$G10:$IV10)))</f>
        <v xml:space="preserve"> </v>
      </c>
      <c r="F11" s="53" t="str">
        <f t="shared" si="0"/>
        <v xml:space="preserve"> </v>
      </c>
      <c r="G11" s="91" t="str">
        <f t="shared" si="1"/>
        <v xml:space="preserve"> </v>
      </c>
      <c r="H11" s="90" t="str">
        <f>IF(ISBLANK(H$2)," ",(SUMIF(ClassRecord!$G$2:$IV$2,H$2,ClassRecord!$G10:$IV10)))</f>
        <v xml:space="preserve"> </v>
      </c>
      <c r="I11" s="53" t="str">
        <f t="shared" si="2"/>
        <v xml:space="preserve"> </v>
      </c>
      <c r="J11" s="91" t="str">
        <f t="shared" si="3"/>
        <v xml:space="preserve"> </v>
      </c>
      <c r="K11" s="90" t="str">
        <f>IF(ISBLANK(K$2)," ",(SUMIF(ClassRecord!$G$2:$IV$2,K$2,ClassRecord!$G10:$IV10)))</f>
        <v xml:space="preserve"> </v>
      </c>
      <c r="L11" s="53" t="str">
        <f t="shared" si="4"/>
        <v xml:space="preserve"> </v>
      </c>
      <c r="M11" s="91" t="str">
        <f t="shared" si="5"/>
        <v xml:space="preserve"> </v>
      </c>
      <c r="N11" s="90" t="str">
        <f>IF(ISBLANK(N$2)," ",(SUMIF(ClassRecord!$G$2:$IV$2,N$2,ClassRecord!$G10:$IV10)))</f>
        <v xml:space="preserve"> </v>
      </c>
      <c r="O11" s="53" t="str">
        <f t="shared" si="6"/>
        <v xml:space="preserve"> </v>
      </c>
      <c r="P11" s="91" t="str">
        <f t="shared" si="7"/>
        <v xml:space="preserve"> </v>
      </c>
      <c r="Q11" s="90" t="str">
        <f>IF(ISBLANK(Q$2)," ",(SUMIF(ClassRecord!$G$2:$IV$2,Q$2,ClassRecord!$G10:$IV10)))</f>
        <v xml:space="preserve"> </v>
      </c>
      <c r="R11" s="53" t="str">
        <f t="shared" si="8"/>
        <v xml:space="preserve"> </v>
      </c>
      <c r="S11" s="91" t="str">
        <f t="shared" si="9"/>
        <v xml:space="preserve"> </v>
      </c>
      <c r="T11" s="90" t="str">
        <f>IF(ISBLANK(T$2)," ",(SUMIF(ClassRecord!$G$2:$IV$2,T$2,ClassRecord!$G10:$IV10)))</f>
        <v xml:space="preserve"> </v>
      </c>
      <c r="U11" s="53" t="str">
        <f t="shared" si="10"/>
        <v xml:space="preserve"> </v>
      </c>
      <c r="V11" s="91" t="str">
        <f t="shared" si="11"/>
        <v xml:space="preserve"> </v>
      </c>
      <c r="W11" s="92">
        <f t="shared" si="12"/>
        <v>0</v>
      </c>
      <c r="X11" s="91">
        <f t="shared" si="13"/>
        <v>0</v>
      </c>
      <c r="Y11" s="93" t="str">
        <f>IF(ISBLANK(ClassRecord!C10)," ",ClassRecord!C10)</f>
        <v xml:space="preserve"> </v>
      </c>
      <c r="Z11" s="94" t="str">
        <f t="shared" si="14"/>
        <v xml:space="preserve"> </v>
      </c>
      <c r="AA11" s="91" t="str">
        <f t="shared" si="15"/>
        <v xml:space="preserve"> </v>
      </c>
      <c r="AB11" s="95" t="str">
        <f>IF(ISBLANK(ClassRecord!D10)," ",ClassRecord!D10)</f>
        <v xml:space="preserve"> </v>
      </c>
      <c r="AC11" s="94" t="str">
        <f t="shared" si="16"/>
        <v xml:space="preserve"> </v>
      </c>
      <c r="AD11" s="91" t="str">
        <f t="shared" si="17"/>
        <v xml:space="preserve"> </v>
      </c>
      <c r="AE11" s="95" t="str">
        <f>IF(ISBLANK(ClassRecord!E10)," ",ClassRecord!E10)</f>
        <v xml:space="preserve"> </v>
      </c>
      <c r="AF11" s="94" t="str">
        <f t="shared" si="18"/>
        <v xml:space="preserve"> </v>
      </c>
      <c r="AG11" s="91" t="str">
        <f t="shared" si="19"/>
        <v xml:space="preserve"> </v>
      </c>
      <c r="AH11" s="95" t="str">
        <f>IF(ISBLANK(ClassRecord!F10)," ",ClassRecord!F10)</f>
        <v xml:space="preserve"> </v>
      </c>
      <c r="AI11" s="94" t="str">
        <f t="shared" si="20"/>
        <v xml:space="preserve"> </v>
      </c>
      <c r="AJ11" s="91" t="str">
        <f t="shared" si="21"/>
        <v xml:space="preserve"> </v>
      </c>
      <c r="AK11" s="96">
        <f t="shared" si="22"/>
        <v>0</v>
      </c>
      <c r="AL11" s="97">
        <f t="shared" si="23"/>
        <v>65</v>
      </c>
      <c r="AM11" s="97" t="str">
        <f t="shared" si="24"/>
        <v>INC</v>
      </c>
      <c r="AN11" s="98" t="str">
        <f t="shared" si="25"/>
        <v>NFE</v>
      </c>
    </row>
    <row r="12" spans="1:40" s="99" customFormat="1" ht="17.399999999999999" x14ac:dyDescent="0.3">
      <c r="A12" s="87">
        <f>Data!A29</f>
        <v>8</v>
      </c>
      <c r="B12" s="88" t="str">
        <f>IF(ISBLANK(Data!B29)," ",Data!B29)</f>
        <v xml:space="preserve"> </v>
      </c>
      <c r="C12" s="89" t="str">
        <f>IF(ISBLANK(Data!C29)," ",Data!C29)</f>
        <v xml:space="preserve"> </v>
      </c>
      <c r="D12" s="89" t="str">
        <f>IF(ISBLANK(Data!E29)," ",Data!E29)</f>
        <v xml:space="preserve"> </v>
      </c>
      <c r="E12" s="90" t="str">
        <f>IF(ISBLANK(E$2)," ",(SUMIF(ClassRecord!$G$2:$IV$2,E$2,ClassRecord!$G11:$IV11)))</f>
        <v xml:space="preserve"> </v>
      </c>
      <c r="F12" s="53" t="str">
        <f t="shared" si="0"/>
        <v xml:space="preserve"> </v>
      </c>
      <c r="G12" s="91" t="str">
        <f t="shared" si="1"/>
        <v xml:space="preserve"> </v>
      </c>
      <c r="H12" s="90" t="str">
        <f>IF(ISBLANK(H$2)," ",(SUMIF(ClassRecord!$G$2:$IV$2,H$2,ClassRecord!$G11:$IV11)))</f>
        <v xml:space="preserve"> </v>
      </c>
      <c r="I12" s="53" t="str">
        <f t="shared" si="2"/>
        <v xml:space="preserve"> </v>
      </c>
      <c r="J12" s="91" t="str">
        <f t="shared" si="3"/>
        <v xml:space="preserve"> </v>
      </c>
      <c r="K12" s="90" t="str">
        <f>IF(ISBLANK(K$2)," ",(SUMIF(ClassRecord!$G$2:$IV$2,K$2,ClassRecord!$G11:$IV11)))</f>
        <v xml:space="preserve"> </v>
      </c>
      <c r="L12" s="53" t="str">
        <f t="shared" si="4"/>
        <v xml:space="preserve"> </v>
      </c>
      <c r="M12" s="91" t="str">
        <f t="shared" si="5"/>
        <v xml:space="preserve"> </v>
      </c>
      <c r="N12" s="90" t="str">
        <f>IF(ISBLANK(N$2)," ",(SUMIF(ClassRecord!$G$2:$IV$2,N$2,ClassRecord!$G11:$IV11)))</f>
        <v xml:space="preserve"> </v>
      </c>
      <c r="O12" s="53" t="str">
        <f t="shared" si="6"/>
        <v xml:space="preserve"> </v>
      </c>
      <c r="P12" s="91" t="str">
        <f t="shared" si="7"/>
        <v xml:space="preserve"> </v>
      </c>
      <c r="Q12" s="90" t="str">
        <f>IF(ISBLANK(Q$2)," ",(SUMIF(ClassRecord!$G$2:$IV$2,Q$2,ClassRecord!$G11:$IV11)))</f>
        <v xml:space="preserve"> </v>
      </c>
      <c r="R12" s="53" t="str">
        <f t="shared" si="8"/>
        <v xml:space="preserve"> </v>
      </c>
      <c r="S12" s="91" t="str">
        <f t="shared" si="9"/>
        <v xml:space="preserve"> </v>
      </c>
      <c r="T12" s="90" t="str">
        <f>IF(ISBLANK(T$2)," ",(SUMIF(ClassRecord!$G$2:$IV$2,T$2,ClassRecord!$G11:$IV11)))</f>
        <v xml:space="preserve"> </v>
      </c>
      <c r="U12" s="53" t="str">
        <f t="shared" si="10"/>
        <v xml:space="preserve"> </v>
      </c>
      <c r="V12" s="91" t="str">
        <f t="shared" si="11"/>
        <v xml:space="preserve"> </v>
      </c>
      <c r="W12" s="92">
        <f t="shared" si="12"/>
        <v>0</v>
      </c>
      <c r="X12" s="91">
        <f t="shared" si="13"/>
        <v>0</v>
      </c>
      <c r="Y12" s="93" t="str">
        <f>IF(ISBLANK(ClassRecord!C11)," ",ClassRecord!C11)</f>
        <v xml:space="preserve"> </v>
      </c>
      <c r="Z12" s="94" t="str">
        <f t="shared" si="14"/>
        <v xml:space="preserve"> </v>
      </c>
      <c r="AA12" s="91" t="str">
        <f t="shared" si="15"/>
        <v xml:space="preserve"> </v>
      </c>
      <c r="AB12" s="95" t="str">
        <f>IF(ISBLANK(ClassRecord!D11)," ",ClassRecord!D11)</f>
        <v xml:space="preserve"> </v>
      </c>
      <c r="AC12" s="94" t="str">
        <f t="shared" si="16"/>
        <v xml:space="preserve"> </v>
      </c>
      <c r="AD12" s="91" t="str">
        <f t="shared" si="17"/>
        <v xml:space="preserve"> </v>
      </c>
      <c r="AE12" s="95" t="str">
        <f>IF(ISBLANK(ClassRecord!E11)," ",ClassRecord!E11)</f>
        <v xml:space="preserve"> </v>
      </c>
      <c r="AF12" s="94" t="str">
        <f t="shared" si="18"/>
        <v xml:space="preserve"> </v>
      </c>
      <c r="AG12" s="91" t="str">
        <f t="shared" si="19"/>
        <v xml:space="preserve"> </v>
      </c>
      <c r="AH12" s="95" t="str">
        <f>IF(ISBLANK(ClassRecord!F11)," ",ClassRecord!F11)</f>
        <v xml:space="preserve"> </v>
      </c>
      <c r="AI12" s="94" t="str">
        <f t="shared" si="20"/>
        <v xml:space="preserve"> </v>
      </c>
      <c r="AJ12" s="91" t="str">
        <f t="shared" si="21"/>
        <v xml:space="preserve"> </v>
      </c>
      <c r="AK12" s="96">
        <f t="shared" si="22"/>
        <v>0</v>
      </c>
      <c r="AL12" s="97">
        <f t="shared" si="23"/>
        <v>65</v>
      </c>
      <c r="AM12" s="97" t="str">
        <f t="shared" si="24"/>
        <v>INC</v>
      </c>
      <c r="AN12" s="98" t="str">
        <f t="shared" si="25"/>
        <v>NFE</v>
      </c>
    </row>
    <row r="13" spans="1:40" s="99" customFormat="1" ht="17.399999999999999" x14ac:dyDescent="0.3">
      <c r="A13" s="87">
        <f>Data!A30</f>
        <v>9</v>
      </c>
      <c r="B13" s="88" t="str">
        <f>IF(ISBLANK(Data!B30)," ",Data!B30)</f>
        <v xml:space="preserve"> </v>
      </c>
      <c r="C13" s="89" t="str">
        <f>IF(ISBLANK(Data!C30)," ",Data!C30)</f>
        <v xml:space="preserve"> </v>
      </c>
      <c r="D13" s="89" t="str">
        <f>IF(ISBLANK(Data!E30)," ",Data!E30)</f>
        <v xml:space="preserve"> </v>
      </c>
      <c r="E13" s="90" t="str">
        <f>IF(ISBLANK(E$2)," ",(SUMIF(ClassRecord!$G$2:$IV$2,E$2,ClassRecord!$G12:$IV12)))</f>
        <v xml:space="preserve"> </v>
      </c>
      <c r="F13" s="53" t="str">
        <f t="shared" si="0"/>
        <v xml:space="preserve"> </v>
      </c>
      <c r="G13" s="91" t="str">
        <f t="shared" si="1"/>
        <v xml:space="preserve"> </v>
      </c>
      <c r="H13" s="90" t="str">
        <f>IF(ISBLANK(H$2)," ",(SUMIF(ClassRecord!$G$2:$IV$2,H$2,ClassRecord!$G12:$IV12)))</f>
        <v xml:space="preserve"> </v>
      </c>
      <c r="I13" s="53" t="str">
        <f t="shared" si="2"/>
        <v xml:space="preserve"> </v>
      </c>
      <c r="J13" s="91" t="str">
        <f t="shared" si="3"/>
        <v xml:space="preserve"> </v>
      </c>
      <c r="K13" s="90" t="str">
        <f>IF(ISBLANK(K$2)," ",(SUMIF(ClassRecord!$G$2:$IV$2,K$2,ClassRecord!$G12:$IV12)))</f>
        <v xml:space="preserve"> </v>
      </c>
      <c r="L13" s="53" t="str">
        <f t="shared" si="4"/>
        <v xml:space="preserve"> </v>
      </c>
      <c r="M13" s="91" t="str">
        <f t="shared" si="5"/>
        <v xml:space="preserve"> </v>
      </c>
      <c r="N13" s="90" t="str">
        <f>IF(ISBLANK(N$2)," ",(SUMIF(ClassRecord!$G$2:$IV$2,N$2,ClassRecord!$G12:$IV12)))</f>
        <v xml:space="preserve"> </v>
      </c>
      <c r="O13" s="53" t="str">
        <f t="shared" si="6"/>
        <v xml:space="preserve"> </v>
      </c>
      <c r="P13" s="91" t="str">
        <f t="shared" si="7"/>
        <v xml:space="preserve"> </v>
      </c>
      <c r="Q13" s="90" t="str">
        <f>IF(ISBLANK(Q$2)," ",(SUMIF(ClassRecord!$G$2:$IV$2,Q$2,ClassRecord!$G12:$IV12)))</f>
        <v xml:space="preserve"> </v>
      </c>
      <c r="R13" s="53" t="str">
        <f t="shared" si="8"/>
        <v xml:space="preserve"> </v>
      </c>
      <c r="S13" s="91" t="str">
        <f t="shared" si="9"/>
        <v xml:space="preserve"> </v>
      </c>
      <c r="T13" s="90" t="str">
        <f>IF(ISBLANK(T$2)," ",(SUMIF(ClassRecord!$G$2:$IV$2,T$2,ClassRecord!$G12:$IV12)))</f>
        <v xml:space="preserve"> </v>
      </c>
      <c r="U13" s="53" t="str">
        <f t="shared" si="10"/>
        <v xml:space="preserve"> </v>
      </c>
      <c r="V13" s="91" t="str">
        <f t="shared" si="11"/>
        <v xml:space="preserve"> </v>
      </c>
      <c r="W13" s="92">
        <f t="shared" si="12"/>
        <v>0</v>
      </c>
      <c r="X13" s="91">
        <f t="shared" si="13"/>
        <v>0</v>
      </c>
      <c r="Y13" s="93" t="str">
        <f>IF(ISBLANK(ClassRecord!C12)," ",ClassRecord!C12)</f>
        <v xml:space="preserve"> </v>
      </c>
      <c r="Z13" s="94" t="str">
        <f t="shared" si="14"/>
        <v xml:space="preserve"> </v>
      </c>
      <c r="AA13" s="91" t="str">
        <f t="shared" si="15"/>
        <v xml:space="preserve"> </v>
      </c>
      <c r="AB13" s="95" t="str">
        <f>IF(ISBLANK(ClassRecord!D12)," ",ClassRecord!D12)</f>
        <v xml:space="preserve"> </v>
      </c>
      <c r="AC13" s="94" t="str">
        <f t="shared" si="16"/>
        <v xml:space="preserve"> </v>
      </c>
      <c r="AD13" s="91" t="str">
        <f t="shared" si="17"/>
        <v xml:space="preserve"> </v>
      </c>
      <c r="AE13" s="95" t="str">
        <f>IF(ISBLANK(ClassRecord!E12)," ",ClassRecord!E12)</f>
        <v xml:space="preserve"> </v>
      </c>
      <c r="AF13" s="94" t="str">
        <f t="shared" si="18"/>
        <v xml:space="preserve"> </v>
      </c>
      <c r="AG13" s="91" t="str">
        <f t="shared" si="19"/>
        <v xml:space="preserve"> </v>
      </c>
      <c r="AH13" s="95" t="str">
        <f>IF(ISBLANK(ClassRecord!F12)," ",ClassRecord!F12)</f>
        <v xml:space="preserve"> </v>
      </c>
      <c r="AI13" s="94" t="str">
        <f t="shared" si="20"/>
        <v xml:space="preserve"> </v>
      </c>
      <c r="AJ13" s="91" t="str">
        <f t="shared" si="21"/>
        <v xml:space="preserve"> </v>
      </c>
      <c r="AK13" s="96">
        <f t="shared" si="22"/>
        <v>0</v>
      </c>
      <c r="AL13" s="97">
        <f t="shared" si="23"/>
        <v>65</v>
      </c>
      <c r="AM13" s="97" t="str">
        <f t="shared" si="24"/>
        <v>INC</v>
      </c>
      <c r="AN13" s="98" t="str">
        <f t="shared" si="25"/>
        <v>NFE</v>
      </c>
    </row>
    <row r="14" spans="1:40" s="99" customFormat="1" ht="17.399999999999999" x14ac:dyDescent="0.3">
      <c r="A14" s="87">
        <f>Data!A31</f>
        <v>10</v>
      </c>
      <c r="B14" s="88" t="str">
        <f>IF(ISBLANK(Data!B31)," ",Data!B31)</f>
        <v xml:space="preserve"> </v>
      </c>
      <c r="C14" s="89" t="str">
        <f>IF(ISBLANK(Data!C31)," ",Data!C31)</f>
        <v xml:space="preserve"> </v>
      </c>
      <c r="D14" s="89" t="str">
        <f>IF(ISBLANK(Data!E31)," ",Data!E31)</f>
        <v xml:space="preserve"> </v>
      </c>
      <c r="E14" s="90" t="str">
        <f>IF(ISBLANK(E$2)," ",(SUMIF(ClassRecord!$G$2:$IV$2,E$2,ClassRecord!$G13:$IV13)))</f>
        <v xml:space="preserve"> </v>
      </c>
      <c r="F14" s="53" t="str">
        <f t="shared" si="0"/>
        <v xml:space="preserve"> </v>
      </c>
      <c r="G14" s="91" t="str">
        <f t="shared" si="1"/>
        <v xml:space="preserve"> </v>
      </c>
      <c r="H14" s="90" t="str">
        <f>IF(ISBLANK(H$2)," ",(SUMIF(ClassRecord!$G$2:$IV$2,H$2,ClassRecord!$G13:$IV13)))</f>
        <v xml:space="preserve"> </v>
      </c>
      <c r="I14" s="53" t="str">
        <f t="shared" si="2"/>
        <v xml:space="preserve"> </v>
      </c>
      <c r="J14" s="91" t="str">
        <f t="shared" si="3"/>
        <v xml:space="preserve"> </v>
      </c>
      <c r="K14" s="90" t="str">
        <f>IF(ISBLANK(K$2)," ",(SUMIF(ClassRecord!$G$2:$IV$2,K$2,ClassRecord!$G13:$IV13)))</f>
        <v xml:space="preserve"> </v>
      </c>
      <c r="L14" s="53" t="str">
        <f t="shared" si="4"/>
        <v xml:space="preserve"> </v>
      </c>
      <c r="M14" s="91" t="str">
        <f t="shared" si="5"/>
        <v xml:space="preserve"> </v>
      </c>
      <c r="N14" s="90" t="str">
        <f>IF(ISBLANK(N$2)," ",(SUMIF(ClassRecord!$G$2:$IV$2,N$2,ClassRecord!$G13:$IV13)))</f>
        <v xml:space="preserve"> </v>
      </c>
      <c r="O14" s="53" t="str">
        <f t="shared" si="6"/>
        <v xml:space="preserve"> </v>
      </c>
      <c r="P14" s="91" t="str">
        <f t="shared" si="7"/>
        <v xml:space="preserve"> </v>
      </c>
      <c r="Q14" s="90" t="str">
        <f>IF(ISBLANK(Q$2)," ",(SUMIF(ClassRecord!$G$2:$IV$2,Q$2,ClassRecord!$G13:$IV13)))</f>
        <v xml:space="preserve"> </v>
      </c>
      <c r="R14" s="53" t="str">
        <f t="shared" si="8"/>
        <v xml:space="preserve"> </v>
      </c>
      <c r="S14" s="91" t="str">
        <f t="shared" si="9"/>
        <v xml:space="preserve"> </v>
      </c>
      <c r="T14" s="90" t="str">
        <f>IF(ISBLANK(T$2)," ",(SUMIF(ClassRecord!$G$2:$IV$2,T$2,ClassRecord!$G13:$IV13)))</f>
        <v xml:space="preserve"> </v>
      </c>
      <c r="U14" s="53" t="str">
        <f t="shared" si="10"/>
        <v xml:space="preserve"> </v>
      </c>
      <c r="V14" s="91" t="str">
        <f t="shared" si="11"/>
        <v xml:space="preserve"> </v>
      </c>
      <c r="W14" s="92">
        <f t="shared" si="12"/>
        <v>0</v>
      </c>
      <c r="X14" s="91">
        <f t="shared" si="13"/>
        <v>0</v>
      </c>
      <c r="Y14" s="93" t="str">
        <f>IF(ISBLANK(ClassRecord!C13)," ",ClassRecord!C13)</f>
        <v xml:space="preserve"> </v>
      </c>
      <c r="Z14" s="94" t="str">
        <f t="shared" si="14"/>
        <v xml:space="preserve"> </v>
      </c>
      <c r="AA14" s="91" t="str">
        <f t="shared" si="15"/>
        <v xml:space="preserve"> </v>
      </c>
      <c r="AB14" s="95" t="str">
        <f>IF(ISBLANK(ClassRecord!D13)," ",ClassRecord!D13)</f>
        <v xml:space="preserve"> </v>
      </c>
      <c r="AC14" s="94" t="str">
        <f t="shared" si="16"/>
        <v xml:space="preserve"> </v>
      </c>
      <c r="AD14" s="91" t="str">
        <f t="shared" si="17"/>
        <v xml:space="preserve"> </v>
      </c>
      <c r="AE14" s="95" t="str">
        <f>IF(ISBLANK(ClassRecord!E13)," ",ClassRecord!E13)</f>
        <v xml:space="preserve"> </v>
      </c>
      <c r="AF14" s="94" t="str">
        <f t="shared" si="18"/>
        <v xml:space="preserve"> </v>
      </c>
      <c r="AG14" s="91" t="str">
        <f t="shared" si="19"/>
        <v xml:space="preserve"> </v>
      </c>
      <c r="AH14" s="95" t="str">
        <f>IF(ISBLANK(ClassRecord!F13)," ",ClassRecord!F13)</f>
        <v xml:space="preserve"> </v>
      </c>
      <c r="AI14" s="94" t="str">
        <f t="shared" si="20"/>
        <v xml:space="preserve"> </v>
      </c>
      <c r="AJ14" s="91" t="str">
        <f t="shared" si="21"/>
        <v xml:space="preserve"> </v>
      </c>
      <c r="AK14" s="96">
        <f t="shared" si="22"/>
        <v>0</v>
      </c>
      <c r="AL14" s="97">
        <f t="shared" si="23"/>
        <v>65</v>
      </c>
      <c r="AM14" s="97" t="str">
        <f t="shared" si="24"/>
        <v>INC</v>
      </c>
      <c r="AN14" s="98" t="str">
        <f t="shared" si="25"/>
        <v>NFE</v>
      </c>
    </row>
    <row r="15" spans="1:40" s="99" customFormat="1" ht="17.399999999999999" x14ac:dyDescent="0.3">
      <c r="A15" s="87">
        <f>Data!A32</f>
        <v>11</v>
      </c>
      <c r="B15" s="88" t="str">
        <f>IF(ISBLANK(Data!B32)," ",Data!B32)</f>
        <v xml:space="preserve"> </v>
      </c>
      <c r="C15" s="89" t="str">
        <f>IF(ISBLANK(Data!C32)," ",Data!C32)</f>
        <v xml:space="preserve"> </v>
      </c>
      <c r="D15" s="89" t="str">
        <f>IF(ISBLANK(Data!E32)," ",Data!E32)</f>
        <v xml:space="preserve"> </v>
      </c>
      <c r="E15" s="90" t="str">
        <f>IF(ISBLANK(E$2)," ",(SUMIF(ClassRecord!$G$2:$IV$2,E$2,ClassRecord!$G14:$IV14)))</f>
        <v xml:space="preserve"> </v>
      </c>
      <c r="F15" s="53" t="str">
        <f t="shared" si="0"/>
        <v xml:space="preserve"> </v>
      </c>
      <c r="G15" s="91" t="str">
        <f t="shared" si="1"/>
        <v xml:space="preserve"> </v>
      </c>
      <c r="H15" s="90" t="str">
        <f>IF(ISBLANK(H$2)," ",(SUMIF(ClassRecord!$G$2:$IV$2,H$2,ClassRecord!$G14:$IV14)))</f>
        <v xml:space="preserve"> </v>
      </c>
      <c r="I15" s="53" t="str">
        <f t="shared" si="2"/>
        <v xml:space="preserve"> </v>
      </c>
      <c r="J15" s="91" t="str">
        <f t="shared" si="3"/>
        <v xml:space="preserve"> </v>
      </c>
      <c r="K15" s="90" t="str">
        <f>IF(ISBLANK(K$2)," ",(SUMIF(ClassRecord!$G$2:$IV$2,K$2,ClassRecord!$G14:$IV14)))</f>
        <v xml:space="preserve"> </v>
      </c>
      <c r="L15" s="53" t="str">
        <f t="shared" si="4"/>
        <v xml:space="preserve"> </v>
      </c>
      <c r="M15" s="91" t="str">
        <f t="shared" si="5"/>
        <v xml:space="preserve"> </v>
      </c>
      <c r="N15" s="90" t="str">
        <f>IF(ISBLANK(N$2)," ",(SUMIF(ClassRecord!$G$2:$IV$2,N$2,ClassRecord!$G14:$IV14)))</f>
        <v xml:space="preserve"> </v>
      </c>
      <c r="O15" s="53" t="str">
        <f t="shared" si="6"/>
        <v xml:space="preserve"> </v>
      </c>
      <c r="P15" s="91" t="str">
        <f t="shared" si="7"/>
        <v xml:space="preserve"> </v>
      </c>
      <c r="Q15" s="90" t="str">
        <f>IF(ISBLANK(Q$2)," ",(SUMIF(ClassRecord!$G$2:$IV$2,Q$2,ClassRecord!$G14:$IV14)))</f>
        <v xml:space="preserve"> </v>
      </c>
      <c r="R15" s="53" t="str">
        <f t="shared" si="8"/>
        <v xml:space="preserve"> </v>
      </c>
      <c r="S15" s="91" t="str">
        <f t="shared" si="9"/>
        <v xml:space="preserve"> </v>
      </c>
      <c r="T15" s="90" t="str">
        <f>IF(ISBLANK(T$2)," ",(SUMIF(ClassRecord!$G$2:$IV$2,T$2,ClassRecord!$G14:$IV14)))</f>
        <v xml:space="preserve"> </v>
      </c>
      <c r="U15" s="53" t="str">
        <f t="shared" si="10"/>
        <v xml:space="preserve"> </v>
      </c>
      <c r="V15" s="91" t="str">
        <f t="shared" si="11"/>
        <v xml:space="preserve"> </v>
      </c>
      <c r="W15" s="92">
        <f t="shared" si="12"/>
        <v>0</v>
      </c>
      <c r="X15" s="91">
        <f t="shared" si="13"/>
        <v>0</v>
      </c>
      <c r="Y15" s="93" t="str">
        <f>IF(ISBLANK(ClassRecord!C14)," ",ClassRecord!C14)</f>
        <v xml:space="preserve"> </v>
      </c>
      <c r="Z15" s="94" t="str">
        <f t="shared" si="14"/>
        <v xml:space="preserve"> </v>
      </c>
      <c r="AA15" s="91" t="str">
        <f t="shared" si="15"/>
        <v xml:space="preserve"> </v>
      </c>
      <c r="AB15" s="95" t="str">
        <f>IF(ISBLANK(ClassRecord!D14)," ",ClassRecord!D14)</f>
        <v xml:space="preserve"> </v>
      </c>
      <c r="AC15" s="94" t="str">
        <f t="shared" si="16"/>
        <v xml:space="preserve"> </v>
      </c>
      <c r="AD15" s="91" t="str">
        <f t="shared" si="17"/>
        <v xml:space="preserve"> </v>
      </c>
      <c r="AE15" s="95" t="str">
        <f>IF(ISBLANK(ClassRecord!E14)," ",ClassRecord!E14)</f>
        <v xml:space="preserve"> </v>
      </c>
      <c r="AF15" s="94" t="str">
        <f t="shared" si="18"/>
        <v xml:space="preserve"> </v>
      </c>
      <c r="AG15" s="91" t="str">
        <f t="shared" si="19"/>
        <v xml:space="preserve"> </v>
      </c>
      <c r="AH15" s="95" t="str">
        <f>IF(ISBLANK(ClassRecord!F14)," ",ClassRecord!F14)</f>
        <v xml:space="preserve"> </v>
      </c>
      <c r="AI15" s="94" t="str">
        <f t="shared" si="20"/>
        <v xml:space="preserve"> </v>
      </c>
      <c r="AJ15" s="91" t="str">
        <f t="shared" si="21"/>
        <v xml:space="preserve"> </v>
      </c>
      <c r="AK15" s="96">
        <f t="shared" si="22"/>
        <v>0</v>
      </c>
      <c r="AL15" s="97">
        <f t="shared" si="23"/>
        <v>65</v>
      </c>
      <c r="AM15" s="97" t="str">
        <f t="shared" si="24"/>
        <v>INC</v>
      </c>
      <c r="AN15" s="98" t="str">
        <f t="shared" si="25"/>
        <v>NFE</v>
      </c>
    </row>
    <row r="16" spans="1:40" s="99" customFormat="1" ht="17.399999999999999" x14ac:dyDescent="0.3">
      <c r="A16" s="87">
        <f>Data!A33</f>
        <v>12</v>
      </c>
      <c r="B16" s="88" t="str">
        <f>IF(ISBLANK(Data!B33)," ",Data!B33)</f>
        <v xml:space="preserve"> </v>
      </c>
      <c r="C16" s="89" t="str">
        <f>IF(ISBLANK(Data!C33)," ",Data!C33)</f>
        <v xml:space="preserve"> </v>
      </c>
      <c r="D16" s="89" t="str">
        <f>IF(ISBLANK(Data!E33)," ",Data!E33)</f>
        <v xml:space="preserve"> </v>
      </c>
      <c r="E16" s="90" t="str">
        <f>IF(ISBLANK(E$2)," ",(SUMIF(ClassRecord!$G$2:$IV$2,E$2,ClassRecord!$G15:$IV15)))</f>
        <v xml:space="preserve"> </v>
      </c>
      <c r="F16" s="53" t="str">
        <f t="shared" si="0"/>
        <v xml:space="preserve"> </v>
      </c>
      <c r="G16" s="91" t="str">
        <f t="shared" si="1"/>
        <v xml:space="preserve"> </v>
      </c>
      <c r="H16" s="90" t="str">
        <f>IF(ISBLANK(H$2)," ",(SUMIF(ClassRecord!$G$2:$IV$2,H$2,ClassRecord!$G15:$IV15)))</f>
        <v xml:space="preserve"> </v>
      </c>
      <c r="I16" s="53" t="str">
        <f t="shared" si="2"/>
        <v xml:space="preserve"> </v>
      </c>
      <c r="J16" s="91" t="str">
        <f t="shared" si="3"/>
        <v xml:space="preserve"> </v>
      </c>
      <c r="K16" s="90" t="str">
        <f>IF(ISBLANK(K$2)," ",(SUMIF(ClassRecord!$G$2:$IV$2,K$2,ClassRecord!$G15:$IV15)))</f>
        <v xml:space="preserve"> </v>
      </c>
      <c r="L16" s="53" t="str">
        <f t="shared" si="4"/>
        <v xml:space="preserve"> </v>
      </c>
      <c r="M16" s="91" t="str">
        <f t="shared" si="5"/>
        <v xml:space="preserve"> </v>
      </c>
      <c r="N16" s="90" t="str">
        <f>IF(ISBLANK(N$2)," ",(SUMIF(ClassRecord!$G$2:$IV$2,N$2,ClassRecord!$G15:$IV15)))</f>
        <v xml:space="preserve"> </v>
      </c>
      <c r="O16" s="53" t="str">
        <f t="shared" si="6"/>
        <v xml:space="preserve"> </v>
      </c>
      <c r="P16" s="91" t="str">
        <f t="shared" si="7"/>
        <v xml:space="preserve"> </v>
      </c>
      <c r="Q16" s="90" t="str">
        <f>IF(ISBLANK(Q$2)," ",(SUMIF(ClassRecord!$G$2:$IV$2,Q$2,ClassRecord!$G15:$IV15)))</f>
        <v xml:space="preserve"> </v>
      </c>
      <c r="R16" s="53" t="str">
        <f t="shared" si="8"/>
        <v xml:space="preserve"> </v>
      </c>
      <c r="S16" s="91" t="str">
        <f t="shared" si="9"/>
        <v xml:space="preserve"> </v>
      </c>
      <c r="T16" s="90" t="str">
        <f>IF(ISBLANK(T$2)," ",(SUMIF(ClassRecord!$G$2:$IV$2,T$2,ClassRecord!$G15:$IV15)))</f>
        <v xml:space="preserve"> </v>
      </c>
      <c r="U16" s="53" t="str">
        <f t="shared" si="10"/>
        <v xml:space="preserve"> </v>
      </c>
      <c r="V16" s="91" t="str">
        <f t="shared" si="11"/>
        <v xml:space="preserve"> </v>
      </c>
      <c r="W16" s="92">
        <f t="shared" si="12"/>
        <v>0</v>
      </c>
      <c r="X16" s="91">
        <f t="shared" si="13"/>
        <v>0</v>
      </c>
      <c r="Y16" s="93" t="str">
        <f>IF(ISBLANK(ClassRecord!C15)," ",ClassRecord!C15)</f>
        <v xml:space="preserve"> </v>
      </c>
      <c r="Z16" s="94" t="str">
        <f t="shared" si="14"/>
        <v xml:space="preserve"> </v>
      </c>
      <c r="AA16" s="91" t="str">
        <f t="shared" si="15"/>
        <v xml:space="preserve"> </v>
      </c>
      <c r="AB16" s="95" t="str">
        <f>IF(ISBLANK(ClassRecord!D15)," ",ClassRecord!D15)</f>
        <v xml:space="preserve"> </v>
      </c>
      <c r="AC16" s="94" t="str">
        <f t="shared" si="16"/>
        <v xml:space="preserve"> </v>
      </c>
      <c r="AD16" s="91" t="str">
        <f t="shared" si="17"/>
        <v xml:space="preserve"> </v>
      </c>
      <c r="AE16" s="95" t="str">
        <f>IF(ISBLANK(ClassRecord!E15)," ",ClassRecord!E15)</f>
        <v xml:space="preserve"> </v>
      </c>
      <c r="AF16" s="94" t="str">
        <f t="shared" si="18"/>
        <v xml:space="preserve"> </v>
      </c>
      <c r="AG16" s="91" t="str">
        <f t="shared" si="19"/>
        <v xml:space="preserve"> </v>
      </c>
      <c r="AH16" s="95" t="str">
        <f>IF(ISBLANK(ClassRecord!F15)," ",ClassRecord!F15)</f>
        <v xml:space="preserve"> </v>
      </c>
      <c r="AI16" s="94" t="str">
        <f t="shared" si="20"/>
        <v xml:space="preserve"> </v>
      </c>
      <c r="AJ16" s="91" t="str">
        <f t="shared" si="21"/>
        <v xml:space="preserve"> </v>
      </c>
      <c r="AK16" s="96">
        <f t="shared" si="22"/>
        <v>0</v>
      </c>
      <c r="AL16" s="97">
        <f t="shared" si="23"/>
        <v>65</v>
      </c>
      <c r="AM16" s="97" t="str">
        <f t="shared" si="24"/>
        <v>INC</v>
      </c>
      <c r="AN16" s="98" t="str">
        <f t="shared" si="25"/>
        <v>NFE</v>
      </c>
    </row>
    <row r="17" spans="1:40" s="99" customFormat="1" ht="17.399999999999999" x14ac:dyDescent="0.3">
      <c r="A17" s="87">
        <f>Data!A34</f>
        <v>13</v>
      </c>
      <c r="B17" s="88" t="str">
        <f>IF(ISBLANK(Data!B34)," ",Data!B34)</f>
        <v xml:space="preserve"> </v>
      </c>
      <c r="C17" s="89" t="str">
        <f>IF(ISBLANK(Data!C34)," ",Data!C34)</f>
        <v xml:space="preserve"> </v>
      </c>
      <c r="D17" s="89" t="str">
        <f>IF(ISBLANK(Data!E34)," ",Data!E34)</f>
        <v xml:space="preserve"> </v>
      </c>
      <c r="E17" s="90" t="str">
        <f>IF(ISBLANK(E$2)," ",(SUMIF(ClassRecord!$G$2:$IV$2,E$2,ClassRecord!$G16:$IV16)))</f>
        <v xml:space="preserve"> </v>
      </c>
      <c r="F17" s="53" t="str">
        <f t="shared" si="0"/>
        <v xml:space="preserve"> </v>
      </c>
      <c r="G17" s="91" t="str">
        <f t="shared" si="1"/>
        <v xml:space="preserve"> </v>
      </c>
      <c r="H17" s="90" t="str">
        <f>IF(ISBLANK(H$2)," ",(SUMIF(ClassRecord!$G$2:$IV$2,H$2,ClassRecord!$G16:$IV16)))</f>
        <v xml:space="preserve"> </v>
      </c>
      <c r="I17" s="53" t="str">
        <f t="shared" si="2"/>
        <v xml:space="preserve"> </v>
      </c>
      <c r="J17" s="91" t="str">
        <f t="shared" si="3"/>
        <v xml:space="preserve"> </v>
      </c>
      <c r="K17" s="90" t="str">
        <f>IF(ISBLANK(K$2)," ",(SUMIF(ClassRecord!$G$2:$IV$2,K$2,ClassRecord!$G16:$IV16)))</f>
        <v xml:space="preserve"> </v>
      </c>
      <c r="L17" s="53" t="str">
        <f t="shared" si="4"/>
        <v xml:space="preserve"> </v>
      </c>
      <c r="M17" s="91" t="str">
        <f t="shared" si="5"/>
        <v xml:space="preserve"> </v>
      </c>
      <c r="N17" s="90" t="str">
        <f>IF(ISBLANK(N$2)," ",(SUMIF(ClassRecord!$G$2:$IV$2,N$2,ClassRecord!$G16:$IV16)))</f>
        <v xml:space="preserve"> </v>
      </c>
      <c r="O17" s="53" t="str">
        <f t="shared" si="6"/>
        <v xml:space="preserve"> </v>
      </c>
      <c r="P17" s="91" t="str">
        <f t="shared" si="7"/>
        <v xml:space="preserve"> </v>
      </c>
      <c r="Q17" s="90" t="str">
        <f>IF(ISBLANK(Q$2)," ",(SUMIF(ClassRecord!$G$2:$IV$2,Q$2,ClassRecord!$G16:$IV16)))</f>
        <v xml:space="preserve"> </v>
      </c>
      <c r="R17" s="53" t="str">
        <f t="shared" si="8"/>
        <v xml:space="preserve"> </v>
      </c>
      <c r="S17" s="91" t="str">
        <f t="shared" si="9"/>
        <v xml:space="preserve"> </v>
      </c>
      <c r="T17" s="90" t="str">
        <f>IF(ISBLANK(T$2)," ",(SUMIF(ClassRecord!$G$2:$IV$2,T$2,ClassRecord!$G16:$IV16)))</f>
        <v xml:space="preserve"> </v>
      </c>
      <c r="U17" s="53" t="str">
        <f t="shared" si="10"/>
        <v xml:space="preserve"> </v>
      </c>
      <c r="V17" s="91" t="str">
        <f t="shared" si="11"/>
        <v xml:space="preserve"> </v>
      </c>
      <c r="W17" s="92">
        <f t="shared" si="12"/>
        <v>0</v>
      </c>
      <c r="X17" s="91">
        <f t="shared" si="13"/>
        <v>0</v>
      </c>
      <c r="Y17" s="93" t="str">
        <f>IF(ISBLANK(ClassRecord!C16)," ",ClassRecord!C16)</f>
        <v xml:space="preserve"> </v>
      </c>
      <c r="Z17" s="94" t="str">
        <f t="shared" si="14"/>
        <v xml:space="preserve"> </v>
      </c>
      <c r="AA17" s="91" t="str">
        <f t="shared" si="15"/>
        <v xml:space="preserve"> </v>
      </c>
      <c r="AB17" s="95" t="str">
        <f>IF(ISBLANK(ClassRecord!D16)," ",ClassRecord!D16)</f>
        <v xml:space="preserve"> </v>
      </c>
      <c r="AC17" s="94" t="str">
        <f t="shared" si="16"/>
        <v xml:space="preserve"> </v>
      </c>
      <c r="AD17" s="91" t="str">
        <f t="shared" si="17"/>
        <v xml:space="preserve"> </v>
      </c>
      <c r="AE17" s="95" t="str">
        <f>IF(ISBLANK(ClassRecord!E16)," ",ClassRecord!E16)</f>
        <v xml:space="preserve"> </v>
      </c>
      <c r="AF17" s="94" t="str">
        <f t="shared" si="18"/>
        <v xml:space="preserve"> </v>
      </c>
      <c r="AG17" s="91" t="str">
        <f t="shared" si="19"/>
        <v xml:space="preserve"> </v>
      </c>
      <c r="AH17" s="95" t="str">
        <f>IF(ISBLANK(ClassRecord!F16)," ",ClassRecord!F16)</f>
        <v xml:space="preserve"> </v>
      </c>
      <c r="AI17" s="94" t="str">
        <f t="shared" si="20"/>
        <v xml:space="preserve"> </v>
      </c>
      <c r="AJ17" s="91" t="str">
        <f t="shared" si="21"/>
        <v xml:space="preserve"> </v>
      </c>
      <c r="AK17" s="96">
        <f t="shared" si="22"/>
        <v>0</v>
      </c>
      <c r="AL17" s="97">
        <f t="shared" si="23"/>
        <v>65</v>
      </c>
      <c r="AM17" s="97" t="str">
        <f t="shared" si="24"/>
        <v>INC</v>
      </c>
      <c r="AN17" s="98" t="str">
        <f t="shared" si="25"/>
        <v>NFE</v>
      </c>
    </row>
    <row r="18" spans="1:40" s="99" customFormat="1" ht="17.399999999999999" x14ac:dyDescent="0.3">
      <c r="A18" s="87">
        <f>Data!A35</f>
        <v>14</v>
      </c>
      <c r="B18" s="88" t="str">
        <f>IF(ISBLANK(Data!B35)," ",Data!B35)</f>
        <v xml:space="preserve"> </v>
      </c>
      <c r="C18" s="89" t="str">
        <f>IF(ISBLANK(Data!C35)," ",Data!C35)</f>
        <v xml:space="preserve"> </v>
      </c>
      <c r="D18" s="89" t="str">
        <f>IF(ISBLANK(Data!E35)," ",Data!E35)</f>
        <v xml:space="preserve"> </v>
      </c>
      <c r="E18" s="90" t="str">
        <f>IF(ISBLANK(E$2)," ",(SUMIF(ClassRecord!$G$2:$IV$2,E$2,ClassRecord!$G17:$IV17)))</f>
        <v xml:space="preserve"> </v>
      </c>
      <c r="F18" s="53" t="str">
        <f t="shared" si="0"/>
        <v xml:space="preserve"> </v>
      </c>
      <c r="G18" s="91" t="str">
        <f t="shared" si="1"/>
        <v xml:space="preserve"> </v>
      </c>
      <c r="H18" s="90" t="str">
        <f>IF(ISBLANK(H$2)," ",(SUMIF(ClassRecord!$G$2:$IV$2,H$2,ClassRecord!$G17:$IV17)))</f>
        <v xml:space="preserve"> </v>
      </c>
      <c r="I18" s="53" t="str">
        <f t="shared" si="2"/>
        <v xml:space="preserve"> </v>
      </c>
      <c r="J18" s="91" t="str">
        <f t="shared" si="3"/>
        <v xml:space="preserve"> </v>
      </c>
      <c r="K18" s="90" t="str">
        <f>IF(ISBLANK(K$2)," ",(SUMIF(ClassRecord!$G$2:$IV$2,K$2,ClassRecord!$G17:$IV17)))</f>
        <v xml:space="preserve"> </v>
      </c>
      <c r="L18" s="53" t="str">
        <f t="shared" si="4"/>
        <v xml:space="preserve"> </v>
      </c>
      <c r="M18" s="91" t="str">
        <f t="shared" si="5"/>
        <v xml:space="preserve"> </v>
      </c>
      <c r="N18" s="90" t="str">
        <f>IF(ISBLANK(N$2)," ",(SUMIF(ClassRecord!$G$2:$IV$2,N$2,ClassRecord!$G17:$IV17)))</f>
        <v xml:space="preserve"> </v>
      </c>
      <c r="O18" s="53" t="str">
        <f t="shared" si="6"/>
        <v xml:space="preserve"> </v>
      </c>
      <c r="P18" s="91" t="str">
        <f t="shared" si="7"/>
        <v xml:space="preserve"> </v>
      </c>
      <c r="Q18" s="90" t="str">
        <f>IF(ISBLANK(Q$2)," ",(SUMIF(ClassRecord!$G$2:$IV$2,Q$2,ClassRecord!$G17:$IV17)))</f>
        <v xml:space="preserve"> </v>
      </c>
      <c r="R18" s="53" t="str">
        <f t="shared" si="8"/>
        <v xml:space="preserve"> </v>
      </c>
      <c r="S18" s="91" t="str">
        <f t="shared" si="9"/>
        <v xml:space="preserve"> </v>
      </c>
      <c r="T18" s="90" t="str">
        <f>IF(ISBLANK(T$2)," ",(SUMIF(ClassRecord!$G$2:$IV$2,T$2,ClassRecord!$G17:$IV17)))</f>
        <v xml:space="preserve"> </v>
      </c>
      <c r="U18" s="53" t="str">
        <f t="shared" si="10"/>
        <v xml:space="preserve"> </v>
      </c>
      <c r="V18" s="91" t="str">
        <f t="shared" si="11"/>
        <v xml:space="preserve"> </v>
      </c>
      <c r="W18" s="92">
        <f t="shared" si="12"/>
        <v>0</v>
      </c>
      <c r="X18" s="91">
        <f t="shared" si="13"/>
        <v>0</v>
      </c>
      <c r="Y18" s="93" t="str">
        <f>IF(ISBLANK(ClassRecord!C17)," ",ClassRecord!C17)</f>
        <v xml:space="preserve"> </v>
      </c>
      <c r="Z18" s="94" t="str">
        <f t="shared" si="14"/>
        <v xml:space="preserve"> </v>
      </c>
      <c r="AA18" s="91" t="str">
        <f t="shared" si="15"/>
        <v xml:space="preserve"> </v>
      </c>
      <c r="AB18" s="95" t="str">
        <f>IF(ISBLANK(ClassRecord!D17)," ",ClassRecord!D17)</f>
        <v xml:space="preserve"> </v>
      </c>
      <c r="AC18" s="94" t="str">
        <f t="shared" si="16"/>
        <v xml:space="preserve"> </v>
      </c>
      <c r="AD18" s="91" t="str">
        <f t="shared" si="17"/>
        <v xml:space="preserve"> </v>
      </c>
      <c r="AE18" s="95" t="str">
        <f>IF(ISBLANK(ClassRecord!E17)," ",ClassRecord!E17)</f>
        <v xml:space="preserve"> </v>
      </c>
      <c r="AF18" s="94" t="str">
        <f t="shared" si="18"/>
        <v xml:space="preserve"> </v>
      </c>
      <c r="AG18" s="91" t="str">
        <f t="shared" si="19"/>
        <v xml:space="preserve"> </v>
      </c>
      <c r="AH18" s="95" t="str">
        <f>IF(ISBLANK(ClassRecord!F17)," ",ClassRecord!F17)</f>
        <v xml:space="preserve"> </v>
      </c>
      <c r="AI18" s="94" t="str">
        <f t="shared" si="20"/>
        <v xml:space="preserve"> </v>
      </c>
      <c r="AJ18" s="91" t="str">
        <f t="shared" si="21"/>
        <v xml:space="preserve"> </v>
      </c>
      <c r="AK18" s="96">
        <f t="shared" si="22"/>
        <v>0</v>
      </c>
      <c r="AL18" s="97">
        <f t="shared" si="23"/>
        <v>65</v>
      </c>
      <c r="AM18" s="97" t="str">
        <f t="shared" si="24"/>
        <v>INC</v>
      </c>
      <c r="AN18" s="98" t="str">
        <f t="shared" si="25"/>
        <v>NFE</v>
      </c>
    </row>
    <row r="19" spans="1:40" s="99" customFormat="1" ht="17.399999999999999" x14ac:dyDescent="0.3">
      <c r="A19" s="87">
        <f>Data!A36</f>
        <v>15</v>
      </c>
      <c r="B19" s="88" t="str">
        <f>IF(ISBLANK(Data!B36)," ",Data!B36)</f>
        <v xml:space="preserve"> </v>
      </c>
      <c r="C19" s="89" t="str">
        <f>IF(ISBLANK(Data!C36)," ",Data!C36)</f>
        <v xml:space="preserve"> </v>
      </c>
      <c r="D19" s="89" t="str">
        <f>IF(ISBLANK(Data!E36)," ",Data!E36)</f>
        <v xml:space="preserve"> </v>
      </c>
      <c r="E19" s="90" t="str">
        <f>IF(ISBLANK(E$2)," ",(SUMIF(ClassRecord!$G$2:$IV$2,E$2,ClassRecord!$G18:$IV18)))</f>
        <v xml:space="preserve"> </v>
      </c>
      <c r="F19" s="53" t="str">
        <f t="shared" si="0"/>
        <v xml:space="preserve"> </v>
      </c>
      <c r="G19" s="91" t="str">
        <f t="shared" si="1"/>
        <v xml:space="preserve"> </v>
      </c>
      <c r="H19" s="90" t="str">
        <f>IF(ISBLANK(H$2)," ",(SUMIF(ClassRecord!$G$2:$IV$2,H$2,ClassRecord!$G18:$IV18)))</f>
        <v xml:space="preserve"> </v>
      </c>
      <c r="I19" s="53" t="str">
        <f t="shared" si="2"/>
        <v xml:space="preserve"> </v>
      </c>
      <c r="J19" s="91" t="str">
        <f t="shared" si="3"/>
        <v xml:space="preserve"> </v>
      </c>
      <c r="K19" s="90" t="str">
        <f>IF(ISBLANK(K$2)," ",(SUMIF(ClassRecord!$G$2:$IV$2,K$2,ClassRecord!$G18:$IV18)))</f>
        <v xml:space="preserve"> </v>
      </c>
      <c r="L19" s="53" t="str">
        <f t="shared" si="4"/>
        <v xml:space="preserve"> </v>
      </c>
      <c r="M19" s="91" t="str">
        <f t="shared" si="5"/>
        <v xml:space="preserve"> </v>
      </c>
      <c r="N19" s="90" t="str">
        <f>IF(ISBLANK(N$2)," ",(SUMIF(ClassRecord!$G$2:$IV$2,N$2,ClassRecord!$G18:$IV18)))</f>
        <v xml:space="preserve"> </v>
      </c>
      <c r="O19" s="53" t="str">
        <f t="shared" si="6"/>
        <v xml:space="preserve"> </v>
      </c>
      <c r="P19" s="91" t="str">
        <f t="shared" si="7"/>
        <v xml:space="preserve"> </v>
      </c>
      <c r="Q19" s="90" t="str">
        <f>IF(ISBLANK(Q$2)," ",(SUMIF(ClassRecord!$G$2:$IV$2,Q$2,ClassRecord!$G18:$IV18)))</f>
        <v xml:space="preserve"> </v>
      </c>
      <c r="R19" s="53" t="str">
        <f t="shared" si="8"/>
        <v xml:space="preserve"> </v>
      </c>
      <c r="S19" s="91" t="str">
        <f t="shared" si="9"/>
        <v xml:space="preserve"> </v>
      </c>
      <c r="T19" s="90" t="str">
        <f>IF(ISBLANK(T$2)," ",(SUMIF(ClassRecord!$G$2:$IV$2,T$2,ClassRecord!$G18:$IV18)))</f>
        <v xml:space="preserve"> </v>
      </c>
      <c r="U19" s="53" t="str">
        <f t="shared" si="10"/>
        <v xml:space="preserve"> </v>
      </c>
      <c r="V19" s="91" t="str">
        <f t="shared" si="11"/>
        <v xml:space="preserve"> </v>
      </c>
      <c r="W19" s="92">
        <f t="shared" si="12"/>
        <v>0</v>
      </c>
      <c r="X19" s="91">
        <f t="shared" si="13"/>
        <v>0</v>
      </c>
      <c r="Y19" s="93" t="str">
        <f>IF(ISBLANK(ClassRecord!C18)," ",ClassRecord!C18)</f>
        <v xml:space="preserve"> </v>
      </c>
      <c r="Z19" s="94" t="str">
        <f t="shared" si="14"/>
        <v xml:space="preserve"> </v>
      </c>
      <c r="AA19" s="91" t="str">
        <f t="shared" si="15"/>
        <v xml:space="preserve"> </v>
      </c>
      <c r="AB19" s="95" t="str">
        <f>IF(ISBLANK(ClassRecord!D18)," ",ClassRecord!D18)</f>
        <v xml:space="preserve"> </v>
      </c>
      <c r="AC19" s="94" t="str">
        <f t="shared" si="16"/>
        <v xml:space="preserve"> </v>
      </c>
      <c r="AD19" s="91" t="str">
        <f t="shared" si="17"/>
        <v xml:space="preserve"> </v>
      </c>
      <c r="AE19" s="95" t="str">
        <f>IF(ISBLANK(ClassRecord!E18)," ",ClassRecord!E18)</f>
        <v xml:space="preserve"> </v>
      </c>
      <c r="AF19" s="94" t="str">
        <f t="shared" si="18"/>
        <v xml:space="preserve"> </v>
      </c>
      <c r="AG19" s="91" t="str">
        <f t="shared" si="19"/>
        <v xml:space="preserve"> </v>
      </c>
      <c r="AH19" s="95" t="str">
        <f>IF(ISBLANK(ClassRecord!F18)," ",ClassRecord!F18)</f>
        <v xml:space="preserve"> </v>
      </c>
      <c r="AI19" s="94" t="str">
        <f t="shared" si="20"/>
        <v xml:space="preserve"> </v>
      </c>
      <c r="AJ19" s="91" t="str">
        <f t="shared" si="21"/>
        <v xml:space="preserve"> </v>
      </c>
      <c r="AK19" s="96">
        <f t="shared" si="22"/>
        <v>0</v>
      </c>
      <c r="AL19" s="97">
        <f t="shared" si="23"/>
        <v>65</v>
      </c>
      <c r="AM19" s="97" t="str">
        <f t="shared" si="24"/>
        <v>INC</v>
      </c>
      <c r="AN19" s="98" t="str">
        <f t="shared" si="25"/>
        <v>NFE</v>
      </c>
    </row>
    <row r="20" spans="1:40" s="99" customFormat="1" ht="17.399999999999999" x14ac:dyDescent="0.3">
      <c r="A20" s="87">
        <f>Data!A37</f>
        <v>16</v>
      </c>
      <c r="B20" s="88" t="str">
        <f>IF(ISBLANK(Data!B37)," ",Data!B37)</f>
        <v xml:space="preserve"> </v>
      </c>
      <c r="C20" s="89" t="str">
        <f>IF(ISBLANK(Data!C37)," ",Data!C37)</f>
        <v xml:space="preserve"> </v>
      </c>
      <c r="D20" s="89" t="str">
        <f>IF(ISBLANK(Data!E37)," ",Data!E37)</f>
        <v xml:space="preserve"> </v>
      </c>
      <c r="E20" s="90" t="str">
        <f>IF(ISBLANK(E$2)," ",(SUMIF(ClassRecord!$G$2:$IV$2,E$2,ClassRecord!$G19:$IV19)))</f>
        <v xml:space="preserve"> </v>
      </c>
      <c r="F20" s="53" t="str">
        <f t="shared" si="0"/>
        <v xml:space="preserve"> </v>
      </c>
      <c r="G20" s="91" t="str">
        <f t="shared" si="1"/>
        <v xml:space="preserve"> </v>
      </c>
      <c r="H20" s="90" t="str">
        <f>IF(ISBLANK(H$2)," ",(SUMIF(ClassRecord!$G$2:$IV$2,H$2,ClassRecord!$G19:$IV19)))</f>
        <v xml:space="preserve"> </v>
      </c>
      <c r="I20" s="53" t="str">
        <f t="shared" si="2"/>
        <v xml:space="preserve"> </v>
      </c>
      <c r="J20" s="91" t="str">
        <f t="shared" si="3"/>
        <v xml:space="preserve"> </v>
      </c>
      <c r="K20" s="90" t="str">
        <f>IF(ISBLANK(K$2)," ",(SUMIF(ClassRecord!$G$2:$IV$2,K$2,ClassRecord!$G19:$IV19)))</f>
        <v xml:space="preserve"> </v>
      </c>
      <c r="L20" s="53" t="str">
        <f t="shared" si="4"/>
        <v xml:space="preserve"> </v>
      </c>
      <c r="M20" s="91" t="str">
        <f t="shared" si="5"/>
        <v xml:space="preserve"> </v>
      </c>
      <c r="N20" s="90" t="str">
        <f>IF(ISBLANK(N$2)," ",(SUMIF(ClassRecord!$G$2:$IV$2,N$2,ClassRecord!$G19:$IV19)))</f>
        <v xml:space="preserve"> </v>
      </c>
      <c r="O20" s="53" t="str">
        <f t="shared" si="6"/>
        <v xml:space="preserve"> </v>
      </c>
      <c r="P20" s="91" t="str">
        <f t="shared" si="7"/>
        <v xml:space="preserve"> </v>
      </c>
      <c r="Q20" s="90" t="str">
        <f>IF(ISBLANK(Q$2)," ",(SUMIF(ClassRecord!$G$2:$IV$2,Q$2,ClassRecord!$G19:$IV19)))</f>
        <v xml:space="preserve"> </v>
      </c>
      <c r="R20" s="53" t="str">
        <f t="shared" si="8"/>
        <v xml:space="preserve"> </v>
      </c>
      <c r="S20" s="91" t="str">
        <f t="shared" si="9"/>
        <v xml:space="preserve"> </v>
      </c>
      <c r="T20" s="90" t="str">
        <f>IF(ISBLANK(T$2)," ",(SUMIF(ClassRecord!$G$2:$IV$2,T$2,ClassRecord!$G19:$IV19)))</f>
        <v xml:space="preserve"> </v>
      </c>
      <c r="U20" s="53" t="str">
        <f t="shared" si="10"/>
        <v xml:space="preserve"> </v>
      </c>
      <c r="V20" s="91" t="str">
        <f t="shared" si="11"/>
        <v xml:space="preserve"> </v>
      </c>
      <c r="W20" s="92">
        <f t="shared" si="12"/>
        <v>0</v>
      </c>
      <c r="X20" s="91">
        <f t="shared" si="13"/>
        <v>0</v>
      </c>
      <c r="Y20" s="93" t="str">
        <f>IF(ISBLANK(ClassRecord!C19)," ",ClassRecord!C19)</f>
        <v xml:space="preserve"> </v>
      </c>
      <c r="Z20" s="94" t="str">
        <f t="shared" si="14"/>
        <v xml:space="preserve"> </v>
      </c>
      <c r="AA20" s="91" t="str">
        <f t="shared" si="15"/>
        <v xml:space="preserve"> </v>
      </c>
      <c r="AB20" s="95" t="str">
        <f>IF(ISBLANK(ClassRecord!D19)," ",ClassRecord!D19)</f>
        <v xml:space="preserve"> </v>
      </c>
      <c r="AC20" s="94" t="str">
        <f t="shared" si="16"/>
        <v xml:space="preserve"> </v>
      </c>
      <c r="AD20" s="91" t="str">
        <f t="shared" si="17"/>
        <v xml:space="preserve"> </v>
      </c>
      <c r="AE20" s="95" t="str">
        <f>IF(ISBLANK(ClassRecord!E19)," ",ClassRecord!E19)</f>
        <v xml:space="preserve"> </v>
      </c>
      <c r="AF20" s="94" t="str">
        <f t="shared" si="18"/>
        <v xml:space="preserve"> </v>
      </c>
      <c r="AG20" s="91" t="str">
        <f t="shared" si="19"/>
        <v xml:space="preserve"> </v>
      </c>
      <c r="AH20" s="95" t="str">
        <f>IF(ISBLANK(ClassRecord!F19)," ",ClassRecord!F19)</f>
        <v xml:space="preserve"> </v>
      </c>
      <c r="AI20" s="94" t="str">
        <f t="shared" si="20"/>
        <v xml:space="preserve"> </v>
      </c>
      <c r="AJ20" s="91" t="str">
        <f t="shared" si="21"/>
        <v xml:space="preserve"> </v>
      </c>
      <c r="AK20" s="96">
        <f t="shared" si="22"/>
        <v>0</v>
      </c>
      <c r="AL20" s="97">
        <f t="shared" si="23"/>
        <v>65</v>
      </c>
      <c r="AM20" s="97" t="str">
        <f t="shared" si="24"/>
        <v>INC</v>
      </c>
      <c r="AN20" s="98" t="str">
        <f t="shared" si="25"/>
        <v>NFE</v>
      </c>
    </row>
    <row r="21" spans="1:40" s="99" customFormat="1" ht="17.399999999999999" x14ac:dyDescent="0.3">
      <c r="A21" s="87">
        <f>Data!A38</f>
        <v>17</v>
      </c>
      <c r="B21" s="88" t="str">
        <f>IF(ISBLANK(Data!B38)," ",Data!B38)</f>
        <v xml:space="preserve"> </v>
      </c>
      <c r="C21" s="89" t="str">
        <f>IF(ISBLANK(Data!C38)," ",Data!C38)</f>
        <v xml:space="preserve"> </v>
      </c>
      <c r="D21" s="89" t="str">
        <f>IF(ISBLANK(Data!E38)," ",Data!E38)</f>
        <v xml:space="preserve"> </v>
      </c>
      <c r="E21" s="90" t="str">
        <f>IF(ISBLANK(E$2)," ",(SUMIF(ClassRecord!$G$2:$IV$2,E$2,ClassRecord!$G20:$IV20)))</f>
        <v xml:space="preserve"> </v>
      </c>
      <c r="F21" s="53" t="str">
        <f t="shared" si="0"/>
        <v xml:space="preserve"> </v>
      </c>
      <c r="G21" s="91" t="str">
        <f t="shared" si="1"/>
        <v xml:space="preserve"> </v>
      </c>
      <c r="H21" s="90" t="str">
        <f>IF(ISBLANK(H$2)," ",(SUMIF(ClassRecord!$G$2:$IV$2,H$2,ClassRecord!$G20:$IV20)))</f>
        <v xml:space="preserve"> </v>
      </c>
      <c r="I21" s="53" t="str">
        <f t="shared" si="2"/>
        <v xml:space="preserve"> </v>
      </c>
      <c r="J21" s="91" t="str">
        <f t="shared" si="3"/>
        <v xml:space="preserve"> </v>
      </c>
      <c r="K21" s="90" t="str">
        <f>IF(ISBLANK(K$2)," ",(SUMIF(ClassRecord!$G$2:$IV$2,K$2,ClassRecord!$G20:$IV20)))</f>
        <v xml:space="preserve"> </v>
      </c>
      <c r="L21" s="53" t="str">
        <f t="shared" si="4"/>
        <v xml:space="preserve"> </v>
      </c>
      <c r="M21" s="91" t="str">
        <f t="shared" si="5"/>
        <v xml:space="preserve"> </v>
      </c>
      <c r="N21" s="90" t="str">
        <f>IF(ISBLANK(N$2)," ",(SUMIF(ClassRecord!$G$2:$IV$2,N$2,ClassRecord!$G20:$IV20)))</f>
        <v xml:space="preserve"> </v>
      </c>
      <c r="O21" s="53" t="str">
        <f t="shared" si="6"/>
        <v xml:space="preserve"> </v>
      </c>
      <c r="P21" s="91" t="str">
        <f t="shared" si="7"/>
        <v xml:space="preserve"> </v>
      </c>
      <c r="Q21" s="90" t="str">
        <f>IF(ISBLANK(Q$2)," ",(SUMIF(ClassRecord!$G$2:$IV$2,Q$2,ClassRecord!$G20:$IV20)))</f>
        <v xml:space="preserve"> </v>
      </c>
      <c r="R21" s="53" t="str">
        <f t="shared" si="8"/>
        <v xml:space="preserve"> </v>
      </c>
      <c r="S21" s="91" t="str">
        <f t="shared" si="9"/>
        <v xml:space="preserve"> </v>
      </c>
      <c r="T21" s="90" t="str">
        <f>IF(ISBLANK(T$2)," ",(SUMIF(ClassRecord!$G$2:$IV$2,T$2,ClassRecord!$G20:$IV20)))</f>
        <v xml:space="preserve"> </v>
      </c>
      <c r="U21" s="53" t="str">
        <f t="shared" si="10"/>
        <v xml:space="preserve"> </v>
      </c>
      <c r="V21" s="91" t="str">
        <f t="shared" si="11"/>
        <v xml:space="preserve"> </v>
      </c>
      <c r="W21" s="92">
        <f t="shared" si="12"/>
        <v>0</v>
      </c>
      <c r="X21" s="91">
        <f t="shared" si="13"/>
        <v>0</v>
      </c>
      <c r="Y21" s="93" t="str">
        <f>IF(ISBLANK(ClassRecord!C20)," ",ClassRecord!C20)</f>
        <v xml:space="preserve"> </v>
      </c>
      <c r="Z21" s="94" t="str">
        <f t="shared" si="14"/>
        <v xml:space="preserve"> </v>
      </c>
      <c r="AA21" s="91" t="str">
        <f t="shared" si="15"/>
        <v xml:space="preserve"> </v>
      </c>
      <c r="AB21" s="95" t="str">
        <f>IF(ISBLANK(ClassRecord!D20)," ",ClassRecord!D20)</f>
        <v xml:space="preserve"> </v>
      </c>
      <c r="AC21" s="94" t="str">
        <f t="shared" si="16"/>
        <v xml:space="preserve"> </v>
      </c>
      <c r="AD21" s="91" t="str">
        <f t="shared" si="17"/>
        <v xml:space="preserve"> </v>
      </c>
      <c r="AE21" s="95" t="str">
        <f>IF(ISBLANK(ClassRecord!E20)," ",ClassRecord!E20)</f>
        <v xml:space="preserve"> </v>
      </c>
      <c r="AF21" s="94" t="str">
        <f t="shared" si="18"/>
        <v xml:space="preserve"> </v>
      </c>
      <c r="AG21" s="91" t="str">
        <f t="shared" si="19"/>
        <v xml:space="preserve"> </v>
      </c>
      <c r="AH21" s="95" t="str">
        <f>IF(ISBLANK(ClassRecord!F20)," ",ClassRecord!F20)</f>
        <v xml:space="preserve"> </v>
      </c>
      <c r="AI21" s="94" t="str">
        <f t="shared" si="20"/>
        <v xml:space="preserve"> </v>
      </c>
      <c r="AJ21" s="91" t="str">
        <f t="shared" si="21"/>
        <v xml:space="preserve"> </v>
      </c>
      <c r="AK21" s="96">
        <f t="shared" si="22"/>
        <v>0</v>
      </c>
      <c r="AL21" s="97">
        <f t="shared" si="23"/>
        <v>65</v>
      </c>
      <c r="AM21" s="97" t="str">
        <f t="shared" si="24"/>
        <v>INC</v>
      </c>
      <c r="AN21" s="98" t="str">
        <f t="shared" si="25"/>
        <v>NFE</v>
      </c>
    </row>
    <row r="22" spans="1:40" s="99" customFormat="1" ht="17.399999999999999" x14ac:dyDescent="0.3">
      <c r="A22" s="87">
        <f>Data!A39</f>
        <v>18</v>
      </c>
      <c r="B22" s="88" t="str">
        <f>IF(ISBLANK(Data!B39)," ",Data!B39)</f>
        <v xml:space="preserve"> </v>
      </c>
      <c r="C22" s="89" t="str">
        <f>IF(ISBLANK(Data!C39)," ",Data!C39)</f>
        <v xml:space="preserve"> </v>
      </c>
      <c r="D22" s="89" t="str">
        <f>IF(ISBLANK(Data!E39)," ",Data!E39)</f>
        <v xml:space="preserve"> </v>
      </c>
      <c r="E22" s="90" t="str">
        <f>IF(ISBLANK(E$2)," ",(SUMIF(ClassRecord!$G$2:$IV$2,E$2,ClassRecord!$G21:$IV21)))</f>
        <v xml:space="preserve"> </v>
      </c>
      <c r="F22" s="53" t="str">
        <f t="shared" si="0"/>
        <v xml:space="preserve"> </v>
      </c>
      <c r="G22" s="91" t="str">
        <f t="shared" si="1"/>
        <v xml:space="preserve"> </v>
      </c>
      <c r="H22" s="90" t="str">
        <f>IF(ISBLANK(H$2)," ",(SUMIF(ClassRecord!$G$2:$IV$2,H$2,ClassRecord!$G21:$IV21)))</f>
        <v xml:space="preserve"> </v>
      </c>
      <c r="I22" s="53" t="str">
        <f t="shared" si="2"/>
        <v xml:space="preserve"> </v>
      </c>
      <c r="J22" s="91" t="str">
        <f t="shared" si="3"/>
        <v xml:space="preserve"> </v>
      </c>
      <c r="K22" s="90" t="str">
        <f>IF(ISBLANK(K$2)," ",(SUMIF(ClassRecord!$G$2:$IV$2,K$2,ClassRecord!$G21:$IV21)))</f>
        <v xml:space="preserve"> </v>
      </c>
      <c r="L22" s="53" t="str">
        <f t="shared" si="4"/>
        <v xml:space="preserve"> </v>
      </c>
      <c r="M22" s="91" t="str">
        <f t="shared" si="5"/>
        <v xml:space="preserve"> </v>
      </c>
      <c r="N22" s="90" t="str">
        <f>IF(ISBLANK(N$2)," ",(SUMIF(ClassRecord!$G$2:$IV$2,N$2,ClassRecord!$G21:$IV21)))</f>
        <v xml:space="preserve"> </v>
      </c>
      <c r="O22" s="53" t="str">
        <f t="shared" si="6"/>
        <v xml:space="preserve"> </v>
      </c>
      <c r="P22" s="91" t="str">
        <f t="shared" si="7"/>
        <v xml:space="preserve"> </v>
      </c>
      <c r="Q22" s="90" t="str">
        <f>IF(ISBLANK(Q$2)," ",(SUMIF(ClassRecord!$G$2:$IV$2,Q$2,ClassRecord!$G21:$IV21)))</f>
        <v xml:space="preserve"> </v>
      </c>
      <c r="R22" s="53" t="str">
        <f t="shared" si="8"/>
        <v xml:space="preserve"> </v>
      </c>
      <c r="S22" s="91" t="str">
        <f t="shared" si="9"/>
        <v xml:space="preserve"> </v>
      </c>
      <c r="T22" s="90" t="str">
        <f>IF(ISBLANK(T$2)," ",(SUMIF(ClassRecord!$G$2:$IV$2,T$2,ClassRecord!$G21:$IV21)))</f>
        <v xml:space="preserve"> </v>
      </c>
      <c r="U22" s="53" t="str">
        <f t="shared" si="10"/>
        <v xml:space="preserve"> </v>
      </c>
      <c r="V22" s="91" t="str">
        <f t="shared" si="11"/>
        <v xml:space="preserve"> </v>
      </c>
      <c r="W22" s="92">
        <f t="shared" si="12"/>
        <v>0</v>
      </c>
      <c r="X22" s="91">
        <f t="shared" si="13"/>
        <v>0</v>
      </c>
      <c r="Y22" s="93" t="str">
        <f>IF(ISBLANK(ClassRecord!C21)," ",ClassRecord!C21)</f>
        <v xml:space="preserve"> </v>
      </c>
      <c r="Z22" s="94" t="str">
        <f t="shared" si="14"/>
        <v xml:space="preserve"> </v>
      </c>
      <c r="AA22" s="91" t="str">
        <f t="shared" si="15"/>
        <v xml:space="preserve"> </v>
      </c>
      <c r="AB22" s="95" t="str">
        <f>IF(ISBLANK(ClassRecord!D21)," ",ClassRecord!D21)</f>
        <v xml:space="preserve"> </v>
      </c>
      <c r="AC22" s="94" t="str">
        <f t="shared" si="16"/>
        <v xml:space="preserve"> </v>
      </c>
      <c r="AD22" s="91" t="str">
        <f t="shared" si="17"/>
        <v xml:space="preserve"> </v>
      </c>
      <c r="AE22" s="95" t="str">
        <f>IF(ISBLANK(ClassRecord!E21)," ",ClassRecord!E21)</f>
        <v xml:space="preserve"> </v>
      </c>
      <c r="AF22" s="94" t="str">
        <f t="shared" si="18"/>
        <v xml:space="preserve"> </v>
      </c>
      <c r="AG22" s="91" t="str">
        <f t="shared" si="19"/>
        <v xml:space="preserve"> </v>
      </c>
      <c r="AH22" s="95" t="str">
        <f>IF(ISBLANK(ClassRecord!F21)," ",ClassRecord!F21)</f>
        <v xml:space="preserve"> </v>
      </c>
      <c r="AI22" s="94" t="str">
        <f t="shared" si="20"/>
        <v xml:space="preserve"> </v>
      </c>
      <c r="AJ22" s="91" t="str">
        <f t="shared" si="21"/>
        <v xml:space="preserve"> </v>
      </c>
      <c r="AK22" s="96">
        <f t="shared" si="22"/>
        <v>0</v>
      </c>
      <c r="AL22" s="97">
        <f t="shared" si="23"/>
        <v>65</v>
      </c>
      <c r="AM22" s="97" t="str">
        <f t="shared" si="24"/>
        <v>INC</v>
      </c>
      <c r="AN22" s="98" t="str">
        <f t="shared" si="25"/>
        <v>NFE</v>
      </c>
    </row>
    <row r="23" spans="1:40" s="99" customFormat="1" ht="17.399999999999999" x14ac:dyDescent="0.3">
      <c r="A23" s="87">
        <f>Data!A40</f>
        <v>19</v>
      </c>
      <c r="B23" s="88" t="str">
        <f>IF(ISBLANK(Data!B40)," ",Data!B40)</f>
        <v xml:space="preserve"> </v>
      </c>
      <c r="C23" s="89" t="str">
        <f>IF(ISBLANK(Data!C40)," ",Data!C40)</f>
        <v xml:space="preserve"> </v>
      </c>
      <c r="D23" s="89" t="str">
        <f>IF(ISBLANK(Data!E40)," ",Data!E40)</f>
        <v xml:space="preserve"> </v>
      </c>
      <c r="E23" s="90" t="str">
        <f>IF(ISBLANK(E$2)," ",(SUMIF(ClassRecord!$G$2:$IV$2,E$2,ClassRecord!$G22:$IV22)))</f>
        <v xml:space="preserve"> </v>
      </c>
      <c r="F23" s="53" t="str">
        <f t="shared" si="0"/>
        <v xml:space="preserve"> </v>
      </c>
      <c r="G23" s="91" t="str">
        <f t="shared" si="1"/>
        <v xml:space="preserve"> </v>
      </c>
      <c r="H23" s="90" t="str">
        <f>IF(ISBLANK(H$2)," ",(SUMIF(ClassRecord!$G$2:$IV$2,H$2,ClassRecord!$G22:$IV22)))</f>
        <v xml:space="preserve"> </v>
      </c>
      <c r="I23" s="53" t="str">
        <f t="shared" si="2"/>
        <v xml:space="preserve"> </v>
      </c>
      <c r="J23" s="91" t="str">
        <f t="shared" si="3"/>
        <v xml:space="preserve"> </v>
      </c>
      <c r="K23" s="90" t="str">
        <f>IF(ISBLANK(K$2)," ",(SUMIF(ClassRecord!$G$2:$IV$2,K$2,ClassRecord!$G22:$IV22)))</f>
        <v xml:space="preserve"> </v>
      </c>
      <c r="L23" s="53" t="str">
        <f t="shared" si="4"/>
        <v xml:space="preserve"> </v>
      </c>
      <c r="M23" s="91" t="str">
        <f t="shared" si="5"/>
        <v xml:space="preserve"> </v>
      </c>
      <c r="N23" s="90" t="str">
        <f>IF(ISBLANK(N$2)," ",(SUMIF(ClassRecord!$G$2:$IV$2,N$2,ClassRecord!$G22:$IV22)))</f>
        <v xml:space="preserve"> </v>
      </c>
      <c r="O23" s="53" t="str">
        <f t="shared" si="6"/>
        <v xml:space="preserve"> </v>
      </c>
      <c r="P23" s="91" t="str">
        <f t="shared" si="7"/>
        <v xml:space="preserve"> </v>
      </c>
      <c r="Q23" s="90" t="str">
        <f>IF(ISBLANK(Q$2)," ",(SUMIF(ClassRecord!$G$2:$IV$2,Q$2,ClassRecord!$G22:$IV22)))</f>
        <v xml:space="preserve"> </v>
      </c>
      <c r="R23" s="53" t="str">
        <f t="shared" si="8"/>
        <v xml:space="preserve"> </v>
      </c>
      <c r="S23" s="91" t="str">
        <f t="shared" si="9"/>
        <v xml:space="preserve"> </v>
      </c>
      <c r="T23" s="90" t="str">
        <f>IF(ISBLANK(T$2)," ",(SUMIF(ClassRecord!$G$2:$IV$2,T$2,ClassRecord!$G22:$IV22)))</f>
        <v xml:space="preserve"> </v>
      </c>
      <c r="U23" s="53" t="str">
        <f t="shared" si="10"/>
        <v xml:space="preserve"> </v>
      </c>
      <c r="V23" s="91" t="str">
        <f t="shared" si="11"/>
        <v xml:space="preserve"> </v>
      </c>
      <c r="W23" s="92">
        <f t="shared" si="12"/>
        <v>0</v>
      </c>
      <c r="X23" s="91">
        <f t="shared" si="13"/>
        <v>0</v>
      </c>
      <c r="Y23" s="93" t="str">
        <f>IF(ISBLANK(ClassRecord!C22)," ",ClassRecord!C22)</f>
        <v xml:space="preserve"> </v>
      </c>
      <c r="Z23" s="94" t="str">
        <f t="shared" si="14"/>
        <v xml:space="preserve"> </v>
      </c>
      <c r="AA23" s="91" t="str">
        <f t="shared" si="15"/>
        <v xml:space="preserve"> </v>
      </c>
      <c r="AB23" s="95" t="str">
        <f>IF(ISBLANK(ClassRecord!D22)," ",ClassRecord!D22)</f>
        <v xml:space="preserve"> </v>
      </c>
      <c r="AC23" s="94" t="str">
        <f t="shared" si="16"/>
        <v xml:space="preserve"> </v>
      </c>
      <c r="AD23" s="91" t="str">
        <f t="shared" si="17"/>
        <v xml:space="preserve"> </v>
      </c>
      <c r="AE23" s="95" t="str">
        <f>IF(ISBLANK(ClassRecord!E22)," ",ClassRecord!E22)</f>
        <v xml:space="preserve"> </v>
      </c>
      <c r="AF23" s="94" t="str">
        <f t="shared" si="18"/>
        <v xml:space="preserve"> </v>
      </c>
      <c r="AG23" s="91" t="str">
        <f t="shared" si="19"/>
        <v xml:space="preserve"> </v>
      </c>
      <c r="AH23" s="95" t="str">
        <f>IF(ISBLANK(ClassRecord!F22)," ",ClassRecord!F22)</f>
        <v xml:space="preserve"> </v>
      </c>
      <c r="AI23" s="94" t="str">
        <f t="shared" si="20"/>
        <v xml:space="preserve"> </v>
      </c>
      <c r="AJ23" s="91" t="str">
        <f t="shared" si="21"/>
        <v xml:space="preserve"> </v>
      </c>
      <c r="AK23" s="96">
        <f t="shared" si="22"/>
        <v>0</v>
      </c>
      <c r="AL23" s="97">
        <f t="shared" si="23"/>
        <v>65</v>
      </c>
      <c r="AM23" s="97" t="str">
        <f t="shared" si="24"/>
        <v>INC</v>
      </c>
      <c r="AN23" s="98" t="str">
        <f t="shared" si="25"/>
        <v>NFE</v>
      </c>
    </row>
    <row r="24" spans="1:40" s="99" customFormat="1" ht="17.399999999999999" x14ac:dyDescent="0.3">
      <c r="A24" s="87">
        <f>Data!A41</f>
        <v>20</v>
      </c>
      <c r="B24" s="88" t="str">
        <f>IF(ISBLANK(Data!B41)," ",Data!B41)</f>
        <v xml:space="preserve"> </v>
      </c>
      <c r="C24" s="89" t="str">
        <f>IF(ISBLANK(Data!C41)," ",Data!C41)</f>
        <v xml:space="preserve"> </v>
      </c>
      <c r="D24" s="89" t="str">
        <f>IF(ISBLANK(Data!E41)," ",Data!E41)</f>
        <v xml:space="preserve"> </v>
      </c>
      <c r="E24" s="90" t="str">
        <f>IF(ISBLANK(E$2)," ",(SUMIF(ClassRecord!$G$2:$IV$2,E$2,ClassRecord!$G23:$IV23)))</f>
        <v xml:space="preserve"> </v>
      </c>
      <c r="F24" s="53" t="str">
        <f t="shared" si="0"/>
        <v xml:space="preserve"> </v>
      </c>
      <c r="G24" s="91" t="str">
        <f t="shared" si="1"/>
        <v xml:space="preserve"> </v>
      </c>
      <c r="H24" s="90" t="str">
        <f>IF(ISBLANK(H$2)," ",(SUMIF(ClassRecord!$G$2:$IV$2,H$2,ClassRecord!$G23:$IV23)))</f>
        <v xml:space="preserve"> </v>
      </c>
      <c r="I24" s="53" t="str">
        <f t="shared" si="2"/>
        <v xml:space="preserve"> </v>
      </c>
      <c r="J24" s="91" t="str">
        <f t="shared" si="3"/>
        <v xml:space="preserve"> </v>
      </c>
      <c r="K24" s="90" t="str">
        <f>IF(ISBLANK(K$2)," ",(SUMIF(ClassRecord!$G$2:$IV$2,K$2,ClassRecord!$G23:$IV23)))</f>
        <v xml:space="preserve"> </v>
      </c>
      <c r="L24" s="53" t="str">
        <f t="shared" si="4"/>
        <v xml:space="preserve"> </v>
      </c>
      <c r="M24" s="91" t="str">
        <f t="shared" si="5"/>
        <v xml:space="preserve"> </v>
      </c>
      <c r="N24" s="90" t="str">
        <f>IF(ISBLANK(N$2)," ",(SUMIF(ClassRecord!$G$2:$IV$2,N$2,ClassRecord!$G23:$IV23)))</f>
        <v xml:space="preserve"> </v>
      </c>
      <c r="O24" s="53" t="str">
        <f t="shared" si="6"/>
        <v xml:space="preserve"> </v>
      </c>
      <c r="P24" s="91" t="str">
        <f t="shared" si="7"/>
        <v xml:space="preserve"> </v>
      </c>
      <c r="Q24" s="90" t="str">
        <f>IF(ISBLANK(Q$2)," ",(SUMIF(ClassRecord!$G$2:$IV$2,Q$2,ClassRecord!$G23:$IV23)))</f>
        <v xml:space="preserve"> </v>
      </c>
      <c r="R24" s="53" t="str">
        <f t="shared" si="8"/>
        <v xml:space="preserve"> </v>
      </c>
      <c r="S24" s="91" t="str">
        <f t="shared" si="9"/>
        <v xml:space="preserve"> </v>
      </c>
      <c r="T24" s="90" t="str">
        <f>IF(ISBLANK(T$2)," ",(SUMIF(ClassRecord!$G$2:$IV$2,T$2,ClassRecord!$G23:$IV23)))</f>
        <v xml:space="preserve"> </v>
      </c>
      <c r="U24" s="53" t="str">
        <f t="shared" si="10"/>
        <v xml:space="preserve"> </v>
      </c>
      <c r="V24" s="91" t="str">
        <f t="shared" si="11"/>
        <v xml:space="preserve"> </v>
      </c>
      <c r="W24" s="92">
        <f t="shared" si="12"/>
        <v>0</v>
      </c>
      <c r="X24" s="91">
        <f t="shared" si="13"/>
        <v>0</v>
      </c>
      <c r="Y24" s="93" t="str">
        <f>IF(ISBLANK(ClassRecord!C23)," ",ClassRecord!C23)</f>
        <v xml:space="preserve"> </v>
      </c>
      <c r="Z24" s="94" t="str">
        <f t="shared" si="14"/>
        <v xml:space="preserve"> </v>
      </c>
      <c r="AA24" s="91" t="str">
        <f t="shared" si="15"/>
        <v xml:space="preserve"> </v>
      </c>
      <c r="AB24" s="95" t="str">
        <f>IF(ISBLANK(ClassRecord!D23)," ",ClassRecord!D23)</f>
        <v xml:space="preserve"> </v>
      </c>
      <c r="AC24" s="94" t="str">
        <f t="shared" si="16"/>
        <v xml:space="preserve"> </v>
      </c>
      <c r="AD24" s="91" t="str">
        <f t="shared" si="17"/>
        <v xml:space="preserve"> </v>
      </c>
      <c r="AE24" s="95" t="str">
        <f>IF(ISBLANK(ClassRecord!E23)," ",ClassRecord!E23)</f>
        <v xml:space="preserve"> </v>
      </c>
      <c r="AF24" s="94" t="str">
        <f t="shared" si="18"/>
        <v xml:space="preserve"> </v>
      </c>
      <c r="AG24" s="91" t="str">
        <f t="shared" si="19"/>
        <v xml:space="preserve"> </v>
      </c>
      <c r="AH24" s="95" t="str">
        <f>IF(ISBLANK(ClassRecord!F23)," ",ClassRecord!F23)</f>
        <v xml:space="preserve"> </v>
      </c>
      <c r="AI24" s="94" t="str">
        <f t="shared" si="20"/>
        <v xml:space="preserve"> </v>
      </c>
      <c r="AJ24" s="91" t="str">
        <f t="shared" si="21"/>
        <v xml:space="preserve"> </v>
      </c>
      <c r="AK24" s="96">
        <f t="shared" si="22"/>
        <v>0</v>
      </c>
      <c r="AL24" s="97">
        <f t="shared" si="23"/>
        <v>65</v>
      </c>
      <c r="AM24" s="97" t="str">
        <f t="shared" si="24"/>
        <v>INC</v>
      </c>
      <c r="AN24" s="98" t="str">
        <f t="shared" si="25"/>
        <v>NFE</v>
      </c>
    </row>
    <row r="25" spans="1:40" s="99" customFormat="1" ht="17.399999999999999" x14ac:dyDescent="0.3">
      <c r="A25" s="87">
        <f>Data!A42</f>
        <v>21</v>
      </c>
      <c r="B25" s="88" t="str">
        <f>IF(ISBLANK(Data!B42)," ",Data!B42)</f>
        <v xml:space="preserve"> </v>
      </c>
      <c r="C25" s="89" t="str">
        <f>IF(ISBLANK(Data!C42)," ",Data!C42)</f>
        <v xml:space="preserve"> </v>
      </c>
      <c r="D25" s="89" t="str">
        <f>IF(ISBLANK(Data!E42)," ",Data!E42)</f>
        <v xml:space="preserve"> </v>
      </c>
      <c r="E25" s="90" t="str">
        <f>IF(ISBLANK(E$2)," ",(SUMIF(ClassRecord!$G$2:$IV$2,E$2,ClassRecord!$G24:$IV24)))</f>
        <v xml:space="preserve"> </v>
      </c>
      <c r="F25" s="53" t="str">
        <f t="shared" si="0"/>
        <v xml:space="preserve"> </v>
      </c>
      <c r="G25" s="91" t="str">
        <f t="shared" si="1"/>
        <v xml:space="preserve"> </v>
      </c>
      <c r="H25" s="90" t="str">
        <f>IF(ISBLANK(H$2)," ",(SUMIF(ClassRecord!$G$2:$IV$2,H$2,ClassRecord!$G24:$IV24)))</f>
        <v xml:space="preserve"> </v>
      </c>
      <c r="I25" s="53" t="str">
        <f t="shared" si="2"/>
        <v xml:space="preserve"> </v>
      </c>
      <c r="J25" s="91" t="str">
        <f t="shared" si="3"/>
        <v xml:space="preserve"> </v>
      </c>
      <c r="K25" s="90" t="str">
        <f>IF(ISBLANK(K$2)," ",(SUMIF(ClassRecord!$G$2:$IV$2,K$2,ClassRecord!$G24:$IV24)))</f>
        <v xml:space="preserve"> </v>
      </c>
      <c r="L25" s="53" t="str">
        <f t="shared" si="4"/>
        <v xml:space="preserve"> </v>
      </c>
      <c r="M25" s="91" t="str">
        <f t="shared" si="5"/>
        <v xml:space="preserve"> </v>
      </c>
      <c r="N25" s="90" t="str">
        <f>IF(ISBLANK(N$2)," ",(SUMIF(ClassRecord!$G$2:$IV$2,N$2,ClassRecord!$G24:$IV24)))</f>
        <v xml:space="preserve"> </v>
      </c>
      <c r="O25" s="53" t="str">
        <f t="shared" si="6"/>
        <v xml:space="preserve"> </v>
      </c>
      <c r="P25" s="91" t="str">
        <f t="shared" si="7"/>
        <v xml:space="preserve"> </v>
      </c>
      <c r="Q25" s="90" t="str">
        <f>IF(ISBLANK(Q$2)," ",(SUMIF(ClassRecord!$G$2:$IV$2,Q$2,ClassRecord!$G24:$IV24)))</f>
        <v xml:space="preserve"> </v>
      </c>
      <c r="R25" s="53" t="str">
        <f t="shared" si="8"/>
        <v xml:space="preserve"> </v>
      </c>
      <c r="S25" s="91" t="str">
        <f t="shared" si="9"/>
        <v xml:space="preserve"> </v>
      </c>
      <c r="T25" s="90" t="str">
        <f>IF(ISBLANK(T$2)," ",(SUMIF(ClassRecord!$G$2:$IV$2,T$2,ClassRecord!$G24:$IV24)))</f>
        <v xml:space="preserve"> </v>
      </c>
      <c r="U25" s="53" t="str">
        <f t="shared" si="10"/>
        <v xml:space="preserve"> </v>
      </c>
      <c r="V25" s="91" t="str">
        <f t="shared" si="11"/>
        <v xml:space="preserve"> </v>
      </c>
      <c r="W25" s="92">
        <f t="shared" si="12"/>
        <v>0</v>
      </c>
      <c r="X25" s="91">
        <f t="shared" si="13"/>
        <v>0</v>
      </c>
      <c r="Y25" s="93" t="str">
        <f>IF(ISBLANK(ClassRecord!C24)," ",ClassRecord!C24)</f>
        <v xml:space="preserve"> </v>
      </c>
      <c r="Z25" s="94" t="str">
        <f t="shared" si="14"/>
        <v xml:space="preserve"> </v>
      </c>
      <c r="AA25" s="91" t="str">
        <f t="shared" si="15"/>
        <v xml:space="preserve"> </v>
      </c>
      <c r="AB25" s="95" t="str">
        <f>IF(ISBLANK(ClassRecord!D24)," ",ClassRecord!D24)</f>
        <v xml:space="preserve"> </v>
      </c>
      <c r="AC25" s="94" t="str">
        <f t="shared" si="16"/>
        <v xml:space="preserve"> </v>
      </c>
      <c r="AD25" s="91" t="str">
        <f t="shared" si="17"/>
        <v xml:space="preserve"> </v>
      </c>
      <c r="AE25" s="95" t="str">
        <f>IF(ISBLANK(ClassRecord!E24)," ",ClassRecord!E24)</f>
        <v xml:space="preserve"> </v>
      </c>
      <c r="AF25" s="94" t="str">
        <f t="shared" si="18"/>
        <v xml:space="preserve"> </v>
      </c>
      <c r="AG25" s="91" t="str">
        <f t="shared" si="19"/>
        <v xml:space="preserve"> </v>
      </c>
      <c r="AH25" s="95" t="str">
        <f>IF(ISBLANK(ClassRecord!F24)," ",ClassRecord!F24)</f>
        <v xml:space="preserve"> </v>
      </c>
      <c r="AI25" s="94" t="str">
        <f t="shared" si="20"/>
        <v xml:space="preserve"> </v>
      </c>
      <c r="AJ25" s="91" t="str">
        <f t="shared" si="21"/>
        <v xml:space="preserve"> </v>
      </c>
      <c r="AK25" s="96">
        <f t="shared" si="22"/>
        <v>0</v>
      </c>
      <c r="AL25" s="97">
        <f t="shared" si="23"/>
        <v>65</v>
      </c>
      <c r="AM25" s="97" t="str">
        <f t="shared" si="24"/>
        <v>INC</v>
      </c>
      <c r="AN25" s="98" t="str">
        <f t="shared" si="25"/>
        <v>NFE</v>
      </c>
    </row>
    <row r="26" spans="1:40" s="99" customFormat="1" ht="17.399999999999999" x14ac:dyDescent="0.3">
      <c r="A26" s="87">
        <f>Data!A43</f>
        <v>22</v>
      </c>
      <c r="B26" s="88" t="str">
        <f>IF(ISBLANK(Data!B43)," ",Data!B43)</f>
        <v xml:space="preserve"> </v>
      </c>
      <c r="C26" s="89" t="str">
        <f>IF(ISBLANK(Data!C43)," ",Data!C43)</f>
        <v xml:space="preserve"> </v>
      </c>
      <c r="D26" s="89" t="str">
        <f>IF(ISBLANK(Data!E43)," ",Data!E43)</f>
        <v xml:space="preserve"> </v>
      </c>
      <c r="E26" s="90" t="str">
        <f>IF(ISBLANK(E$2)," ",(SUMIF(ClassRecord!$G$2:$IV$2,E$2,ClassRecord!$G25:$IV25)))</f>
        <v xml:space="preserve"> </v>
      </c>
      <c r="F26" s="53" t="str">
        <f t="shared" si="0"/>
        <v xml:space="preserve"> </v>
      </c>
      <c r="G26" s="91" t="str">
        <f t="shared" si="1"/>
        <v xml:space="preserve"> </v>
      </c>
      <c r="H26" s="90" t="str">
        <f>IF(ISBLANK(H$2)," ",(SUMIF(ClassRecord!$G$2:$IV$2,H$2,ClassRecord!$G25:$IV25)))</f>
        <v xml:space="preserve"> </v>
      </c>
      <c r="I26" s="53" t="str">
        <f t="shared" si="2"/>
        <v xml:space="preserve"> </v>
      </c>
      <c r="J26" s="91" t="str">
        <f t="shared" si="3"/>
        <v xml:space="preserve"> </v>
      </c>
      <c r="K26" s="90" t="str">
        <f>IF(ISBLANK(K$2)," ",(SUMIF(ClassRecord!$G$2:$IV$2,K$2,ClassRecord!$G25:$IV25)))</f>
        <v xml:space="preserve"> </v>
      </c>
      <c r="L26" s="53" t="str">
        <f t="shared" si="4"/>
        <v xml:space="preserve"> </v>
      </c>
      <c r="M26" s="91" t="str">
        <f t="shared" si="5"/>
        <v xml:space="preserve"> </v>
      </c>
      <c r="N26" s="90" t="str">
        <f>IF(ISBLANK(N$2)," ",(SUMIF(ClassRecord!$G$2:$IV$2,N$2,ClassRecord!$G25:$IV25)))</f>
        <v xml:space="preserve"> </v>
      </c>
      <c r="O26" s="53" t="str">
        <f t="shared" si="6"/>
        <v xml:space="preserve"> </v>
      </c>
      <c r="P26" s="91" t="str">
        <f t="shared" si="7"/>
        <v xml:space="preserve"> </v>
      </c>
      <c r="Q26" s="90" t="str">
        <f>IF(ISBLANK(Q$2)," ",(SUMIF(ClassRecord!$G$2:$IV$2,Q$2,ClassRecord!$G25:$IV25)))</f>
        <v xml:space="preserve"> </v>
      </c>
      <c r="R26" s="53" t="str">
        <f t="shared" si="8"/>
        <v xml:space="preserve"> </v>
      </c>
      <c r="S26" s="91" t="str">
        <f t="shared" si="9"/>
        <v xml:space="preserve"> </v>
      </c>
      <c r="T26" s="90" t="str">
        <f>IF(ISBLANK(T$2)," ",(SUMIF(ClassRecord!$G$2:$IV$2,T$2,ClassRecord!$G25:$IV25)))</f>
        <v xml:space="preserve"> </v>
      </c>
      <c r="U26" s="53" t="str">
        <f t="shared" si="10"/>
        <v xml:space="preserve"> </v>
      </c>
      <c r="V26" s="91" t="str">
        <f t="shared" si="11"/>
        <v xml:space="preserve"> </v>
      </c>
      <c r="W26" s="92">
        <f t="shared" si="12"/>
        <v>0</v>
      </c>
      <c r="X26" s="91">
        <f t="shared" si="13"/>
        <v>0</v>
      </c>
      <c r="Y26" s="93" t="str">
        <f>IF(ISBLANK(ClassRecord!C25)," ",ClassRecord!C25)</f>
        <v xml:space="preserve"> </v>
      </c>
      <c r="Z26" s="94" t="str">
        <f t="shared" si="14"/>
        <v xml:space="preserve"> </v>
      </c>
      <c r="AA26" s="91" t="str">
        <f t="shared" si="15"/>
        <v xml:space="preserve"> </v>
      </c>
      <c r="AB26" s="95" t="str">
        <f>IF(ISBLANK(ClassRecord!D25)," ",ClassRecord!D25)</f>
        <v xml:space="preserve"> </v>
      </c>
      <c r="AC26" s="94" t="str">
        <f t="shared" si="16"/>
        <v xml:space="preserve"> </v>
      </c>
      <c r="AD26" s="91" t="str">
        <f t="shared" si="17"/>
        <v xml:space="preserve"> </v>
      </c>
      <c r="AE26" s="95" t="str">
        <f>IF(ISBLANK(ClassRecord!E25)," ",ClassRecord!E25)</f>
        <v xml:space="preserve"> </v>
      </c>
      <c r="AF26" s="94" t="str">
        <f t="shared" si="18"/>
        <v xml:space="preserve"> </v>
      </c>
      <c r="AG26" s="91" t="str">
        <f t="shared" si="19"/>
        <v xml:space="preserve"> </v>
      </c>
      <c r="AH26" s="95" t="str">
        <f>IF(ISBLANK(ClassRecord!F25)," ",ClassRecord!F25)</f>
        <v xml:space="preserve"> </v>
      </c>
      <c r="AI26" s="94" t="str">
        <f t="shared" si="20"/>
        <v xml:space="preserve"> </v>
      </c>
      <c r="AJ26" s="91" t="str">
        <f t="shared" si="21"/>
        <v xml:space="preserve"> </v>
      </c>
      <c r="AK26" s="96">
        <f t="shared" si="22"/>
        <v>0</v>
      </c>
      <c r="AL26" s="97">
        <f t="shared" si="23"/>
        <v>65</v>
      </c>
      <c r="AM26" s="97" t="str">
        <f t="shared" si="24"/>
        <v>INC</v>
      </c>
      <c r="AN26" s="98" t="str">
        <f t="shared" si="25"/>
        <v>NFE</v>
      </c>
    </row>
    <row r="27" spans="1:40" s="99" customFormat="1" ht="17.399999999999999" x14ac:dyDescent="0.3">
      <c r="A27" s="87">
        <f>Data!A44</f>
        <v>23</v>
      </c>
      <c r="B27" s="88" t="str">
        <f>IF(ISBLANK(Data!B44)," ",Data!B44)</f>
        <v xml:space="preserve"> </v>
      </c>
      <c r="C27" s="89" t="str">
        <f>IF(ISBLANK(Data!C44)," ",Data!C44)</f>
        <v xml:space="preserve"> </v>
      </c>
      <c r="D27" s="89" t="str">
        <f>IF(ISBLANK(Data!E44)," ",Data!E44)</f>
        <v xml:space="preserve"> </v>
      </c>
      <c r="E27" s="90" t="str">
        <f>IF(ISBLANK(E$2)," ",(SUMIF(ClassRecord!$G$2:$IV$2,E$2,ClassRecord!$G26:$IV26)))</f>
        <v xml:space="preserve"> </v>
      </c>
      <c r="F27" s="53" t="str">
        <f t="shared" si="0"/>
        <v xml:space="preserve"> </v>
      </c>
      <c r="G27" s="91" t="str">
        <f t="shared" si="1"/>
        <v xml:space="preserve"> </v>
      </c>
      <c r="H27" s="90" t="str">
        <f>IF(ISBLANK(H$2)," ",(SUMIF(ClassRecord!$G$2:$IV$2,H$2,ClassRecord!$G26:$IV26)))</f>
        <v xml:space="preserve"> </v>
      </c>
      <c r="I27" s="53" t="str">
        <f t="shared" si="2"/>
        <v xml:space="preserve"> </v>
      </c>
      <c r="J27" s="91" t="str">
        <f t="shared" si="3"/>
        <v xml:space="preserve"> </v>
      </c>
      <c r="K27" s="90" t="str">
        <f>IF(ISBLANK(K$2)," ",(SUMIF(ClassRecord!$G$2:$IV$2,K$2,ClassRecord!$G26:$IV26)))</f>
        <v xml:space="preserve"> </v>
      </c>
      <c r="L27" s="53" t="str">
        <f t="shared" si="4"/>
        <v xml:space="preserve"> </v>
      </c>
      <c r="M27" s="91" t="str">
        <f t="shared" si="5"/>
        <v xml:space="preserve"> </v>
      </c>
      <c r="N27" s="90" t="str">
        <f>IF(ISBLANK(N$2)," ",(SUMIF(ClassRecord!$G$2:$IV$2,N$2,ClassRecord!$G26:$IV26)))</f>
        <v xml:space="preserve"> </v>
      </c>
      <c r="O27" s="53" t="str">
        <f t="shared" si="6"/>
        <v xml:space="preserve"> </v>
      </c>
      <c r="P27" s="91" t="str">
        <f t="shared" si="7"/>
        <v xml:space="preserve"> </v>
      </c>
      <c r="Q27" s="90" t="str">
        <f>IF(ISBLANK(Q$2)," ",(SUMIF(ClassRecord!$G$2:$IV$2,Q$2,ClassRecord!$G26:$IV26)))</f>
        <v xml:space="preserve"> </v>
      </c>
      <c r="R27" s="53" t="str">
        <f t="shared" si="8"/>
        <v xml:space="preserve"> </v>
      </c>
      <c r="S27" s="91" t="str">
        <f t="shared" si="9"/>
        <v xml:space="preserve"> </v>
      </c>
      <c r="T27" s="90" t="str">
        <f>IF(ISBLANK(T$2)," ",(SUMIF(ClassRecord!$G$2:$IV$2,T$2,ClassRecord!$G26:$IV26)))</f>
        <v xml:space="preserve"> </v>
      </c>
      <c r="U27" s="53" t="str">
        <f t="shared" si="10"/>
        <v xml:space="preserve"> </v>
      </c>
      <c r="V27" s="91" t="str">
        <f t="shared" si="11"/>
        <v xml:space="preserve"> </v>
      </c>
      <c r="W27" s="92">
        <f t="shared" si="12"/>
        <v>0</v>
      </c>
      <c r="X27" s="91">
        <f t="shared" si="13"/>
        <v>0</v>
      </c>
      <c r="Y27" s="93" t="str">
        <f>IF(ISBLANK(ClassRecord!C26)," ",ClassRecord!C26)</f>
        <v xml:space="preserve"> </v>
      </c>
      <c r="Z27" s="94" t="str">
        <f t="shared" si="14"/>
        <v xml:space="preserve"> </v>
      </c>
      <c r="AA27" s="91" t="str">
        <f t="shared" si="15"/>
        <v xml:space="preserve"> </v>
      </c>
      <c r="AB27" s="95" t="str">
        <f>IF(ISBLANK(ClassRecord!D26)," ",ClassRecord!D26)</f>
        <v xml:space="preserve"> </v>
      </c>
      <c r="AC27" s="94" t="str">
        <f t="shared" si="16"/>
        <v xml:space="preserve"> </v>
      </c>
      <c r="AD27" s="91" t="str">
        <f t="shared" si="17"/>
        <v xml:space="preserve"> </v>
      </c>
      <c r="AE27" s="95" t="str">
        <f>IF(ISBLANK(ClassRecord!E26)," ",ClassRecord!E26)</f>
        <v xml:space="preserve"> </v>
      </c>
      <c r="AF27" s="94" t="str">
        <f t="shared" si="18"/>
        <v xml:space="preserve"> </v>
      </c>
      <c r="AG27" s="91" t="str">
        <f t="shared" si="19"/>
        <v xml:space="preserve"> </v>
      </c>
      <c r="AH27" s="95" t="str">
        <f>IF(ISBLANK(ClassRecord!F26)," ",ClassRecord!F26)</f>
        <v xml:space="preserve"> </v>
      </c>
      <c r="AI27" s="94" t="str">
        <f t="shared" si="20"/>
        <v xml:space="preserve"> </v>
      </c>
      <c r="AJ27" s="91" t="str">
        <f t="shared" si="21"/>
        <v xml:space="preserve"> </v>
      </c>
      <c r="AK27" s="96">
        <f t="shared" si="22"/>
        <v>0</v>
      </c>
      <c r="AL27" s="97">
        <f t="shared" si="23"/>
        <v>65</v>
      </c>
      <c r="AM27" s="97" t="str">
        <f t="shared" si="24"/>
        <v>INC</v>
      </c>
      <c r="AN27" s="98" t="str">
        <f t="shared" si="25"/>
        <v>NFE</v>
      </c>
    </row>
    <row r="28" spans="1:40" s="99" customFormat="1" ht="17.399999999999999" x14ac:dyDescent="0.3">
      <c r="A28" s="87">
        <f>Data!A45</f>
        <v>24</v>
      </c>
      <c r="B28" s="88" t="str">
        <f>IF(ISBLANK(Data!B45)," ",Data!B45)</f>
        <v xml:space="preserve"> </v>
      </c>
      <c r="C28" s="89" t="str">
        <f>IF(ISBLANK(Data!C45)," ",Data!C45)</f>
        <v xml:space="preserve"> </v>
      </c>
      <c r="D28" s="89" t="str">
        <f>IF(ISBLANK(Data!E45)," ",Data!E45)</f>
        <v xml:space="preserve"> </v>
      </c>
      <c r="E28" s="90" t="str">
        <f>IF(ISBLANK(E$2)," ",(SUMIF(ClassRecord!$G$2:$IV$2,E$2,ClassRecord!$G27:$IV27)))</f>
        <v xml:space="preserve"> </v>
      </c>
      <c r="F28" s="53" t="str">
        <f t="shared" si="0"/>
        <v xml:space="preserve"> </v>
      </c>
      <c r="G28" s="91" t="str">
        <f t="shared" si="1"/>
        <v xml:space="preserve"> </v>
      </c>
      <c r="H28" s="90" t="str">
        <f>IF(ISBLANK(H$2)," ",(SUMIF(ClassRecord!$G$2:$IV$2,H$2,ClassRecord!$G27:$IV27)))</f>
        <v xml:space="preserve"> </v>
      </c>
      <c r="I28" s="53" t="str">
        <f t="shared" si="2"/>
        <v xml:space="preserve"> </v>
      </c>
      <c r="J28" s="91" t="str">
        <f t="shared" si="3"/>
        <v xml:space="preserve"> </v>
      </c>
      <c r="K28" s="90" t="str">
        <f>IF(ISBLANK(K$2)," ",(SUMIF(ClassRecord!$G$2:$IV$2,K$2,ClassRecord!$G27:$IV27)))</f>
        <v xml:space="preserve"> </v>
      </c>
      <c r="L28" s="53" t="str">
        <f t="shared" si="4"/>
        <v xml:space="preserve"> </v>
      </c>
      <c r="M28" s="91" t="str">
        <f t="shared" si="5"/>
        <v xml:space="preserve"> </v>
      </c>
      <c r="N28" s="90" t="str">
        <f>IF(ISBLANK(N$2)," ",(SUMIF(ClassRecord!$G$2:$IV$2,N$2,ClassRecord!$G27:$IV27)))</f>
        <v xml:space="preserve"> </v>
      </c>
      <c r="O28" s="53" t="str">
        <f t="shared" si="6"/>
        <v xml:space="preserve"> </v>
      </c>
      <c r="P28" s="91" t="str">
        <f t="shared" si="7"/>
        <v xml:space="preserve"> </v>
      </c>
      <c r="Q28" s="90" t="str">
        <f>IF(ISBLANK(Q$2)," ",(SUMIF(ClassRecord!$G$2:$IV$2,Q$2,ClassRecord!$G27:$IV27)))</f>
        <v xml:space="preserve"> </v>
      </c>
      <c r="R28" s="53" t="str">
        <f t="shared" si="8"/>
        <v xml:space="preserve"> </v>
      </c>
      <c r="S28" s="91" t="str">
        <f t="shared" si="9"/>
        <v xml:space="preserve"> </v>
      </c>
      <c r="T28" s="90" t="str">
        <f>IF(ISBLANK(T$2)," ",(SUMIF(ClassRecord!$G$2:$IV$2,T$2,ClassRecord!$G27:$IV27)))</f>
        <v xml:space="preserve"> </v>
      </c>
      <c r="U28" s="53" t="str">
        <f t="shared" si="10"/>
        <v xml:space="preserve"> </v>
      </c>
      <c r="V28" s="91" t="str">
        <f t="shared" si="11"/>
        <v xml:space="preserve"> </v>
      </c>
      <c r="W28" s="92">
        <f t="shared" si="12"/>
        <v>0</v>
      </c>
      <c r="X28" s="91">
        <f t="shared" si="13"/>
        <v>0</v>
      </c>
      <c r="Y28" s="93" t="str">
        <f>IF(ISBLANK(ClassRecord!C27)," ",ClassRecord!C27)</f>
        <v xml:space="preserve"> </v>
      </c>
      <c r="Z28" s="94" t="str">
        <f t="shared" si="14"/>
        <v xml:space="preserve"> </v>
      </c>
      <c r="AA28" s="91" t="str">
        <f t="shared" si="15"/>
        <v xml:space="preserve"> </v>
      </c>
      <c r="AB28" s="95" t="str">
        <f>IF(ISBLANK(ClassRecord!D27)," ",ClassRecord!D27)</f>
        <v xml:space="preserve"> </v>
      </c>
      <c r="AC28" s="94" t="str">
        <f t="shared" si="16"/>
        <v xml:space="preserve"> </v>
      </c>
      <c r="AD28" s="91" t="str">
        <f t="shared" si="17"/>
        <v xml:space="preserve"> </v>
      </c>
      <c r="AE28" s="95" t="str">
        <f>IF(ISBLANK(ClassRecord!E27)," ",ClassRecord!E27)</f>
        <v xml:space="preserve"> </v>
      </c>
      <c r="AF28" s="94" t="str">
        <f t="shared" si="18"/>
        <v xml:space="preserve"> </v>
      </c>
      <c r="AG28" s="91" t="str">
        <f t="shared" si="19"/>
        <v xml:space="preserve"> </v>
      </c>
      <c r="AH28" s="95" t="str">
        <f>IF(ISBLANK(ClassRecord!F27)," ",ClassRecord!F27)</f>
        <v xml:space="preserve"> </v>
      </c>
      <c r="AI28" s="94" t="str">
        <f t="shared" si="20"/>
        <v xml:space="preserve"> </v>
      </c>
      <c r="AJ28" s="91" t="str">
        <f t="shared" si="21"/>
        <v xml:space="preserve"> </v>
      </c>
      <c r="AK28" s="96">
        <f t="shared" si="22"/>
        <v>0</v>
      </c>
      <c r="AL28" s="97">
        <f t="shared" si="23"/>
        <v>65</v>
      </c>
      <c r="AM28" s="97" t="str">
        <f t="shared" si="24"/>
        <v>INC</v>
      </c>
      <c r="AN28" s="98" t="str">
        <f t="shared" si="25"/>
        <v>NFE</v>
      </c>
    </row>
    <row r="29" spans="1:40" s="99" customFormat="1" ht="17.399999999999999" x14ac:dyDescent="0.3">
      <c r="A29" s="87">
        <f>Data!A46</f>
        <v>25</v>
      </c>
      <c r="B29" s="88" t="str">
        <f>IF(ISBLANK(Data!B46)," ",Data!B46)</f>
        <v xml:space="preserve"> </v>
      </c>
      <c r="C29" s="89" t="str">
        <f>IF(ISBLANK(Data!C46)," ",Data!C46)</f>
        <v xml:space="preserve"> </v>
      </c>
      <c r="D29" s="89" t="str">
        <f>IF(ISBLANK(Data!E46)," ",Data!E46)</f>
        <v xml:space="preserve"> </v>
      </c>
      <c r="E29" s="90" t="str">
        <f>IF(ISBLANK(E$2)," ",(SUMIF(ClassRecord!$G$2:$IV$2,E$2,ClassRecord!$G28:$IV28)))</f>
        <v xml:space="preserve"> </v>
      </c>
      <c r="F29" s="53" t="str">
        <f t="shared" si="0"/>
        <v xml:space="preserve"> </v>
      </c>
      <c r="G29" s="91" t="str">
        <f t="shared" si="1"/>
        <v xml:space="preserve"> </v>
      </c>
      <c r="H29" s="90" t="str">
        <f>IF(ISBLANK(H$2)," ",(SUMIF(ClassRecord!$G$2:$IV$2,H$2,ClassRecord!$G28:$IV28)))</f>
        <v xml:space="preserve"> </v>
      </c>
      <c r="I29" s="53" t="str">
        <f t="shared" si="2"/>
        <v xml:space="preserve"> </v>
      </c>
      <c r="J29" s="91" t="str">
        <f t="shared" si="3"/>
        <v xml:space="preserve"> </v>
      </c>
      <c r="K29" s="90" t="str">
        <f>IF(ISBLANK(K$2)," ",(SUMIF(ClassRecord!$G$2:$IV$2,K$2,ClassRecord!$G28:$IV28)))</f>
        <v xml:space="preserve"> </v>
      </c>
      <c r="L29" s="53" t="str">
        <f t="shared" si="4"/>
        <v xml:space="preserve"> </v>
      </c>
      <c r="M29" s="91" t="str">
        <f t="shared" si="5"/>
        <v xml:space="preserve"> </v>
      </c>
      <c r="N29" s="90" t="str">
        <f>IF(ISBLANK(N$2)," ",(SUMIF(ClassRecord!$G$2:$IV$2,N$2,ClassRecord!$G28:$IV28)))</f>
        <v xml:space="preserve"> </v>
      </c>
      <c r="O29" s="53" t="str">
        <f t="shared" si="6"/>
        <v xml:space="preserve"> </v>
      </c>
      <c r="P29" s="91" t="str">
        <f t="shared" si="7"/>
        <v xml:space="preserve"> </v>
      </c>
      <c r="Q29" s="90" t="str">
        <f>IF(ISBLANK(Q$2)," ",(SUMIF(ClassRecord!$G$2:$IV$2,Q$2,ClassRecord!$G28:$IV28)))</f>
        <v xml:space="preserve"> </v>
      </c>
      <c r="R29" s="53" t="str">
        <f t="shared" si="8"/>
        <v xml:space="preserve"> </v>
      </c>
      <c r="S29" s="91" t="str">
        <f t="shared" si="9"/>
        <v xml:space="preserve"> </v>
      </c>
      <c r="T29" s="90" t="str">
        <f>IF(ISBLANK(T$2)," ",(SUMIF(ClassRecord!$G$2:$IV$2,T$2,ClassRecord!$G28:$IV28)))</f>
        <v xml:space="preserve"> </v>
      </c>
      <c r="U29" s="53" t="str">
        <f t="shared" si="10"/>
        <v xml:space="preserve"> </v>
      </c>
      <c r="V29" s="91" t="str">
        <f t="shared" si="11"/>
        <v xml:space="preserve"> </v>
      </c>
      <c r="W29" s="92">
        <f t="shared" si="12"/>
        <v>0</v>
      </c>
      <c r="X29" s="91">
        <f t="shared" si="13"/>
        <v>0</v>
      </c>
      <c r="Y29" s="93" t="str">
        <f>IF(ISBLANK(ClassRecord!C28)," ",ClassRecord!C28)</f>
        <v xml:space="preserve"> </v>
      </c>
      <c r="Z29" s="94" t="str">
        <f t="shared" si="14"/>
        <v xml:space="preserve"> </v>
      </c>
      <c r="AA29" s="91" t="str">
        <f t="shared" si="15"/>
        <v xml:space="preserve"> </v>
      </c>
      <c r="AB29" s="95" t="str">
        <f>IF(ISBLANK(ClassRecord!D28)," ",ClassRecord!D28)</f>
        <v xml:space="preserve"> </v>
      </c>
      <c r="AC29" s="94" t="str">
        <f t="shared" si="16"/>
        <v xml:space="preserve"> </v>
      </c>
      <c r="AD29" s="91" t="str">
        <f t="shared" si="17"/>
        <v xml:space="preserve"> </v>
      </c>
      <c r="AE29" s="95" t="str">
        <f>IF(ISBLANK(ClassRecord!E28)," ",ClassRecord!E28)</f>
        <v xml:space="preserve"> </v>
      </c>
      <c r="AF29" s="94" t="str">
        <f t="shared" si="18"/>
        <v xml:space="preserve"> </v>
      </c>
      <c r="AG29" s="91" t="str">
        <f t="shared" si="19"/>
        <v xml:space="preserve"> </v>
      </c>
      <c r="AH29" s="95" t="str">
        <f>IF(ISBLANK(ClassRecord!F28)," ",ClassRecord!F28)</f>
        <v xml:space="preserve"> </v>
      </c>
      <c r="AI29" s="94" t="str">
        <f t="shared" si="20"/>
        <v xml:space="preserve"> </v>
      </c>
      <c r="AJ29" s="91" t="str">
        <f t="shared" si="21"/>
        <v xml:space="preserve"> </v>
      </c>
      <c r="AK29" s="96">
        <f t="shared" si="22"/>
        <v>0</v>
      </c>
      <c r="AL29" s="97">
        <f t="shared" si="23"/>
        <v>65</v>
      </c>
      <c r="AM29" s="97" t="str">
        <f t="shared" si="24"/>
        <v>INC</v>
      </c>
      <c r="AN29" s="98" t="str">
        <f t="shared" si="25"/>
        <v>NFE</v>
      </c>
    </row>
    <row r="30" spans="1:40" s="99" customFormat="1" ht="17.399999999999999" x14ac:dyDescent="0.3">
      <c r="A30" s="87">
        <f>Data!A47</f>
        <v>26</v>
      </c>
      <c r="B30" s="88" t="str">
        <f>IF(ISBLANK(Data!B47)," ",Data!B47)</f>
        <v xml:space="preserve"> </v>
      </c>
      <c r="C30" s="89" t="str">
        <f>IF(ISBLANK(Data!C47)," ",Data!C47)</f>
        <v xml:space="preserve"> </v>
      </c>
      <c r="D30" s="89" t="str">
        <f>IF(ISBLANK(Data!E47)," ",Data!E47)</f>
        <v xml:space="preserve"> </v>
      </c>
      <c r="E30" s="90" t="str">
        <f>IF(ISBLANK(E$2)," ",(SUMIF(ClassRecord!$G$2:$IV$2,E$2,ClassRecord!$G29:$IV29)))</f>
        <v xml:space="preserve"> </v>
      </c>
      <c r="F30" s="53" t="str">
        <f t="shared" si="0"/>
        <v xml:space="preserve"> </v>
      </c>
      <c r="G30" s="91" t="str">
        <f t="shared" si="1"/>
        <v xml:space="preserve"> </v>
      </c>
      <c r="H30" s="90" t="str">
        <f>IF(ISBLANK(H$2)," ",(SUMIF(ClassRecord!$G$2:$IV$2,H$2,ClassRecord!$G29:$IV29)))</f>
        <v xml:space="preserve"> </v>
      </c>
      <c r="I30" s="53" t="str">
        <f t="shared" si="2"/>
        <v xml:space="preserve"> </v>
      </c>
      <c r="J30" s="91" t="str">
        <f t="shared" si="3"/>
        <v xml:space="preserve"> </v>
      </c>
      <c r="K30" s="90" t="str">
        <f>IF(ISBLANK(K$2)," ",(SUMIF(ClassRecord!$G$2:$IV$2,K$2,ClassRecord!$G29:$IV29)))</f>
        <v xml:space="preserve"> </v>
      </c>
      <c r="L30" s="53" t="str">
        <f t="shared" si="4"/>
        <v xml:space="preserve"> </v>
      </c>
      <c r="M30" s="91" t="str">
        <f t="shared" si="5"/>
        <v xml:space="preserve"> </v>
      </c>
      <c r="N30" s="90" t="str">
        <f>IF(ISBLANK(N$2)," ",(SUMIF(ClassRecord!$G$2:$IV$2,N$2,ClassRecord!$G29:$IV29)))</f>
        <v xml:space="preserve"> </v>
      </c>
      <c r="O30" s="53" t="str">
        <f t="shared" si="6"/>
        <v xml:space="preserve"> </v>
      </c>
      <c r="P30" s="91" t="str">
        <f t="shared" si="7"/>
        <v xml:space="preserve"> </v>
      </c>
      <c r="Q30" s="90" t="str">
        <f>IF(ISBLANK(Q$2)," ",(SUMIF(ClassRecord!$G$2:$IV$2,Q$2,ClassRecord!$G29:$IV29)))</f>
        <v xml:space="preserve"> </v>
      </c>
      <c r="R30" s="53" t="str">
        <f t="shared" si="8"/>
        <v xml:space="preserve"> </v>
      </c>
      <c r="S30" s="91" t="str">
        <f t="shared" si="9"/>
        <v xml:space="preserve"> </v>
      </c>
      <c r="T30" s="90" t="str">
        <f>IF(ISBLANK(T$2)," ",(SUMIF(ClassRecord!$G$2:$IV$2,T$2,ClassRecord!$G29:$IV29)))</f>
        <v xml:space="preserve"> </v>
      </c>
      <c r="U30" s="53" t="str">
        <f t="shared" si="10"/>
        <v xml:space="preserve"> </v>
      </c>
      <c r="V30" s="91" t="str">
        <f t="shared" si="11"/>
        <v xml:space="preserve"> </v>
      </c>
      <c r="W30" s="92">
        <f t="shared" si="12"/>
        <v>0</v>
      </c>
      <c r="X30" s="91">
        <f t="shared" si="13"/>
        <v>0</v>
      </c>
      <c r="Y30" s="93" t="str">
        <f>IF(ISBLANK(ClassRecord!C29)," ",ClassRecord!C29)</f>
        <v xml:space="preserve"> </v>
      </c>
      <c r="Z30" s="94" t="str">
        <f t="shared" si="14"/>
        <v xml:space="preserve"> </v>
      </c>
      <c r="AA30" s="91" t="str">
        <f t="shared" si="15"/>
        <v xml:space="preserve"> </v>
      </c>
      <c r="AB30" s="95" t="str">
        <f>IF(ISBLANK(ClassRecord!D29)," ",ClassRecord!D29)</f>
        <v xml:space="preserve"> </v>
      </c>
      <c r="AC30" s="94" t="str">
        <f t="shared" si="16"/>
        <v xml:space="preserve"> </v>
      </c>
      <c r="AD30" s="91" t="str">
        <f t="shared" si="17"/>
        <v xml:space="preserve"> </v>
      </c>
      <c r="AE30" s="95" t="str">
        <f>IF(ISBLANK(ClassRecord!E29)," ",ClassRecord!E29)</f>
        <v xml:space="preserve"> </v>
      </c>
      <c r="AF30" s="94" t="str">
        <f t="shared" si="18"/>
        <v xml:space="preserve"> </v>
      </c>
      <c r="AG30" s="91" t="str">
        <f t="shared" si="19"/>
        <v xml:space="preserve"> </v>
      </c>
      <c r="AH30" s="95" t="str">
        <f>IF(ISBLANK(ClassRecord!F29)," ",ClassRecord!F29)</f>
        <v xml:space="preserve"> </v>
      </c>
      <c r="AI30" s="94" t="str">
        <f t="shared" si="20"/>
        <v xml:space="preserve"> </v>
      </c>
      <c r="AJ30" s="91" t="str">
        <f t="shared" si="21"/>
        <v xml:space="preserve"> </v>
      </c>
      <c r="AK30" s="96">
        <f t="shared" si="22"/>
        <v>0</v>
      </c>
      <c r="AL30" s="97">
        <f t="shared" si="23"/>
        <v>65</v>
      </c>
      <c r="AM30" s="97" t="str">
        <f t="shared" si="24"/>
        <v>INC</v>
      </c>
      <c r="AN30" s="98" t="str">
        <f t="shared" si="25"/>
        <v>NFE</v>
      </c>
    </row>
    <row r="31" spans="1:40" s="99" customFormat="1" ht="17.399999999999999" x14ac:dyDescent="0.3">
      <c r="A31" s="87">
        <f>Data!A48</f>
        <v>27</v>
      </c>
      <c r="B31" s="88" t="str">
        <f>IF(ISBLANK(Data!B48)," ",Data!B48)</f>
        <v xml:space="preserve"> </v>
      </c>
      <c r="C31" s="89" t="str">
        <f>IF(ISBLANK(Data!C48)," ",Data!C48)</f>
        <v xml:space="preserve"> </v>
      </c>
      <c r="D31" s="89" t="str">
        <f>IF(ISBLANK(Data!E48)," ",Data!E48)</f>
        <v xml:space="preserve"> </v>
      </c>
      <c r="E31" s="90" t="str">
        <f>IF(ISBLANK(E$2)," ",(SUMIF(ClassRecord!$G$2:$IV$2,E$2,ClassRecord!$G30:$IV30)))</f>
        <v xml:space="preserve"> </v>
      </c>
      <c r="F31" s="53" t="str">
        <f t="shared" si="0"/>
        <v xml:space="preserve"> </v>
      </c>
      <c r="G31" s="91" t="str">
        <f t="shared" si="1"/>
        <v xml:space="preserve"> </v>
      </c>
      <c r="H31" s="90" t="str">
        <f>IF(ISBLANK(H$2)," ",(SUMIF(ClassRecord!$G$2:$IV$2,H$2,ClassRecord!$G30:$IV30)))</f>
        <v xml:space="preserve"> </v>
      </c>
      <c r="I31" s="53" t="str">
        <f t="shared" si="2"/>
        <v xml:space="preserve"> </v>
      </c>
      <c r="J31" s="91" t="str">
        <f t="shared" si="3"/>
        <v xml:space="preserve"> </v>
      </c>
      <c r="K31" s="90" t="str">
        <f>IF(ISBLANK(K$2)," ",(SUMIF(ClassRecord!$G$2:$IV$2,K$2,ClassRecord!$G30:$IV30)))</f>
        <v xml:space="preserve"> </v>
      </c>
      <c r="L31" s="53" t="str">
        <f t="shared" si="4"/>
        <v xml:space="preserve"> </v>
      </c>
      <c r="M31" s="91" t="str">
        <f t="shared" si="5"/>
        <v xml:space="preserve"> </v>
      </c>
      <c r="N31" s="90" t="str">
        <f>IF(ISBLANK(N$2)," ",(SUMIF(ClassRecord!$G$2:$IV$2,N$2,ClassRecord!$G30:$IV30)))</f>
        <v xml:space="preserve"> </v>
      </c>
      <c r="O31" s="53" t="str">
        <f t="shared" si="6"/>
        <v xml:space="preserve"> </v>
      </c>
      <c r="P31" s="91" t="str">
        <f t="shared" si="7"/>
        <v xml:space="preserve"> </v>
      </c>
      <c r="Q31" s="90" t="str">
        <f>IF(ISBLANK(Q$2)," ",(SUMIF(ClassRecord!$G$2:$IV$2,Q$2,ClassRecord!$G30:$IV30)))</f>
        <v xml:space="preserve"> </v>
      </c>
      <c r="R31" s="53" t="str">
        <f t="shared" si="8"/>
        <v xml:space="preserve"> </v>
      </c>
      <c r="S31" s="91" t="str">
        <f t="shared" si="9"/>
        <v xml:space="preserve"> </v>
      </c>
      <c r="T31" s="90" t="str">
        <f>IF(ISBLANK(T$2)," ",(SUMIF(ClassRecord!$G$2:$IV$2,T$2,ClassRecord!$G30:$IV30)))</f>
        <v xml:space="preserve"> </v>
      </c>
      <c r="U31" s="53" t="str">
        <f t="shared" si="10"/>
        <v xml:space="preserve"> </v>
      </c>
      <c r="V31" s="91" t="str">
        <f t="shared" si="11"/>
        <v xml:space="preserve"> </v>
      </c>
      <c r="W31" s="92">
        <f t="shared" si="12"/>
        <v>0</v>
      </c>
      <c r="X31" s="91">
        <f t="shared" si="13"/>
        <v>0</v>
      </c>
      <c r="Y31" s="93" t="str">
        <f>IF(ISBLANK(ClassRecord!C30)," ",ClassRecord!C30)</f>
        <v xml:space="preserve"> </v>
      </c>
      <c r="Z31" s="94" t="str">
        <f t="shared" si="14"/>
        <v xml:space="preserve"> </v>
      </c>
      <c r="AA31" s="91" t="str">
        <f t="shared" si="15"/>
        <v xml:space="preserve"> </v>
      </c>
      <c r="AB31" s="95" t="str">
        <f>IF(ISBLANK(ClassRecord!D30)," ",ClassRecord!D30)</f>
        <v xml:space="preserve"> </v>
      </c>
      <c r="AC31" s="94" t="str">
        <f t="shared" si="16"/>
        <v xml:space="preserve"> </v>
      </c>
      <c r="AD31" s="91" t="str">
        <f t="shared" si="17"/>
        <v xml:space="preserve"> </v>
      </c>
      <c r="AE31" s="95" t="str">
        <f>IF(ISBLANK(ClassRecord!E30)," ",ClassRecord!E30)</f>
        <v xml:space="preserve"> </v>
      </c>
      <c r="AF31" s="94" t="str">
        <f t="shared" si="18"/>
        <v xml:space="preserve"> </v>
      </c>
      <c r="AG31" s="91" t="str">
        <f t="shared" si="19"/>
        <v xml:space="preserve"> </v>
      </c>
      <c r="AH31" s="95" t="str">
        <f>IF(ISBLANK(ClassRecord!F30)," ",ClassRecord!F30)</f>
        <v xml:space="preserve"> </v>
      </c>
      <c r="AI31" s="94" t="str">
        <f t="shared" si="20"/>
        <v xml:space="preserve"> </v>
      </c>
      <c r="AJ31" s="91" t="str">
        <f t="shared" si="21"/>
        <v xml:space="preserve"> </v>
      </c>
      <c r="AK31" s="96">
        <f t="shared" si="22"/>
        <v>0</v>
      </c>
      <c r="AL31" s="97">
        <f t="shared" si="23"/>
        <v>65</v>
      </c>
      <c r="AM31" s="97" t="str">
        <f t="shared" si="24"/>
        <v>INC</v>
      </c>
      <c r="AN31" s="98" t="str">
        <f t="shared" si="25"/>
        <v>NFE</v>
      </c>
    </row>
    <row r="32" spans="1:40" s="99" customFormat="1" ht="17.399999999999999" x14ac:dyDescent="0.3">
      <c r="A32" s="87">
        <f>Data!A49</f>
        <v>28</v>
      </c>
      <c r="B32" s="88" t="str">
        <f>IF(ISBLANK(Data!B49)," ",Data!B49)</f>
        <v xml:space="preserve"> </v>
      </c>
      <c r="C32" s="89" t="str">
        <f>IF(ISBLANK(Data!C49)," ",Data!C49)</f>
        <v xml:space="preserve"> </v>
      </c>
      <c r="D32" s="89" t="str">
        <f>IF(ISBLANK(Data!E49)," ",Data!E49)</f>
        <v xml:space="preserve"> </v>
      </c>
      <c r="E32" s="90" t="str">
        <f>IF(ISBLANK(E$2)," ",(SUMIF(ClassRecord!$G$2:$IV$2,E$2,ClassRecord!$G31:$IV31)))</f>
        <v xml:space="preserve"> </v>
      </c>
      <c r="F32" s="53" t="str">
        <f t="shared" si="0"/>
        <v xml:space="preserve"> </v>
      </c>
      <c r="G32" s="91" t="str">
        <f t="shared" si="1"/>
        <v xml:space="preserve"> </v>
      </c>
      <c r="H32" s="90" t="str">
        <f>IF(ISBLANK(H$2)," ",(SUMIF(ClassRecord!$G$2:$IV$2,H$2,ClassRecord!$G31:$IV31)))</f>
        <v xml:space="preserve"> </v>
      </c>
      <c r="I32" s="53" t="str">
        <f t="shared" si="2"/>
        <v xml:space="preserve"> </v>
      </c>
      <c r="J32" s="91" t="str">
        <f t="shared" si="3"/>
        <v xml:space="preserve"> </v>
      </c>
      <c r="K32" s="90" t="str">
        <f>IF(ISBLANK(K$2)," ",(SUMIF(ClassRecord!$G$2:$IV$2,K$2,ClassRecord!$G31:$IV31)))</f>
        <v xml:space="preserve"> </v>
      </c>
      <c r="L32" s="53" t="str">
        <f t="shared" si="4"/>
        <v xml:space="preserve"> </v>
      </c>
      <c r="M32" s="91" t="str">
        <f t="shared" si="5"/>
        <v xml:space="preserve"> </v>
      </c>
      <c r="N32" s="90" t="str">
        <f>IF(ISBLANK(N$2)," ",(SUMIF(ClassRecord!$G$2:$IV$2,N$2,ClassRecord!$G31:$IV31)))</f>
        <v xml:space="preserve"> </v>
      </c>
      <c r="O32" s="53" t="str">
        <f t="shared" si="6"/>
        <v xml:space="preserve"> </v>
      </c>
      <c r="P32" s="91" t="str">
        <f t="shared" si="7"/>
        <v xml:space="preserve"> </v>
      </c>
      <c r="Q32" s="90" t="str">
        <f>IF(ISBLANK(Q$2)," ",(SUMIF(ClassRecord!$G$2:$IV$2,Q$2,ClassRecord!$G31:$IV31)))</f>
        <v xml:space="preserve"> </v>
      </c>
      <c r="R32" s="53" t="str">
        <f t="shared" si="8"/>
        <v xml:space="preserve"> </v>
      </c>
      <c r="S32" s="91" t="str">
        <f t="shared" si="9"/>
        <v xml:space="preserve"> </v>
      </c>
      <c r="T32" s="90" t="str">
        <f>IF(ISBLANK(T$2)," ",(SUMIF(ClassRecord!$G$2:$IV$2,T$2,ClassRecord!$G31:$IV31)))</f>
        <v xml:space="preserve"> </v>
      </c>
      <c r="U32" s="53" t="str">
        <f t="shared" si="10"/>
        <v xml:space="preserve"> </v>
      </c>
      <c r="V32" s="91" t="str">
        <f t="shared" si="11"/>
        <v xml:space="preserve"> </v>
      </c>
      <c r="W32" s="92">
        <f t="shared" si="12"/>
        <v>0</v>
      </c>
      <c r="X32" s="91">
        <f t="shared" si="13"/>
        <v>0</v>
      </c>
      <c r="Y32" s="93" t="str">
        <f>IF(ISBLANK(ClassRecord!C31)," ",ClassRecord!C31)</f>
        <v xml:space="preserve"> </v>
      </c>
      <c r="Z32" s="94" t="str">
        <f t="shared" si="14"/>
        <v xml:space="preserve"> </v>
      </c>
      <c r="AA32" s="91" t="str">
        <f t="shared" si="15"/>
        <v xml:space="preserve"> </v>
      </c>
      <c r="AB32" s="95" t="str">
        <f>IF(ISBLANK(ClassRecord!D31)," ",ClassRecord!D31)</f>
        <v xml:space="preserve"> </v>
      </c>
      <c r="AC32" s="94" t="str">
        <f t="shared" si="16"/>
        <v xml:space="preserve"> </v>
      </c>
      <c r="AD32" s="91" t="str">
        <f t="shared" si="17"/>
        <v xml:space="preserve"> </v>
      </c>
      <c r="AE32" s="95" t="str">
        <f>IF(ISBLANK(ClassRecord!E31)," ",ClassRecord!E31)</f>
        <v xml:space="preserve"> </v>
      </c>
      <c r="AF32" s="94" t="str">
        <f t="shared" si="18"/>
        <v xml:space="preserve"> </v>
      </c>
      <c r="AG32" s="91" t="str">
        <f t="shared" si="19"/>
        <v xml:space="preserve"> </v>
      </c>
      <c r="AH32" s="95" t="str">
        <f>IF(ISBLANK(ClassRecord!F31)," ",ClassRecord!F31)</f>
        <v xml:space="preserve"> </v>
      </c>
      <c r="AI32" s="94" t="str">
        <f t="shared" si="20"/>
        <v xml:space="preserve"> </v>
      </c>
      <c r="AJ32" s="91" t="str">
        <f t="shared" si="21"/>
        <v xml:space="preserve"> </v>
      </c>
      <c r="AK32" s="96">
        <f t="shared" si="22"/>
        <v>0</v>
      </c>
      <c r="AL32" s="97">
        <f t="shared" si="23"/>
        <v>65</v>
      </c>
      <c r="AM32" s="97" t="str">
        <f t="shared" si="24"/>
        <v>INC</v>
      </c>
      <c r="AN32" s="98" t="str">
        <f t="shared" si="25"/>
        <v>NFE</v>
      </c>
    </row>
    <row r="33" spans="1:40" s="99" customFormat="1" ht="17.399999999999999" x14ac:dyDescent="0.3">
      <c r="A33" s="87">
        <f>Data!A50</f>
        <v>29</v>
      </c>
      <c r="B33" s="88" t="str">
        <f>IF(ISBLANK(Data!B50)," ",Data!B50)</f>
        <v xml:space="preserve"> </v>
      </c>
      <c r="C33" s="89" t="str">
        <f>IF(ISBLANK(Data!C50)," ",Data!C50)</f>
        <v xml:space="preserve"> </v>
      </c>
      <c r="D33" s="89" t="str">
        <f>IF(ISBLANK(Data!E50)," ",Data!E50)</f>
        <v xml:space="preserve"> </v>
      </c>
      <c r="E33" s="90" t="str">
        <f>IF(ISBLANK(E$2)," ",(SUMIF(ClassRecord!$G$2:$IV$2,E$2,ClassRecord!$G32:$IV32)))</f>
        <v xml:space="preserve"> </v>
      </c>
      <c r="F33" s="53" t="str">
        <f t="shared" si="0"/>
        <v xml:space="preserve"> </v>
      </c>
      <c r="G33" s="91" t="str">
        <f t="shared" si="1"/>
        <v xml:space="preserve"> </v>
      </c>
      <c r="H33" s="90" t="str">
        <f>IF(ISBLANK(H$2)," ",(SUMIF(ClassRecord!$G$2:$IV$2,H$2,ClassRecord!$G32:$IV32)))</f>
        <v xml:space="preserve"> </v>
      </c>
      <c r="I33" s="53" t="str">
        <f t="shared" si="2"/>
        <v xml:space="preserve"> </v>
      </c>
      <c r="J33" s="91" t="str">
        <f t="shared" si="3"/>
        <v xml:space="preserve"> </v>
      </c>
      <c r="K33" s="90" t="str">
        <f>IF(ISBLANK(K$2)," ",(SUMIF(ClassRecord!$G$2:$IV$2,K$2,ClassRecord!$G32:$IV32)))</f>
        <v xml:space="preserve"> </v>
      </c>
      <c r="L33" s="53" t="str">
        <f t="shared" si="4"/>
        <v xml:space="preserve"> </v>
      </c>
      <c r="M33" s="91" t="str">
        <f t="shared" si="5"/>
        <v xml:space="preserve"> </v>
      </c>
      <c r="N33" s="90" t="str">
        <f>IF(ISBLANK(N$2)," ",(SUMIF(ClassRecord!$G$2:$IV$2,N$2,ClassRecord!$G32:$IV32)))</f>
        <v xml:space="preserve"> </v>
      </c>
      <c r="O33" s="53" t="str">
        <f t="shared" si="6"/>
        <v xml:space="preserve"> </v>
      </c>
      <c r="P33" s="91" t="str">
        <f t="shared" si="7"/>
        <v xml:space="preserve"> </v>
      </c>
      <c r="Q33" s="90" t="str">
        <f>IF(ISBLANK(Q$2)," ",(SUMIF(ClassRecord!$G$2:$IV$2,Q$2,ClassRecord!$G32:$IV32)))</f>
        <v xml:space="preserve"> </v>
      </c>
      <c r="R33" s="53" t="str">
        <f t="shared" si="8"/>
        <v xml:space="preserve"> </v>
      </c>
      <c r="S33" s="91" t="str">
        <f t="shared" si="9"/>
        <v xml:space="preserve"> </v>
      </c>
      <c r="T33" s="90" t="str">
        <f>IF(ISBLANK(T$2)," ",(SUMIF(ClassRecord!$G$2:$IV$2,T$2,ClassRecord!$G32:$IV32)))</f>
        <v xml:space="preserve"> </v>
      </c>
      <c r="U33" s="53" t="str">
        <f t="shared" si="10"/>
        <v xml:space="preserve"> </v>
      </c>
      <c r="V33" s="91" t="str">
        <f t="shared" si="11"/>
        <v xml:space="preserve"> </v>
      </c>
      <c r="W33" s="92">
        <f t="shared" si="12"/>
        <v>0</v>
      </c>
      <c r="X33" s="91">
        <f t="shared" si="13"/>
        <v>0</v>
      </c>
      <c r="Y33" s="93" t="str">
        <f>IF(ISBLANK(ClassRecord!C32)," ",ClassRecord!C32)</f>
        <v xml:space="preserve"> </v>
      </c>
      <c r="Z33" s="94" t="str">
        <f t="shared" si="14"/>
        <v xml:space="preserve"> </v>
      </c>
      <c r="AA33" s="91" t="str">
        <f t="shared" si="15"/>
        <v xml:space="preserve"> </v>
      </c>
      <c r="AB33" s="95" t="str">
        <f>IF(ISBLANK(ClassRecord!D32)," ",ClassRecord!D32)</f>
        <v xml:space="preserve"> </v>
      </c>
      <c r="AC33" s="94" t="str">
        <f t="shared" si="16"/>
        <v xml:space="preserve"> </v>
      </c>
      <c r="AD33" s="91" t="str">
        <f t="shared" si="17"/>
        <v xml:space="preserve"> </v>
      </c>
      <c r="AE33" s="95" t="str">
        <f>IF(ISBLANK(ClassRecord!E32)," ",ClassRecord!E32)</f>
        <v xml:space="preserve"> </v>
      </c>
      <c r="AF33" s="94" t="str">
        <f t="shared" si="18"/>
        <v xml:space="preserve"> </v>
      </c>
      <c r="AG33" s="91" t="str">
        <f t="shared" si="19"/>
        <v xml:space="preserve"> </v>
      </c>
      <c r="AH33" s="95" t="str">
        <f>IF(ISBLANK(ClassRecord!F32)," ",ClassRecord!F32)</f>
        <v xml:space="preserve"> </v>
      </c>
      <c r="AI33" s="94" t="str">
        <f t="shared" si="20"/>
        <v xml:space="preserve"> </v>
      </c>
      <c r="AJ33" s="91" t="str">
        <f t="shared" si="21"/>
        <v xml:space="preserve"> </v>
      </c>
      <c r="AK33" s="96">
        <f t="shared" si="22"/>
        <v>0</v>
      </c>
      <c r="AL33" s="97">
        <f t="shared" si="23"/>
        <v>65</v>
      </c>
      <c r="AM33" s="97" t="str">
        <f t="shared" si="24"/>
        <v>INC</v>
      </c>
      <c r="AN33" s="98" t="str">
        <f t="shared" si="25"/>
        <v>NFE</v>
      </c>
    </row>
    <row r="34" spans="1:40" s="99" customFormat="1" ht="17.399999999999999" x14ac:dyDescent="0.3">
      <c r="A34" s="87">
        <f>Data!A51</f>
        <v>30</v>
      </c>
      <c r="B34" s="88" t="str">
        <f>IF(ISBLANK(Data!B51)," ",Data!B51)</f>
        <v xml:space="preserve"> </v>
      </c>
      <c r="C34" s="89" t="str">
        <f>IF(ISBLANK(Data!C51)," ",Data!C51)</f>
        <v xml:space="preserve"> </v>
      </c>
      <c r="D34" s="89" t="str">
        <f>IF(ISBLANK(Data!E51)," ",Data!E51)</f>
        <v xml:space="preserve"> </v>
      </c>
      <c r="E34" s="90" t="str">
        <f>IF(ISBLANK(E$2)," ",(SUMIF(ClassRecord!$G$2:$IV$2,E$2,ClassRecord!$G33:$IV33)))</f>
        <v xml:space="preserve"> </v>
      </c>
      <c r="F34" s="53" t="str">
        <f t="shared" si="0"/>
        <v xml:space="preserve"> </v>
      </c>
      <c r="G34" s="91" t="str">
        <f t="shared" si="1"/>
        <v xml:space="preserve"> </v>
      </c>
      <c r="H34" s="90" t="str">
        <f>IF(ISBLANK(H$2)," ",(SUMIF(ClassRecord!$G$2:$IV$2,H$2,ClassRecord!$G33:$IV33)))</f>
        <v xml:space="preserve"> </v>
      </c>
      <c r="I34" s="53" t="str">
        <f t="shared" si="2"/>
        <v xml:space="preserve"> </v>
      </c>
      <c r="J34" s="91" t="str">
        <f t="shared" si="3"/>
        <v xml:space="preserve"> </v>
      </c>
      <c r="K34" s="90" t="str">
        <f>IF(ISBLANK(K$2)," ",(SUMIF(ClassRecord!$G$2:$IV$2,K$2,ClassRecord!$G33:$IV33)))</f>
        <v xml:space="preserve"> </v>
      </c>
      <c r="L34" s="53" t="str">
        <f t="shared" si="4"/>
        <v xml:space="preserve"> </v>
      </c>
      <c r="M34" s="91" t="str">
        <f t="shared" si="5"/>
        <v xml:space="preserve"> </v>
      </c>
      <c r="N34" s="90" t="str">
        <f>IF(ISBLANK(N$2)," ",(SUMIF(ClassRecord!$G$2:$IV$2,N$2,ClassRecord!$G33:$IV33)))</f>
        <v xml:space="preserve"> </v>
      </c>
      <c r="O34" s="53" t="str">
        <f t="shared" si="6"/>
        <v xml:space="preserve"> </v>
      </c>
      <c r="P34" s="91" t="str">
        <f t="shared" si="7"/>
        <v xml:space="preserve"> </v>
      </c>
      <c r="Q34" s="90" t="str">
        <f>IF(ISBLANK(Q$2)," ",(SUMIF(ClassRecord!$G$2:$IV$2,Q$2,ClassRecord!$G33:$IV33)))</f>
        <v xml:space="preserve"> </v>
      </c>
      <c r="R34" s="53" t="str">
        <f t="shared" si="8"/>
        <v xml:space="preserve"> </v>
      </c>
      <c r="S34" s="91" t="str">
        <f t="shared" si="9"/>
        <v xml:space="preserve"> </v>
      </c>
      <c r="T34" s="90" t="str">
        <f>IF(ISBLANK(T$2)," ",(SUMIF(ClassRecord!$G$2:$IV$2,T$2,ClassRecord!$G33:$IV33)))</f>
        <v xml:space="preserve"> </v>
      </c>
      <c r="U34" s="53" t="str">
        <f t="shared" si="10"/>
        <v xml:space="preserve"> </v>
      </c>
      <c r="V34" s="91" t="str">
        <f t="shared" si="11"/>
        <v xml:space="preserve"> </v>
      </c>
      <c r="W34" s="92">
        <f t="shared" si="12"/>
        <v>0</v>
      </c>
      <c r="X34" s="91">
        <f t="shared" si="13"/>
        <v>0</v>
      </c>
      <c r="Y34" s="93" t="str">
        <f>IF(ISBLANK(ClassRecord!C33)," ",ClassRecord!C33)</f>
        <v xml:space="preserve"> </v>
      </c>
      <c r="Z34" s="94" t="str">
        <f t="shared" si="14"/>
        <v xml:space="preserve"> </v>
      </c>
      <c r="AA34" s="91" t="str">
        <f t="shared" si="15"/>
        <v xml:space="preserve"> </v>
      </c>
      <c r="AB34" s="95" t="str">
        <f>IF(ISBLANK(ClassRecord!D33)," ",ClassRecord!D33)</f>
        <v xml:space="preserve"> </v>
      </c>
      <c r="AC34" s="94" t="str">
        <f t="shared" si="16"/>
        <v xml:space="preserve"> </v>
      </c>
      <c r="AD34" s="91" t="str">
        <f t="shared" si="17"/>
        <v xml:space="preserve"> </v>
      </c>
      <c r="AE34" s="95" t="str">
        <f>IF(ISBLANK(ClassRecord!E33)," ",ClassRecord!E33)</f>
        <v xml:space="preserve"> </v>
      </c>
      <c r="AF34" s="94" t="str">
        <f t="shared" si="18"/>
        <v xml:space="preserve"> </v>
      </c>
      <c r="AG34" s="91" t="str">
        <f t="shared" si="19"/>
        <v xml:space="preserve"> </v>
      </c>
      <c r="AH34" s="95" t="str">
        <f>IF(ISBLANK(ClassRecord!F33)," ",ClassRecord!F33)</f>
        <v xml:space="preserve"> </v>
      </c>
      <c r="AI34" s="94" t="str">
        <f t="shared" si="20"/>
        <v xml:space="preserve"> </v>
      </c>
      <c r="AJ34" s="91" t="str">
        <f t="shared" si="21"/>
        <v xml:space="preserve"> </v>
      </c>
      <c r="AK34" s="96">
        <f t="shared" si="22"/>
        <v>0</v>
      </c>
      <c r="AL34" s="97">
        <f t="shared" si="23"/>
        <v>65</v>
      </c>
      <c r="AM34" s="97" t="str">
        <f t="shared" si="24"/>
        <v>INC</v>
      </c>
      <c r="AN34" s="98" t="str">
        <f t="shared" si="25"/>
        <v>NFE</v>
      </c>
    </row>
    <row r="35" spans="1:40" s="99" customFormat="1" ht="17.399999999999999" x14ac:dyDescent="0.3">
      <c r="A35" s="87">
        <f>Data!A52</f>
        <v>31</v>
      </c>
      <c r="B35" s="88" t="str">
        <f>IF(ISBLANK(Data!B52)," ",Data!B52)</f>
        <v xml:space="preserve"> </v>
      </c>
      <c r="C35" s="89" t="str">
        <f>IF(ISBLANK(Data!C52)," ",Data!C52)</f>
        <v xml:space="preserve"> </v>
      </c>
      <c r="D35" s="89" t="str">
        <f>IF(ISBLANK(Data!E52)," ",Data!E52)</f>
        <v xml:space="preserve"> </v>
      </c>
      <c r="E35" s="90" t="str">
        <f>IF(ISBLANK(E$2)," ",(SUMIF(ClassRecord!$G$2:$IV$2,E$2,ClassRecord!$G34:$IV34)))</f>
        <v xml:space="preserve"> </v>
      </c>
      <c r="F35" s="53" t="str">
        <f t="shared" si="0"/>
        <v xml:space="preserve"> </v>
      </c>
      <c r="G35" s="91" t="str">
        <f t="shared" si="1"/>
        <v xml:space="preserve"> </v>
      </c>
      <c r="H35" s="90" t="str">
        <f>IF(ISBLANK(H$2)," ",(SUMIF(ClassRecord!$G$2:$IV$2,H$2,ClassRecord!$G34:$IV34)))</f>
        <v xml:space="preserve"> </v>
      </c>
      <c r="I35" s="53" t="str">
        <f t="shared" si="2"/>
        <v xml:space="preserve"> </v>
      </c>
      <c r="J35" s="91" t="str">
        <f t="shared" si="3"/>
        <v xml:space="preserve"> </v>
      </c>
      <c r="K35" s="90" t="str">
        <f>IF(ISBLANK(K$2)," ",(SUMIF(ClassRecord!$G$2:$IV$2,K$2,ClassRecord!$G34:$IV34)))</f>
        <v xml:space="preserve"> </v>
      </c>
      <c r="L35" s="53" t="str">
        <f t="shared" si="4"/>
        <v xml:space="preserve"> </v>
      </c>
      <c r="M35" s="91" t="str">
        <f t="shared" si="5"/>
        <v xml:space="preserve"> </v>
      </c>
      <c r="N35" s="90" t="str">
        <f>IF(ISBLANK(N$2)," ",(SUMIF(ClassRecord!$G$2:$IV$2,N$2,ClassRecord!$G34:$IV34)))</f>
        <v xml:space="preserve"> </v>
      </c>
      <c r="O35" s="53" t="str">
        <f t="shared" si="6"/>
        <v xml:space="preserve"> </v>
      </c>
      <c r="P35" s="91" t="str">
        <f t="shared" si="7"/>
        <v xml:space="preserve"> </v>
      </c>
      <c r="Q35" s="90" t="str">
        <f>IF(ISBLANK(Q$2)," ",(SUMIF(ClassRecord!$G$2:$IV$2,Q$2,ClassRecord!$G34:$IV34)))</f>
        <v xml:space="preserve"> </v>
      </c>
      <c r="R35" s="53" t="str">
        <f t="shared" si="8"/>
        <v xml:space="preserve"> </v>
      </c>
      <c r="S35" s="91" t="str">
        <f t="shared" si="9"/>
        <v xml:space="preserve"> </v>
      </c>
      <c r="T35" s="90" t="str">
        <f>IF(ISBLANK(T$2)," ",(SUMIF(ClassRecord!$G$2:$IV$2,T$2,ClassRecord!$G34:$IV34)))</f>
        <v xml:space="preserve"> </v>
      </c>
      <c r="U35" s="53" t="str">
        <f t="shared" si="10"/>
        <v xml:space="preserve"> </v>
      </c>
      <c r="V35" s="91" t="str">
        <f t="shared" si="11"/>
        <v xml:space="preserve"> </v>
      </c>
      <c r="W35" s="92">
        <f t="shared" si="12"/>
        <v>0</v>
      </c>
      <c r="X35" s="91">
        <f t="shared" si="13"/>
        <v>0</v>
      </c>
      <c r="Y35" s="93" t="str">
        <f>IF(ISBLANK(ClassRecord!C34)," ",ClassRecord!C34)</f>
        <v xml:space="preserve"> </v>
      </c>
      <c r="Z35" s="94" t="str">
        <f t="shared" si="14"/>
        <v xml:space="preserve"> </v>
      </c>
      <c r="AA35" s="91" t="str">
        <f t="shared" si="15"/>
        <v xml:space="preserve"> </v>
      </c>
      <c r="AB35" s="95" t="str">
        <f>IF(ISBLANK(ClassRecord!D34)," ",ClassRecord!D34)</f>
        <v xml:space="preserve"> </v>
      </c>
      <c r="AC35" s="94" t="str">
        <f t="shared" si="16"/>
        <v xml:space="preserve"> </v>
      </c>
      <c r="AD35" s="91" t="str">
        <f t="shared" si="17"/>
        <v xml:space="preserve"> </v>
      </c>
      <c r="AE35" s="95" t="str">
        <f>IF(ISBLANK(ClassRecord!E34)," ",ClassRecord!E34)</f>
        <v xml:space="preserve"> </v>
      </c>
      <c r="AF35" s="94" t="str">
        <f t="shared" si="18"/>
        <v xml:space="preserve"> </v>
      </c>
      <c r="AG35" s="91" t="str">
        <f t="shared" si="19"/>
        <v xml:space="preserve"> </v>
      </c>
      <c r="AH35" s="95" t="str">
        <f>IF(ISBLANK(ClassRecord!F34)," ",ClassRecord!F34)</f>
        <v xml:space="preserve"> </v>
      </c>
      <c r="AI35" s="94" t="str">
        <f t="shared" si="20"/>
        <v xml:space="preserve"> </v>
      </c>
      <c r="AJ35" s="91" t="str">
        <f t="shared" si="21"/>
        <v xml:space="preserve"> </v>
      </c>
      <c r="AK35" s="96">
        <f t="shared" si="22"/>
        <v>0</v>
      </c>
      <c r="AL35" s="97">
        <f t="shared" si="23"/>
        <v>65</v>
      </c>
      <c r="AM35" s="97" t="str">
        <f t="shared" si="24"/>
        <v>INC</v>
      </c>
      <c r="AN35" s="98" t="str">
        <f t="shared" si="25"/>
        <v>NFE</v>
      </c>
    </row>
    <row r="36" spans="1:40" s="99" customFormat="1" ht="17.399999999999999" x14ac:dyDescent="0.3">
      <c r="A36" s="87">
        <f>Data!A53</f>
        <v>32</v>
      </c>
      <c r="B36" s="88" t="str">
        <f>IF(ISBLANK(Data!B53)," ",Data!B53)</f>
        <v xml:space="preserve"> </v>
      </c>
      <c r="C36" s="89" t="str">
        <f>IF(ISBLANK(Data!C53)," ",Data!C53)</f>
        <v xml:space="preserve"> </v>
      </c>
      <c r="D36" s="89" t="str">
        <f>IF(ISBLANK(Data!E53)," ",Data!E53)</f>
        <v xml:space="preserve"> </v>
      </c>
      <c r="E36" s="90" t="str">
        <f>IF(ISBLANK(E$2)," ",(SUMIF(ClassRecord!$G$2:$IV$2,E$2,ClassRecord!$G35:$IV35)))</f>
        <v xml:space="preserve"> </v>
      </c>
      <c r="F36" s="53" t="str">
        <f t="shared" si="0"/>
        <v xml:space="preserve"> </v>
      </c>
      <c r="G36" s="91" t="str">
        <f t="shared" si="1"/>
        <v xml:space="preserve"> </v>
      </c>
      <c r="H36" s="90" t="str">
        <f>IF(ISBLANK(H$2)," ",(SUMIF(ClassRecord!$G$2:$IV$2,H$2,ClassRecord!$G35:$IV35)))</f>
        <v xml:space="preserve"> </v>
      </c>
      <c r="I36" s="53" t="str">
        <f t="shared" si="2"/>
        <v xml:space="preserve"> </v>
      </c>
      <c r="J36" s="91" t="str">
        <f t="shared" si="3"/>
        <v xml:space="preserve"> </v>
      </c>
      <c r="K36" s="90" t="str">
        <f>IF(ISBLANK(K$2)," ",(SUMIF(ClassRecord!$G$2:$IV$2,K$2,ClassRecord!$G35:$IV35)))</f>
        <v xml:space="preserve"> </v>
      </c>
      <c r="L36" s="53" t="str">
        <f t="shared" si="4"/>
        <v xml:space="preserve"> </v>
      </c>
      <c r="M36" s="91" t="str">
        <f t="shared" si="5"/>
        <v xml:space="preserve"> </v>
      </c>
      <c r="N36" s="90" t="str">
        <f>IF(ISBLANK(N$2)," ",(SUMIF(ClassRecord!$G$2:$IV$2,N$2,ClassRecord!$G35:$IV35)))</f>
        <v xml:space="preserve"> </v>
      </c>
      <c r="O36" s="53" t="str">
        <f t="shared" si="6"/>
        <v xml:space="preserve"> </v>
      </c>
      <c r="P36" s="91" t="str">
        <f t="shared" si="7"/>
        <v xml:space="preserve"> </v>
      </c>
      <c r="Q36" s="90" t="str">
        <f>IF(ISBLANK(Q$2)," ",(SUMIF(ClassRecord!$G$2:$IV$2,Q$2,ClassRecord!$G35:$IV35)))</f>
        <v xml:space="preserve"> </v>
      </c>
      <c r="R36" s="53" t="str">
        <f t="shared" si="8"/>
        <v xml:space="preserve"> </v>
      </c>
      <c r="S36" s="91" t="str">
        <f t="shared" si="9"/>
        <v xml:space="preserve"> </v>
      </c>
      <c r="T36" s="90" t="str">
        <f>IF(ISBLANK(T$2)," ",(SUMIF(ClassRecord!$G$2:$IV$2,T$2,ClassRecord!$G35:$IV35)))</f>
        <v xml:space="preserve"> </v>
      </c>
      <c r="U36" s="53" t="str">
        <f t="shared" si="10"/>
        <v xml:space="preserve"> </v>
      </c>
      <c r="V36" s="91" t="str">
        <f t="shared" si="11"/>
        <v xml:space="preserve"> </v>
      </c>
      <c r="W36" s="92">
        <f t="shared" si="12"/>
        <v>0</v>
      </c>
      <c r="X36" s="91">
        <f t="shared" si="13"/>
        <v>0</v>
      </c>
      <c r="Y36" s="93" t="str">
        <f>IF(ISBLANK(ClassRecord!C35)," ",ClassRecord!C35)</f>
        <v xml:space="preserve"> </v>
      </c>
      <c r="Z36" s="94" t="str">
        <f t="shared" si="14"/>
        <v xml:space="preserve"> </v>
      </c>
      <c r="AA36" s="91" t="str">
        <f t="shared" si="15"/>
        <v xml:space="preserve"> </v>
      </c>
      <c r="AB36" s="95" t="str">
        <f>IF(ISBLANK(ClassRecord!D35)," ",ClassRecord!D35)</f>
        <v xml:space="preserve"> </v>
      </c>
      <c r="AC36" s="94" t="str">
        <f t="shared" si="16"/>
        <v xml:space="preserve"> </v>
      </c>
      <c r="AD36" s="91" t="str">
        <f t="shared" si="17"/>
        <v xml:space="preserve"> </v>
      </c>
      <c r="AE36" s="95" t="str">
        <f>IF(ISBLANK(ClassRecord!E35)," ",ClassRecord!E35)</f>
        <v xml:space="preserve"> </v>
      </c>
      <c r="AF36" s="94" t="str">
        <f t="shared" si="18"/>
        <v xml:space="preserve"> </v>
      </c>
      <c r="AG36" s="91" t="str">
        <f t="shared" si="19"/>
        <v xml:space="preserve"> </v>
      </c>
      <c r="AH36" s="95" t="str">
        <f>IF(ISBLANK(ClassRecord!F35)," ",ClassRecord!F35)</f>
        <v xml:space="preserve"> </v>
      </c>
      <c r="AI36" s="94" t="str">
        <f t="shared" si="20"/>
        <v xml:space="preserve"> </v>
      </c>
      <c r="AJ36" s="91" t="str">
        <f t="shared" si="21"/>
        <v xml:space="preserve"> </v>
      </c>
      <c r="AK36" s="96">
        <f t="shared" si="22"/>
        <v>0</v>
      </c>
      <c r="AL36" s="97">
        <f t="shared" si="23"/>
        <v>65</v>
      </c>
      <c r="AM36" s="97" t="str">
        <f t="shared" si="24"/>
        <v>INC</v>
      </c>
      <c r="AN36" s="98" t="str">
        <f t="shared" si="25"/>
        <v>NFE</v>
      </c>
    </row>
    <row r="37" spans="1:40" s="99" customFormat="1" ht="17.399999999999999" x14ac:dyDescent="0.3">
      <c r="A37" s="87">
        <f>Data!A54</f>
        <v>33</v>
      </c>
      <c r="B37" s="88" t="str">
        <f>IF(ISBLANK(Data!B54)," ",Data!B54)</f>
        <v xml:space="preserve"> </v>
      </c>
      <c r="C37" s="89" t="str">
        <f>IF(ISBLANK(Data!C54)," ",Data!C54)</f>
        <v xml:space="preserve"> </v>
      </c>
      <c r="D37" s="89" t="str">
        <f>IF(ISBLANK(Data!E54)," ",Data!E54)</f>
        <v xml:space="preserve"> </v>
      </c>
      <c r="E37" s="90" t="str">
        <f>IF(ISBLANK(E$2)," ",(SUMIF(ClassRecord!$G$2:$IV$2,E$2,ClassRecord!$G36:$IV36)))</f>
        <v xml:space="preserve"> </v>
      </c>
      <c r="F37" s="53" t="str">
        <f t="shared" si="0"/>
        <v xml:space="preserve"> </v>
      </c>
      <c r="G37" s="91" t="str">
        <f t="shared" si="1"/>
        <v xml:space="preserve"> </v>
      </c>
      <c r="H37" s="90" t="str">
        <f>IF(ISBLANK(H$2)," ",(SUMIF(ClassRecord!$G$2:$IV$2,H$2,ClassRecord!$G36:$IV36)))</f>
        <v xml:space="preserve"> </v>
      </c>
      <c r="I37" s="53" t="str">
        <f t="shared" si="2"/>
        <v xml:space="preserve"> </v>
      </c>
      <c r="J37" s="91" t="str">
        <f t="shared" si="3"/>
        <v xml:space="preserve"> </v>
      </c>
      <c r="K37" s="90" t="str">
        <f>IF(ISBLANK(K$2)," ",(SUMIF(ClassRecord!$G$2:$IV$2,K$2,ClassRecord!$G36:$IV36)))</f>
        <v xml:space="preserve"> </v>
      </c>
      <c r="L37" s="53" t="str">
        <f t="shared" si="4"/>
        <v xml:space="preserve"> </v>
      </c>
      <c r="M37" s="91" t="str">
        <f t="shared" si="5"/>
        <v xml:space="preserve"> </v>
      </c>
      <c r="N37" s="90" t="str">
        <f>IF(ISBLANK(N$2)," ",(SUMIF(ClassRecord!$G$2:$IV$2,N$2,ClassRecord!$G36:$IV36)))</f>
        <v xml:space="preserve"> </v>
      </c>
      <c r="O37" s="53" t="str">
        <f t="shared" si="6"/>
        <v xml:space="preserve"> </v>
      </c>
      <c r="P37" s="91" t="str">
        <f t="shared" si="7"/>
        <v xml:space="preserve"> </v>
      </c>
      <c r="Q37" s="90" t="str">
        <f>IF(ISBLANK(Q$2)," ",(SUMIF(ClassRecord!$G$2:$IV$2,Q$2,ClassRecord!$G36:$IV36)))</f>
        <v xml:space="preserve"> </v>
      </c>
      <c r="R37" s="53" t="str">
        <f t="shared" si="8"/>
        <v xml:space="preserve"> </v>
      </c>
      <c r="S37" s="91" t="str">
        <f t="shared" si="9"/>
        <v xml:space="preserve"> </v>
      </c>
      <c r="T37" s="90" t="str">
        <f>IF(ISBLANK(T$2)," ",(SUMIF(ClassRecord!$G$2:$IV$2,T$2,ClassRecord!$G36:$IV36)))</f>
        <v xml:space="preserve"> </v>
      </c>
      <c r="U37" s="53" t="str">
        <f t="shared" si="10"/>
        <v xml:space="preserve"> </v>
      </c>
      <c r="V37" s="91" t="str">
        <f t="shared" si="11"/>
        <v xml:space="preserve"> </v>
      </c>
      <c r="W37" s="92">
        <f t="shared" si="12"/>
        <v>0</v>
      </c>
      <c r="X37" s="91">
        <f t="shared" si="13"/>
        <v>0</v>
      </c>
      <c r="Y37" s="93" t="str">
        <f>IF(ISBLANK(ClassRecord!C36)," ",ClassRecord!C36)</f>
        <v xml:space="preserve"> </v>
      </c>
      <c r="Z37" s="94" t="str">
        <f t="shared" si="14"/>
        <v xml:space="preserve"> </v>
      </c>
      <c r="AA37" s="91" t="str">
        <f t="shared" si="15"/>
        <v xml:space="preserve"> </v>
      </c>
      <c r="AB37" s="95" t="str">
        <f>IF(ISBLANK(ClassRecord!D36)," ",ClassRecord!D36)</f>
        <v xml:space="preserve"> </v>
      </c>
      <c r="AC37" s="94" t="str">
        <f t="shared" si="16"/>
        <v xml:space="preserve"> </v>
      </c>
      <c r="AD37" s="91" t="str">
        <f t="shared" si="17"/>
        <v xml:space="preserve"> </v>
      </c>
      <c r="AE37" s="95" t="str">
        <f>IF(ISBLANK(ClassRecord!E36)," ",ClassRecord!E36)</f>
        <v xml:space="preserve"> </v>
      </c>
      <c r="AF37" s="94" t="str">
        <f t="shared" si="18"/>
        <v xml:space="preserve"> </v>
      </c>
      <c r="AG37" s="91" t="str">
        <f t="shared" si="19"/>
        <v xml:space="preserve"> </v>
      </c>
      <c r="AH37" s="95" t="str">
        <f>IF(ISBLANK(ClassRecord!F36)," ",ClassRecord!F36)</f>
        <v xml:space="preserve"> </v>
      </c>
      <c r="AI37" s="94" t="str">
        <f t="shared" si="20"/>
        <v xml:space="preserve"> </v>
      </c>
      <c r="AJ37" s="91" t="str">
        <f t="shared" si="21"/>
        <v xml:space="preserve"> </v>
      </c>
      <c r="AK37" s="96">
        <f t="shared" si="22"/>
        <v>0</v>
      </c>
      <c r="AL37" s="97">
        <f t="shared" si="23"/>
        <v>65</v>
      </c>
      <c r="AM37" s="97" t="str">
        <f t="shared" si="24"/>
        <v>INC</v>
      </c>
      <c r="AN37" s="98" t="str">
        <f t="shared" si="25"/>
        <v>NFE</v>
      </c>
    </row>
    <row r="38" spans="1:40" s="99" customFormat="1" ht="17.399999999999999" x14ac:dyDescent="0.3">
      <c r="A38" s="87">
        <f>Data!A55</f>
        <v>34</v>
      </c>
      <c r="B38" s="88" t="str">
        <f>IF(ISBLANK(Data!B55)," ",Data!B55)</f>
        <v xml:space="preserve"> </v>
      </c>
      <c r="C38" s="89" t="str">
        <f>IF(ISBLANK(Data!C55)," ",Data!C55)</f>
        <v xml:space="preserve"> </v>
      </c>
      <c r="D38" s="89" t="str">
        <f>IF(ISBLANK(Data!E55)," ",Data!E55)</f>
        <v xml:space="preserve"> </v>
      </c>
      <c r="E38" s="90" t="str">
        <f>IF(ISBLANK(E$2)," ",(SUMIF(ClassRecord!$G$2:$IV$2,E$2,ClassRecord!$G37:$IV37)))</f>
        <v xml:space="preserve"> </v>
      </c>
      <c r="F38" s="53" t="str">
        <f t="shared" si="0"/>
        <v xml:space="preserve"> </v>
      </c>
      <c r="G38" s="91" t="str">
        <f t="shared" si="1"/>
        <v xml:space="preserve"> </v>
      </c>
      <c r="H38" s="90" t="str">
        <f>IF(ISBLANK(H$2)," ",(SUMIF(ClassRecord!$G$2:$IV$2,H$2,ClassRecord!$G37:$IV37)))</f>
        <v xml:space="preserve"> </v>
      </c>
      <c r="I38" s="53" t="str">
        <f t="shared" si="2"/>
        <v xml:space="preserve"> </v>
      </c>
      <c r="J38" s="91" t="str">
        <f t="shared" si="3"/>
        <v xml:space="preserve"> </v>
      </c>
      <c r="K38" s="90" t="str">
        <f>IF(ISBLANK(K$2)," ",(SUMIF(ClassRecord!$G$2:$IV$2,K$2,ClassRecord!$G37:$IV37)))</f>
        <v xml:space="preserve"> </v>
      </c>
      <c r="L38" s="53" t="str">
        <f t="shared" si="4"/>
        <v xml:space="preserve"> </v>
      </c>
      <c r="M38" s="91" t="str">
        <f t="shared" si="5"/>
        <v xml:space="preserve"> </v>
      </c>
      <c r="N38" s="90" t="str">
        <f>IF(ISBLANK(N$2)," ",(SUMIF(ClassRecord!$G$2:$IV$2,N$2,ClassRecord!$G37:$IV37)))</f>
        <v xml:space="preserve"> </v>
      </c>
      <c r="O38" s="53" t="str">
        <f t="shared" si="6"/>
        <v xml:space="preserve"> </v>
      </c>
      <c r="P38" s="91" t="str">
        <f t="shared" si="7"/>
        <v xml:space="preserve"> </v>
      </c>
      <c r="Q38" s="90" t="str">
        <f>IF(ISBLANK(Q$2)," ",(SUMIF(ClassRecord!$G$2:$IV$2,Q$2,ClassRecord!$G37:$IV37)))</f>
        <v xml:space="preserve"> </v>
      </c>
      <c r="R38" s="53" t="str">
        <f t="shared" si="8"/>
        <v xml:space="preserve"> </v>
      </c>
      <c r="S38" s="91" t="str">
        <f t="shared" si="9"/>
        <v xml:space="preserve"> </v>
      </c>
      <c r="T38" s="90" t="str">
        <f>IF(ISBLANK(T$2)," ",(SUMIF(ClassRecord!$G$2:$IV$2,T$2,ClassRecord!$G37:$IV37)))</f>
        <v xml:space="preserve"> </v>
      </c>
      <c r="U38" s="53" t="str">
        <f t="shared" si="10"/>
        <v xml:space="preserve"> </v>
      </c>
      <c r="V38" s="91" t="str">
        <f t="shared" si="11"/>
        <v xml:space="preserve"> </v>
      </c>
      <c r="W38" s="92">
        <f t="shared" si="12"/>
        <v>0</v>
      </c>
      <c r="X38" s="91">
        <f t="shared" si="13"/>
        <v>0</v>
      </c>
      <c r="Y38" s="93" t="str">
        <f>IF(ISBLANK(ClassRecord!C37)," ",ClassRecord!C37)</f>
        <v xml:space="preserve"> </v>
      </c>
      <c r="Z38" s="94" t="str">
        <f t="shared" si="14"/>
        <v xml:space="preserve"> </v>
      </c>
      <c r="AA38" s="91" t="str">
        <f t="shared" si="15"/>
        <v xml:space="preserve"> </v>
      </c>
      <c r="AB38" s="95" t="str">
        <f>IF(ISBLANK(ClassRecord!D37)," ",ClassRecord!D37)</f>
        <v xml:space="preserve"> </v>
      </c>
      <c r="AC38" s="94" t="str">
        <f t="shared" si="16"/>
        <v xml:space="preserve"> </v>
      </c>
      <c r="AD38" s="91" t="str">
        <f t="shared" si="17"/>
        <v xml:space="preserve"> </v>
      </c>
      <c r="AE38" s="95" t="str">
        <f>IF(ISBLANK(ClassRecord!E37)," ",ClassRecord!E37)</f>
        <v xml:space="preserve"> </v>
      </c>
      <c r="AF38" s="94" t="str">
        <f t="shared" si="18"/>
        <v xml:space="preserve"> </v>
      </c>
      <c r="AG38" s="91" t="str">
        <f t="shared" si="19"/>
        <v xml:space="preserve"> </v>
      </c>
      <c r="AH38" s="95" t="str">
        <f>IF(ISBLANK(ClassRecord!F37)," ",ClassRecord!F37)</f>
        <v xml:space="preserve"> </v>
      </c>
      <c r="AI38" s="94" t="str">
        <f t="shared" si="20"/>
        <v xml:space="preserve"> </v>
      </c>
      <c r="AJ38" s="91" t="str">
        <f t="shared" si="21"/>
        <v xml:space="preserve"> </v>
      </c>
      <c r="AK38" s="96">
        <f t="shared" si="22"/>
        <v>0</v>
      </c>
      <c r="AL38" s="97">
        <f t="shared" si="23"/>
        <v>65</v>
      </c>
      <c r="AM38" s="97" t="str">
        <f t="shared" si="24"/>
        <v>INC</v>
      </c>
      <c r="AN38" s="98" t="str">
        <f t="shared" si="25"/>
        <v>NFE</v>
      </c>
    </row>
    <row r="39" spans="1:40" s="99" customFormat="1" ht="17.399999999999999" x14ac:dyDescent="0.3">
      <c r="A39" s="87">
        <f>Data!A56</f>
        <v>35</v>
      </c>
      <c r="B39" s="88" t="str">
        <f>IF(ISBLANK(Data!B56)," ",Data!B56)</f>
        <v xml:space="preserve"> </v>
      </c>
      <c r="C39" s="89" t="str">
        <f>IF(ISBLANK(Data!C56)," ",Data!C56)</f>
        <v xml:space="preserve"> </v>
      </c>
      <c r="D39" s="89" t="str">
        <f>IF(ISBLANK(Data!E56)," ",Data!E56)</f>
        <v xml:space="preserve"> </v>
      </c>
      <c r="E39" s="90" t="str">
        <f>IF(ISBLANK(E$2)," ",(SUMIF(ClassRecord!$G$2:$IV$2,E$2,ClassRecord!$G38:$IV38)))</f>
        <v xml:space="preserve"> </v>
      </c>
      <c r="F39" s="53" t="str">
        <f t="shared" si="0"/>
        <v xml:space="preserve"> </v>
      </c>
      <c r="G39" s="91" t="str">
        <f t="shared" si="1"/>
        <v xml:space="preserve"> </v>
      </c>
      <c r="H39" s="90" t="str">
        <f>IF(ISBLANK(H$2)," ",(SUMIF(ClassRecord!$G$2:$IV$2,H$2,ClassRecord!$G38:$IV38)))</f>
        <v xml:space="preserve"> </v>
      </c>
      <c r="I39" s="53" t="str">
        <f t="shared" si="2"/>
        <v xml:space="preserve"> </v>
      </c>
      <c r="J39" s="91" t="str">
        <f t="shared" si="3"/>
        <v xml:space="preserve"> </v>
      </c>
      <c r="K39" s="90" t="str">
        <f>IF(ISBLANK(K$2)," ",(SUMIF(ClassRecord!$G$2:$IV$2,K$2,ClassRecord!$G38:$IV38)))</f>
        <v xml:space="preserve"> </v>
      </c>
      <c r="L39" s="53" t="str">
        <f t="shared" si="4"/>
        <v xml:space="preserve"> </v>
      </c>
      <c r="M39" s="91" t="str">
        <f t="shared" si="5"/>
        <v xml:space="preserve"> </v>
      </c>
      <c r="N39" s="90" t="str">
        <f>IF(ISBLANK(N$2)," ",(SUMIF(ClassRecord!$G$2:$IV$2,N$2,ClassRecord!$G38:$IV38)))</f>
        <v xml:space="preserve"> </v>
      </c>
      <c r="O39" s="53" t="str">
        <f t="shared" si="6"/>
        <v xml:space="preserve"> </v>
      </c>
      <c r="P39" s="91" t="str">
        <f t="shared" si="7"/>
        <v xml:space="preserve"> </v>
      </c>
      <c r="Q39" s="90" t="str">
        <f>IF(ISBLANK(Q$2)," ",(SUMIF(ClassRecord!$G$2:$IV$2,Q$2,ClassRecord!$G38:$IV38)))</f>
        <v xml:space="preserve"> </v>
      </c>
      <c r="R39" s="53" t="str">
        <f t="shared" si="8"/>
        <v xml:space="preserve"> </v>
      </c>
      <c r="S39" s="91" t="str">
        <f t="shared" si="9"/>
        <v xml:space="preserve"> </v>
      </c>
      <c r="T39" s="90" t="str">
        <f>IF(ISBLANK(T$2)," ",(SUMIF(ClassRecord!$G$2:$IV$2,T$2,ClassRecord!$G38:$IV38)))</f>
        <v xml:space="preserve"> </v>
      </c>
      <c r="U39" s="53" t="str">
        <f t="shared" si="10"/>
        <v xml:space="preserve"> </v>
      </c>
      <c r="V39" s="91" t="str">
        <f t="shared" si="11"/>
        <v xml:space="preserve"> </v>
      </c>
      <c r="W39" s="92">
        <f t="shared" si="12"/>
        <v>0</v>
      </c>
      <c r="X39" s="91">
        <f t="shared" si="13"/>
        <v>0</v>
      </c>
      <c r="Y39" s="93" t="str">
        <f>IF(ISBLANK(ClassRecord!C38)," ",ClassRecord!C38)</f>
        <v xml:space="preserve"> </v>
      </c>
      <c r="Z39" s="94" t="str">
        <f t="shared" si="14"/>
        <v xml:space="preserve"> </v>
      </c>
      <c r="AA39" s="91" t="str">
        <f t="shared" si="15"/>
        <v xml:space="preserve"> </v>
      </c>
      <c r="AB39" s="95" t="str">
        <f>IF(ISBLANK(ClassRecord!D38)," ",ClassRecord!D38)</f>
        <v xml:space="preserve"> </v>
      </c>
      <c r="AC39" s="94" t="str">
        <f t="shared" si="16"/>
        <v xml:space="preserve"> </v>
      </c>
      <c r="AD39" s="91" t="str">
        <f t="shared" si="17"/>
        <v xml:space="preserve"> </v>
      </c>
      <c r="AE39" s="95" t="str">
        <f>IF(ISBLANK(ClassRecord!E38)," ",ClassRecord!E38)</f>
        <v xml:space="preserve"> </v>
      </c>
      <c r="AF39" s="94" t="str">
        <f t="shared" si="18"/>
        <v xml:space="preserve"> </v>
      </c>
      <c r="AG39" s="91" t="str">
        <f t="shared" si="19"/>
        <v xml:space="preserve"> </v>
      </c>
      <c r="AH39" s="95" t="str">
        <f>IF(ISBLANK(ClassRecord!F38)," ",ClassRecord!F38)</f>
        <v xml:space="preserve"> </v>
      </c>
      <c r="AI39" s="94" t="str">
        <f t="shared" si="20"/>
        <v xml:space="preserve"> </v>
      </c>
      <c r="AJ39" s="91" t="str">
        <f t="shared" si="21"/>
        <v xml:space="preserve"> </v>
      </c>
      <c r="AK39" s="96">
        <f t="shared" si="22"/>
        <v>0</v>
      </c>
      <c r="AL39" s="97">
        <f t="shared" si="23"/>
        <v>65</v>
      </c>
      <c r="AM39" s="97" t="str">
        <f t="shared" si="24"/>
        <v>INC</v>
      </c>
      <c r="AN39" s="98" t="str">
        <f t="shared" si="25"/>
        <v>NFE</v>
      </c>
    </row>
    <row r="40" spans="1:40" s="99" customFormat="1" ht="17.399999999999999" x14ac:dyDescent="0.3">
      <c r="A40" s="87">
        <f>Data!A57</f>
        <v>36</v>
      </c>
      <c r="B40" s="88" t="str">
        <f>IF(ISBLANK(Data!B57)," ",Data!B57)</f>
        <v xml:space="preserve"> </v>
      </c>
      <c r="C40" s="89" t="str">
        <f>IF(ISBLANK(Data!C57)," ",Data!C57)</f>
        <v xml:space="preserve"> </v>
      </c>
      <c r="D40" s="89" t="str">
        <f>IF(ISBLANK(Data!E57)," ",Data!E57)</f>
        <v xml:space="preserve"> </v>
      </c>
      <c r="E40" s="90" t="str">
        <f>IF(ISBLANK(E$2)," ",(SUMIF(ClassRecord!$G$2:$IV$2,E$2,ClassRecord!$G39:$IV39)))</f>
        <v xml:space="preserve"> </v>
      </c>
      <c r="F40" s="53" t="str">
        <f t="shared" si="0"/>
        <v xml:space="preserve"> </v>
      </c>
      <c r="G40" s="91" t="str">
        <f t="shared" si="1"/>
        <v xml:space="preserve"> </v>
      </c>
      <c r="H40" s="90" t="str">
        <f>IF(ISBLANK(H$2)," ",(SUMIF(ClassRecord!$G$2:$IV$2,H$2,ClassRecord!$G39:$IV39)))</f>
        <v xml:space="preserve"> </v>
      </c>
      <c r="I40" s="53" t="str">
        <f t="shared" si="2"/>
        <v xml:space="preserve"> </v>
      </c>
      <c r="J40" s="91" t="str">
        <f t="shared" si="3"/>
        <v xml:space="preserve"> </v>
      </c>
      <c r="K40" s="90" t="str">
        <f>IF(ISBLANK(K$2)," ",(SUMIF(ClassRecord!$G$2:$IV$2,K$2,ClassRecord!$G39:$IV39)))</f>
        <v xml:space="preserve"> </v>
      </c>
      <c r="L40" s="53" t="str">
        <f t="shared" si="4"/>
        <v xml:space="preserve"> </v>
      </c>
      <c r="M40" s="91" t="str">
        <f t="shared" si="5"/>
        <v xml:space="preserve"> </v>
      </c>
      <c r="N40" s="90" t="str">
        <f>IF(ISBLANK(N$2)," ",(SUMIF(ClassRecord!$G$2:$IV$2,N$2,ClassRecord!$G39:$IV39)))</f>
        <v xml:space="preserve"> </v>
      </c>
      <c r="O40" s="53" t="str">
        <f t="shared" si="6"/>
        <v xml:space="preserve"> </v>
      </c>
      <c r="P40" s="91" t="str">
        <f t="shared" si="7"/>
        <v xml:space="preserve"> </v>
      </c>
      <c r="Q40" s="90" t="str">
        <f>IF(ISBLANK(Q$2)," ",(SUMIF(ClassRecord!$G$2:$IV$2,Q$2,ClassRecord!$G39:$IV39)))</f>
        <v xml:space="preserve"> </v>
      </c>
      <c r="R40" s="53" t="str">
        <f t="shared" si="8"/>
        <v xml:space="preserve"> </v>
      </c>
      <c r="S40" s="91" t="str">
        <f t="shared" si="9"/>
        <v xml:space="preserve"> </v>
      </c>
      <c r="T40" s="90" t="str">
        <f>IF(ISBLANK(T$2)," ",(SUMIF(ClassRecord!$G$2:$IV$2,T$2,ClassRecord!$G39:$IV39)))</f>
        <v xml:space="preserve"> </v>
      </c>
      <c r="U40" s="53" t="str">
        <f t="shared" si="10"/>
        <v xml:space="preserve"> </v>
      </c>
      <c r="V40" s="91" t="str">
        <f t="shared" si="11"/>
        <v xml:space="preserve"> </v>
      </c>
      <c r="W40" s="92">
        <f t="shared" si="12"/>
        <v>0</v>
      </c>
      <c r="X40" s="91">
        <f t="shared" si="13"/>
        <v>0</v>
      </c>
      <c r="Y40" s="93" t="str">
        <f>IF(ISBLANK(ClassRecord!C39)," ",ClassRecord!C39)</f>
        <v xml:space="preserve"> </v>
      </c>
      <c r="Z40" s="94" t="str">
        <f t="shared" si="14"/>
        <v xml:space="preserve"> </v>
      </c>
      <c r="AA40" s="91" t="str">
        <f t="shared" si="15"/>
        <v xml:space="preserve"> </v>
      </c>
      <c r="AB40" s="95" t="str">
        <f>IF(ISBLANK(ClassRecord!D39)," ",ClassRecord!D39)</f>
        <v xml:space="preserve"> </v>
      </c>
      <c r="AC40" s="94" t="str">
        <f t="shared" si="16"/>
        <v xml:space="preserve"> </v>
      </c>
      <c r="AD40" s="91" t="str">
        <f t="shared" si="17"/>
        <v xml:space="preserve"> </v>
      </c>
      <c r="AE40" s="95" t="str">
        <f>IF(ISBLANK(ClassRecord!E39)," ",ClassRecord!E39)</f>
        <v xml:space="preserve"> </v>
      </c>
      <c r="AF40" s="94" t="str">
        <f t="shared" si="18"/>
        <v xml:space="preserve"> </v>
      </c>
      <c r="AG40" s="91" t="str">
        <f t="shared" si="19"/>
        <v xml:space="preserve"> </v>
      </c>
      <c r="AH40" s="95" t="str">
        <f>IF(ISBLANK(ClassRecord!F39)," ",ClassRecord!F39)</f>
        <v xml:space="preserve"> </v>
      </c>
      <c r="AI40" s="94" t="str">
        <f t="shared" si="20"/>
        <v xml:space="preserve"> </v>
      </c>
      <c r="AJ40" s="91" t="str">
        <f t="shared" si="21"/>
        <v xml:space="preserve"> </v>
      </c>
      <c r="AK40" s="96">
        <f t="shared" si="22"/>
        <v>0</v>
      </c>
      <c r="AL40" s="97">
        <f t="shared" si="23"/>
        <v>65</v>
      </c>
      <c r="AM40" s="97" t="str">
        <f t="shared" si="24"/>
        <v>INC</v>
      </c>
      <c r="AN40" s="98" t="str">
        <f t="shared" si="25"/>
        <v>NFE</v>
      </c>
    </row>
    <row r="41" spans="1:40" s="99" customFormat="1" ht="17.399999999999999" x14ac:dyDescent="0.3">
      <c r="A41" s="87">
        <f>Data!A58</f>
        <v>37</v>
      </c>
      <c r="B41" s="88" t="str">
        <f>IF(ISBLANK(Data!B58)," ",Data!B58)</f>
        <v xml:space="preserve"> </v>
      </c>
      <c r="C41" s="89" t="str">
        <f>IF(ISBLANK(Data!C58)," ",Data!C58)</f>
        <v xml:space="preserve"> </v>
      </c>
      <c r="D41" s="89" t="str">
        <f>IF(ISBLANK(Data!E58)," ",Data!E58)</f>
        <v xml:space="preserve"> </v>
      </c>
      <c r="E41" s="90" t="str">
        <f>IF(ISBLANK(E$2)," ",(SUMIF(ClassRecord!$G$2:$IV$2,E$2,ClassRecord!$G40:$IV40)))</f>
        <v xml:space="preserve"> </v>
      </c>
      <c r="F41" s="53" t="str">
        <f t="shared" si="0"/>
        <v xml:space="preserve"> </v>
      </c>
      <c r="G41" s="91" t="str">
        <f t="shared" si="1"/>
        <v xml:space="preserve"> </v>
      </c>
      <c r="H41" s="90" t="str">
        <f>IF(ISBLANK(H$2)," ",(SUMIF(ClassRecord!$G$2:$IV$2,H$2,ClassRecord!$G40:$IV40)))</f>
        <v xml:space="preserve"> </v>
      </c>
      <c r="I41" s="53" t="str">
        <f t="shared" si="2"/>
        <v xml:space="preserve"> </v>
      </c>
      <c r="J41" s="91" t="str">
        <f t="shared" si="3"/>
        <v xml:space="preserve"> </v>
      </c>
      <c r="K41" s="90" t="str">
        <f>IF(ISBLANK(K$2)," ",(SUMIF(ClassRecord!$G$2:$IV$2,K$2,ClassRecord!$G40:$IV40)))</f>
        <v xml:space="preserve"> </v>
      </c>
      <c r="L41" s="53" t="str">
        <f t="shared" si="4"/>
        <v xml:space="preserve"> </v>
      </c>
      <c r="M41" s="91" t="str">
        <f t="shared" si="5"/>
        <v xml:space="preserve"> </v>
      </c>
      <c r="N41" s="90" t="str">
        <f>IF(ISBLANK(N$2)," ",(SUMIF(ClassRecord!$G$2:$IV$2,N$2,ClassRecord!$G40:$IV40)))</f>
        <v xml:space="preserve"> </v>
      </c>
      <c r="O41" s="53" t="str">
        <f t="shared" si="6"/>
        <v xml:space="preserve"> </v>
      </c>
      <c r="P41" s="91" t="str">
        <f t="shared" si="7"/>
        <v xml:space="preserve"> </v>
      </c>
      <c r="Q41" s="90" t="str">
        <f>IF(ISBLANK(Q$2)," ",(SUMIF(ClassRecord!$G$2:$IV$2,Q$2,ClassRecord!$G40:$IV40)))</f>
        <v xml:space="preserve"> </v>
      </c>
      <c r="R41" s="53" t="str">
        <f t="shared" si="8"/>
        <v xml:space="preserve"> </v>
      </c>
      <c r="S41" s="91" t="str">
        <f t="shared" si="9"/>
        <v xml:space="preserve"> </v>
      </c>
      <c r="T41" s="90" t="str">
        <f>IF(ISBLANK(T$2)," ",(SUMIF(ClassRecord!$G$2:$IV$2,T$2,ClassRecord!$G40:$IV40)))</f>
        <v xml:space="preserve"> </v>
      </c>
      <c r="U41" s="53" t="str">
        <f t="shared" si="10"/>
        <v xml:space="preserve"> </v>
      </c>
      <c r="V41" s="91" t="str">
        <f t="shared" si="11"/>
        <v xml:space="preserve"> </v>
      </c>
      <c r="W41" s="92">
        <f t="shared" si="12"/>
        <v>0</v>
      </c>
      <c r="X41" s="91">
        <f t="shared" si="13"/>
        <v>0</v>
      </c>
      <c r="Y41" s="93" t="str">
        <f>IF(ISBLANK(ClassRecord!C40)," ",ClassRecord!C40)</f>
        <v xml:space="preserve"> </v>
      </c>
      <c r="Z41" s="94" t="str">
        <f t="shared" si="14"/>
        <v xml:space="preserve"> </v>
      </c>
      <c r="AA41" s="91" t="str">
        <f t="shared" si="15"/>
        <v xml:space="preserve"> </v>
      </c>
      <c r="AB41" s="95" t="str">
        <f>IF(ISBLANK(ClassRecord!D40)," ",ClassRecord!D40)</f>
        <v xml:space="preserve"> </v>
      </c>
      <c r="AC41" s="94" t="str">
        <f t="shared" si="16"/>
        <v xml:space="preserve"> </v>
      </c>
      <c r="AD41" s="91" t="str">
        <f t="shared" si="17"/>
        <v xml:space="preserve"> </v>
      </c>
      <c r="AE41" s="95" t="str">
        <f>IF(ISBLANK(ClassRecord!E40)," ",ClassRecord!E40)</f>
        <v xml:space="preserve"> </v>
      </c>
      <c r="AF41" s="94" t="str">
        <f t="shared" si="18"/>
        <v xml:space="preserve"> </v>
      </c>
      <c r="AG41" s="91" t="str">
        <f t="shared" si="19"/>
        <v xml:space="preserve"> </v>
      </c>
      <c r="AH41" s="95" t="str">
        <f>IF(ISBLANK(ClassRecord!F40)," ",ClassRecord!F40)</f>
        <v xml:space="preserve"> </v>
      </c>
      <c r="AI41" s="94" t="str">
        <f t="shared" si="20"/>
        <v xml:space="preserve"> </v>
      </c>
      <c r="AJ41" s="91" t="str">
        <f t="shared" si="21"/>
        <v xml:space="preserve"> </v>
      </c>
      <c r="AK41" s="96">
        <f t="shared" si="22"/>
        <v>0</v>
      </c>
      <c r="AL41" s="97">
        <f t="shared" si="23"/>
        <v>65</v>
      </c>
      <c r="AM41" s="97" t="str">
        <f t="shared" si="24"/>
        <v>INC</v>
      </c>
      <c r="AN41" s="98" t="str">
        <f t="shared" si="25"/>
        <v>NFE</v>
      </c>
    </row>
    <row r="42" spans="1:40" s="99" customFormat="1" ht="17.399999999999999" x14ac:dyDescent="0.3">
      <c r="A42" s="87">
        <f>Data!A59</f>
        <v>38</v>
      </c>
      <c r="B42" s="88" t="str">
        <f>IF(ISBLANK(Data!B59)," ",Data!B59)</f>
        <v xml:space="preserve"> </v>
      </c>
      <c r="C42" s="89" t="str">
        <f>IF(ISBLANK(Data!C59)," ",Data!C59)</f>
        <v xml:space="preserve"> </v>
      </c>
      <c r="D42" s="89" t="str">
        <f>IF(ISBLANK(Data!E59)," ",Data!E59)</f>
        <v xml:space="preserve"> </v>
      </c>
      <c r="E42" s="90" t="str">
        <f>IF(ISBLANK(E$2)," ",(SUMIF(ClassRecord!$G$2:$IV$2,E$2,ClassRecord!$G41:$IV41)))</f>
        <v xml:space="preserve"> </v>
      </c>
      <c r="F42" s="53" t="str">
        <f t="shared" si="0"/>
        <v xml:space="preserve"> </v>
      </c>
      <c r="G42" s="91" t="str">
        <f t="shared" si="1"/>
        <v xml:space="preserve"> </v>
      </c>
      <c r="H42" s="90" t="str">
        <f>IF(ISBLANK(H$2)," ",(SUMIF(ClassRecord!$G$2:$IV$2,H$2,ClassRecord!$G41:$IV41)))</f>
        <v xml:space="preserve"> </v>
      </c>
      <c r="I42" s="53" t="str">
        <f t="shared" si="2"/>
        <v xml:space="preserve"> </v>
      </c>
      <c r="J42" s="91" t="str">
        <f t="shared" si="3"/>
        <v xml:space="preserve"> </v>
      </c>
      <c r="K42" s="90" t="str">
        <f>IF(ISBLANK(K$2)," ",(SUMIF(ClassRecord!$G$2:$IV$2,K$2,ClassRecord!$G41:$IV41)))</f>
        <v xml:space="preserve"> </v>
      </c>
      <c r="L42" s="53" t="str">
        <f t="shared" si="4"/>
        <v xml:space="preserve"> </v>
      </c>
      <c r="M42" s="91" t="str">
        <f t="shared" si="5"/>
        <v xml:space="preserve"> </v>
      </c>
      <c r="N42" s="90" t="str">
        <f>IF(ISBLANK(N$2)," ",(SUMIF(ClassRecord!$G$2:$IV$2,N$2,ClassRecord!$G41:$IV41)))</f>
        <v xml:space="preserve"> </v>
      </c>
      <c r="O42" s="53" t="str">
        <f t="shared" si="6"/>
        <v xml:space="preserve"> </v>
      </c>
      <c r="P42" s="91" t="str">
        <f t="shared" si="7"/>
        <v xml:space="preserve"> </v>
      </c>
      <c r="Q42" s="90" t="str">
        <f>IF(ISBLANK(Q$2)," ",(SUMIF(ClassRecord!$G$2:$IV$2,Q$2,ClassRecord!$G41:$IV41)))</f>
        <v xml:space="preserve"> </v>
      </c>
      <c r="R42" s="53" t="str">
        <f t="shared" si="8"/>
        <v xml:space="preserve"> </v>
      </c>
      <c r="S42" s="91" t="str">
        <f t="shared" si="9"/>
        <v xml:space="preserve"> </v>
      </c>
      <c r="T42" s="90" t="str">
        <f>IF(ISBLANK(T$2)," ",(SUMIF(ClassRecord!$G$2:$IV$2,T$2,ClassRecord!$G41:$IV41)))</f>
        <v xml:space="preserve"> </v>
      </c>
      <c r="U42" s="53" t="str">
        <f t="shared" si="10"/>
        <v xml:space="preserve"> </v>
      </c>
      <c r="V42" s="91" t="str">
        <f t="shared" si="11"/>
        <v xml:space="preserve"> </v>
      </c>
      <c r="W42" s="92">
        <f t="shared" si="12"/>
        <v>0</v>
      </c>
      <c r="X42" s="91">
        <f t="shared" si="13"/>
        <v>0</v>
      </c>
      <c r="Y42" s="93" t="str">
        <f>IF(ISBLANK(ClassRecord!C41)," ",ClassRecord!C41)</f>
        <v xml:space="preserve"> </v>
      </c>
      <c r="Z42" s="94" t="str">
        <f t="shared" si="14"/>
        <v xml:space="preserve"> </v>
      </c>
      <c r="AA42" s="91" t="str">
        <f t="shared" si="15"/>
        <v xml:space="preserve"> </v>
      </c>
      <c r="AB42" s="95" t="str">
        <f>IF(ISBLANK(ClassRecord!D41)," ",ClassRecord!D41)</f>
        <v xml:space="preserve"> </v>
      </c>
      <c r="AC42" s="94" t="str">
        <f t="shared" si="16"/>
        <v xml:space="preserve"> </v>
      </c>
      <c r="AD42" s="91" t="str">
        <f t="shared" si="17"/>
        <v xml:space="preserve"> </v>
      </c>
      <c r="AE42" s="95" t="str">
        <f>IF(ISBLANK(ClassRecord!E41)," ",ClassRecord!E41)</f>
        <v xml:space="preserve"> </v>
      </c>
      <c r="AF42" s="94" t="str">
        <f t="shared" si="18"/>
        <v xml:space="preserve"> </v>
      </c>
      <c r="AG42" s="91" t="str">
        <f t="shared" si="19"/>
        <v xml:space="preserve"> </v>
      </c>
      <c r="AH42" s="95" t="str">
        <f>IF(ISBLANK(ClassRecord!F41)," ",ClassRecord!F41)</f>
        <v xml:space="preserve"> </v>
      </c>
      <c r="AI42" s="94" t="str">
        <f t="shared" si="20"/>
        <v xml:space="preserve"> </v>
      </c>
      <c r="AJ42" s="91" t="str">
        <f t="shared" si="21"/>
        <v xml:space="preserve"> </v>
      </c>
      <c r="AK42" s="96">
        <f t="shared" si="22"/>
        <v>0</v>
      </c>
      <c r="AL42" s="97">
        <f t="shared" si="23"/>
        <v>65</v>
      </c>
      <c r="AM42" s="97" t="str">
        <f t="shared" si="24"/>
        <v>INC</v>
      </c>
      <c r="AN42" s="98" t="str">
        <f t="shared" si="25"/>
        <v>NFE</v>
      </c>
    </row>
    <row r="43" spans="1:40" s="99" customFormat="1" ht="17.399999999999999" x14ac:dyDescent="0.3">
      <c r="A43" s="87">
        <f>Data!A60</f>
        <v>39</v>
      </c>
      <c r="B43" s="88" t="str">
        <f>IF(ISBLANK(Data!B60)," ",Data!B60)</f>
        <v xml:space="preserve"> </v>
      </c>
      <c r="C43" s="89" t="str">
        <f>IF(ISBLANK(Data!C60)," ",Data!C60)</f>
        <v xml:space="preserve"> </v>
      </c>
      <c r="D43" s="89" t="str">
        <f>IF(ISBLANK(Data!E60)," ",Data!E60)</f>
        <v xml:space="preserve"> </v>
      </c>
      <c r="E43" s="90" t="str">
        <f>IF(ISBLANK(E$2)," ",(SUMIF(ClassRecord!$G$2:$IV$2,E$2,ClassRecord!$G42:$IV42)))</f>
        <v xml:space="preserve"> </v>
      </c>
      <c r="F43" s="53" t="str">
        <f t="shared" si="0"/>
        <v xml:space="preserve"> </v>
      </c>
      <c r="G43" s="91" t="str">
        <f t="shared" si="1"/>
        <v xml:space="preserve"> </v>
      </c>
      <c r="H43" s="90" t="str">
        <f>IF(ISBLANK(H$2)," ",(SUMIF(ClassRecord!$G$2:$IV$2,H$2,ClassRecord!$G42:$IV42)))</f>
        <v xml:space="preserve"> </v>
      </c>
      <c r="I43" s="53" t="str">
        <f t="shared" si="2"/>
        <v xml:space="preserve"> </v>
      </c>
      <c r="J43" s="91" t="str">
        <f t="shared" si="3"/>
        <v xml:space="preserve"> </v>
      </c>
      <c r="K43" s="90" t="str">
        <f>IF(ISBLANK(K$2)," ",(SUMIF(ClassRecord!$G$2:$IV$2,K$2,ClassRecord!$G42:$IV42)))</f>
        <v xml:space="preserve"> </v>
      </c>
      <c r="L43" s="53" t="str">
        <f t="shared" si="4"/>
        <v xml:space="preserve"> </v>
      </c>
      <c r="M43" s="91" t="str">
        <f t="shared" si="5"/>
        <v xml:space="preserve"> </v>
      </c>
      <c r="N43" s="90" t="str">
        <f>IF(ISBLANK(N$2)," ",(SUMIF(ClassRecord!$G$2:$IV$2,N$2,ClassRecord!$G42:$IV42)))</f>
        <v xml:space="preserve"> </v>
      </c>
      <c r="O43" s="53" t="str">
        <f t="shared" si="6"/>
        <v xml:space="preserve"> </v>
      </c>
      <c r="P43" s="91" t="str">
        <f t="shared" si="7"/>
        <v xml:space="preserve"> </v>
      </c>
      <c r="Q43" s="90" t="str">
        <f>IF(ISBLANK(Q$2)," ",(SUMIF(ClassRecord!$G$2:$IV$2,Q$2,ClassRecord!$G42:$IV42)))</f>
        <v xml:space="preserve"> </v>
      </c>
      <c r="R43" s="53" t="str">
        <f t="shared" si="8"/>
        <v xml:space="preserve"> </v>
      </c>
      <c r="S43" s="91" t="str">
        <f t="shared" si="9"/>
        <v xml:space="preserve"> </v>
      </c>
      <c r="T43" s="90" t="str">
        <f>IF(ISBLANK(T$2)," ",(SUMIF(ClassRecord!$G$2:$IV$2,T$2,ClassRecord!$G42:$IV42)))</f>
        <v xml:space="preserve"> </v>
      </c>
      <c r="U43" s="53" t="str">
        <f t="shared" si="10"/>
        <v xml:space="preserve"> </v>
      </c>
      <c r="V43" s="91" t="str">
        <f t="shared" si="11"/>
        <v xml:space="preserve"> </v>
      </c>
      <c r="W43" s="92">
        <f t="shared" si="12"/>
        <v>0</v>
      </c>
      <c r="X43" s="91">
        <f t="shared" si="13"/>
        <v>0</v>
      </c>
      <c r="Y43" s="93" t="str">
        <f>IF(ISBLANK(ClassRecord!C42)," ",ClassRecord!C42)</f>
        <v xml:space="preserve"> </v>
      </c>
      <c r="Z43" s="94" t="str">
        <f t="shared" si="14"/>
        <v xml:space="preserve"> </v>
      </c>
      <c r="AA43" s="91" t="str">
        <f t="shared" si="15"/>
        <v xml:space="preserve"> </v>
      </c>
      <c r="AB43" s="95" t="str">
        <f>IF(ISBLANK(ClassRecord!D42)," ",ClassRecord!D42)</f>
        <v xml:space="preserve"> </v>
      </c>
      <c r="AC43" s="94" t="str">
        <f t="shared" si="16"/>
        <v xml:space="preserve"> </v>
      </c>
      <c r="AD43" s="91" t="str">
        <f t="shared" si="17"/>
        <v xml:space="preserve"> </v>
      </c>
      <c r="AE43" s="95" t="str">
        <f>IF(ISBLANK(ClassRecord!E42)," ",ClassRecord!E42)</f>
        <v xml:space="preserve"> </v>
      </c>
      <c r="AF43" s="94" t="str">
        <f t="shared" si="18"/>
        <v xml:space="preserve"> </v>
      </c>
      <c r="AG43" s="91" t="str">
        <f t="shared" si="19"/>
        <v xml:space="preserve"> </v>
      </c>
      <c r="AH43" s="95" t="str">
        <f>IF(ISBLANK(ClassRecord!F42)," ",ClassRecord!F42)</f>
        <v xml:space="preserve"> </v>
      </c>
      <c r="AI43" s="94" t="str">
        <f t="shared" si="20"/>
        <v xml:space="preserve"> </v>
      </c>
      <c r="AJ43" s="91" t="str">
        <f t="shared" si="21"/>
        <v xml:space="preserve"> </v>
      </c>
      <c r="AK43" s="96">
        <f t="shared" si="22"/>
        <v>0</v>
      </c>
      <c r="AL43" s="97">
        <f t="shared" si="23"/>
        <v>65</v>
      </c>
      <c r="AM43" s="97" t="str">
        <f t="shared" si="24"/>
        <v>INC</v>
      </c>
      <c r="AN43" s="98" t="str">
        <f t="shared" si="25"/>
        <v>NFE</v>
      </c>
    </row>
    <row r="44" spans="1:40" s="99" customFormat="1" ht="17.399999999999999" x14ac:dyDescent="0.3">
      <c r="A44" s="87">
        <f>Data!A61</f>
        <v>40</v>
      </c>
      <c r="B44" s="88" t="str">
        <f>IF(ISBLANK(Data!B61)," ",Data!B61)</f>
        <v xml:space="preserve"> </v>
      </c>
      <c r="C44" s="89" t="str">
        <f>IF(ISBLANK(Data!C61)," ",Data!C61)</f>
        <v xml:space="preserve"> </v>
      </c>
      <c r="D44" s="89" t="str">
        <f>IF(ISBLANK(Data!E61)," ",Data!E61)</f>
        <v xml:space="preserve"> </v>
      </c>
      <c r="E44" s="90" t="str">
        <f>IF(ISBLANK(E$2)," ",(SUMIF(ClassRecord!$G$2:$IV$2,E$2,ClassRecord!$G43:$IV43)))</f>
        <v xml:space="preserve"> </v>
      </c>
      <c r="F44" s="53" t="str">
        <f t="shared" si="0"/>
        <v xml:space="preserve"> </v>
      </c>
      <c r="G44" s="91" t="str">
        <f t="shared" si="1"/>
        <v xml:space="preserve"> </v>
      </c>
      <c r="H44" s="90" t="str">
        <f>IF(ISBLANK(H$2)," ",(SUMIF(ClassRecord!$G$2:$IV$2,H$2,ClassRecord!$G43:$IV43)))</f>
        <v xml:space="preserve"> </v>
      </c>
      <c r="I44" s="53" t="str">
        <f t="shared" si="2"/>
        <v xml:space="preserve"> </v>
      </c>
      <c r="J44" s="91" t="str">
        <f t="shared" si="3"/>
        <v xml:space="preserve"> </v>
      </c>
      <c r="K44" s="90" t="str">
        <f>IF(ISBLANK(K$2)," ",(SUMIF(ClassRecord!$G$2:$IV$2,K$2,ClassRecord!$G43:$IV43)))</f>
        <v xml:space="preserve"> </v>
      </c>
      <c r="L44" s="53" t="str">
        <f t="shared" si="4"/>
        <v xml:space="preserve"> </v>
      </c>
      <c r="M44" s="91" t="str">
        <f t="shared" si="5"/>
        <v xml:space="preserve"> </v>
      </c>
      <c r="N44" s="90" t="str">
        <f>IF(ISBLANK(N$2)," ",(SUMIF(ClassRecord!$G$2:$IV$2,N$2,ClassRecord!$G43:$IV43)))</f>
        <v xml:space="preserve"> </v>
      </c>
      <c r="O44" s="53" t="str">
        <f t="shared" si="6"/>
        <v xml:space="preserve"> </v>
      </c>
      <c r="P44" s="91" t="str">
        <f t="shared" si="7"/>
        <v xml:space="preserve"> </v>
      </c>
      <c r="Q44" s="90" t="str">
        <f>IF(ISBLANK(Q$2)," ",(SUMIF(ClassRecord!$G$2:$IV$2,Q$2,ClassRecord!$G43:$IV43)))</f>
        <v xml:space="preserve"> </v>
      </c>
      <c r="R44" s="53" t="str">
        <f t="shared" si="8"/>
        <v xml:space="preserve"> </v>
      </c>
      <c r="S44" s="91" t="str">
        <f t="shared" si="9"/>
        <v xml:space="preserve"> </v>
      </c>
      <c r="T44" s="90" t="str">
        <f>IF(ISBLANK(T$2)," ",(SUMIF(ClassRecord!$G$2:$IV$2,T$2,ClassRecord!$G43:$IV43)))</f>
        <v xml:space="preserve"> </v>
      </c>
      <c r="U44" s="53" t="str">
        <f t="shared" si="10"/>
        <v xml:space="preserve"> </v>
      </c>
      <c r="V44" s="91" t="str">
        <f t="shared" si="11"/>
        <v xml:space="preserve"> </v>
      </c>
      <c r="W44" s="92">
        <f t="shared" si="12"/>
        <v>0</v>
      </c>
      <c r="X44" s="91">
        <f t="shared" si="13"/>
        <v>0</v>
      </c>
      <c r="Y44" s="93" t="str">
        <f>IF(ISBLANK(ClassRecord!C43)," ",ClassRecord!C43)</f>
        <v xml:space="preserve"> </v>
      </c>
      <c r="Z44" s="94" t="str">
        <f t="shared" si="14"/>
        <v xml:space="preserve"> </v>
      </c>
      <c r="AA44" s="91" t="str">
        <f t="shared" si="15"/>
        <v xml:space="preserve"> </v>
      </c>
      <c r="AB44" s="95" t="str">
        <f>IF(ISBLANK(ClassRecord!D43)," ",ClassRecord!D43)</f>
        <v xml:space="preserve"> </v>
      </c>
      <c r="AC44" s="94" t="str">
        <f t="shared" si="16"/>
        <v xml:space="preserve"> </v>
      </c>
      <c r="AD44" s="91" t="str">
        <f t="shared" si="17"/>
        <v xml:space="preserve"> </v>
      </c>
      <c r="AE44" s="95" t="str">
        <f>IF(ISBLANK(ClassRecord!E43)," ",ClassRecord!E43)</f>
        <v xml:space="preserve"> </v>
      </c>
      <c r="AF44" s="94" t="str">
        <f t="shared" si="18"/>
        <v xml:space="preserve"> </v>
      </c>
      <c r="AG44" s="91" t="str">
        <f t="shared" si="19"/>
        <v xml:space="preserve"> </v>
      </c>
      <c r="AH44" s="95" t="str">
        <f>IF(ISBLANK(ClassRecord!F43)," ",ClassRecord!F43)</f>
        <v xml:space="preserve"> </v>
      </c>
      <c r="AI44" s="94" t="str">
        <f t="shared" si="20"/>
        <v xml:space="preserve"> </v>
      </c>
      <c r="AJ44" s="91" t="str">
        <f t="shared" si="21"/>
        <v xml:space="preserve"> </v>
      </c>
      <c r="AK44" s="96">
        <f t="shared" si="22"/>
        <v>0</v>
      </c>
      <c r="AL44" s="97">
        <f t="shared" si="23"/>
        <v>65</v>
      </c>
      <c r="AM44" s="97" t="str">
        <f t="shared" si="24"/>
        <v>INC</v>
      </c>
      <c r="AN44" s="98" t="str">
        <f t="shared" si="25"/>
        <v>NFE</v>
      </c>
    </row>
    <row r="45" spans="1:40" s="99" customFormat="1" ht="17.399999999999999" x14ac:dyDescent="0.3">
      <c r="A45" s="87">
        <f>Data!A62</f>
        <v>41</v>
      </c>
      <c r="B45" s="88" t="str">
        <f>IF(ISBLANK(Data!B62)," ",Data!B62)</f>
        <v xml:space="preserve"> </v>
      </c>
      <c r="C45" s="89" t="str">
        <f>IF(ISBLANK(Data!C62)," ",Data!C62)</f>
        <v xml:space="preserve"> </v>
      </c>
      <c r="D45" s="89" t="str">
        <f>IF(ISBLANK(Data!E62)," ",Data!E62)</f>
        <v xml:space="preserve"> </v>
      </c>
      <c r="E45" s="90" t="str">
        <f>IF(ISBLANK(E$2)," ",(SUMIF(ClassRecord!$G$2:$IV$2,E$2,ClassRecord!$G44:$IV44)))</f>
        <v xml:space="preserve"> </v>
      </c>
      <c r="F45" s="53" t="str">
        <f t="shared" si="0"/>
        <v xml:space="preserve"> </v>
      </c>
      <c r="G45" s="91" t="str">
        <f t="shared" si="1"/>
        <v xml:space="preserve"> </v>
      </c>
      <c r="H45" s="90" t="str">
        <f>IF(ISBLANK(H$2)," ",(SUMIF(ClassRecord!$G$2:$IV$2,H$2,ClassRecord!$G44:$IV44)))</f>
        <v xml:space="preserve"> </v>
      </c>
      <c r="I45" s="53" t="str">
        <f t="shared" si="2"/>
        <v xml:space="preserve"> </v>
      </c>
      <c r="J45" s="91" t="str">
        <f t="shared" si="3"/>
        <v xml:space="preserve"> </v>
      </c>
      <c r="K45" s="90" t="str">
        <f>IF(ISBLANK(K$2)," ",(SUMIF(ClassRecord!$G$2:$IV$2,K$2,ClassRecord!$G44:$IV44)))</f>
        <v xml:space="preserve"> </v>
      </c>
      <c r="L45" s="53" t="str">
        <f t="shared" si="4"/>
        <v xml:space="preserve"> </v>
      </c>
      <c r="M45" s="91" t="str">
        <f t="shared" si="5"/>
        <v xml:space="preserve"> </v>
      </c>
      <c r="N45" s="90" t="str">
        <f>IF(ISBLANK(N$2)," ",(SUMIF(ClassRecord!$G$2:$IV$2,N$2,ClassRecord!$G44:$IV44)))</f>
        <v xml:space="preserve"> </v>
      </c>
      <c r="O45" s="53" t="str">
        <f t="shared" si="6"/>
        <v xml:space="preserve"> </v>
      </c>
      <c r="P45" s="91" t="str">
        <f t="shared" si="7"/>
        <v xml:space="preserve"> </v>
      </c>
      <c r="Q45" s="90" t="str">
        <f>IF(ISBLANK(Q$2)," ",(SUMIF(ClassRecord!$G$2:$IV$2,Q$2,ClassRecord!$G44:$IV44)))</f>
        <v xml:space="preserve"> </v>
      </c>
      <c r="R45" s="53" t="str">
        <f t="shared" si="8"/>
        <v xml:space="preserve"> </v>
      </c>
      <c r="S45" s="91" t="str">
        <f t="shared" si="9"/>
        <v xml:space="preserve"> </v>
      </c>
      <c r="T45" s="90" t="str">
        <f>IF(ISBLANK(T$2)," ",(SUMIF(ClassRecord!$G$2:$IV$2,T$2,ClassRecord!$G44:$IV44)))</f>
        <v xml:space="preserve"> </v>
      </c>
      <c r="U45" s="53" t="str">
        <f t="shared" si="10"/>
        <v xml:space="preserve"> </v>
      </c>
      <c r="V45" s="91" t="str">
        <f t="shared" si="11"/>
        <v xml:space="preserve"> </v>
      </c>
      <c r="W45" s="92">
        <f t="shared" si="12"/>
        <v>0</v>
      </c>
      <c r="X45" s="91">
        <f t="shared" si="13"/>
        <v>0</v>
      </c>
      <c r="Y45" s="93" t="str">
        <f>IF(ISBLANK(ClassRecord!C44)," ",ClassRecord!C44)</f>
        <v xml:space="preserve"> </v>
      </c>
      <c r="Z45" s="94" t="str">
        <f t="shared" si="14"/>
        <v xml:space="preserve"> </v>
      </c>
      <c r="AA45" s="91" t="str">
        <f t="shared" si="15"/>
        <v xml:space="preserve"> </v>
      </c>
      <c r="AB45" s="95" t="str">
        <f>IF(ISBLANK(ClassRecord!D44)," ",ClassRecord!D44)</f>
        <v xml:space="preserve"> </v>
      </c>
      <c r="AC45" s="94" t="str">
        <f t="shared" si="16"/>
        <v xml:space="preserve"> </v>
      </c>
      <c r="AD45" s="91" t="str">
        <f t="shared" si="17"/>
        <v xml:space="preserve"> </v>
      </c>
      <c r="AE45" s="95" t="str">
        <f>IF(ISBLANK(ClassRecord!E44)," ",ClassRecord!E44)</f>
        <v xml:space="preserve"> </v>
      </c>
      <c r="AF45" s="94" t="str">
        <f t="shared" si="18"/>
        <v xml:space="preserve"> </v>
      </c>
      <c r="AG45" s="91" t="str">
        <f t="shared" si="19"/>
        <v xml:space="preserve"> </v>
      </c>
      <c r="AH45" s="95" t="str">
        <f>IF(ISBLANK(ClassRecord!F44)," ",ClassRecord!F44)</f>
        <v xml:space="preserve"> </v>
      </c>
      <c r="AI45" s="94" t="str">
        <f t="shared" si="20"/>
        <v xml:space="preserve"> </v>
      </c>
      <c r="AJ45" s="91" t="str">
        <f t="shared" si="21"/>
        <v xml:space="preserve"> </v>
      </c>
      <c r="AK45" s="96">
        <f t="shared" si="22"/>
        <v>0</v>
      </c>
      <c r="AL45" s="97">
        <f t="shared" si="23"/>
        <v>65</v>
      </c>
      <c r="AM45" s="97" t="str">
        <f t="shared" si="24"/>
        <v>INC</v>
      </c>
      <c r="AN45" s="98" t="str">
        <f t="shared" si="25"/>
        <v>NFE</v>
      </c>
    </row>
    <row r="46" spans="1:40" s="99" customFormat="1" ht="17.399999999999999" x14ac:dyDescent="0.3">
      <c r="A46" s="87">
        <f>Data!A63</f>
        <v>42</v>
      </c>
      <c r="B46" s="88" t="str">
        <f>IF(ISBLANK(Data!B63)," ",Data!B63)</f>
        <v xml:space="preserve"> </v>
      </c>
      <c r="C46" s="89" t="str">
        <f>IF(ISBLANK(Data!C63)," ",Data!C63)</f>
        <v xml:space="preserve"> </v>
      </c>
      <c r="D46" s="89" t="str">
        <f>IF(ISBLANK(Data!E63)," ",Data!E63)</f>
        <v xml:space="preserve"> </v>
      </c>
      <c r="E46" s="90" t="str">
        <f>IF(ISBLANK(E$2)," ",(SUMIF(ClassRecord!$G$2:$IV$2,E$2,ClassRecord!$G45:$IV45)))</f>
        <v xml:space="preserve"> </v>
      </c>
      <c r="F46" s="53" t="str">
        <f t="shared" si="0"/>
        <v xml:space="preserve"> </v>
      </c>
      <c r="G46" s="91" t="str">
        <f t="shared" si="1"/>
        <v xml:space="preserve"> </v>
      </c>
      <c r="H46" s="90" t="str">
        <f>IF(ISBLANK(H$2)," ",(SUMIF(ClassRecord!$G$2:$IV$2,H$2,ClassRecord!$G45:$IV45)))</f>
        <v xml:space="preserve"> </v>
      </c>
      <c r="I46" s="53" t="str">
        <f t="shared" si="2"/>
        <v xml:space="preserve"> </v>
      </c>
      <c r="J46" s="91" t="str">
        <f t="shared" si="3"/>
        <v xml:space="preserve"> </v>
      </c>
      <c r="K46" s="90" t="str">
        <f>IF(ISBLANK(K$2)," ",(SUMIF(ClassRecord!$G$2:$IV$2,K$2,ClassRecord!$G45:$IV45)))</f>
        <v xml:space="preserve"> </v>
      </c>
      <c r="L46" s="53" t="str">
        <f t="shared" si="4"/>
        <v xml:space="preserve"> </v>
      </c>
      <c r="M46" s="91" t="str">
        <f t="shared" si="5"/>
        <v xml:space="preserve"> </v>
      </c>
      <c r="N46" s="90" t="str">
        <f>IF(ISBLANK(N$2)," ",(SUMIF(ClassRecord!$G$2:$IV$2,N$2,ClassRecord!$G45:$IV45)))</f>
        <v xml:space="preserve"> </v>
      </c>
      <c r="O46" s="53" t="str">
        <f t="shared" si="6"/>
        <v xml:space="preserve"> </v>
      </c>
      <c r="P46" s="91" t="str">
        <f t="shared" si="7"/>
        <v xml:space="preserve"> </v>
      </c>
      <c r="Q46" s="90" t="str">
        <f>IF(ISBLANK(Q$2)," ",(SUMIF(ClassRecord!$G$2:$IV$2,Q$2,ClassRecord!$G45:$IV45)))</f>
        <v xml:space="preserve"> </v>
      </c>
      <c r="R46" s="53" t="str">
        <f t="shared" si="8"/>
        <v xml:space="preserve"> </v>
      </c>
      <c r="S46" s="91" t="str">
        <f t="shared" si="9"/>
        <v xml:space="preserve"> </v>
      </c>
      <c r="T46" s="90" t="str">
        <f>IF(ISBLANK(T$2)," ",(SUMIF(ClassRecord!$G$2:$IV$2,T$2,ClassRecord!$G45:$IV45)))</f>
        <v xml:space="preserve"> </v>
      </c>
      <c r="U46" s="53" t="str">
        <f t="shared" si="10"/>
        <v xml:space="preserve"> </v>
      </c>
      <c r="V46" s="91" t="str">
        <f t="shared" si="11"/>
        <v xml:space="preserve"> </v>
      </c>
      <c r="W46" s="92">
        <f t="shared" si="12"/>
        <v>0</v>
      </c>
      <c r="X46" s="91">
        <f t="shared" si="13"/>
        <v>0</v>
      </c>
      <c r="Y46" s="93" t="str">
        <f>IF(ISBLANK(ClassRecord!C45)," ",ClassRecord!C45)</f>
        <v xml:space="preserve"> </v>
      </c>
      <c r="Z46" s="94" t="str">
        <f t="shared" si="14"/>
        <v xml:space="preserve"> </v>
      </c>
      <c r="AA46" s="91" t="str">
        <f t="shared" si="15"/>
        <v xml:space="preserve"> </v>
      </c>
      <c r="AB46" s="95" t="str">
        <f>IF(ISBLANK(ClassRecord!D45)," ",ClassRecord!D45)</f>
        <v xml:space="preserve"> </v>
      </c>
      <c r="AC46" s="94" t="str">
        <f t="shared" si="16"/>
        <v xml:space="preserve"> </v>
      </c>
      <c r="AD46" s="91" t="str">
        <f t="shared" si="17"/>
        <v xml:space="preserve"> </v>
      </c>
      <c r="AE46" s="95" t="str">
        <f>IF(ISBLANK(ClassRecord!E45)," ",ClassRecord!E45)</f>
        <v xml:space="preserve"> </v>
      </c>
      <c r="AF46" s="94" t="str">
        <f t="shared" si="18"/>
        <v xml:space="preserve"> </v>
      </c>
      <c r="AG46" s="91" t="str">
        <f t="shared" si="19"/>
        <v xml:space="preserve"> </v>
      </c>
      <c r="AH46" s="95" t="str">
        <f>IF(ISBLANK(ClassRecord!F45)," ",ClassRecord!F45)</f>
        <v xml:space="preserve"> </v>
      </c>
      <c r="AI46" s="94" t="str">
        <f t="shared" si="20"/>
        <v xml:space="preserve"> </v>
      </c>
      <c r="AJ46" s="91" t="str">
        <f t="shared" si="21"/>
        <v xml:space="preserve"> </v>
      </c>
      <c r="AK46" s="96">
        <f t="shared" si="22"/>
        <v>0</v>
      </c>
      <c r="AL46" s="97">
        <f t="shared" si="23"/>
        <v>65</v>
      </c>
      <c r="AM46" s="97" t="str">
        <f t="shared" si="24"/>
        <v>INC</v>
      </c>
      <c r="AN46" s="98" t="str">
        <f t="shared" si="25"/>
        <v>NFE</v>
      </c>
    </row>
    <row r="47" spans="1:40" s="99" customFormat="1" ht="17.399999999999999" x14ac:dyDescent="0.3">
      <c r="A47" s="87">
        <f>Data!A64</f>
        <v>43</v>
      </c>
      <c r="B47" s="88" t="str">
        <f>IF(ISBLANK(Data!B64)," ",Data!B64)</f>
        <v xml:space="preserve"> </v>
      </c>
      <c r="C47" s="89" t="str">
        <f>IF(ISBLANK(Data!C64)," ",Data!C64)</f>
        <v xml:space="preserve"> </v>
      </c>
      <c r="D47" s="89" t="str">
        <f>IF(ISBLANK(Data!E64)," ",Data!E64)</f>
        <v xml:space="preserve"> </v>
      </c>
      <c r="E47" s="90" t="str">
        <f>IF(ISBLANK(E$2)," ",(SUMIF(ClassRecord!$G$2:$IV$2,E$2,ClassRecord!$G46:$IV46)))</f>
        <v xml:space="preserve"> </v>
      </c>
      <c r="F47" s="53" t="str">
        <f t="shared" si="0"/>
        <v xml:space="preserve"> </v>
      </c>
      <c r="G47" s="91" t="str">
        <f t="shared" si="1"/>
        <v xml:space="preserve"> </v>
      </c>
      <c r="H47" s="90" t="str">
        <f>IF(ISBLANK(H$2)," ",(SUMIF(ClassRecord!$G$2:$IV$2,H$2,ClassRecord!$G46:$IV46)))</f>
        <v xml:space="preserve"> </v>
      </c>
      <c r="I47" s="53" t="str">
        <f t="shared" si="2"/>
        <v xml:space="preserve"> </v>
      </c>
      <c r="J47" s="91" t="str">
        <f t="shared" si="3"/>
        <v xml:space="preserve"> </v>
      </c>
      <c r="K47" s="90" t="str">
        <f>IF(ISBLANK(K$2)," ",(SUMIF(ClassRecord!$G$2:$IV$2,K$2,ClassRecord!$G46:$IV46)))</f>
        <v xml:space="preserve"> </v>
      </c>
      <c r="L47" s="53" t="str">
        <f t="shared" si="4"/>
        <v xml:space="preserve"> </v>
      </c>
      <c r="M47" s="91" t="str">
        <f t="shared" si="5"/>
        <v xml:space="preserve"> </v>
      </c>
      <c r="N47" s="90" t="str">
        <f>IF(ISBLANK(N$2)," ",(SUMIF(ClassRecord!$G$2:$IV$2,N$2,ClassRecord!$G46:$IV46)))</f>
        <v xml:space="preserve"> </v>
      </c>
      <c r="O47" s="53" t="str">
        <f t="shared" si="6"/>
        <v xml:space="preserve"> </v>
      </c>
      <c r="P47" s="91" t="str">
        <f t="shared" si="7"/>
        <v xml:space="preserve"> </v>
      </c>
      <c r="Q47" s="90" t="str">
        <f>IF(ISBLANK(Q$2)," ",(SUMIF(ClassRecord!$G$2:$IV$2,Q$2,ClassRecord!$G46:$IV46)))</f>
        <v xml:space="preserve"> </v>
      </c>
      <c r="R47" s="53" t="str">
        <f t="shared" si="8"/>
        <v xml:space="preserve"> </v>
      </c>
      <c r="S47" s="91" t="str">
        <f t="shared" si="9"/>
        <v xml:space="preserve"> </v>
      </c>
      <c r="T47" s="90" t="str">
        <f>IF(ISBLANK(T$2)," ",(SUMIF(ClassRecord!$G$2:$IV$2,T$2,ClassRecord!$G46:$IV46)))</f>
        <v xml:space="preserve"> </v>
      </c>
      <c r="U47" s="53" t="str">
        <f t="shared" si="10"/>
        <v xml:space="preserve"> </v>
      </c>
      <c r="V47" s="91" t="str">
        <f t="shared" si="11"/>
        <v xml:space="preserve"> </v>
      </c>
      <c r="W47" s="92">
        <f t="shared" si="12"/>
        <v>0</v>
      </c>
      <c r="X47" s="91">
        <f t="shared" si="13"/>
        <v>0</v>
      </c>
      <c r="Y47" s="93" t="str">
        <f>IF(ISBLANK(ClassRecord!C46)," ",ClassRecord!C46)</f>
        <v xml:space="preserve"> </v>
      </c>
      <c r="Z47" s="94" t="str">
        <f t="shared" si="14"/>
        <v xml:space="preserve"> </v>
      </c>
      <c r="AA47" s="91" t="str">
        <f t="shared" si="15"/>
        <v xml:space="preserve"> </v>
      </c>
      <c r="AB47" s="95" t="str">
        <f>IF(ISBLANK(ClassRecord!D46)," ",ClassRecord!D46)</f>
        <v xml:space="preserve"> </v>
      </c>
      <c r="AC47" s="94" t="str">
        <f t="shared" si="16"/>
        <v xml:space="preserve"> </v>
      </c>
      <c r="AD47" s="91" t="str">
        <f t="shared" si="17"/>
        <v xml:space="preserve"> </v>
      </c>
      <c r="AE47" s="95" t="str">
        <f>IF(ISBLANK(ClassRecord!E46)," ",ClassRecord!E46)</f>
        <v xml:space="preserve"> </v>
      </c>
      <c r="AF47" s="94" t="str">
        <f t="shared" si="18"/>
        <v xml:space="preserve"> </v>
      </c>
      <c r="AG47" s="91" t="str">
        <f t="shared" si="19"/>
        <v xml:space="preserve"> </v>
      </c>
      <c r="AH47" s="95" t="str">
        <f>IF(ISBLANK(ClassRecord!F46)," ",ClassRecord!F46)</f>
        <v xml:space="preserve"> </v>
      </c>
      <c r="AI47" s="94" t="str">
        <f t="shared" si="20"/>
        <v xml:space="preserve"> </v>
      </c>
      <c r="AJ47" s="91" t="str">
        <f t="shared" si="21"/>
        <v xml:space="preserve"> </v>
      </c>
      <c r="AK47" s="96">
        <f t="shared" si="22"/>
        <v>0</v>
      </c>
      <c r="AL47" s="97">
        <f t="shared" si="23"/>
        <v>65</v>
      </c>
      <c r="AM47" s="97" t="str">
        <f t="shared" si="24"/>
        <v>INC</v>
      </c>
      <c r="AN47" s="98" t="str">
        <f t="shared" si="25"/>
        <v>NFE</v>
      </c>
    </row>
    <row r="48" spans="1:40" s="99" customFormat="1" ht="17.399999999999999" x14ac:dyDescent="0.3">
      <c r="A48" s="100">
        <f>Data!A65</f>
        <v>44</v>
      </c>
      <c r="B48" s="88" t="str">
        <f>IF(ISBLANK(Data!B65)," ",Data!B65)</f>
        <v xml:space="preserve"> </v>
      </c>
      <c r="C48" s="89" t="str">
        <f>IF(ISBLANK(Data!C65)," ",Data!C65)</f>
        <v xml:space="preserve"> </v>
      </c>
      <c r="D48" s="89" t="str">
        <f>IF(ISBLANK(Data!E65)," ",Data!E65)</f>
        <v xml:space="preserve"> </v>
      </c>
      <c r="E48" s="90" t="str">
        <f>IF(ISBLANK(E$2)," ",(SUMIF(ClassRecord!$G$2:$IV$2,E$2,ClassRecord!$G47:$IV47)))</f>
        <v xml:space="preserve"> </v>
      </c>
      <c r="F48" s="53" t="str">
        <f t="shared" si="0"/>
        <v xml:space="preserve"> </v>
      </c>
      <c r="G48" s="91" t="str">
        <f t="shared" si="1"/>
        <v xml:space="preserve"> </v>
      </c>
      <c r="H48" s="90" t="str">
        <f>IF(ISBLANK(H$2)," ",(SUMIF(ClassRecord!$G$2:$IV$2,H$2,ClassRecord!$G47:$IV47)))</f>
        <v xml:space="preserve"> </v>
      </c>
      <c r="I48" s="53" t="str">
        <f t="shared" si="2"/>
        <v xml:space="preserve"> </v>
      </c>
      <c r="J48" s="91" t="str">
        <f t="shared" si="3"/>
        <v xml:space="preserve"> </v>
      </c>
      <c r="K48" s="90" t="str">
        <f>IF(ISBLANK(K$2)," ",(SUMIF(ClassRecord!$G$2:$IV$2,K$2,ClassRecord!$G47:$IV47)))</f>
        <v xml:space="preserve"> </v>
      </c>
      <c r="L48" s="53" t="str">
        <f t="shared" si="4"/>
        <v xml:space="preserve"> </v>
      </c>
      <c r="M48" s="91" t="str">
        <f t="shared" si="5"/>
        <v xml:space="preserve"> </v>
      </c>
      <c r="N48" s="90" t="str">
        <f>IF(ISBLANK(N$2)," ",(SUMIF(ClassRecord!$G$2:$IV$2,N$2,ClassRecord!$G47:$IV47)))</f>
        <v xml:space="preserve"> </v>
      </c>
      <c r="O48" s="53" t="str">
        <f t="shared" si="6"/>
        <v xml:space="preserve"> </v>
      </c>
      <c r="P48" s="91" t="str">
        <f t="shared" si="7"/>
        <v xml:space="preserve"> </v>
      </c>
      <c r="Q48" s="90" t="str">
        <f>IF(ISBLANK(Q$2)," ",(SUMIF(ClassRecord!$G$2:$IV$2,Q$2,ClassRecord!$G47:$IV47)))</f>
        <v xml:space="preserve"> </v>
      </c>
      <c r="R48" s="53" t="str">
        <f t="shared" si="8"/>
        <v xml:space="preserve"> </v>
      </c>
      <c r="S48" s="91" t="str">
        <f t="shared" si="9"/>
        <v xml:space="preserve"> </v>
      </c>
      <c r="T48" s="90" t="str">
        <f>IF(ISBLANK(T$2)," ",(SUMIF(ClassRecord!$G$2:$IV$2,T$2,ClassRecord!$G47:$IV47)))</f>
        <v xml:space="preserve"> </v>
      </c>
      <c r="U48" s="53" t="str">
        <f t="shared" si="10"/>
        <v xml:space="preserve"> </v>
      </c>
      <c r="V48" s="91" t="str">
        <f t="shared" si="11"/>
        <v xml:space="preserve"> </v>
      </c>
      <c r="W48" s="92">
        <f t="shared" si="12"/>
        <v>0</v>
      </c>
      <c r="X48" s="91">
        <f t="shared" si="13"/>
        <v>0</v>
      </c>
      <c r="Y48" s="93" t="str">
        <f>IF(ISBLANK(ClassRecord!C47)," ",ClassRecord!C47)</f>
        <v xml:space="preserve"> </v>
      </c>
      <c r="Z48" s="94" t="str">
        <f t="shared" si="14"/>
        <v xml:space="preserve"> </v>
      </c>
      <c r="AA48" s="91" t="str">
        <f t="shared" si="15"/>
        <v xml:space="preserve"> </v>
      </c>
      <c r="AB48" s="95" t="str">
        <f>IF(ISBLANK(ClassRecord!D47)," ",ClassRecord!D47)</f>
        <v xml:space="preserve"> </v>
      </c>
      <c r="AC48" s="94" t="str">
        <f t="shared" si="16"/>
        <v xml:space="preserve"> </v>
      </c>
      <c r="AD48" s="91" t="str">
        <f t="shared" si="17"/>
        <v xml:space="preserve"> </v>
      </c>
      <c r="AE48" s="95" t="str">
        <f>IF(ISBLANK(ClassRecord!E47)," ",ClassRecord!E47)</f>
        <v xml:space="preserve"> </v>
      </c>
      <c r="AF48" s="94" t="str">
        <f t="shared" si="18"/>
        <v xml:space="preserve"> </v>
      </c>
      <c r="AG48" s="91" t="str">
        <f t="shared" si="19"/>
        <v xml:space="preserve"> </v>
      </c>
      <c r="AH48" s="95" t="str">
        <f>IF(ISBLANK(ClassRecord!F47)," ",ClassRecord!F47)</f>
        <v xml:space="preserve"> </v>
      </c>
      <c r="AI48" s="94" t="str">
        <f t="shared" si="20"/>
        <v xml:space="preserve"> </v>
      </c>
      <c r="AJ48" s="91" t="str">
        <f t="shared" si="21"/>
        <v xml:space="preserve"> </v>
      </c>
      <c r="AK48" s="96">
        <f t="shared" si="22"/>
        <v>0</v>
      </c>
      <c r="AL48" s="97">
        <f t="shared" si="23"/>
        <v>65</v>
      </c>
      <c r="AM48" s="97" t="str">
        <f t="shared" si="24"/>
        <v>INC</v>
      </c>
      <c r="AN48" s="98" t="str">
        <f t="shared" si="25"/>
        <v>NFE</v>
      </c>
    </row>
    <row r="49" spans="1:40" s="99" customFormat="1" ht="17.399999999999999" x14ac:dyDescent="0.3">
      <c r="A49" s="101">
        <f>Data!A66</f>
        <v>45</v>
      </c>
      <c r="B49" s="88" t="str">
        <f>IF(ISBLANK(Data!B66)," ",Data!B66)</f>
        <v xml:space="preserve"> </v>
      </c>
      <c r="C49" s="89" t="str">
        <f>IF(ISBLANK(Data!C66)," ",Data!C66)</f>
        <v xml:space="preserve"> </v>
      </c>
      <c r="D49" s="89" t="str">
        <f>IF(ISBLANK(Data!E66)," ",Data!E66)</f>
        <v xml:space="preserve"> </v>
      </c>
      <c r="E49" s="90" t="str">
        <f>IF(ISBLANK(E$2)," ",(SUMIF(ClassRecord!$G$2:$IV$2,E$2,ClassRecord!$G48:$IV48)))</f>
        <v xml:space="preserve"> </v>
      </c>
      <c r="F49" s="53" t="str">
        <f t="shared" si="0"/>
        <v xml:space="preserve"> </v>
      </c>
      <c r="G49" s="91" t="str">
        <f t="shared" si="1"/>
        <v xml:space="preserve"> </v>
      </c>
      <c r="H49" s="90" t="str">
        <f>IF(ISBLANK(H$2)," ",(SUMIF(ClassRecord!$G$2:$IV$2,H$2,ClassRecord!$G48:$IV48)))</f>
        <v xml:space="preserve"> </v>
      </c>
      <c r="I49" s="53" t="str">
        <f t="shared" si="2"/>
        <v xml:space="preserve"> </v>
      </c>
      <c r="J49" s="91" t="str">
        <f t="shared" si="3"/>
        <v xml:space="preserve"> </v>
      </c>
      <c r="K49" s="90" t="str">
        <f>IF(ISBLANK(K$2)," ",(SUMIF(ClassRecord!$G$2:$IV$2,K$2,ClassRecord!$G48:$IV48)))</f>
        <v xml:space="preserve"> </v>
      </c>
      <c r="L49" s="53" t="str">
        <f t="shared" si="4"/>
        <v xml:space="preserve"> </v>
      </c>
      <c r="M49" s="91" t="str">
        <f t="shared" si="5"/>
        <v xml:space="preserve"> </v>
      </c>
      <c r="N49" s="90" t="str">
        <f>IF(ISBLANK(N$2)," ",(SUMIF(ClassRecord!$G$2:$IV$2,N$2,ClassRecord!$G48:$IV48)))</f>
        <v xml:space="preserve"> </v>
      </c>
      <c r="O49" s="53" t="str">
        <f t="shared" si="6"/>
        <v xml:space="preserve"> </v>
      </c>
      <c r="P49" s="91" t="str">
        <f t="shared" si="7"/>
        <v xml:space="preserve"> </v>
      </c>
      <c r="Q49" s="90" t="str">
        <f>IF(ISBLANK(Q$2)," ",(SUMIF(ClassRecord!$G$2:$IV$2,Q$2,ClassRecord!$G48:$IV48)))</f>
        <v xml:space="preserve"> </v>
      </c>
      <c r="R49" s="53" t="str">
        <f t="shared" si="8"/>
        <v xml:space="preserve"> </v>
      </c>
      <c r="S49" s="91" t="str">
        <f t="shared" si="9"/>
        <v xml:space="preserve"> </v>
      </c>
      <c r="T49" s="90" t="str">
        <f>IF(ISBLANK(T$2)," ",(SUMIF(ClassRecord!$G$2:$IV$2,T$2,ClassRecord!$G48:$IV48)))</f>
        <v xml:space="preserve"> </v>
      </c>
      <c r="U49" s="53" t="str">
        <f t="shared" si="10"/>
        <v xml:space="preserve"> </v>
      </c>
      <c r="V49" s="91" t="str">
        <f t="shared" si="11"/>
        <v xml:space="preserve"> </v>
      </c>
      <c r="W49" s="92">
        <f t="shared" si="12"/>
        <v>0</v>
      </c>
      <c r="X49" s="91">
        <f t="shared" si="13"/>
        <v>0</v>
      </c>
      <c r="Y49" s="93" t="str">
        <f>IF(ISBLANK(ClassRecord!C48)," ",ClassRecord!C48)</f>
        <v xml:space="preserve"> </v>
      </c>
      <c r="Z49" s="102" t="str">
        <f t="shared" si="14"/>
        <v xml:space="preserve"> </v>
      </c>
      <c r="AA49" s="91" t="str">
        <f t="shared" si="15"/>
        <v xml:space="preserve"> </v>
      </c>
      <c r="AB49" s="95" t="str">
        <f>IF(ISBLANK(ClassRecord!D48)," ",ClassRecord!D48)</f>
        <v xml:space="preserve"> </v>
      </c>
      <c r="AC49" s="102" t="str">
        <f t="shared" si="16"/>
        <v xml:space="preserve"> </v>
      </c>
      <c r="AD49" s="91" t="str">
        <f t="shared" si="17"/>
        <v xml:space="preserve"> </v>
      </c>
      <c r="AE49" s="95" t="str">
        <f>IF(ISBLANK(ClassRecord!E48)," ",ClassRecord!E48)</f>
        <v xml:space="preserve"> </v>
      </c>
      <c r="AF49" s="102" t="str">
        <f t="shared" si="18"/>
        <v xml:space="preserve"> </v>
      </c>
      <c r="AG49" s="91" t="str">
        <f t="shared" si="19"/>
        <v xml:space="preserve"> </v>
      </c>
      <c r="AH49" s="95" t="str">
        <f>IF(ISBLANK(ClassRecord!F48)," ",ClassRecord!F48)</f>
        <v xml:space="preserve"> </v>
      </c>
      <c r="AI49" s="102" t="str">
        <f t="shared" si="20"/>
        <v xml:space="preserve"> </v>
      </c>
      <c r="AJ49" s="91" t="str">
        <f t="shared" si="21"/>
        <v xml:space="preserve"> </v>
      </c>
      <c r="AK49" s="96">
        <f t="shared" si="22"/>
        <v>0</v>
      </c>
      <c r="AL49" s="97">
        <f t="shared" si="23"/>
        <v>65</v>
      </c>
      <c r="AM49" s="97" t="str">
        <f t="shared" si="24"/>
        <v>INC</v>
      </c>
      <c r="AN49" s="98" t="str">
        <f t="shared" si="25"/>
        <v>NFE</v>
      </c>
    </row>
    <row r="50" spans="1:40" ht="17.399999999999999" x14ac:dyDescent="0.3">
      <c r="A50" s="101">
        <f>Data!A67</f>
        <v>46</v>
      </c>
      <c r="B50" s="88" t="str">
        <f>IF(ISBLANK(Data!B67)," ",Data!B67)</f>
        <v xml:space="preserve"> </v>
      </c>
      <c r="C50" s="89" t="str">
        <f>IF(ISBLANK(Data!C67)," ",Data!C67)</f>
        <v xml:space="preserve"> </v>
      </c>
      <c r="D50" s="89" t="str">
        <f>IF(ISBLANK(Data!E67)," ",Data!E67)</f>
        <v xml:space="preserve"> </v>
      </c>
      <c r="E50" s="90" t="str">
        <f>IF(ISBLANK(E$2)," ",(SUMIF(ClassRecord!$G$2:$IV$2,E$2,ClassRecord!$G49:$IV49)))</f>
        <v xml:space="preserve"> </v>
      </c>
      <c r="F50" s="53" t="str">
        <f t="shared" si="0"/>
        <v xml:space="preserve"> </v>
      </c>
      <c r="G50" s="91" t="str">
        <f t="shared" si="1"/>
        <v xml:space="preserve"> </v>
      </c>
      <c r="H50" s="90" t="str">
        <f>IF(ISBLANK(H$2)," ",(SUMIF(ClassRecord!$G$2:$IV$2,H$2,ClassRecord!$G49:$IV49)))</f>
        <v xml:space="preserve"> </v>
      </c>
      <c r="I50" s="53" t="str">
        <f t="shared" si="2"/>
        <v xml:space="preserve"> </v>
      </c>
      <c r="J50" s="91" t="str">
        <f t="shared" si="3"/>
        <v xml:space="preserve"> </v>
      </c>
      <c r="K50" s="90" t="str">
        <f>IF(ISBLANK(K$2)," ",(SUMIF(ClassRecord!$G$2:$IV$2,K$2,ClassRecord!$G49:$IV49)))</f>
        <v xml:space="preserve"> </v>
      </c>
      <c r="L50" s="53" t="str">
        <f t="shared" si="4"/>
        <v xml:space="preserve"> </v>
      </c>
      <c r="M50" s="91" t="str">
        <f t="shared" si="5"/>
        <v xml:space="preserve"> </v>
      </c>
      <c r="N50" s="90" t="str">
        <f>IF(ISBLANK(N$2)," ",(SUMIF(ClassRecord!$G$2:$IV$2,N$2,ClassRecord!$G49:$IV49)))</f>
        <v xml:space="preserve"> </v>
      </c>
      <c r="O50" s="53" t="str">
        <f t="shared" si="6"/>
        <v xml:space="preserve"> </v>
      </c>
      <c r="P50" s="91" t="str">
        <f t="shared" si="7"/>
        <v xml:space="preserve"> </v>
      </c>
      <c r="Q50" s="90" t="str">
        <f>IF(ISBLANK(Q$2)," ",(SUMIF(ClassRecord!$G$2:$IV$2,Q$2,ClassRecord!$G49:$IV49)))</f>
        <v xml:space="preserve"> </v>
      </c>
      <c r="R50" s="53" t="str">
        <f t="shared" si="8"/>
        <v xml:space="preserve"> </v>
      </c>
      <c r="S50" s="91" t="str">
        <f t="shared" si="9"/>
        <v xml:space="preserve"> </v>
      </c>
      <c r="T50" s="90" t="str">
        <f>IF(ISBLANK(T$2)," ",(SUMIF(ClassRecord!$G$2:$IV$2,T$2,ClassRecord!$G49:$IV49)))</f>
        <v xml:space="preserve"> </v>
      </c>
      <c r="U50" s="53" t="str">
        <f t="shared" si="10"/>
        <v xml:space="preserve"> </v>
      </c>
      <c r="V50" s="91" t="str">
        <f t="shared" si="11"/>
        <v xml:space="preserve"> </v>
      </c>
      <c r="W50" s="92">
        <f t="shared" si="12"/>
        <v>0</v>
      </c>
      <c r="X50" s="91">
        <f t="shared" si="13"/>
        <v>0</v>
      </c>
      <c r="Y50" s="93" t="str">
        <f>IF(ISBLANK(ClassRecord!C49)," ",ClassRecord!C49)</f>
        <v xml:space="preserve"> </v>
      </c>
      <c r="Z50" s="102" t="str">
        <f t="shared" si="14"/>
        <v xml:space="preserve"> </v>
      </c>
      <c r="AA50" s="91" t="str">
        <f t="shared" si="15"/>
        <v xml:space="preserve"> </v>
      </c>
      <c r="AB50" s="95" t="str">
        <f>IF(ISBLANK(ClassRecord!D49)," ",ClassRecord!D49)</f>
        <v xml:space="preserve"> </v>
      </c>
      <c r="AC50" s="102" t="str">
        <f t="shared" si="16"/>
        <v xml:space="preserve"> </v>
      </c>
      <c r="AD50" s="91" t="str">
        <f t="shared" si="17"/>
        <v xml:space="preserve"> </v>
      </c>
      <c r="AE50" s="95" t="str">
        <f>IF(ISBLANK(ClassRecord!E49)," ",ClassRecord!E49)</f>
        <v xml:space="preserve"> </v>
      </c>
      <c r="AF50" s="102" t="str">
        <f t="shared" si="18"/>
        <v xml:space="preserve"> </v>
      </c>
      <c r="AG50" s="91" t="str">
        <f t="shared" si="19"/>
        <v xml:space="preserve"> </v>
      </c>
      <c r="AH50" s="95" t="str">
        <f>IF(ISBLANK(ClassRecord!F49)," ",ClassRecord!F49)</f>
        <v xml:space="preserve"> </v>
      </c>
      <c r="AI50" s="102" t="str">
        <f t="shared" si="20"/>
        <v xml:space="preserve"> </v>
      </c>
      <c r="AJ50" s="91" t="str">
        <f t="shared" si="21"/>
        <v xml:space="preserve"> </v>
      </c>
      <c r="AK50" s="96">
        <f t="shared" si="22"/>
        <v>0</v>
      </c>
      <c r="AL50" s="97">
        <f t="shared" si="23"/>
        <v>65</v>
      </c>
      <c r="AM50" s="97" t="str">
        <f t="shared" si="24"/>
        <v>INC</v>
      </c>
      <c r="AN50" s="98" t="str">
        <f t="shared" si="25"/>
        <v>NFE</v>
      </c>
    </row>
    <row r="51" spans="1:40" ht="17.399999999999999" x14ac:dyDescent="0.3">
      <c r="A51" s="101">
        <f>Data!A68</f>
        <v>47</v>
      </c>
      <c r="B51" s="88" t="str">
        <f>IF(ISBLANK(Data!B68)," ",Data!B68)</f>
        <v xml:space="preserve"> </v>
      </c>
      <c r="C51" s="89" t="str">
        <f>IF(ISBLANK(Data!C68)," ",Data!C68)</f>
        <v xml:space="preserve"> </v>
      </c>
      <c r="D51" s="89" t="str">
        <f>IF(ISBLANK(Data!E68)," ",Data!E68)</f>
        <v xml:space="preserve"> </v>
      </c>
      <c r="E51" s="90" t="str">
        <f>IF(ISBLANK(E$2)," ",(SUMIF(ClassRecord!$G$2:$IV$2,E$2,ClassRecord!$G50:$IV50)))</f>
        <v xml:space="preserve"> </v>
      </c>
      <c r="F51" s="53" t="str">
        <f t="shared" si="0"/>
        <v xml:space="preserve"> </v>
      </c>
      <c r="G51" s="91" t="str">
        <f t="shared" si="1"/>
        <v xml:space="preserve"> </v>
      </c>
      <c r="H51" s="90" t="str">
        <f>IF(ISBLANK(H$2)," ",(SUMIF(ClassRecord!$G$2:$IV$2,H$2,ClassRecord!$G50:$IV50)))</f>
        <v xml:space="preserve"> </v>
      </c>
      <c r="I51" s="53" t="str">
        <f t="shared" si="2"/>
        <v xml:space="preserve"> </v>
      </c>
      <c r="J51" s="91" t="str">
        <f t="shared" si="3"/>
        <v xml:space="preserve"> </v>
      </c>
      <c r="K51" s="90" t="str">
        <f>IF(ISBLANK(K$2)," ",(SUMIF(ClassRecord!$G$2:$IV$2,K$2,ClassRecord!$G50:$IV50)))</f>
        <v xml:space="preserve"> </v>
      </c>
      <c r="L51" s="53" t="str">
        <f t="shared" si="4"/>
        <v xml:space="preserve"> </v>
      </c>
      <c r="M51" s="91" t="str">
        <f t="shared" si="5"/>
        <v xml:space="preserve"> </v>
      </c>
      <c r="N51" s="90" t="str">
        <f>IF(ISBLANK(N$2)," ",(SUMIF(ClassRecord!$G$2:$IV$2,N$2,ClassRecord!$G50:$IV50)))</f>
        <v xml:space="preserve"> </v>
      </c>
      <c r="O51" s="53" t="str">
        <f t="shared" si="6"/>
        <v xml:space="preserve"> </v>
      </c>
      <c r="P51" s="91" t="str">
        <f t="shared" si="7"/>
        <v xml:space="preserve"> </v>
      </c>
      <c r="Q51" s="90" t="str">
        <f>IF(ISBLANK(Q$2)," ",(SUMIF(ClassRecord!$G$2:$IV$2,Q$2,ClassRecord!$G50:$IV50)))</f>
        <v xml:space="preserve"> </v>
      </c>
      <c r="R51" s="53" t="str">
        <f t="shared" si="8"/>
        <v xml:space="preserve"> </v>
      </c>
      <c r="S51" s="91" t="str">
        <f t="shared" si="9"/>
        <v xml:space="preserve"> </v>
      </c>
      <c r="T51" s="90" t="str">
        <f>IF(ISBLANK(T$2)," ",(SUMIF(ClassRecord!$G$2:$IV$2,T$2,ClassRecord!$G50:$IV50)))</f>
        <v xml:space="preserve"> </v>
      </c>
      <c r="U51" s="53" t="str">
        <f t="shared" si="10"/>
        <v xml:space="preserve"> </v>
      </c>
      <c r="V51" s="91" t="str">
        <f t="shared" si="11"/>
        <v xml:space="preserve"> </v>
      </c>
      <c r="W51" s="92">
        <f t="shared" si="12"/>
        <v>0</v>
      </c>
      <c r="X51" s="91">
        <f t="shared" si="13"/>
        <v>0</v>
      </c>
      <c r="Y51" s="93" t="str">
        <f>IF(ISBLANK(ClassRecord!C50)," ",ClassRecord!C50)</f>
        <v xml:space="preserve"> </v>
      </c>
      <c r="Z51" s="102" t="str">
        <f t="shared" si="14"/>
        <v xml:space="preserve"> </v>
      </c>
      <c r="AA51" s="91" t="str">
        <f t="shared" si="15"/>
        <v xml:space="preserve"> </v>
      </c>
      <c r="AB51" s="95" t="str">
        <f>IF(ISBLANK(ClassRecord!D50)," ",ClassRecord!D50)</f>
        <v xml:space="preserve"> </v>
      </c>
      <c r="AC51" s="102" t="str">
        <f t="shared" si="16"/>
        <v xml:space="preserve"> </v>
      </c>
      <c r="AD51" s="91" t="str">
        <f t="shared" si="17"/>
        <v xml:space="preserve"> </v>
      </c>
      <c r="AE51" s="95" t="str">
        <f>IF(ISBLANK(ClassRecord!E50)," ",ClassRecord!E50)</f>
        <v xml:space="preserve"> </v>
      </c>
      <c r="AF51" s="102" t="str">
        <f t="shared" si="18"/>
        <v xml:space="preserve"> </v>
      </c>
      <c r="AG51" s="91" t="str">
        <f t="shared" si="19"/>
        <v xml:space="preserve"> </v>
      </c>
      <c r="AH51" s="95" t="str">
        <f>IF(ISBLANK(ClassRecord!F50)," ",ClassRecord!F50)</f>
        <v xml:space="preserve"> </v>
      </c>
      <c r="AI51" s="102" t="str">
        <f t="shared" si="20"/>
        <v xml:space="preserve"> </v>
      </c>
      <c r="AJ51" s="91" t="str">
        <f t="shared" si="21"/>
        <v xml:space="preserve"> </v>
      </c>
      <c r="AK51" s="96">
        <f t="shared" si="22"/>
        <v>0</v>
      </c>
      <c r="AL51" s="97">
        <f t="shared" si="23"/>
        <v>65</v>
      </c>
      <c r="AM51" s="97" t="str">
        <f t="shared" si="24"/>
        <v>INC</v>
      </c>
      <c r="AN51" s="98" t="str">
        <f t="shared" si="25"/>
        <v>NFE</v>
      </c>
    </row>
    <row r="52" spans="1:40" ht="17.399999999999999" x14ac:dyDescent="0.3">
      <c r="A52" s="101">
        <f>Data!A69</f>
        <v>48</v>
      </c>
      <c r="B52" s="88" t="str">
        <f>IF(ISBLANK(Data!B69)," ",Data!B69)</f>
        <v xml:space="preserve"> </v>
      </c>
      <c r="C52" s="89" t="str">
        <f>IF(ISBLANK(Data!C69)," ",Data!C69)</f>
        <v xml:space="preserve"> </v>
      </c>
      <c r="D52" s="89" t="str">
        <f>IF(ISBLANK(Data!E69)," ",Data!E69)</f>
        <v xml:space="preserve"> </v>
      </c>
      <c r="E52" s="90" t="str">
        <f>IF(ISBLANK(E$2)," ",(SUMIF(ClassRecord!$G$2:$IV$2,E$2,ClassRecord!$G51:$IV51)))</f>
        <v xml:space="preserve"> </v>
      </c>
      <c r="F52" s="53" t="str">
        <f t="shared" si="0"/>
        <v xml:space="preserve"> </v>
      </c>
      <c r="G52" s="91" t="str">
        <f t="shared" si="1"/>
        <v xml:space="preserve"> </v>
      </c>
      <c r="H52" s="90" t="str">
        <f>IF(ISBLANK(H$2)," ",(SUMIF(ClassRecord!$G$2:$IV$2,H$2,ClassRecord!$G51:$IV51)))</f>
        <v xml:space="preserve"> </v>
      </c>
      <c r="I52" s="53" t="str">
        <f t="shared" si="2"/>
        <v xml:space="preserve"> </v>
      </c>
      <c r="J52" s="91" t="str">
        <f t="shared" si="3"/>
        <v xml:space="preserve"> </v>
      </c>
      <c r="K52" s="90" t="str">
        <f>IF(ISBLANK(K$2)," ",(SUMIF(ClassRecord!$G$2:$IV$2,K$2,ClassRecord!$G51:$IV51)))</f>
        <v xml:space="preserve"> </v>
      </c>
      <c r="L52" s="53" t="str">
        <f t="shared" si="4"/>
        <v xml:space="preserve"> </v>
      </c>
      <c r="M52" s="91" t="str">
        <f t="shared" si="5"/>
        <v xml:space="preserve"> </v>
      </c>
      <c r="N52" s="90" t="str">
        <f>IF(ISBLANK(N$2)," ",(SUMIF(ClassRecord!$G$2:$IV$2,N$2,ClassRecord!$G51:$IV51)))</f>
        <v xml:space="preserve"> </v>
      </c>
      <c r="O52" s="53" t="str">
        <f t="shared" si="6"/>
        <v xml:space="preserve"> </v>
      </c>
      <c r="P52" s="91" t="str">
        <f t="shared" si="7"/>
        <v xml:space="preserve"> </v>
      </c>
      <c r="Q52" s="90" t="str">
        <f>IF(ISBLANK(Q$2)," ",(SUMIF(ClassRecord!$G$2:$IV$2,Q$2,ClassRecord!$G51:$IV51)))</f>
        <v xml:space="preserve"> </v>
      </c>
      <c r="R52" s="53" t="str">
        <f t="shared" si="8"/>
        <v xml:space="preserve"> </v>
      </c>
      <c r="S52" s="91" t="str">
        <f t="shared" si="9"/>
        <v xml:space="preserve"> </v>
      </c>
      <c r="T52" s="90" t="str">
        <f>IF(ISBLANK(T$2)," ",(SUMIF(ClassRecord!$G$2:$IV$2,T$2,ClassRecord!$G51:$IV51)))</f>
        <v xml:space="preserve"> </v>
      </c>
      <c r="U52" s="53" t="str">
        <f t="shared" si="10"/>
        <v xml:space="preserve"> </v>
      </c>
      <c r="V52" s="91" t="str">
        <f t="shared" si="11"/>
        <v xml:space="preserve"> </v>
      </c>
      <c r="W52" s="92">
        <f t="shared" si="12"/>
        <v>0</v>
      </c>
      <c r="X52" s="91">
        <f t="shared" si="13"/>
        <v>0</v>
      </c>
      <c r="Y52" s="93" t="str">
        <f>IF(ISBLANK(ClassRecord!C51)," ",ClassRecord!C51)</f>
        <v xml:space="preserve"> </v>
      </c>
      <c r="Z52" s="102" t="str">
        <f t="shared" si="14"/>
        <v xml:space="preserve"> </v>
      </c>
      <c r="AA52" s="91" t="str">
        <f t="shared" si="15"/>
        <v xml:space="preserve"> </v>
      </c>
      <c r="AB52" s="95" t="str">
        <f>IF(ISBLANK(ClassRecord!D51)," ",ClassRecord!D51)</f>
        <v xml:space="preserve"> </v>
      </c>
      <c r="AC52" s="102" t="str">
        <f t="shared" si="16"/>
        <v xml:space="preserve"> </v>
      </c>
      <c r="AD52" s="91" t="str">
        <f t="shared" si="17"/>
        <v xml:space="preserve"> </v>
      </c>
      <c r="AE52" s="95" t="str">
        <f>IF(ISBLANK(ClassRecord!E51)," ",ClassRecord!E51)</f>
        <v xml:space="preserve"> </v>
      </c>
      <c r="AF52" s="102" t="str">
        <f t="shared" si="18"/>
        <v xml:space="preserve"> </v>
      </c>
      <c r="AG52" s="91" t="str">
        <f t="shared" si="19"/>
        <v xml:space="preserve"> </v>
      </c>
      <c r="AH52" s="95" t="str">
        <f>IF(ISBLANK(ClassRecord!F51)," ",ClassRecord!F51)</f>
        <v xml:space="preserve"> </v>
      </c>
      <c r="AI52" s="102" t="str">
        <f t="shared" si="20"/>
        <v xml:space="preserve"> </v>
      </c>
      <c r="AJ52" s="91" t="str">
        <f t="shared" si="21"/>
        <v xml:space="preserve"> </v>
      </c>
      <c r="AK52" s="96">
        <f t="shared" si="22"/>
        <v>0</v>
      </c>
      <c r="AL52" s="97">
        <f t="shared" si="23"/>
        <v>65</v>
      </c>
      <c r="AM52" s="97" t="str">
        <f t="shared" si="24"/>
        <v>INC</v>
      </c>
      <c r="AN52" s="98" t="str">
        <f t="shared" si="25"/>
        <v>NFE</v>
      </c>
    </row>
    <row r="53" spans="1:40" ht="17.399999999999999" x14ac:dyDescent="0.3">
      <c r="A53" s="101">
        <f>Data!A70</f>
        <v>49</v>
      </c>
      <c r="B53" s="88" t="str">
        <f>IF(ISBLANK(Data!B70)," ",Data!B70)</f>
        <v xml:space="preserve"> </v>
      </c>
      <c r="C53" s="89" t="str">
        <f>IF(ISBLANK(Data!C70)," ",Data!C70)</f>
        <v xml:space="preserve"> </v>
      </c>
      <c r="D53" s="89" t="str">
        <f>IF(ISBLANK(Data!E70)," ",Data!E70)</f>
        <v xml:space="preserve"> </v>
      </c>
      <c r="E53" s="90" t="str">
        <f>IF(ISBLANK(E$2)," ",(SUMIF(ClassRecord!$G$2:$IV$2,E$2,ClassRecord!$G52:$IV52)))</f>
        <v xml:space="preserve"> </v>
      </c>
      <c r="F53" s="53" t="str">
        <f t="shared" si="0"/>
        <v xml:space="preserve"> </v>
      </c>
      <c r="G53" s="91" t="str">
        <f t="shared" si="1"/>
        <v xml:space="preserve"> </v>
      </c>
      <c r="H53" s="90" t="str">
        <f>IF(ISBLANK(H$2)," ",(SUMIF(ClassRecord!$G$2:$IV$2,H$2,ClassRecord!$G52:$IV52)))</f>
        <v xml:space="preserve"> </v>
      </c>
      <c r="I53" s="53" t="str">
        <f t="shared" si="2"/>
        <v xml:space="preserve"> </v>
      </c>
      <c r="J53" s="91" t="str">
        <f t="shared" si="3"/>
        <v xml:space="preserve"> </v>
      </c>
      <c r="K53" s="90" t="str">
        <f>IF(ISBLANK(K$2)," ",(SUMIF(ClassRecord!$G$2:$IV$2,K$2,ClassRecord!$G52:$IV52)))</f>
        <v xml:space="preserve"> </v>
      </c>
      <c r="L53" s="53" t="str">
        <f t="shared" si="4"/>
        <v xml:space="preserve"> </v>
      </c>
      <c r="M53" s="91" t="str">
        <f t="shared" si="5"/>
        <v xml:space="preserve"> </v>
      </c>
      <c r="N53" s="90" t="str">
        <f>IF(ISBLANK(N$2)," ",(SUMIF(ClassRecord!$G$2:$IV$2,N$2,ClassRecord!$G52:$IV52)))</f>
        <v xml:space="preserve"> </v>
      </c>
      <c r="O53" s="53" t="str">
        <f t="shared" si="6"/>
        <v xml:space="preserve"> </v>
      </c>
      <c r="P53" s="91" t="str">
        <f t="shared" si="7"/>
        <v xml:space="preserve"> </v>
      </c>
      <c r="Q53" s="90" t="str">
        <f>IF(ISBLANK(Q$2)," ",(SUMIF(ClassRecord!$G$2:$IV$2,Q$2,ClassRecord!$G52:$IV52)))</f>
        <v xml:space="preserve"> </v>
      </c>
      <c r="R53" s="53" t="str">
        <f t="shared" si="8"/>
        <v xml:space="preserve"> </v>
      </c>
      <c r="S53" s="91" t="str">
        <f t="shared" si="9"/>
        <v xml:space="preserve"> </v>
      </c>
      <c r="T53" s="90" t="str">
        <f>IF(ISBLANK(T$2)," ",(SUMIF(ClassRecord!$G$2:$IV$2,T$2,ClassRecord!$G52:$IV52)))</f>
        <v xml:space="preserve"> </v>
      </c>
      <c r="U53" s="53" t="str">
        <f t="shared" si="10"/>
        <v xml:space="preserve"> </v>
      </c>
      <c r="V53" s="91" t="str">
        <f t="shared" si="11"/>
        <v xml:space="preserve"> </v>
      </c>
      <c r="W53" s="92">
        <f t="shared" si="12"/>
        <v>0</v>
      </c>
      <c r="X53" s="91">
        <f t="shared" si="13"/>
        <v>0</v>
      </c>
      <c r="Y53" s="93" t="str">
        <f>IF(ISBLANK(ClassRecord!C52)," ",ClassRecord!C52)</f>
        <v xml:space="preserve"> </v>
      </c>
      <c r="Z53" s="102" t="str">
        <f t="shared" si="14"/>
        <v xml:space="preserve"> </v>
      </c>
      <c r="AA53" s="91" t="str">
        <f t="shared" si="15"/>
        <v xml:space="preserve"> </v>
      </c>
      <c r="AB53" s="95" t="str">
        <f>IF(ISBLANK(ClassRecord!D52)," ",ClassRecord!D52)</f>
        <v xml:space="preserve"> </v>
      </c>
      <c r="AC53" s="102" t="str">
        <f t="shared" si="16"/>
        <v xml:space="preserve"> </v>
      </c>
      <c r="AD53" s="91" t="str">
        <f t="shared" si="17"/>
        <v xml:space="preserve"> </v>
      </c>
      <c r="AE53" s="95" t="str">
        <f>IF(ISBLANK(ClassRecord!E52)," ",ClassRecord!E52)</f>
        <v xml:space="preserve"> </v>
      </c>
      <c r="AF53" s="102" t="str">
        <f t="shared" si="18"/>
        <v xml:space="preserve"> </v>
      </c>
      <c r="AG53" s="91" t="str">
        <f t="shared" si="19"/>
        <v xml:space="preserve"> </v>
      </c>
      <c r="AH53" s="95" t="str">
        <f>IF(ISBLANK(ClassRecord!F52)," ",ClassRecord!F52)</f>
        <v xml:space="preserve"> </v>
      </c>
      <c r="AI53" s="102" t="str">
        <f t="shared" si="20"/>
        <v xml:space="preserve"> </v>
      </c>
      <c r="AJ53" s="91" t="str">
        <f t="shared" si="21"/>
        <v xml:space="preserve"> </v>
      </c>
      <c r="AK53" s="96">
        <f t="shared" si="22"/>
        <v>0</v>
      </c>
      <c r="AL53" s="97">
        <f t="shared" si="23"/>
        <v>65</v>
      </c>
      <c r="AM53" s="97" t="str">
        <f t="shared" si="24"/>
        <v>INC</v>
      </c>
      <c r="AN53" s="98" t="str">
        <f t="shared" si="25"/>
        <v>NFE</v>
      </c>
    </row>
    <row r="54" spans="1:40" ht="17.399999999999999" x14ac:dyDescent="0.3">
      <c r="A54" s="101">
        <f>Data!A71</f>
        <v>50</v>
      </c>
      <c r="B54" s="88" t="str">
        <f>IF(ISBLANK(Data!B71)," ",Data!B71)</f>
        <v xml:space="preserve"> </v>
      </c>
      <c r="C54" s="89" t="str">
        <f>IF(ISBLANK(Data!C71)," ",Data!C71)</f>
        <v xml:space="preserve"> </v>
      </c>
      <c r="D54" s="89" t="str">
        <f>IF(ISBLANK(Data!E71)," ",Data!E71)</f>
        <v xml:space="preserve"> </v>
      </c>
      <c r="E54" s="90" t="str">
        <f>IF(ISBLANK(E$2)," ",(SUMIF(ClassRecord!$G$2:$IV$2,E$2,ClassRecord!$G53:$IV53)))</f>
        <v xml:space="preserve"> </v>
      </c>
      <c r="F54" s="53" t="str">
        <f t="shared" si="0"/>
        <v xml:space="preserve"> </v>
      </c>
      <c r="G54" s="91" t="str">
        <f t="shared" si="1"/>
        <v xml:space="preserve"> </v>
      </c>
      <c r="H54" s="90" t="str">
        <f>IF(ISBLANK(H$2)," ",(SUMIF(ClassRecord!$G$2:$IV$2,H$2,ClassRecord!$G53:$IV53)))</f>
        <v xml:space="preserve"> </v>
      </c>
      <c r="I54" s="53" t="str">
        <f t="shared" si="2"/>
        <v xml:space="preserve"> </v>
      </c>
      <c r="J54" s="91" t="str">
        <f t="shared" si="3"/>
        <v xml:space="preserve"> </v>
      </c>
      <c r="K54" s="90" t="str">
        <f>IF(ISBLANK(K$2)," ",(SUMIF(ClassRecord!$G$2:$IV$2,K$2,ClassRecord!$G53:$IV53)))</f>
        <v xml:space="preserve"> </v>
      </c>
      <c r="L54" s="53" t="str">
        <f t="shared" si="4"/>
        <v xml:space="preserve"> </v>
      </c>
      <c r="M54" s="91" t="str">
        <f t="shared" si="5"/>
        <v xml:space="preserve"> </v>
      </c>
      <c r="N54" s="90" t="str">
        <f>IF(ISBLANK(N$2)," ",(SUMIF(ClassRecord!$G$2:$IV$2,N$2,ClassRecord!$G53:$IV53)))</f>
        <v xml:space="preserve"> </v>
      </c>
      <c r="O54" s="53" t="str">
        <f t="shared" si="6"/>
        <v xml:space="preserve"> </v>
      </c>
      <c r="P54" s="91" t="str">
        <f t="shared" si="7"/>
        <v xml:space="preserve"> </v>
      </c>
      <c r="Q54" s="90" t="str">
        <f>IF(ISBLANK(Q$2)," ",(SUMIF(ClassRecord!$G$2:$IV$2,Q$2,ClassRecord!$G53:$IV53)))</f>
        <v xml:space="preserve"> </v>
      </c>
      <c r="R54" s="53" t="str">
        <f t="shared" si="8"/>
        <v xml:space="preserve"> </v>
      </c>
      <c r="S54" s="91" t="str">
        <f t="shared" si="9"/>
        <v xml:space="preserve"> </v>
      </c>
      <c r="T54" s="90" t="str">
        <f>IF(ISBLANK(T$2)," ",(SUMIF(ClassRecord!$G$2:$IV$2,T$2,ClassRecord!$G53:$IV53)))</f>
        <v xml:space="preserve"> </v>
      </c>
      <c r="U54" s="53" t="str">
        <f t="shared" si="10"/>
        <v xml:space="preserve"> </v>
      </c>
      <c r="V54" s="91" t="str">
        <f t="shared" si="11"/>
        <v xml:space="preserve"> </v>
      </c>
      <c r="W54" s="92">
        <f t="shared" si="12"/>
        <v>0</v>
      </c>
      <c r="X54" s="91">
        <f t="shared" si="13"/>
        <v>0</v>
      </c>
      <c r="Y54" s="93" t="str">
        <f>IF(ISBLANK(ClassRecord!C53)," ",ClassRecord!C53)</f>
        <v xml:space="preserve"> </v>
      </c>
      <c r="Z54" s="102" t="str">
        <f t="shared" si="14"/>
        <v xml:space="preserve"> </v>
      </c>
      <c r="AA54" s="91" t="str">
        <f t="shared" si="15"/>
        <v xml:space="preserve"> </v>
      </c>
      <c r="AB54" s="95" t="str">
        <f>IF(ISBLANK(ClassRecord!D53)," ",ClassRecord!D53)</f>
        <v xml:space="preserve"> </v>
      </c>
      <c r="AC54" s="102" t="str">
        <f t="shared" si="16"/>
        <v xml:space="preserve"> </v>
      </c>
      <c r="AD54" s="91" t="str">
        <f t="shared" si="17"/>
        <v xml:space="preserve"> </v>
      </c>
      <c r="AE54" s="95" t="str">
        <f>IF(ISBLANK(ClassRecord!E53)," ",ClassRecord!E53)</f>
        <v xml:space="preserve"> </v>
      </c>
      <c r="AF54" s="102" t="str">
        <f t="shared" si="18"/>
        <v xml:space="preserve"> </v>
      </c>
      <c r="AG54" s="91" t="str">
        <f t="shared" si="19"/>
        <v xml:space="preserve"> </v>
      </c>
      <c r="AH54" s="95" t="str">
        <f>IF(ISBLANK(ClassRecord!F53)," ",ClassRecord!F53)</f>
        <v xml:space="preserve"> </v>
      </c>
      <c r="AI54" s="102" t="str">
        <f t="shared" si="20"/>
        <v xml:space="preserve"> </v>
      </c>
      <c r="AJ54" s="91" t="str">
        <f t="shared" si="21"/>
        <v xml:space="preserve"> </v>
      </c>
      <c r="AK54" s="96">
        <f t="shared" si="22"/>
        <v>0</v>
      </c>
      <c r="AL54" s="97">
        <f t="shared" si="23"/>
        <v>65</v>
      </c>
      <c r="AM54" s="97" t="str">
        <f t="shared" si="24"/>
        <v>INC</v>
      </c>
      <c r="AN54" s="98" t="str">
        <f t="shared" si="25"/>
        <v>NFE</v>
      </c>
    </row>
    <row r="55" spans="1:40" ht="17.399999999999999" x14ac:dyDescent="0.3">
      <c r="A55" s="101">
        <f>Data!A72</f>
        <v>51</v>
      </c>
      <c r="B55" s="88" t="str">
        <f>IF(ISBLANK(Data!B72)," ",Data!B72)</f>
        <v xml:space="preserve"> </v>
      </c>
      <c r="C55" s="89" t="str">
        <f>IF(ISBLANK(Data!C72)," ",Data!C72)</f>
        <v xml:space="preserve"> </v>
      </c>
      <c r="D55" s="89" t="str">
        <f>IF(ISBLANK(Data!E72)," ",Data!E72)</f>
        <v xml:space="preserve"> </v>
      </c>
      <c r="E55" s="90" t="str">
        <f>IF(ISBLANK(E$2)," ",(SUMIF(ClassRecord!$G$2:$IV$2,E$2,ClassRecord!$G54:$IV54)))</f>
        <v xml:space="preserve"> </v>
      </c>
      <c r="F55" s="53" t="str">
        <f t="shared" si="0"/>
        <v xml:space="preserve"> </v>
      </c>
      <c r="G55" s="91" t="str">
        <f t="shared" si="1"/>
        <v xml:space="preserve"> </v>
      </c>
      <c r="H55" s="90" t="str">
        <f>IF(ISBLANK(H$2)," ",(SUMIF(ClassRecord!$G$2:$IV$2,H$2,ClassRecord!$G54:$IV54)))</f>
        <v xml:space="preserve"> </v>
      </c>
      <c r="I55" s="53" t="str">
        <f t="shared" si="2"/>
        <v xml:space="preserve"> </v>
      </c>
      <c r="J55" s="91" t="str">
        <f t="shared" si="3"/>
        <v xml:space="preserve"> </v>
      </c>
      <c r="K55" s="90" t="str">
        <f>IF(ISBLANK(K$2)," ",(SUMIF(ClassRecord!$G$2:$IV$2,K$2,ClassRecord!$G54:$IV54)))</f>
        <v xml:space="preserve"> </v>
      </c>
      <c r="L55" s="53" t="str">
        <f t="shared" si="4"/>
        <v xml:space="preserve"> </v>
      </c>
      <c r="M55" s="91" t="str">
        <f t="shared" si="5"/>
        <v xml:space="preserve"> </v>
      </c>
      <c r="N55" s="90" t="str">
        <f>IF(ISBLANK(N$2)," ",(SUMIF(ClassRecord!$G$2:$IV$2,N$2,ClassRecord!$G54:$IV54)))</f>
        <v xml:space="preserve"> </v>
      </c>
      <c r="O55" s="53" t="str">
        <f t="shared" si="6"/>
        <v xml:space="preserve"> </v>
      </c>
      <c r="P55" s="91" t="str">
        <f t="shared" si="7"/>
        <v xml:space="preserve"> </v>
      </c>
      <c r="Q55" s="90" t="str">
        <f>IF(ISBLANK(Q$2)," ",(SUMIF(ClassRecord!$G$2:$IV$2,Q$2,ClassRecord!$G54:$IV54)))</f>
        <v xml:space="preserve"> </v>
      </c>
      <c r="R55" s="53" t="str">
        <f t="shared" si="8"/>
        <v xml:space="preserve"> </v>
      </c>
      <c r="S55" s="91" t="str">
        <f t="shared" si="9"/>
        <v xml:space="preserve"> </v>
      </c>
      <c r="T55" s="90" t="str">
        <f>IF(ISBLANK(T$2)," ",(SUMIF(ClassRecord!$G$2:$IV$2,T$2,ClassRecord!$G54:$IV54)))</f>
        <v xml:space="preserve"> </v>
      </c>
      <c r="U55" s="53" t="str">
        <f t="shared" si="10"/>
        <v xml:space="preserve"> </v>
      </c>
      <c r="V55" s="91" t="str">
        <f t="shared" si="11"/>
        <v xml:space="preserve"> </v>
      </c>
      <c r="W55" s="92">
        <f t="shared" si="12"/>
        <v>0</v>
      </c>
      <c r="X55" s="91">
        <f t="shared" si="13"/>
        <v>0</v>
      </c>
      <c r="Y55" s="93" t="str">
        <f>IF(ISBLANK(ClassRecord!C54)," ",ClassRecord!C54)</f>
        <v xml:space="preserve"> </v>
      </c>
      <c r="Z55" s="102" t="str">
        <f t="shared" si="14"/>
        <v xml:space="preserve"> </v>
      </c>
      <c r="AA55" s="91" t="str">
        <f t="shared" si="15"/>
        <v xml:space="preserve"> </v>
      </c>
      <c r="AB55" s="95" t="str">
        <f>IF(ISBLANK(ClassRecord!D54)," ",ClassRecord!D54)</f>
        <v xml:space="preserve"> </v>
      </c>
      <c r="AC55" s="102" t="str">
        <f t="shared" si="16"/>
        <v xml:space="preserve"> </v>
      </c>
      <c r="AD55" s="91" t="str">
        <f t="shared" si="17"/>
        <v xml:space="preserve"> </v>
      </c>
      <c r="AE55" s="95" t="str">
        <f>IF(ISBLANK(ClassRecord!E54)," ",ClassRecord!E54)</f>
        <v xml:space="preserve"> </v>
      </c>
      <c r="AF55" s="102" t="str">
        <f t="shared" si="18"/>
        <v xml:space="preserve"> </v>
      </c>
      <c r="AG55" s="91" t="str">
        <f t="shared" si="19"/>
        <v xml:space="preserve"> </v>
      </c>
      <c r="AH55" s="95" t="str">
        <f>IF(ISBLANK(ClassRecord!F54)," ",ClassRecord!F54)</f>
        <v xml:space="preserve"> </v>
      </c>
      <c r="AI55" s="102" t="str">
        <f t="shared" si="20"/>
        <v xml:space="preserve"> </v>
      </c>
      <c r="AJ55" s="91" t="str">
        <f t="shared" si="21"/>
        <v xml:space="preserve"> </v>
      </c>
      <c r="AK55" s="96">
        <f t="shared" si="22"/>
        <v>0</v>
      </c>
      <c r="AL55" s="97">
        <f t="shared" si="23"/>
        <v>65</v>
      </c>
      <c r="AM55" s="97" t="str">
        <f t="shared" si="24"/>
        <v>INC</v>
      </c>
      <c r="AN55" s="98" t="str">
        <f t="shared" si="25"/>
        <v>NFE</v>
      </c>
    </row>
    <row r="56" spans="1:40" ht="17.399999999999999" x14ac:dyDescent="0.3">
      <c r="A56" s="101">
        <f>Data!A73</f>
        <v>52</v>
      </c>
      <c r="B56" s="88" t="str">
        <f>IF(ISBLANK(Data!B73)," ",Data!B73)</f>
        <v xml:space="preserve"> </v>
      </c>
      <c r="C56" s="89" t="str">
        <f>IF(ISBLANK(Data!C73)," ",Data!C73)</f>
        <v xml:space="preserve"> </v>
      </c>
      <c r="D56" s="89" t="str">
        <f>IF(ISBLANK(Data!E73)," ",Data!E73)</f>
        <v xml:space="preserve"> </v>
      </c>
      <c r="E56" s="90" t="str">
        <f>IF(ISBLANK(E$2)," ",(SUMIF(ClassRecord!$G$2:$IV$2,E$2,ClassRecord!$G55:$IV55)))</f>
        <v xml:space="preserve"> </v>
      </c>
      <c r="F56" s="53" t="str">
        <f t="shared" si="0"/>
        <v xml:space="preserve"> </v>
      </c>
      <c r="G56" s="91" t="str">
        <f t="shared" si="1"/>
        <v xml:space="preserve"> </v>
      </c>
      <c r="H56" s="90" t="str">
        <f>IF(ISBLANK(H$2)," ",(SUMIF(ClassRecord!$G$2:$IV$2,H$2,ClassRecord!$G55:$IV55)))</f>
        <v xml:space="preserve"> </v>
      </c>
      <c r="I56" s="53" t="str">
        <f t="shared" si="2"/>
        <v xml:space="preserve"> </v>
      </c>
      <c r="J56" s="91" t="str">
        <f t="shared" si="3"/>
        <v xml:space="preserve"> </v>
      </c>
      <c r="K56" s="90" t="str">
        <f>IF(ISBLANK(K$2)," ",(SUMIF(ClassRecord!$G$2:$IV$2,K$2,ClassRecord!$G55:$IV55)))</f>
        <v xml:space="preserve"> </v>
      </c>
      <c r="L56" s="53" t="str">
        <f t="shared" si="4"/>
        <v xml:space="preserve"> </v>
      </c>
      <c r="M56" s="91" t="str">
        <f t="shared" si="5"/>
        <v xml:space="preserve"> </v>
      </c>
      <c r="N56" s="90" t="str">
        <f>IF(ISBLANK(N$2)," ",(SUMIF(ClassRecord!$G$2:$IV$2,N$2,ClassRecord!$G55:$IV55)))</f>
        <v xml:space="preserve"> </v>
      </c>
      <c r="O56" s="53" t="str">
        <f t="shared" si="6"/>
        <v xml:space="preserve"> </v>
      </c>
      <c r="P56" s="91" t="str">
        <f t="shared" si="7"/>
        <v xml:space="preserve"> </v>
      </c>
      <c r="Q56" s="90" t="str">
        <f>IF(ISBLANK(Q$2)," ",(SUMIF(ClassRecord!$G$2:$IV$2,Q$2,ClassRecord!$G55:$IV55)))</f>
        <v xml:space="preserve"> </v>
      </c>
      <c r="R56" s="53" t="str">
        <f t="shared" si="8"/>
        <v xml:space="preserve"> </v>
      </c>
      <c r="S56" s="91" t="str">
        <f t="shared" si="9"/>
        <v xml:space="preserve"> </v>
      </c>
      <c r="T56" s="90" t="str">
        <f>IF(ISBLANK(T$2)," ",(SUMIF(ClassRecord!$G$2:$IV$2,T$2,ClassRecord!$G55:$IV55)))</f>
        <v xml:space="preserve"> </v>
      </c>
      <c r="U56" s="53" t="str">
        <f t="shared" si="10"/>
        <v xml:space="preserve"> </v>
      </c>
      <c r="V56" s="91" t="str">
        <f t="shared" si="11"/>
        <v xml:space="preserve"> </v>
      </c>
      <c r="W56" s="92">
        <f t="shared" si="12"/>
        <v>0</v>
      </c>
      <c r="X56" s="91">
        <f t="shared" si="13"/>
        <v>0</v>
      </c>
      <c r="Y56" s="93" t="str">
        <f>IF(ISBLANK(ClassRecord!C55)," ",ClassRecord!C55)</f>
        <v xml:space="preserve"> </v>
      </c>
      <c r="Z56" s="102" t="str">
        <f t="shared" si="14"/>
        <v xml:space="preserve"> </v>
      </c>
      <c r="AA56" s="91" t="str">
        <f t="shared" si="15"/>
        <v xml:space="preserve"> </v>
      </c>
      <c r="AB56" s="95" t="str">
        <f>IF(ISBLANK(ClassRecord!D55)," ",ClassRecord!D55)</f>
        <v xml:space="preserve"> </v>
      </c>
      <c r="AC56" s="102" t="str">
        <f t="shared" si="16"/>
        <v xml:space="preserve"> </v>
      </c>
      <c r="AD56" s="91" t="str">
        <f t="shared" si="17"/>
        <v xml:space="preserve"> </v>
      </c>
      <c r="AE56" s="95" t="str">
        <f>IF(ISBLANK(ClassRecord!E55)," ",ClassRecord!E55)</f>
        <v xml:space="preserve"> </v>
      </c>
      <c r="AF56" s="102" t="str">
        <f t="shared" si="18"/>
        <v xml:space="preserve"> </v>
      </c>
      <c r="AG56" s="91" t="str">
        <f t="shared" si="19"/>
        <v xml:space="preserve"> </v>
      </c>
      <c r="AH56" s="95" t="str">
        <f>IF(ISBLANK(ClassRecord!F55)," ",ClassRecord!F55)</f>
        <v xml:space="preserve"> </v>
      </c>
      <c r="AI56" s="102" t="str">
        <f t="shared" si="20"/>
        <v xml:space="preserve"> </v>
      </c>
      <c r="AJ56" s="91" t="str">
        <f t="shared" si="21"/>
        <v xml:space="preserve"> </v>
      </c>
      <c r="AK56" s="96">
        <f t="shared" si="22"/>
        <v>0</v>
      </c>
      <c r="AL56" s="97">
        <f t="shared" si="23"/>
        <v>65</v>
      </c>
      <c r="AM56" s="97" t="str">
        <f t="shared" si="24"/>
        <v>INC</v>
      </c>
      <c r="AN56" s="98" t="str">
        <f t="shared" si="25"/>
        <v>NFE</v>
      </c>
    </row>
    <row r="57" spans="1:40" ht="17.399999999999999" x14ac:dyDescent="0.3">
      <c r="A57" s="101">
        <f>Data!A74</f>
        <v>53</v>
      </c>
      <c r="B57" s="88" t="str">
        <f>IF(ISBLANK(Data!B74)," ",Data!B74)</f>
        <v xml:space="preserve"> </v>
      </c>
      <c r="C57" s="89" t="str">
        <f>IF(ISBLANK(Data!C74)," ",Data!C74)</f>
        <v xml:space="preserve"> </v>
      </c>
      <c r="D57" s="89" t="str">
        <f>IF(ISBLANK(Data!E74)," ",Data!E74)</f>
        <v xml:space="preserve"> </v>
      </c>
      <c r="E57" s="90" t="str">
        <f>IF(ISBLANK(E$2)," ",(SUMIF(ClassRecord!$G$2:$IV$2,E$2,ClassRecord!$G56:$IV56)))</f>
        <v xml:space="preserve"> </v>
      </c>
      <c r="F57" s="53" t="str">
        <f t="shared" si="0"/>
        <v xml:space="preserve"> </v>
      </c>
      <c r="G57" s="91" t="str">
        <f t="shared" si="1"/>
        <v xml:space="preserve"> </v>
      </c>
      <c r="H57" s="90" t="str">
        <f>IF(ISBLANK(H$2)," ",(SUMIF(ClassRecord!$G$2:$IV$2,H$2,ClassRecord!$G56:$IV56)))</f>
        <v xml:space="preserve"> </v>
      </c>
      <c r="I57" s="53" t="str">
        <f t="shared" si="2"/>
        <v xml:space="preserve"> </v>
      </c>
      <c r="J57" s="91" t="str">
        <f t="shared" si="3"/>
        <v xml:space="preserve"> </v>
      </c>
      <c r="K57" s="90" t="str">
        <f>IF(ISBLANK(K$2)," ",(SUMIF(ClassRecord!$G$2:$IV$2,K$2,ClassRecord!$G56:$IV56)))</f>
        <v xml:space="preserve"> </v>
      </c>
      <c r="L57" s="53" t="str">
        <f t="shared" si="4"/>
        <v xml:space="preserve"> </v>
      </c>
      <c r="M57" s="91" t="str">
        <f t="shared" si="5"/>
        <v xml:space="preserve"> </v>
      </c>
      <c r="N57" s="90" t="str">
        <f>IF(ISBLANK(N$2)," ",(SUMIF(ClassRecord!$G$2:$IV$2,N$2,ClassRecord!$G56:$IV56)))</f>
        <v xml:space="preserve"> </v>
      </c>
      <c r="O57" s="53" t="str">
        <f t="shared" si="6"/>
        <v xml:space="preserve"> </v>
      </c>
      <c r="P57" s="91" t="str">
        <f t="shared" si="7"/>
        <v xml:space="preserve"> </v>
      </c>
      <c r="Q57" s="90" t="str">
        <f>IF(ISBLANK(Q$2)," ",(SUMIF(ClassRecord!$G$2:$IV$2,Q$2,ClassRecord!$G56:$IV56)))</f>
        <v xml:space="preserve"> </v>
      </c>
      <c r="R57" s="53" t="str">
        <f t="shared" si="8"/>
        <v xml:space="preserve"> </v>
      </c>
      <c r="S57" s="91" t="str">
        <f t="shared" si="9"/>
        <v xml:space="preserve"> </v>
      </c>
      <c r="T57" s="90" t="str">
        <f>IF(ISBLANK(T$2)," ",(SUMIF(ClassRecord!$G$2:$IV$2,T$2,ClassRecord!$G56:$IV56)))</f>
        <v xml:space="preserve"> </v>
      </c>
      <c r="U57" s="53" t="str">
        <f t="shared" si="10"/>
        <v xml:space="preserve"> </v>
      </c>
      <c r="V57" s="91" t="str">
        <f t="shared" si="11"/>
        <v xml:space="preserve"> </v>
      </c>
      <c r="W57" s="92">
        <f t="shared" si="12"/>
        <v>0</v>
      </c>
      <c r="X57" s="91">
        <f t="shared" si="13"/>
        <v>0</v>
      </c>
      <c r="Y57" s="93" t="str">
        <f>IF(ISBLANK(ClassRecord!C56)," ",ClassRecord!C56)</f>
        <v xml:space="preserve"> </v>
      </c>
      <c r="Z57" s="102" t="str">
        <f t="shared" si="14"/>
        <v xml:space="preserve"> </v>
      </c>
      <c r="AA57" s="91" t="str">
        <f t="shared" si="15"/>
        <v xml:space="preserve"> </v>
      </c>
      <c r="AB57" s="95" t="str">
        <f>IF(ISBLANK(ClassRecord!D56)," ",ClassRecord!D56)</f>
        <v xml:space="preserve"> </v>
      </c>
      <c r="AC57" s="102" t="str">
        <f t="shared" si="16"/>
        <v xml:space="preserve"> </v>
      </c>
      <c r="AD57" s="91" t="str">
        <f t="shared" si="17"/>
        <v xml:space="preserve"> </v>
      </c>
      <c r="AE57" s="95" t="str">
        <f>IF(ISBLANK(ClassRecord!E56)," ",ClassRecord!E56)</f>
        <v xml:space="preserve"> </v>
      </c>
      <c r="AF57" s="102" t="str">
        <f t="shared" si="18"/>
        <v xml:space="preserve"> </v>
      </c>
      <c r="AG57" s="91" t="str">
        <f t="shared" si="19"/>
        <v xml:space="preserve"> </v>
      </c>
      <c r="AH57" s="95" t="str">
        <f>IF(ISBLANK(ClassRecord!F56)," ",ClassRecord!F56)</f>
        <v xml:space="preserve"> </v>
      </c>
      <c r="AI57" s="102" t="str">
        <f t="shared" si="20"/>
        <v xml:space="preserve"> </v>
      </c>
      <c r="AJ57" s="91" t="str">
        <f t="shared" si="21"/>
        <v xml:space="preserve"> </v>
      </c>
      <c r="AK57" s="96">
        <f t="shared" si="22"/>
        <v>0</v>
      </c>
      <c r="AL57" s="97">
        <f t="shared" si="23"/>
        <v>65</v>
      </c>
      <c r="AM57" s="97" t="str">
        <f t="shared" si="24"/>
        <v>INC</v>
      </c>
      <c r="AN57" s="98" t="str">
        <f t="shared" si="25"/>
        <v>NFE</v>
      </c>
    </row>
    <row r="58" spans="1:40" ht="17.399999999999999" x14ac:dyDescent="0.3">
      <c r="A58" s="101">
        <f>Data!A75</f>
        <v>54</v>
      </c>
      <c r="B58" s="88" t="str">
        <f>IF(ISBLANK(Data!B75)," ",Data!B75)</f>
        <v xml:space="preserve"> </v>
      </c>
      <c r="C58" s="89" t="str">
        <f>IF(ISBLANK(Data!C75)," ",Data!C75)</f>
        <v xml:space="preserve"> </v>
      </c>
      <c r="D58" s="89" t="str">
        <f>IF(ISBLANK(Data!E75)," ",Data!E75)</f>
        <v xml:space="preserve"> </v>
      </c>
      <c r="E58" s="90" t="str">
        <f>IF(ISBLANK(E$2)," ",(SUMIF(ClassRecord!$G$2:$IV$2,E$2,ClassRecord!$G57:$IV57)))</f>
        <v xml:space="preserve"> </v>
      </c>
      <c r="F58" s="53" t="str">
        <f t="shared" si="0"/>
        <v xml:space="preserve"> </v>
      </c>
      <c r="G58" s="91" t="str">
        <f t="shared" si="1"/>
        <v xml:space="preserve"> </v>
      </c>
      <c r="H58" s="90" t="str">
        <f>IF(ISBLANK(H$2)," ",(SUMIF(ClassRecord!$G$2:$IV$2,H$2,ClassRecord!$G57:$IV57)))</f>
        <v xml:space="preserve"> </v>
      </c>
      <c r="I58" s="53" t="str">
        <f t="shared" si="2"/>
        <v xml:space="preserve"> </v>
      </c>
      <c r="J58" s="91" t="str">
        <f t="shared" si="3"/>
        <v xml:space="preserve"> </v>
      </c>
      <c r="K58" s="90" t="str">
        <f>IF(ISBLANK(K$2)," ",(SUMIF(ClassRecord!$G$2:$IV$2,K$2,ClassRecord!$G57:$IV57)))</f>
        <v xml:space="preserve"> </v>
      </c>
      <c r="L58" s="53" t="str">
        <f t="shared" si="4"/>
        <v xml:space="preserve"> </v>
      </c>
      <c r="M58" s="91" t="str">
        <f t="shared" si="5"/>
        <v xml:space="preserve"> </v>
      </c>
      <c r="N58" s="90" t="str">
        <f>IF(ISBLANK(N$2)," ",(SUMIF(ClassRecord!$G$2:$IV$2,N$2,ClassRecord!$G57:$IV57)))</f>
        <v xml:space="preserve"> </v>
      </c>
      <c r="O58" s="53" t="str">
        <f t="shared" si="6"/>
        <v xml:space="preserve"> </v>
      </c>
      <c r="P58" s="91" t="str">
        <f t="shared" si="7"/>
        <v xml:space="preserve"> </v>
      </c>
      <c r="Q58" s="90" t="str">
        <f>IF(ISBLANK(Q$2)," ",(SUMIF(ClassRecord!$G$2:$IV$2,Q$2,ClassRecord!$G57:$IV57)))</f>
        <v xml:space="preserve"> </v>
      </c>
      <c r="R58" s="53" t="str">
        <f t="shared" si="8"/>
        <v xml:space="preserve"> </v>
      </c>
      <c r="S58" s="91" t="str">
        <f t="shared" si="9"/>
        <v xml:space="preserve"> </v>
      </c>
      <c r="T58" s="90" t="str">
        <f>IF(ISBLANK(T$2)," ",(SUMIF(ClassRecord!$G$2:$IV$2,T$2,ClassRecord!$G57:$IV57)))</f>
        <v xml:space="preserve"> </v>
      </c>
      <c r="U58" s="53" t="str">
        <f t="shared" si="10"/>
        <v xml:space="preserve"> </v>
      </c>
      <c r="V58" s="91" t="str">
        <f t="shared" si="11"/>
        <v xml:space="preserve"> </v>
      </c>
      <c r="W58" s="92">
        <f t="shared" si="12"/>
        <v>0</v>
      </c>
      <c r="X58" s="91">
        <f t="shared" si="13"/>
        <v>0</v>
      </c>
      <c r="Y58" s="93" t="str">
        <f>IF(ISBLANK(ClassRecord!C57)," ",ClassRecord!C57)</f>
        <v xml:space="preserve"> </v>
      </c>
      <c r="Z58" s="102" t="str">
        <f t="shared" si="14"/>
        <v xml:space="preserve"> </v>
      </c>
      <c r="AA58" s="91" t="str">
        <f t="shared" si="15"/>
        <v xml:space="preserve"> </v>
      </c>
      <c r="AB58" s="95" t="str">
        <f>IF(ISBLANK(ClassRecord!D57)," ",ClassRecord!D57)</f>
        <v xml:space="preserve"> </v>
      </c>
      <c r="AC58" s="102" t="str">
        <f t="shared" si="16"/>
        <v xml:space="preserve"> </v>
      </c>
      <c r="AD58" s="91" t="str">
        <f t="shared" si="17"/>
        <v xml:space="preserve"> </v>
      </c>
      <c r="AE58" s="95" t="str">
        <f>IF(ISBLANK(ClassRecord!E57)," ",ClassRecord!E57)</f>
        <v xml:space="preserve"> </v>
      </c>
      <c r="AF58" s="102" t="str">
        <f t="shared" si="18"/>
        <v xml:space="preserve"> </v>
      </c>
      <c r="AG58" s="91" t="str">
        <f t="shared" si="19"/>
        <v xml:space="preserve"> </v>
      </c>
      <c r="AH58" s="95" t="str">
        <f>IF(ISBLANK(ClassRecord!F57)," ",ClassRecord!F57)</f>
        <v xml:space="preserve"> </v>
      </c>
      <c r="AI58" s="102" t="str">
        <f t="shared" si="20"/>
        <v xml:space="preserve"> </v>
      </c>
      <c r="AJ58" s="91" t="str">
        <f t="shared" si="21"/>
        <v xml:space="preserve"> </v>
      </c>
      <c r="AK58" s="96">
        <f t="shared" si="22"/>
        <v>0</v>
      </c>
      <c r="AL58" s="97">
        <f t="shared" si="23"/>
        <v>65</v>
      </c>
      <c r="AM58" s="97" t="str">
        <f t="shared" si="24"/>
        <v>INC</v>
      </c>
      <c r="AN58" s="98" t="str">
        <f t="shared" si="25"/>
        <v>NFE</v>
      </c>
    </row>
    <row r="59" spans="1:40" ht="17.399999999999999" x14ac:dyDescent="0.3">
      <c r="A59" s="101">
        <f>Data!A76</f>
        <v>55</v>
      </c>
      <c r="B59" s="88" t="str">
        <f>IF(ISBLANK(Data!B76)," ",Data!B76)</f>
        <v xml:space="preserve"> </v>
      </c>
      <c r="C59" s="89" t="str">
        <f>IF(ISBLANK(Data!C76)," ",Data!C76)</f>
        <v xml:space="preserve"> </v>
      </c>
      <c r="D59" s="89" t="str">
        <f>IF(ISBLANK(Data!E76)," ",Data!E76)</f>
        <v xml:space="preserve"> </v>
      </c>
      <c r="E59" s="90" t="str">
        <f>IF(ISBLANK(E$2)," ",(SUMIF(ClassRecord!$G$2:$IV$2,E$2,ClassRecord!$G58:$IV58)))</f>
        <v xml:space="preserve"> </v>
      </c>
      <c r="F59" s="53" t="str">
        <f t="shared" si="0"/>
        <v xml:space="preserve"> </v>
      </c>
      <c r="G59" s="91" t="str">
        <f t="shared" si="1"/>
        <v xml:space="preserve"> </v>
      </c>
      <c r="H59" s="90" t="str">
        <f>IF(ISBLANK(H$2)," ",(SUMIF(ClassRecord!$G$2:$IV$2,H$2,ClassRecord!$G58:$IV58)))</f>
        <v xml:space="preserve"> </v>
      </c>
      <c r="I59" s="53" t="str">
        <f t="shared" si="2"/>
        <v xml:space="preserve"> </v>
      </c>
      <c r="J59" s="91" t="str">
        <f t="shared" si="3"/>
        <v xml:space="preserve"> </v>
      </c>
      <c r="K59" s="90" t="str">
        <f>IF(ISBLANK(K$2)," ",(SUMIF(ClassRecord!$G$2:$IV$2,K$2,ClassRecord!$G58:$IV58)))</f>
        <v xml:space="preserve"> </v>
      </c>
      <c r="L59" s="53" t="str">
        <f t="shared" si="4"/>
        <v xml:space="preserve"> </v>
      </c>
      <c r="M59" s="91" t="str">
        <f t="shared" si="5"/>
        <v xml:space="preserve"> </v>
      </c>
      <c r="N59" s="90" t="str">
        <f>IF(ISBLANK(N$2)," ",(SUMIF(ClassRecord!$G$2:$IV$2,N$2,ClassRecord!$G58:$IV58)))</f>
        <v xml:space="preserve"> </v>
      </c>
      <c r="O59" s="53" t="str">
        <f t="shared" si="6"/>
        <v xml:space="preserve"> </v>
      </c>
      <c r="P59" s="91" t="str">
        <f t="shared" si="7"/>
        <v xml:space="preserve"> </v>
      </c>
      <c r="Q59" s="90" t="str">
        <f>IF(ISBLANK(Q$2)," ",(SUMIF(ClassRecord!$G$2:$IV$2,Q$2,ClassRecord!$G58:$IV58)))</f>
        <v xml:space="preserve"> </v>
      </c>
      <c r="R59" s="53" t="str">
        <f t="shared" si="8"/>
        <v xml:space="preserve"> </v>
      </c>
      <c r="S59" s="91" t="str">
        <f t="shared" si="9"/>
        <v xml:space="preserve"> </v>
      </c>
      <c r="T59" s="90" t="str">
        <f>IF(ISBLANK(T$2)," ",(SUMIF(ClassRecord!$G$2:$IV$2,T$2,ClassRecord!$G58:$IV58)))</f>
        <v xml:space="preserve"> </v>
      </c>
      <c r="U59" s="53" t="str">
        <f t="shared" si="10"/>
        <v xml:space="preserve"> </v>
      </c>
      <c r="V59" s="91" t="str">
        <f t="shared" si="11"/>
        <v xml:space="preserve"> </v>
      </c>
      <c r="W59" s="92">
        <f t="shared" si="12"/>
        <v>0</v>
      </c>
      <c r="X59" s="91">
        <f t="shared" si="13"/>
        <v>0</v>
      </c>
      <c r="Y59" s="93" t="str">
        <f>IF(ISBLANK(ClassRecord!C58)," ",ClassRecord!C58)</f>
        <v xml:space="preserve"> </v>
      </c>
      <c r="Z59" s="102" t="str">
        <f t="shared" si="14"/>
        <v xml:space="preserve"> </v>
      </c>
      <c r="AA59" s="91" t="str">
        <f t="shared" si="15"/>
        <v xml:space="preserve"> </v>
      </c>
      <c r="AB59" s="95" t="str">
        <f>IF(ISBLANK(ClassRecord!D58)," ",ClassRecord!D58)</f>
        <v xml:space="preserve"> </v>
      </c>
      <c r="AC59" s="102" t="str">
        <f t="shared" si="16"/>
        <v xml:space="preserve"> </v>
      </c>
      <c r="AD59" s="91" t="str">
        <f t="shared" si="17"/>
        <v xml:space="preserve"> </v>
      </c>
      <c r="AE59" s="95" t="str">
        <f>IF(ISBLANK(ClassRecord!E58)," ",ClassRecord!E58)</f>
        <v xml:space="preserve"> </v>
      </c>
      <c r="AF59" s="102" t="str">
        <f t="shared" si="18"/>
        <v xml:space="preserve"> </v>
      </c>
      <c r="AG59" s="91" t="str">
        <f t="shared" si="19"/>
        <v xml:space="preserve"> </v>
      </c>
      <c r="AH59" s="95" t="str">
        <f>IF(ISBLANK(ClassRecord!F58)," ",ClassRecord!F58)</f>
        <v xml:space="preserve"> </v>
      </c>
      <c r="AI59" s="102" t="str">
        <f t="shared" si="20"/>
        <v xml:space="preserve"> </v>
      </c>
      <c r="AJ59" s="91" t="str">
        <f t="shared" si="21"/>
        <v xml:space="preserve"> </v>
      </c>
      <c r="AK59" s="96">
        <f t="shared" si="22"/>
        <v>0</v>
      </c>
      <c r="AL59" s="97">
        <f t="shared" si="23"/>
        <v>65</v>
      </c>
      <c r="AM59" s="97" t="str">
        <f t="shared" si="24"/>
        <v>INC</v>
      </c>
      <c r="AN59" s="98" t="str">
        <f t="shared" si="25"/>
        <v>NFE</v>
      </c>
    </row>
    <row r="60" spans="1:40" ht="17.399999999999999" x14ac:dyDescent="0.3">
      <c r="A60" s="101">
        <f>Data!A77</f>
        <v>56</v>
      </c>
      <c r="B60" s="88" t="str">
        <f>IF(ISBLANK(Data!B77)," ",Data!B77)</f>
        <v xml:space="preserve"> </v>
      </c>
      <c r="C60" s="89" t="str">
        <f>IF(ISBLANK(Data!C77)," ",Data!C77)</f>
        <v xml:space="preserve"> </v>
      </c>
      <c r="D60" s="89" t="str">
        <f>IF(ISBLANK(Data!E77)," ",Data!E77)</f>
        <v xml:space="preserve"> </v>
      </c>
      <c r="E60" s="90" t="str">
        <f>IF(ISBLANK(E$2)," ",(SUMIF(ClassRecord!$G$2:$IV$2,E$2,ClassRecord!$G59:$IV59)))</f>
        <v xml:space="preserve"> </v>
      </c>
      <c r="F60" s="53" t="str">
        <f t="shared" si="0"/>
        <v xml:space="preserve"> </v>
      </c>
      <c r="G60" s="91" t="str">
        <f t="shared" si="1"/>
        <v xml:space="preserve"> </v>
      </c>
      <c r="H60" s="90" t="str">
        <f>IF(ISBLANK(H$2)," ",(SUMIF(ClassRecord!$G$2:$IV$2,H$2,ClassRecord!$G59:$IV59)))</f>
        <v xml:space="preserve"> </v>
      </c>
      <c r="I60" s="53" t="str">
        <f t="shared" si="2"/>
        <v xml:space="preserve"> </v>
      </c>
      <c r="J60" s="91" t="str">
        <f t="shared" si="3"/>
        <v xml:space="preserve"> </v>
      </c>
      <c r="K60" s="90" t="str">
        <f>IF(ISBLANK(K$2)," ",(SUMIF(ClassRecord!$G$2:$IV$2,K$2,ClassRecord!$G59:$IV59)))</f>
        <v xml:space="preserve"> </v>
      </c>
      <c r="L60" s="53" t="str">
        <f t="shared" si="4"/>
        <v xml:space="preserve"> </v>
      </c>
      <c r="M60" s="91" t="str">
        <f t="shared" si="5"/>
        <v xml:space="preserve"> </v>
      </c>
      <c r="N60" s="90" t="str">
        <f>IF(ISBLANK(N$2)," ",(SUMIF(ClassRecord!$G$2:$IV$2,N$2,ClassRecord!$G59:$IV59)))</f>
        <v xml:space="preserve"> </v>
      </c>
      <c r="O60" s="53" t="str">
        <f t="shared" si="6"/>
        <v xml:space="preserve"> </v>
      </c>
      <c r="P60" s="91" t="str">
        <f t="shared" si="7"/>
        <v xml:space="preserve"> </v>
      </c>
      <c r="Q60" s="90" t="str">
        <f>IF(ISBLANK(Q$2)," ",(SUMIF(ClassRecord!$G$2:$IV$2,Q$2,ClassRecord!$G59:$IV59)))</f>
        <v xml:space="preserve"> </v>
      </c>
      <c r="R60" s="53" t="str">
        <f t="shared" si="8"/>
        <v xml:space="preserve"> </v>
      </c>
      <c r="S60" s="91" t="str">
        <f t="shared" si="9"/>
        <v xml:space="preserve"> </v>
      </c>
      <c r="T60" s="90" t="str">
        <f>IF(ISBLANK(T$2)," ",(SUMIF(ClassRecord!$G$2:$IV$2,T$2,ClassRecord!$G59:$IV59)))</f>
        <v xml:space="preserve"> </v>
      </c>
      <c r="U60" s="53" t="str">
        <f t="shared" si="10"/>
        <v xml:space="preserve"> </v>
      </c>
      <c r="V60" s="91" t="str">
        <f t="shared" si="11"/>
        <v xml:space="preserve"> </v>
      </c>
      <c r="W60" s="92">
        <f t="shared" si="12"/>
        <v>0</v>
      </c>
      <c r="X60" s="91">
        <f t="shared" si="13"/>
        <v>0</v>
      </c>
      <c r="Y60" s="93" t="str">
        <f>IF(ISBLANK(ClassRecord!C59)," ",ClassRecord!C59)</f>
        <v xml:space="preserve"> </v>
      </c>
      <c r="Z60" s="102" t="str">
        <f t="shared" si="14"/>
        <v xml:space="preserve"> </v>
      </c>
      <c r="AA60" s="91" t="str">
        <f t="shared" si="15"/>
        <v xml:space="preserve"> </v>
      </c>
      <c r="AB60" s="95" t="str">
        <f>IF(ISBLANK(ClassRecord!D59)," ",ClassRecord!D59)</f>
        <v xml:space="preserve"> </v>
      </c>
      <c r="AC60" s="102" t="str">
        <f t="shared" si="16"/>
        <v xml:space="preserve"> </v>
      </c>
      <c r="AD60" s="91" t="str">
        <f t="shared" si="17"/>
        <v xml:space="preserve"> </v>
      </c>
      <c r="AE60" s="95" t="str">
        <f>IF(ISBLANK(ClassRecord!E59)," ",ClassRecord!E59)</f>
        <v xml:space="preserve"> </v>
      </c>
      <c r="AF60" s="102" t="str">
        <f t="shared" si="18"/>
        <v xml:space="preserve"> </v>
      </c>
      <c r="AG60" s="91" t="str">
        <f t="shared" si="19"/>
        <v xml:space="preserve"> </v>
      </c>
      <c r="AH60" s="95" t="str">
        <f>IF(ISBLANK(ClassRecord!F59)," ",ClassRecord!F59)</f>
        <v xml:space="preserve"> </v>
      </c>
      <c r="AI60" s="102" t="str">
        <f t="shared" si="20"/>
        <v xml:space="preserve"> </v>
      </c>
      <c r="AJ60" s="91" t="str">
        <f t="shared" si="21"/>
        <v xml:space="preserve"> </v>
      </c>
      <c r="AK60" s="96">
        <f t="shared" si="22"/>
        <v>0</v>
      </c>
      <c r="AL60" s="97">
        <f t="shared" si="23"/>
        <v>65</v>
      </c>
      <c r="AM60" s="97" t="str">
        <f t="shared" si="24"/>
        <v>INC</v>
      </c>
      <c r="AN60" s="98" t="str">
        <f t="shared" si="25"/>
        <v>NFE</v>
      </c>
    </row>
    <row r="61" spans="1:40" ht="17.399999999999999" x14ac:dyDescent="0.3">
      <c r="A61" s="101">
        <f>Data!A78</f>
        <v>57</v>
      </c>
      <c r="B61" s="88" t="str">
        <f>IF(ISBLANK(Data!B78)," ",Data!B78)</f>
        <v xml:space="preserve"> </v>
      </c>
      <c r="C61" s="89" t="str">
        <f>IF(ISBLANK(Data!C78)," ",Data!C78)</f>
        <v xml:space="preserve"> </v>
      </c>
      <c r="D61" s="89" t="str">
        <f>IF(ISBLANK(Data!E78)," ",Data!E78)</f>
        <v xml:space="preserve"> </v>
      </c>
      <c r="E61" s="90" t="str">
        <f>IF(ISBLANK(E$2)," ",(SUMIF(ClassRecord!$G$2:$IV$2,E$2,ClassRecord!$G60:$IV60)))</f>
        <v xml:space="preserve"> </v>
      </c>
      <c r="F61" s="53" t="str">
        <f t="shared" si="0"/>
        <v xml:space="preserve"> </v>
      </c>
      <c r="G61" s="91" t="str">
        <f t="shared" si="1"/>
        <v xml:space="preserve"> </v>
      </c>
      <c r="H61" s="90" t="str">
        <f>IF(ISBLANK(H$2)," ",(SUMIF(ClassRecord!$G$2:$IV$2,H$2,ClassRecord!$G60:$IV60)))</f>
        <v xml:space="preserve"> </v>
      </c>
      <c r="I61" s="53" t="str">
        <f t="shared" si="2"/>
        <v xml:space="preserve"> </v>
      </c>
      <c r="J61" s="91" t="str">
        <f t="shared" si="3"/>
        <v xml:space="preserve"> </v>
      </c>
      <c r="K61" s="90" t="str">
        <f>IF(ISBLANK(K$2)," ",(SUMIF(ClassRecord!$G$2:$IV$2,K$2,ClassRecord!$G60:$IV60)))</f>
        <v xml:space="preserve"> </v>
      </c>
      <c r="L61" s="53" t="str">
        <f t="shared" si="4"/>
        <v xml:space="preserve"> </v>
      </c>
      <c r="M61" s="91" t="str">
        <f t="shared" si="5"/>
        <v xml:space="preserve"> </v>
      </c>
      <c r="N61" s="90" t="str">
        <f>IF(ISBLANK(N$2)," ",(SUMIF(ClassRecord!$G$2:$IV$2,N$2,ClassRecord!$G60:$IV60)))</f>
        <v xml:space="preserve"> </v>
      </c>
      <c r="O61" s="53" t="str">
        <f t="shared" si="6"/>
        <v xml:space="preserve"> </v>
      </c>
      <c r="P61" s="91" t="str">
        <f t="shared" si="7"/>
        <v xml:space="preserve"> </v>
      </c>
      <c r="Q61" s="90" t="str">
        <f>IF(ISBLANK(Q$2)," ",(SUMIF(ClassRecord!$G$2:$IV$2,Q$2,ClassRecord!$G60:$IV60)))</f>
        <v xml:space="preserve"> </v>
      </c>
      <c r="R61" s="53" t="str">
        <f t="shared" si="8"/>
        <v xml:space="preserve"> </v>
      </c>
      <c r="S61" s="91" t="str">
        <f t="shared" si="9"/>
        <v xml:space="preserve"> </v>
      </c>
      <c r="T61" s="90" t="str">
        <f>IF(ISBLANK(T$2)," ",(SUMIF(ClassRecord!$G$2:$IV$2,T$2,ClassRecord!$G60:$IV60)))</f>
        <v xml:space="preserve"> </v>
      </c>
      <c r="U61" s="53" t="str">
        <f t="shared" si="10"/>
        <v xml:space="preserve"> </v>
      </c>
      <c r="V61" s="91" t="str">
        <f t="shared" si="11"/>
        <v xml:space="preserve"> </v>
      </c>
      <c r="W61" s="92">
        <f t="shared" si="12"/>
        <v>0</v>
      </c>
      <c r="X61" s="91">
        <f t="shared" si="13"/>
        <v>0</v>
      </c>
      <c r="Y61" s="93" t="str">
        <f>IF(ISBLANK(ClassRecord!C60)," ",ClassRecord!C60)</f>
        <v xml:space="preserve"> </v>
      </c>
      <c r="Z61" s="102" t="str">
        <f t="shared" si="14"/>
        <v xml:space="preserve"> </v>
      </c>
      <c r="AA61" s="91" t="str">
        <f t="shared" si="15"/>
        <v xml:space="preserve"> </v>
      </c>
      <c r="AB61" s="95" t="str">
        <f>IF(ISBLANK(ClassRecord!D60)," ",ClassRecord!D60)</f>
        <v xml:space="preserve"> </v>
      </c>
      <c r="AC61" s="102" t="str">
        <f t="shared" si="16"/>
        <v xml:space="preserve"> </v>
      </c>
      <c r="AD61" s="91" t="str">
        <f t="shared" si="17"/>
        <v xml:space="preserve"> </v>
      </c>
      <c r="AE61" s="95" t="str">
        <f>IF(ISBLANK(ClassRecord!E60)," ",ClassRecord!E60)</f>
        <v xml:space="preserve"> </v>
      </c>
      <c r="AF61" s="102" t="str">
        <f t="shared" si="18"/>
        <v xml:space="preserve"> </v>
      </c>
      <c r="AG61" s="91" t="str">
        <f t="shared" si="19"/>
        <v xml:space="preserve"> </v>
      </c>
      <c r="AH61" s="95" t="str">
        <f>IF(ISBLANK(ClassRecord!F60)," ",ClassRecord!F60)</f>
        <v xml:space="preserve"> </v>
      </c>
      <c r="AI61" s="102" t="str">
        <f t="shared" si="20"/>
        <v xml:space="preserve"> </v>
      </c>
      <c r="AJ61" s="91" t="str">
        <f t="shared" si="21"/>
        <v xml:space="preserve"> </v>
      </c>
      <c r="AK61" s="96">
        <f t="shared" si="22"/>
        <v>0</v>
      </c>
      <c r="AL61" s="97">
        <f t="shared" si="23"/>
        <v>65</v>
      </c>
      <c r="AM61" s="97" t="str">
        <f t="shared" si="24"/>
        <v>INC</v>
      </c>
      <c r="AN61" s="98" t="str">
        <f t="shared" si="25"/>
        <v>NFE</v>
      </c>
    </row>
    <row r="62" spans="1:40" ht="17.399999999999999" x14ac:dyDescent="0.3">
      <c r="A62" s="101">
        <f>Data!A79</f>
        <v>58</v>
      </c>
      <c r="B62" s="88" t="str">
        <f>IF(ISBLANK(Data!B79)," ",Data!B79)</f>
        <v xml:space="preserve"> </v>
      </c>
      <c r="C62" s="89" t="str">
        <f>IF(ISBLANK(Data!C79)," ",Data!C79)</f>
        <v xml:space="preserve"> </v>
      </c>
      <c r="D62" s="89" t="str">
        <f>IF(ISBLANK(Data!E79)," ",Data!E79)</f>
        <v xml:space="preserve"> </v>
      </c>
      <c r="E62" s="90" t="str">
        <f>IF(ISBLANK(E$2)," ",(SUMIF(ClassRecord!$G$2:$IV$2,E$2,ClassRecord!$G61:$IV61)))</f>
        <v xml:space="preserve"> </v>
      </c>
      <c r="F62" s="53" t="str">
        <f t="shared" si="0"/>
        <v xml:space="preserve"> </v>
      </c>
      <c r="G62" s="91" t="str">
        <f t="shared" si="1"/>
        <v xml:space="preserve"> </v>
      </c>
      <c r="H62" s="90" t="str">
        <f>IF(ISBLANK(H$2)," ",(SUMIF(ClassRecord!$G$2:$IV$2,H$2,ClassRecord!$G61:$IV61)))</f>
        <v xml:space="preserve"> </v>
      </c>
      <c r="I62" s="53" t="str">
        <f t="shared" si="2"/>
        <v xml:space="preserve"> </v>
      </c>
      <c r="J62" s="91" t="str">
        <f t="shared" si="3"/>
        <v xml:space="preserve"> </v>
      </c>
      <c r="K62" s="90" t="str">
        <f>IF(ISBLANK(K$2)," ",(SUMIF(ClassRecord!$G$2:$IV$2,K$2,ClassRecord!$G61:$IV61)))</f>
        <v xml:space="preserve"> </v>
      </c>
      <c r="L62" s="53" t="str">
        <f t="shared" si="4"/>
        <v xml:space="preserve"> </v>
      </c>
      <c r="M62" s="91" t="str">
        <f t="shared" si="5"/>
        <v xml:space="preserve"> </v>
      </c>
      <c r="N62" s="90" t="str">
        <f>IF(ISBLANK(N$2)," ",(SUMIF(ClassRecord!$G$2:$IV$2,N$2,ClassRecord!$G61:$IV61)))</f>
        <v xml:space="preserve"> </v>
      </c>
      <c r="O62" s="53" t="str">
        <f t="shared" si="6"/>
        <v xml:space="preserve"> </v>
      </c>
      <c r="P62" s="91" t="str">
        <f t="shared" si="7"/>
        <v xml:space="preserve"> </v>
      </c>
      <c r="Q62" s="90" t="str">
        <f>IF(ISBLANK(Q$2)," ",(SUMIF(ClassRecord!$G$2:$IV$2,Q$2,ClassRecord!$G61:$IV61)))</f>
        <v xml:space="preserve"> </v>
      </c>
      <c r="R62" s="53" t="str">
        <f t="shared" si="8"/>
        <v xml:space="preserve"> </v>
      </c>
      <c r="S62" s="91" t="str">
        <f t="shared" si="9"/>
        <v xml:space="preserve"> </v>
      </c>
      <c r="T62" s="90" t="str">
        <f>IF(ISBLANK(T$2)," ",(SUMIF(ClassRecord!$G$2:$IV$2,T$2,ClassRecord!$G61:$IV61)))</f>
        <v xml:space="preserve"> </v>
      </c>
      <c r="U62" s="53" t="str">
        <f t="shared" si="10"/>
        <v xml:space="preserve"> </v>
      </c>
      <c r="V62" s="91" t="str">
        <f t="shared" si="11"/>
        <v xml:space="preserve"> </v>
      </c>
      <c r="W62" s="92">
        <f t="shared" si="12"/>
        <v>0</v>
      </c>
      <c r="X62" s="91">
        <f t="shared" si="13"/>
        <v>0</v>
      </c>
      <c r="Y62" s="93" t="str">
        <f>IF(ISBLANK(ClassRecord!C61)," ",ClassRecord!C61)</f>
        <v xml:space="preserve"> </v>
      </c>
      <c r="Z62" s="102" t="str">
        <f t="shared" si="14"/>
        <v xml:space="preserve"> </v>
      </c>
      <c r="AA62" s="91" t="str">
        <f t="shared" si="15"/>
        <v xml:space="preserve"> </v>
      </c>
      <c r="AB62" s="95" t="str">
        <f>IF(ISBLANK(ClassRecord!D61)," ",ClassRecord!D61)</f>
        <v xml:space="preserve"> </v>
      </c>
      <c r="AC62" s="102" t="str">
        <f t="shared" si="16"/>
        <v xml:space="preserve"> </v>
      </c>
      <c r="AD62" s="91" t="str">
        <f t="shared" si="17"/>
        <v xml:space="preserve"> </v>
      </c>
      <c r="AE62" s="95" t="str">
        <f>IF(ISBLANK(ClassRecord!E61)," ",ClassRecord!E61)</f>
        <v xml:space="preserve"> </v>
      </c>
      <c r="AF62" s="102" t="str">
        <f t="shared" si="18"/>
        <v xml:space="preserve"> </v>
      </c>
      <c r="AG62" s="91" t="str">
        <f t="shared" si="19"/>
        <v xml:space="preserve"> </v>
      </c>
      <c r="AH62" s="95" t="str">
        <f>IF(ISBLANK(ClassRecord!F61)," ",ClassRecord!F61)</f>
        <v xml:space="preserve"> </v>
      </c>
      <c r="AI62" s="102" t="str">
        <f t="shared" si="20"/>
        <v xml:space="preserve"> </v>
      </c>
      <c r="AJ62" s="91" t="str">
        <f t="shared" si="21"/>
        <v xml:space="preserve"> </v>
      </c>
      <c r="AK62" s="96">
        <f t="shared" si="22"/>
        <v>0</v>
      </c>
      <c r="AL62" s="97">
        <f t="shared" si="23"/>
        <v>65</v>
      </c>
      <c r="AM62" s="97" t="str">
        <f t="shared" si="24"/>
        <v>INC</v>
      </c>
      <c r="AN62" s="98" t="str">
        <f t="shared" si="25"/>
        <v>NFE</v>
      </c>
    </row>
    <row r="63" spans="1:40" ht="17.399999999999999" x14ac:dyDescent="0.3">
      <c r="A63" s="101">
        <f>Data!A80</f>
        <v>59</v>
      </c>
      <c r="B63" s="88" t="str">
        <f>IF(ISBLANK(Data!B80)," ",Data!B80)</f>
        <v xml:space="preserve"> </v>
      </c>
      <c r="C63" s="89" t="str">
        <f>IF(ISBLANK(Data!C80)," ",Data!C80)</f>
        <v xml:space="preserve"> </v>
      </c>
      <c r="D63" s="89" t="str">
        <f>IF(ISBLANK(Data!E80)," ",Data!E80)</f>
        <v xml:space="preserve"> </v>
      </c>
      <c r="E63" s="90" t="str">
        <f>IF(ISBLANK(E$2)," ",(SUMIF(ClassRecord!$G$2:$IV$2,E$2,ClassRecord!$G62:$IV62)))</f>
        <v xml:space="preserve"> </v>
      </c>
      <c r="F63" s="53" t="str">
        <f t="shared" si="0"/>
        <v xml:space="preserve"> </v>
      </c>
      <c r="G63" s="91" t="str">
        <f t="shared" si="1"/>
        <v xml:space="preserve"> </v>
      </c>
      <c r="H63" s="90" t="str">
        <f>IF(ISBLANK(H$2)," ",(SUMIF(ClassRecord!$G$2:$IV$2,H$2,ClassRecord!$G62:$IV62)))</f>
        <v xml:space="preserve"> </v>
      </c>
      <c r="I63" s="53" t="str">
        <f t="shared" si="2"/>
        <v xml:space="preserve"> </v>
      </c>
      <c r="J63" s="91" t="str">
        <f t="shared" si="3"/>
        <v xml:space="preserve"> </v>
      </c>
      <c r="K63" s="90" t="str">
        <f>IF(ISBLANK(K$2)," ",(SUMIF(ClassRecord!$G$2:$IV$2,K$2,ClassRecord!$G62:$IV62)))</f>
        <v xml:space="preserve"> </v>
      </c>
      <c r="L63" s="53" t="str">
        <f t="shared" si="4"/>
        <v xml:space="preserve"> </v>
      </c>
      <c r="M63" s="91" t="str">
        <f t="shared" si="5"/>
        <v xml:space="preserve"> </v>
      </c>
      <c r="N63" s="90" t="str">
        <f>IF(ISBLANK(N$2)," ",(SUMIF(ClassRecord!$G$2:$IV$2,N$2,ClassRecord!$G62:$IV62)))</f>
        <v xml:space="preserve"> </v>
      </c>
      <c r="O63" s="53" t="str">
        <f t="shared" si="6"/>
        <v xml:space="preserve"> </v>
      </c>
      <c r="P63" s="91" t="str">
        <f t="shared" si="7"/>
        <v xml:space="preserve"> </v>
      </c>
      <c r="Q63" s="90" t="str">
        <f>IF(ISBLANK(Q$2)," ",(SUMIF(ClassRecord!$G$2:$IV$2,Q$2,ClassRecord!$G62:$IV62)))</f>
        <v xml:space="preserve"> </v>
      </c>
      <c r="R63" s="53" t="str">
        <f t="shared" si="8"/>
        <v xml:space="preserve"> </v>
      </c>
      <c r="S63" s="91" t="str">
        <f t="shared" si="9"/>
        <v xml:space="preserve"> </v>
      </c>
      <c r="T63" s="90" t="str">
        <f>IF(ISBLANK(T$2)," ",(SUMIF(ClassRecord!$G$2:$IV$2,T$2,ClassRecord!$G62:$IV62)))</f>
        <v xml:space="preserve"> </v>
      </c>
      <c r="U63" s="53" t="str">
        <f t="shared" si="10"/>
        <v xml:space="preserve"> </v>
      </c>
      <c r="V63" s="91" t="str">
        <f t="shared" si="11"/>
        <v xml:space="preserve"> </v>
      </c>
      <c r="W63" s="92">
        <f t="shared" si="12"/>
        <v>0</v>
      </c>
      <c r="X63" s="91">
        <f t="shared" si="13"/>
        <v>0</v>
      </c>
      <c r="Y63" s="93" t="str">
        <f>IF(ISBLANK(ClassRecord!C62)," ",ClassRecord!C62)</f>
        <v xml:space="preserve"> </v>
      </c>
      <c r="Z63" s="102" t="str">
        <f t="shared" si="14"/>
        <v xml:space="preserve"> </v>
      </c>
      <c r="AA63" s="91" t="str">
        <f t="shared" si="15"/>
        <v xml:space="preserve"> </v>
      </c>
      <c r="AB63" s="95" t="str">
        <f>IF(ISBLANK(ClassRecord!D62)," ",ClassRecord!D62)</f>
        <v xml:space="preserve"> </v>
      </c>
      <c r="AC63" s="102" t="str">
        <f t="shared" si="16"/>
        <v xml:space="preserve"> </v>
      </c>
      <c r="AD63" s="91" t="str">
        <f t="shared" si="17"/>
        <v xml:space="preserve"> </v>
      </c>
      <c r="AE63" s="95" t="str">
        <f>IF(ISBLANK(ClassRecord!E62)," ",ClassRecord!E62)</f>
        <v xml:space="preserve"> </v>
      </c>
      <c r="AF63" s="102" t="str">
        <f t="shared" si="18"/>
        <v xml:space="preserve"> </v>
      </c>
      <c r="AG63" s="91" t="str">
        <f t="shared" si="19"/>
        <v xml:space="preserve"> </v>
      </c>
      <c r="AH63" s="95" t="str">
        <f>IF(ISBLANK(ClassRecord!F62)," ",ClassRecord!F62)</f>
        <v xml:space="preserve"> </v>
      </c>
      <c r="AI63" s="102" t="str">
        <f t="shared" si="20"/>
        <v xml:space="preserve"> </v>
      </c>
      <c r="AJ63" s="91" t="str">
        <f t="shared" si="21"/>
        <v xml:space="preserve"> </v>
      </c>
      <c r="AK63" s="96">
        <f t="shared" si="22"/>
        <v>0</v>
      </c>
      <c r="AL63" s="97">
        <f t="shared" si="23"/>
        <v>65</v>
      </c>
      <c r="AM63" s="97" t="str">
        <f t="shared" si="24"/>
        <v>INC</v>
      </c>
      <c r="AN63" s="98" t="str">
        <f t="shared" si="25"/>
        <v>NFE</v>
      </c>
    </row>
    <row r="64" spans="1:40" ht="17.399999999999999" x14ac:dyDescent="0.3">
      <c r="A64" s="101">
        <f>Data!A81</f>
        <v>60</v>
      </c>
      <c r="B64" s="88" t="str">
        <f>IF(ISBLANK(Data!B81)," ",Data!B81)</f>
        <v xml:space="preserve"> </v>
      </c>
      <c r="C64" s="89" t="str">
        <f>IF(ISBLANK(Data!C81)," ",Data!C81)</f>
        <v xml:space="preserve"> </v>
      </c>
      <c r="D64" s="89" t="str">
        <f>IF(ISBLANK(Data!E81)," ",Data!E81)</f>
        <v xml:space="preserve"> </v>
      </c>
      <c r="E64" s="90" t="str">
        <f>IF(ISBLANK(E$2)," ",(SUMIF(ClassRecord!$G$2:$IV$2,E$2,ClassRecord!$G63:$IV63)))</f>
        <v xml:space="preserve"> </v>
      </c>
      <c r="F64" s="53" t="str">
        <f t="shared" si="0"/>
        <v xml:space="preserve"> </v>
      </c>
      <c r="G64" s="91" t="str">
        <f t="shared" si="1"/>
        <v xml:space="preserve"> </v>
      </c>
      <c r="H64" s="90" t="str">
        <f>IF(ISBLANK(H$2)," ",(SUMIF(ClassRecord!$G$2:$IV$2,H$2,ClassRecord!$G63:$IV63)))</f>
        <v xml:space="preserve"> </v>
      </c>
      <c r="I64" s="53" t="str">
        <f t="shared" si="2"/>
        <v xml:space="preserve"> </v>
      </c>
      <c r="J64" s="91" t="str">
        <f t="shared" si="3"/>
        <v xml:space="preserve"> </v>
      </c>
      <c r="K64" s="90" t="str">
        <f>IF(ISBLANK(K$2)," ",(SUMIF(ClassRecord!$G$2:$IV$2,K$2,ClassRecord!$G63:$IV63)))</f>
        <v xml:space="preserve"> </v>
      </c>
      <c r="L64" s="53" t="str">
        <f t="shared" si="4"/>
        <v xml:space="preserve"> </v>
      </c>
      <c r="M64" s="91" t="str">
        <f t="shared" si="5"/>
        <v xml:space="preserve"> </v>
      </c>
      <c r="N64" s="90" t="str">
        <f>IF(ISBLANK(N$2)," ",(SUMIF(ClassRecord!$G$2:$IV$2,N$2,ClassRecord!$G63:$IV63)))</f>
        <v xml:space="preserve"> </v>
      </c>
      <c r="O64" s="53" t="str">
        <f t="shared" si="6"/>
        <v xml:space="preserve"> </v>
      </c>
      <c r="P64" s="91" t="str">
        <f t="shared" si="7"/>
        <v xml:space="preserve"> </v>
      </c>
      <c r="Q64" s="90" t="str">
        <f>IF(ISBLANK(Q$2)," ",(SUMIF(ClassRecord!$G$2:$IV$2,Q$2,ClassRecord!$G63:$IV63)))</f>
        <v xml:space="preserve"> </v>
      </c>
      <c r="R64" s="53" t="str">
        <f t="shared" si="8"/>
        <v xml:space="preserve"> </v>
      </c>
      <c r="S64" s="91" t="str">
        <f t="shared" si="9"/>
        <v xml:space="preserve"> </v>
      </c>
      <c r="T64" s="90" t="str">
        <f>IF(ISBLANK(T$2)," ",(SUMIF(ClassRecord!$G$2:$IV$2,T$2,ClassRecord!$G63:$IV63)))</f>
        <v xml:space="preserve"> </v>
      </c>
      <c r="U64" s="53" t="str">
        <f t="shared" si="10"/>
        <v xml:space="preserve"> </v>
      </c>
      <c r="V64" s="91" t="str">
        <f t="shared" si="11"/>
        <v xml:space="preserve"> </v>
      </c>
      <c r="W64" s="92">
        <f t="shared" si="12"/>
        <v>0</v>
      </c>
      <c r="X64" s="91">
        <f t="shared" si="13"/>
        <v>0</v>
      </c>
      <c r="Y64" s="93" t="str">
        <f>IF(ISBLANK(ClassRecord!C63)," ",ClassRecord!C63)</f>
        <v xml:space="preserve"> </v>
      </c>
      <c r="Z64" s="102" t="str">
        <f t="shared" si="14"/>
        <v xml:space="preserve"> </v>
      </c>
      <c r="AA64" s="91" t="str">
        <f t="shared" si="15"/>
        <v xml:space="preserve"> </v>
      </c>
      <c r="AB64" s="95" t="str">
        <f>IF(ISBLANK(ClassRecord!D63)," ",ClassRecord!D63)</f>
        <v xml:space="preserve"> </v>
      </c>
      <c r="AC64" s="102" t="str">
        <f t="shared" si="16"/>
        <v xml:space="preserve"> </v>
      </c>
      <c r="AD64" s="91" t="str">
        <f t="shared" si="17"/>
        <v xml:space="preserve"> </v>
      </c>
      <c r="AE64" s="95" t="str">
        <f>IF(ISBLANK(ClassRecord!E63)," ",ClassRecord!E63)</f>
        <v xml:space="preserve"> </v>
      </c>
      <c r="AF64" s="102" t="str">
        <f t="shared" si="18"/>
        <v xml:space="preserve"> </v>
      </c>
      <c r="AG64" s="91" t="str">
        <f t="shared" si="19"/>
        <v xml:space="preserve"> </v>
      </c>
      <c r="AH64" s="95" t="str">
        <f>IF(ISBLANK(ClassRecord!F63)," ",ClassRecord!F63)</f>
        <v xml:space="preserve"> </v>
      </c>
      <c r="AI64" s="102" t="str">
        <f t="shared" si="20"/>
        <v xml:space="preserve"> </v>
      </c>
      <c r="AJ64" s="91" t="str">
        <f t="shared" si="21"/>
        <v xml:space="preserve"> </v>
      </c>
      <c r="AK64" s="96">
        <f t="shared" si="22"/>
        <v>0</v>
      </c>
      <c r="AL64" s="97">
        <f t="shared" si="23"/>
        <v>65</v>
      </c>
      <c r="AM64" s="97" t="str">
        <f t="shared" si="24"/>
        <v>INC</v>
      </c>
      <c r="AN64" s="98" t="str">
        <f t="shared" si="25"/>
        <v>NFE</v>
      </c>
    </row>
    <row r="65" spans="1:40" ht="17.399999999999999" x14ac:dyDescent="0.3">
      <c r="A65" s="101">
        <f>Data!A82</f>
        <v>61</v>
      </c>
      <c r="B65" s="88" t="str">
        <f>IF(ISBLANK(Data!B82)," ",Data!B82)</f>
        <v xml:space="preserve"> </v>
      </c>
      <c r="C65" s="89" t="str">
        <f>IF(ISBLANK(Data!C82)," ",Data!C82)</f>
        <v xml:space="preserve"> </v>
      </c>
      <c r="D65" s="89" t="str">
        <f>IF(ISBLANK(Data!E82)," ",Data!E82)</f>
        <v xml:space="preserve"> </v>
      </c>
      <c r="E65" s="90" t="str">
        <f>IF(ISBLANK(E$2)," ",(SUMIF(ClassRecord!$G$2:$IV$2,E$2,ClassRecord!$G64:$IV64)))</f>
        <v xml:space="preserve"> </v>
      </c>
      <c r="F65" s="53" t="str">
        <f t="shared" si="0"/>
        <v xml:space="preserve"> </v>
      </c>
      <c r="G65" s="91" t="str">
        <f t="shared" si="1"/>
        <v xml:space="preserve"> </v>
      </c>
      <c r="H65" s="90" t="str">
        <f>IF(ISBLANK(H$2)," ",(SUMIF(ClassRecord!$G$2:$IV$2,H$2,ClassRecord!$G64:$IV64)))</f>
        <v xml:space="preserve"> </v>
      </c>
      <c r="I65" s="53" t="str">
        <f t="shared" si="2"/>
        <v xml:space="preserve"> </v>
      </c>
      <c r="J65" s="91" t="str">
        <f t="shared" si="3"/>
        <v xml:space="preserve"> </v>
      </c>
      <c r="K65" s="90" t="str">
        <f>IF(ISBLANK(K$2)," ",(SUMIF(ClassRecord!$G$2:$IV$2,K$2,ClassRecord!$G64:$IV64)))</f>
        <v xml:space="preserve"> </v>
      </c>
      <c r="L65" s="53" t="str">
        <f t="shared" si="4"/>
        <v xml:space="preserve"> </v>
      </c>
      <c r="M65" s="91" t="str">
        <f t="shared" si="5"/>
        <v xml:space="preserve"> </v>
      </c>
      <c r="N65" s="90" t="str">
        <f>IF(ISBLANK(N$2)," ",(SUMIF(ClassRecord!$G$2:$IV$2,N$2,ClassRecord!$G64:$IV64)))</f>
        <v xml:space="preserve"> </v>
      </c>
      <c r="O65" s="53" t="str">
        <f t="shared" si="6"/>
        <v xml:space="preserve"> </v>
      </c>
      <c r="P65" s="91" t="str">
        <f t="shared" si="7"/>
        <v xml:space="preserve"> </v>
      </c>
      <c r="Q65" s="90" t="str">
        <f>IF(ISBLANK(Q$2)," ",(SUMIF(ClassRecord!$G$2:$IV$2,Q$2,ClassRecord!$G64:$IV64)))</f>
        <v xml:space="preserve"> </v>
      </c>
      <c r="R65" s="53" t="str">
        <f t="shared" si="8"/>
        <v xml:space="preserve"> </v>
      </c>
      <c r="S65" s="91" t="str">
        <f t="shared" si="9"/>
        <v xml:space="preserve"> </v>
      </c>
      <c r="T65" s="90" t="str">
        <f>IF(ISBLANK(T$2)," ",(SUMIF(ClassRecord!$G$2:$IV$2,T$2,ClassRecord!$G64:$IV64)))</f>
        <v xml:space="preserve"> </v>
      </c>
      <c r="U65" s="53" t="str">
        <f t="shared" si="10"/>
        <v xml:space="preserve"> </v>
      </c>
      <c r="V65" s="91" t="str">
        <f t="shared" si="11"/>
        <v xml:space="preserve"> </v>
      </c>
      <c r="W65" s="92">
        <f t="shared" si="12"/>
        <v>0</v>
      </c>
      <c r="X65" s="91">
        <f t="shared" si="13"/>
        <v>0</v>
      </c>
      <c r="Y65" s="93" t="str">
        <f>IF(ISBLANK(ClassRecord!C64)," ",ClassRecord!C64)</f>
        <v xml:space="preserve"> </v>
      </c>
      <c r="Z65" s="102" t="str">
        <f t="shared" si="14"/>
        <v xml:space="preserve"> </v>
      </c>
      <c r="AA65" s="91" t="str">
        <f t="shared" si="15"/>
        <v xml:space="preserve"> </v>
      </c>
      <c r="AB65" s="95" t="str">
        <f>IF(ISBLANK(ClassRecord!D64)," ",ClassRecord!D64)</f>
        <v xml:space="preserve"> </v>
      </c>
      <c r="AC65" s="102" t="str">
        <f t="shared" si="16"/>
        <v xml:space="preserve"> </v>
      </c>
      <c r="AD65" s="91" t="str">
        <f t="shared" si="17"/>
        <v xml:space="preserve"> </v>
      </c>
      <c r="AE65" s="95" t="str">
        <f>IF(ISBLANK(ClassRecord!E64)," ",ClassRecord!E64)</f>
        <v xml:space="preserve"> </v>
      </c>
      <c r="AF65" s="102" t="str">
        <f t="shared" si="18"/>
        <v xml:space="preserve"> </v>
      </c>
      <c r="AG65" s="91" t="str">
        <f t="shared" si="19"/>
        <v xml:space="preserve"> </v>
      </c>
      <c r="AH65" s="95" t="str">
        <f>IF(ISBLANK(ClassRecord!F64)," ",ClassRecord!F64)</f>
        <v xml:space="preserve"> </v>
      </c>
      <c r="AI65" s="102" t="str">
        <f t="shared" si="20"/>
        <v xml:space="preserve"> </v>
      </c>
      <c r="AJ65" s="91" t="str">
        <f t="shared" si="21"/>
        <v xml:space="preserve"> </v>
      </c>
      <c r="AK65" s="96">
        <f t="shared" si="22"/>
        <v>0</v>
      </c>
      <c r="AL65" s="97">
        <f t="shared" si="23"/>
        <v>65</v>
      </c>
      <c r="AM65" s="97" t="str">
        <f t="shared" si="24"/>
        <v>INC</v>
      </c>
      <c r="AN65" s="98" t="str">
        <f t="shared" si="25"/>
        <v>NFE</v>
      </c>
    </row>
    <row r="66" spans="1:40" ht="17.399999999999999" x14ac:dyDescent="0.3">
      <c r="A66" s="101">
        <f>Data!A83</f>
        <v>62</v>
      </c>
      <c r="B66" s="88" t="str">
        <f>IF(ISBLANK(Data!B83)," ",Data!B83)</f>
        <v xml:space="preserve"> </v>
      </c>
      <c r="C66" s="89" t="str">
        <f>IF(ISBLANK(Data!C83)," ",Data!C83)</f>
        <v xml:space="preserve"> </v>
      </c>
      <c r="D66" s="89" t="str">
        <f>IF(ISBLANK(Data!E83)," ",Data!E83)</f>
        <v xml:space="preserve"> </v>
      </c>
      <c r="E66" s="90" t="str">
        <f>IF(ISBLANK(E$2)," ",(SUMIF(ClassRecord!$G$2:$IV$2,E$2,ClassRecord!$G65:$IV65)))</f>
        <v xml:space="preserve"> </v>
      </c>
      <c r="F66" s="53" t="str">
        <f t="shared" si="0"/>
        <v xml:space="preserve"> </v>
      </c>
      <c r="G66" s="91" t="str">
        <f t="shared" si="1"/>
        <v xml:space="preserve"> </v>
      </c>
      <c r="H66" s="90" t="str">
        <f>IF(ISBLANK(H$2)," ",(SUMIF(ClassRecord!$G$2:$IV$2,H$2,ClassRecord!$G65:$IV65)))</f>
        <v xml:space="preserve"> </v>
      </c>
      <c r="I66" s="53" t="str">
        <f t="shared" si="2"/>
        <v xml:space="preserve"> </v>
      </c>
      <c r="J66" s="91" t="str">
        <f t="shared" si="3"/>
        <v xml:space="preserve"> </v>
      </c>
      <c r="K66" s="90" t="str">
        <f>IF(ISBLANK(K$2)," ",(SUMIF(ClassRecord!$G$2:$IV$2,K$2,ClassRecord!$G65:$IV65)))</f>
        <v xml:space="preserve"> </v>
      </c>
      <c r="L66" s="53" t="str">
        <f t="shared" si="4"/>
        <v xml:space="preserve"> </v>
      </c>
      <c r="M66" s="91" t="str">
        <f t="shared" si="5"/>
        <v xml:space="preserve"> </v>
      </c>
      <c r="N66" s="90" t="str">
        <f>IF(ISBLANK(N$2)," ",(SUMIF(ClassRecord!$G$2:$IV$2,N$2,ClassRecord!$G65:$IV65)))</f>
        <v xml:space="preserve"> </v>
      </c>
      <c r="O66" s="53" t="str">
        <f t="shared" si="6"/>
        <v xml:space="preserve"> </v>
      </c>
      <c r="P66" s="91" t="str">
        <f t="shared" si="7"/>
        <v xml:space="preserve"> </v>
      </c>
      <c r="Q66" s="90" t="str">
        <f>IF(ISBLANK(Q$2)," ",(SUMIF(ClassRecord!$G$2:$IV$2,Q$2,ClassRecord!$G65:$IV65)))</f>
        <v xml:space="preserve"> </v>
      </c>
      <c r="R66" s="53" t="str">
        <f t="shared" si="8"/>
        <v xml:space="preserve"> </v>
      </c>
      <c r="S66" s="91" t="str">
        <f t="shared" si="9"/>
        <v xml:space="preserve"> </v>
      </c>
      <c r="T66" s="90" t="str">
        <f>IF(ISBLANK(T$2)," ",(SUMIF(ClassRecord!$G$2:$IV$2,T$2,ClassRecord!$G65:$IV65)))</f>
        <v xml:space="preserve"> </v>
      </c>
      <c r="U66" s="53" t="str">
        <f t="shared" si="10"/>
        <v xml:space="preserve"> </v>
      </c>
      <c r="V66" s="91" t="str">
        <f t="shared" si="11"/>
        <v xml:space="preserve"> </v>
      </c>
      <c r="W66" s="92">
        <f t="shared" si="12"/>
        <v>0</v>
      </c>
      <c r="X66" s="91">
        <f t="shared" si="13"/>
        <v>0</v>
      </c>
      <c r="Y66" s="93" t="str">
        <f>IF(ISBLANK(ClassRecord!C65)," ",ClassRecord!C65)</f>
        <v xml:space="preserve"> </v>
      </c>
      <c r="Z66" s="102" t="str">
        <f t="shared" si="14"/>
        <v xml:space="preserve"> </v>
      </c>
      <c r="AA66" s="91" t="str">
        <f t="shared" si="15"/>
        <v xml:space="preserve"> </v>
      </c>
      <c r="AB66" s="95" t="str">
        <f>IF(ISBLANK(ClassRecord!D65)," ",ClassRecord!D65)</f>
        <v xml:space="preserve"> </v>
      </c>
      <c r="AC66" s="102" t="str">
        <f t="shared" si="16"/>
        <v xml:space="preserve"> </v>
      </c>
      <c r="AD66" s="91" t="str">
        <f t="shared" si="17"/>
        <v xml:space="preserve"> </v>
      </c>
      <c r="AE66" s="95" t="str">
        <f>IF(ISBLANK(ClassRecord!E65)," ",ClassRecord!E65)</f>
        <v xml:space="preserve"> </v>
      </c>
      <c r="AF66" s="102" t="str">
        <f t="shared" si="18"/>
        <v xml:space="preserve"> </v>
      </c>
      <c r="AG66" s="91" t="str">
        <f t="shared" si="19"/>
        <v xml:space="preserve"> </v>
      </c>
      <c r="AH66" s="95" t="str">
        <f>IF(ISBLANK(ClassRecord!F65)," ",ClassRecord!F65)</f>
        <v xml:space="preserve"> </v>
      </c>
      <c r="AI66" s="102" t="str">
        <f t="shared" si="20"/>
        <v xml:space="preserve"> </v>
      </c>
      <c r="AJ66" s="91" t="str">
        <f t="shared" si="21"/>
        <v xml:space="preserve"> </v>
      </c>
      <c r="AK66" s="96">
        <f t="shared" si="22"/>
        <v>0</v>
      </c>
      <c r="AL66" s="97">
        <f t="shared" si="23"/>
        <v>65</v>
      </c>
      <c r="AM66" s="97" t="str">
        <f t="shared" si="24"/>
        <v>INC</v>
      </c>
      <c r="AN66" s="98" t="str">
        <f t="shared" si="25"/>
        <v>NFE</v>
      </c>
    </row>
    <row r="67" spans="1:40" ht="17.399999999999999" x14ac:dyDescent="0.3">
      <c r="A67" s="101">
        <f>Data!A84</f>
        <v>63</v>
      </c>
      <c r="B67" s="88" t="str">
        <f>IF(ISBLANK(Data!B84)," ",Data!B84)</f>
        <v xml:space="preserve"> </v>
      </c>
      <c r="C67" s="89" t="str">
        <f>IF(ISBLANK(Data!C84)," ",Data!C84)</f>
        <v xml:space="preserve"> </v>
      </c>
      <c r="D67" s="89" t="str">
        <f>IF(ISBLANK(Data!E84)," ",Data!E84)</f>
        <v xml:space="preserve"> </v>
      </c>
      <c r="E67" s="90" t="str">
        <f>IF(ISBLANK(E$2)," ",(SUMIF(ClassRecord!$G$2:$IV$2,E$2,ClassRecord!$G66:$IV66)))</f>
        <v xml:space="preserve"> </v>
      </c>
      <c r="F67" s="53" t="str">
        <f t="shared" si="0"/>
        <v xml:space="preserve"> </v>
      </c>
      <c r="G67" s="91" t="str">
        <f t="shared" si="1"/>
        <v xml:space="preserve"> </v>
      </c>
      <c r="H67" s="90" t="str">
        <f>IF(ISBLANK(H$2)," ",(SUMIF(ClassRecord!$G$2:$IV$2,H$2,ClassRecord!$G66:$IV66)))</f>
        <v xml:space="preserve"> </v>
      </c>
      <c r="I67" s="53" t="str">
        <f t="shared" si="2"/>
        <v xml:space="preserve"> </v>
      </c>
      <c r="J67" s="91" t="str">
        <f t="shared" si="3"/>
        <v xml:space="preserve"> </v>
      </c>
      <c r="K67" s="90" t="str">
        <f>IF(ISBLANK(K$2)," ",(SUMIF(ClassRecord!$G$2:$IV$2,K$2,ClassRecord!$G66:$IV66)))</f>
        <v xml:space="preserve"> </v>
      </c>
      <c r="L67" s="53" t="str">
        <f t="shared" si="4"/>
        <v xml:space="preserve"> </v>
      </c>
      <c r="M67" s="91" t="str">
        <f t="shared" si="5"/>
        <v xml:space="preserve"> </v>
      </c>
      <c r="N67" s="90" t="str">
        <f>IF(ISBLANK(N$2)," ",(SUMIF(ClassRecord!$G$2:$IV$2,N$2,ClassRecord!$G66:$IV66)))</f>
        <v xml:space="preserve"> </v>
      </c>
      <c r="O67" s="53" t="str">
        <f t="shared" si="6"/>
        <v xml:space="preserve"> </v>
      </c>
      <c r="P67" s="91" t="str">
        <f t="shared" si="7"/>
        <v xml:space="preserve"> </v>
      </c>
      <c r="Q67" s="90" t="str">
        <f>IF(ISBLANK(Q$2)," ",(SUMIF(ClassRecord!$G$2:$IV$2,Q$2,ClassRecord!$G66:$IV66)))</f>
        <v xml:space="preserve"> </v>
      </c>
      <c r="R67" s="53" t="str">
        <f t="shared" si="8"/>
        <v xml:space="preserve"> </v>
      </c>
      <c r="S67" s="91" t="str">
        <f t="shared" si="9"/>
        <v xml:space="preserve"> </v>
      </c>
      <c r="T67" s="90" t="str">
        <f>IF(ISBLANK(T$2)," ",(SUMIF(ClassRecord!$G$2:$IV$2,T$2,ClassRecord!$G66:$IV66)))</f>
        <v xml:space="preserve"> </v>
      </c>
      <c r="U67" s="53" t="str">
        <f t="shared" si="10"/>
        <v xml:space="preserve"> </v>
      </c>
      <c r="V67" s="91" t="str">
        <f t="shared" si="11"/>
        <v xml:space="preserve"> </v>
      </c>
      <c r="W67" s="92">
        <f t="shared" si="12"/>
        <v>0</v>
      </c>
      <c r="X67" s="91">
        <f t="shared" si="13"/>
        <v>0</v>
      </c>
      <c r="Y67" s="93" t="str">
        <f>IF(ISBLANK(ClassRecord!C66)," ",ClassRecord!C66)</f>
        <v xml:space="preserve"> </v>
      </c>
      <c r="Z67" s="102" t="str">
        <f t="shared" si="14"/>
        <v xml:space="preserve"> </v>
      </c>
      <c r="AA67" s="91" t="str">
        <f t="shared" si="15"/>
        <v xml:space="preserve"> </v>
      </c>
      <c r="AB67" s="95" t="str">
        <f>IF(ISBLANK(ClassRecord!D66)," ",ClassRecord!D66)</f>
        <v xml:space="preserve"> </v>
      </c>
      <c r="AC67" s="102" t="str">
        <f t="shared" si="16"/>
        <v xml:space="preserve"> </v>
      </c>
      <c r="AD67" s="91" t="str">
        <f t="shared" si="17"/>
        <v xml:space="preserve"> </v>
      </c>
      <c r="AE67" s="95" t="str">
        <f>IF(ISBLANK(ClassRecord!E66)," ",ClassRecord!E66)</f>
        <v xml:space="preserve"> </v>
      </c>
      <c r="AF67" s="102" t="str">
        <f t="shared" si="18"/>
        <v xml:space="preserve"> </v>
      </c>
      <c r="AG67" s="91" t="str">
        <f t="shared" si="19"/>
        <v xml:space="preserve"> </v>
      </c>
      <c r="AH67" s="95" t="str">
        <f>IF(ISBLANK(ClassRecord!F66)," ",ClassRecord!F66)</f>
        <v xml:space="preserve"> </v>
      </c>
      <c r="AI67" s="102" t="str">
        <f t="shared" si="20"/>
        <v xml:space="preserve"> </v>
      </c>
      <c r="AJ67" s="91" t="str">
        <f t="shared" si="21"/>
        <v xml:space="preserve"> </v>
      </c>
      <c r="AK67" s="96">
        <f t="shared" si="22"/>
        <v>0</v>
      </c>
      <c r="AL67" s="97">
        <f t="shared" si="23"/>
        <v>65</v>
      </c>
      <c r="AM67" s="97" t="str">
        <f t="shared" si="24"/>
        <v>INC</v>
      </c>
      <c r="AN67" s="98" t="str">
        <f t="shared" si="25"/>
        <v>NFE</v>
      </c>
    </row>
    <row r="68" spans="1:40" ht="17.399999999999999" x14ac:dyDescent="0.3">
      <c r="A68" s="101">
        <f>Data!A85</f>
        <v>64</v>
      </c>
      <c r="B68" s="88" t="str">
        <f>IF(ISBLANK(Data!B85)," ",Data!B85)</f>
        <v xml:space="preserve"> </v>
      </c>
      <c r="C68" s="89" t="str">
        <f>IF(ISBLANK(Data!C85)," ",Data!C85)</f>
        <v xml:space="preserve"> </v>
      </c>
      <c r="D68" s="89" t="str">
        <f>IF(ISBLANK(Data!E85)," ",Data!E85)</f>
        <v xml:space="preserve"> </v>
      </c>
      <c r="E68" s="90" t="str">
        <f>IF(ISBLANK(E$2)," ",(SUMIF(ClassRecord!$G$2:$IV$2,E$2,ClassRecord!$G67:$IV67)))</f>
        <v xml:space="preserve"> </v>
      </c>
      <c r="F68" s="53" t="str">
        <f t="shared" si="0"/>
        <v xml:space="preserve"> </v>
      </c>
      <c r="G68" s="91" t="str">
        <f t="shared" si="1"/>
        <v xml:space="preserve"> </v>
      </c>
      <c r="H68" s="90" t="str">
        <f>IF(ISBLANK(H$2)," ",(SUMIF(ClassRecord!$G$2:$IV$2,H$2,ClassRecord!$G67:$IV67)))</f>
        <v xml:space="preserve"> </v>
      </c>
      <c r="I68" s="53" t="str">
        <f t="shared" si="2"/>
        <v xml:space="preserve"> </v>
      </c>
      <c r="J68" s="91" t="str">
        <f t="shared" si="3"/>
        <v xml:space="preserve"> </v>
      </c>
      <c r="K68" s="90" t="str">
        <f>IF(ISBLANK(K$2)," ",(SUMIF(ClassRecord!$G$2:$IV$2,K$2,ClassRecord!$G67:$IV67)))</f>
        <v xml:space="preserve"> </v>
      </c>
      <c r="L68" s="53" t="str">
        <f t="shared" si="4"/>
        <v xml:space="preserve"> </v>
      </c>
      <c r="M68" s="91" t="str">
        <f t="shared" si="5"/>
        <v xml:space="preserve"> </v>
      </c>
      <c r="N68" s="90" t="str">
        <f>IF(ISBLANK(N$2)," ",(SUMIF(ClassRecord!$G$2:$IV$2,N$2,ClassRecord!$G67:$IV67)))</f>
        <v xml:space="preserve"> </v>
      </c>
      <c r="O68" s="53" t="str">
        <f t="shared" si="6"/>
        <v xml:space="preserve"> </v>
      </c>
      <c r="P68" s="91" t="str">
        <f t="shared" si="7"/>
        <v xml:space="preserve"> </v>
      </c>
      <c r="Q68" s="90" t="str">
        <f>IF(ISBLANK(Q$2)," ",(SUMIF(ClassRecord!$G$2:$IV$2,Q$2,ClassRecord!$G67:$IV67)))</f>
        <v xml:space="preserve"> </v>
      </c>
      <c r="R68" s="53" t="str">
        <f t="shared" si="8"/>
        <v xml:space="preserve"> </v>
      </c>
      <c r="S68" s="91" t="str">
        <f t="shared" si="9"/>
        <v xml:space="preserve"> </v>
      </c>
      <c r="T68" s="90" t="str">
        <f>IF(ISBLANK(T$2)," ",(SUMIF(ClassRecord!$G$2:$IV$2,T$2,ClassRecord!$G67:$IV67)))</f>
        <v xml:space="preserve"> </v>
      </c>
      <c r="U68" s="53" t="str">
        <f t="shared" si="10"/>
        <v xml:space="preserve"> </v>
      </c>
      <c r="V68" s="91" t="str">
        <f t="shared" si="11"/>
        <v xml:space="preserve"> </v>
      </c>
      <c r="W68" s="92">
        <f t="shared" si="12"/>
        <v>0</v>
      </c>
      <c r="X68" s="91">
        <f t="shared" si="13"/>
        <v>0</v>
      </c>
      <c r="Y68" s="93" t="str">
        <f>IF(ISBLANK(ClassRecord!C67)," ",ClassRecord!C67)</f>
        <v xml:space="preserve"> </v>
      </c>
      <c r="Z68" s="102" t="str">
        <f t="shared" si="14"/>
        <v xml:space="preserve"> </v>
      </c>
      <c r="AA68" s="91" t="str">
        <f t="shared" si="15"/>
        <v xml:space="preserve"> </v>
      </c>
      <c r="AB68" s="95" t="str">
        <f>IF(ISBLANK(ClassRecord!D67)," ",ClassRecord!D67)</f>
        <v xml:space="preserve"> </v>
      </c>
      <c r="AC68" s="102" t="str">
        <f t="shared" si="16"/>
        <v xml:space="preserve"> </v>
      </c>
      <c r="AD68" s="91" t="str">
        <f t="shared" si="17"/>
        <v xml:space="preserve"> </v>
      </c>
      <c r="AE68" s="95" t="str">
        <f>IF(ISBLANK(ClassRecord!E67)," ",ClassRecord!E67)</f>
        <v xml:space="preserve"> </v>
      </c>
      <c r="AF68" s="102" t="str">
        <f t="shared" si="18"/>
        <v xml:space="preserve"> </v>
      </c>
      <c r="AG68" s="91" t="str">
        <f t="shared" si="19"/>
        <v xml:space="preserve"> </v>
      </c>
      <c r="AH68" s="95" t="str">
        <f>IF(ISBLANK(ClassRecord!F67)," ",ClassRecord!F67)</f>
        <v xml:space="preserve"> </v>
      </c>
      <c r="AI68" s="102" t="str">
        <f t="shared" si="20"/>
        <v xml:space="preserve"> </v>
      </c>
      <c r="AJ68" s="91" t="str">
        <f t="shared" si="21"/>
        <v xml:space="preserve"> </v>
      </c>
      <c r="AK68" s="96">
        <f t="shared" si="22"/>
        <v>0</v>
      </c>
      <c r="AL68" s="97">
        <f t="shared" si="23"/>
        <v>65</v>
      </c>
      <c r="AM68" s="97" t="str">
        <f t="shared" si="24"/>
        <v>INC</v>
      </c>
      <c r="AN68" s="98" t="str">
        <f t="shared" si="25"/>
        <v>NFE</v>
      </c>
    </row>
    <row r="69" spans="1:40" ht="17.399999999999999" x14ac:dyDescent="0.3">
      <c r="A69" s="101">
        <f>Data!A86</f>
        <v>65</v>
      </c>
      <c r="B69" s="88" t="str">
        <f>IF(ISBLANK(Data!B86)," ",Data!B86)</f>
        <v xml:space="preserve"> </v>
      </c>
      <c r="C69" s="89" t="str">
        <f>IF(ISBLANK(Data!C86)," ",Data!C86)</f>
        <v xml:space="preserve"> </v>
      </c>
      <c r="D69" s="89" t="str">
        <f>IF(ISBLANK(Data!E86)," ",Data!E86)</f>
        <v xml:space="preserve"> </v>
      </c>
      <c r="E69" s="90" t="str">
        <f>IF(ISBLANK(E$2)," ",(SUMIF(ClassRecord!$G$2:$IV$2,E$2,ClassRecord!$G68:$IV68)))</f>
        <v xml:space="preserve"> </v>
      </c>
      <c r="F69" s="53" t="str">
        <f t="shared" si="0"/>
        <v xml:space="preserve"> </v>
      </c>
      <c r="G69" s="91" t="str">
        <f t="shared" si="1"/>
        <v xml:space="preserve"> </v>
      </c>
      <c r="H69" s="90" t="str">
        <f>IF(ISBLANK(H$2)," ",(SUMIF(ClassRecord!$G$2:$IV$2,H$2,ClassRecord!$G68:$IV68)))</f>
        <v xml:space="preserve"> </v>
      </c>
      <c r="I69" s="53" t="str">
        <f t="shared" si="2"/>
        <v xml:space="preserve"> </v>
      </c>
      <c r="J69" s="91" t="str">
        <f t="shared" si="3"/>
        <v xml:space="preserve"> </v>
      </c>
      <c r="K69" s="90" t="str">
        <f>IF(ISBLANK(K$2)," ",(SUMIF(ClassRecord!$G$2:$IV$2,K$2,ClassRecord!$G68:$IV68)))</f>
        <v xml:space="preserve"> </v>
      </c>
      <c r="L69" s="53" t="str">
        <f t="shared" si="4"/>
        <v xml:space="preserve"> </v>
      </c>
      <c r="M69" s="91" t="str">
        <f t="shared" si="5"/>
        <v xml:space="preserve"> </v>
      </c>
      <c r="N69" s="90" t="str">
        <f>IF(ISBLANK(N$2)," ",(SUMIF(ClassRecord!$G$2:$IV$2,N$2,ClassRecord!$G68:$IV68)))</f>
        <v xml:space="preserve"> </v>
      </c>
      <c r="O69" s="53" t="str">
        <f t="shared" si="6"/>
        <v xml:space="preserve"> </v>
      </c>
      <c r="P69" s="91" t="str">
        <f t="shared" si="7"/>
        <v xml:space="preserve"> </v>
      </c>
      <c r="Q69" s="90" t="str">
        <f>IF(ISBLANK(Q$2)," ",(SUMIF(ClassRecord!$G$2:$IV$2,Q$2,ClassRecord!$G68:$IV68)))</f>
        <v xml:space="preserve"> </v>
      </c>
      <c r="R69" s="53" t="str">
        <f t="shared" si="8"/>
        <v xml:space="preserve"> </v>
      </c>
      <c r="S69" s="91" t="str">
        <f t="shared" si="9"/>
        <v xml:space="preserve"> </v>
      </c>
      <c r="T69" s="90" t="str">
        <f>IF(ISBLANK(T$2)," ",(SUMIF(ClassRecord!$G$2:$IV$2,T$2,ClassRecord!$G68:$IV68)))</f>
        <v xml:space="preserve"> </v>
      </c>
      <c r="U69" s="53" t="str">
        <f t="shared" si="10"/>
        <v xml:space="preserve"> </v>
      </c>
      <c r="V69" s="91" t="str">
        <f t="shared" si="11"/>
        <v xml:space="preserve"> </v>
      </c>
      <c r="W69" s="92">
        <f t="shared" si="12"/>
        <v>0</v>
      </c>
      <c r="X69" s="91">
        <f t="shared" si="13"/>
        <v>0</v>
      </c>
      <c r="Y69" s="93" t="str">
        <f>IF(ISBLANK(ClassRecord!C68)," ",ClassRecord!C68)</f>
        <v xml:space="preserve"> </v>
      </c>
      <c r="Z69" s="102" t="str">
        <f t="shared" si="14"/>
        <v xml:space="preserve"> </v>
      </c>
      <c r="AA69" s="91" t="str">
        <f t="shared" si="15"/>
        <v xml:space="preserve"> </v>
      </c>
      <c r="AB69" s="95" t="str">
        <f>IF(ISBLANK(ClassRecord!D68)," ",ClassRecord!D68)</f>
        <v xml:space="preserve"> </v>
      </c>
      <c r="AC69" s="102" t="str">
        <f t="shared" si="16"/>
        <v xml:space="preserve"> </v>
      </c>
      <c r="AD69" s="91" t="str">
        <f t="shared" si="17"/>
        <v xml:space="preserve"> </v>
      </c>
      <c r="AE69" s="95" t="str">
        <f>IF(ISBLANK(ClassRecord!E68)," ",ClassRecord!E68)</f>
        <v xml:space="preserve"> </v>
      </c>
      <c r="AF69" s="102" t="str">
        <f t="shared" si="18"/>
        <v xml:space="preserve"> </v>
      </c>
      <c r="AG69" s="91" t="str">
        <f t="shared" si="19"/>
        <v xml:space="preserve"> </v>
      </c>
      <c r="AH69" s="95" t="str">
        <f>IF(ISBLANK(ClassRecord!F68)," ",ClassRecord!F68)</f>
        <v xml:space="preserve"> </v>
      </c>
      <c r="AI69" s="102" t="str">
        <f t="shared" si="20"/>
        <v xml:space="preserve"> </v>
      </c>
      <c r="AJ69" s="91" t="str">
        <f t="shared" si="21"/>
        <v xml:space="preserve"> </v>
      </c>
      <c r="AK69" s="96">
        <f t="shared" si="22"/>
        <v>0</v>
      </c>
      <c r="AL69" s="97">
        <f t="shared" si="23"/>
        <v>65</v>
      </c>
      <c r="AM69" s="97" t="str">
        <f t="shared" si="24"/>
        <v>INC</v>
      </c>
      <c r="AN69" s="98" t="str">
        <f t="shared" si="25"/>
        <v>NFE</v>
      </c>
    </row>
    <row r="70" spans="1:40" ht="17.399999999999999" x14ac:dyDescent="0.3">
      <c r="A70" s="101">
        <f>Data!A87</f>
        <v>66</v>
      </c>
      <c r="B70" s="88" t="str">
        <f>IF(ISBLANK(Data!B87)," ",Data!B87)</f>
        <v xml:space="preserve"> </v>
      </c>
      <c r="C70" s="89" t="str">
        <f>IF(ISBLANK(Data!C87)," ",Data!C87)</f>
        <v xml:space="preserve"> </v>
      </c>
      <c r="D70" s="89" t="str">
        <f>IF(ISBLANK(Data!E87)," ",Data!E87)</f>
        <v xml:space="preserve"> </v>
      </c>
      <c r="E70" s="90" t="str">
        <f>IF(ISBLANK(E$2)," ",(SUMIF(ClassRecord!$G$2:$IV$2,E$2,ClassRecord!$G69:$IV69)))</f>
        <v xml:space="preserve"> </v>
      </c>
      <c r="F70" s="53" t="str">
        <f t="shared" si="0"/>
        <v xml:space="preserve"> </v>
      </c>
      <c r="G70" s="91" t="str">
        <f t="shared" si="1"/>
        <v xml:space="preserve"> </v>
      </c>
      <c r="H70" s="90" t="str">
        <f>IF(ISBLANK(H$2)," ",(SUMIF(ClassRecord!$G$2:$IV$2,H$2,ClassRecord!$G69:$IV69)))</f>
        <v xml:space="preserve"> </v>
      </c>
      <c r="I70" s="53" t="str">
        <f t="shared" si="2"/>
        <v xml:space="preserve"> </v>
      </c>
      <c r="J70" s="91" t="str">
        <f t="shared" si="3"/>
        <v xml:space="preserve"> </v>
      </c>
      <c r="K70" s="90" t="str">
        <f>IF(ISBLANK(K$2)," ",(SUMIF(ClassRecord!$G$2:$IV$2,K$2,ClassRecord!$G69:$IV69)))</f>
        <v xml:space="preserve"> </v>
      </c>
      <c r="L70" s="53" t="str">
        <f t="shared" si="4"/>
        <v xml:space="preserve"> </v>
      </c>
      <c r="M70" s="91" t="str">
        <f t="shared" si="5"/>
        <v xml:space="preserve"> </v>
      </c>
      <c r="N70" s="90" t="str">
        <f>IF(ISBLANK(N$2)," ",(SUMIF(ClassRecord!$G$2:$IV$2,N$2,ClassRecord!$G69:$IV69)))</f>
        <v xml:space="preserve"> </v>
      </c>
      <c r="O70" s="53" t="str">
        <f t="shared" si="6"/>
        <v xml:space="preserve"> </v>
      </c>
      <c r="P70" s="91" t="str">
        <f t="shared" si="7"/>
        <v xml:space="preserve"> </v>
      </c>
      <c r="Q70" s="90" t="str">
        <f>IF(ISBLANK(Q$2)," ",(SUMIF(ClassRecord!$G$2:$IV$2,Q$2,ClassRecord!$G69:$IV69)))</f>
        <v xml:space="preserve"> </v>
      </c>
      <c r="R70" s="53" t="str">
        <f t="shared" si="8"/>
        <v xml:space="preserve"> </v>
      </c>
      <c r="S70" s="91" t="str">
        <f t="shared" si="9"/>
        <v xml:space="preserve"> </v>
      </c>
      <c r="T70" s="90" t="str">
        <f>IF(ISBLANK(T$2)," ",(SUMIF(ClassRecord!$G$2:$IV$2,T$2,ClassRecord!$G69:$IV69)))</f>
        <v xml:space="preserve"> </v>
      </c>
      <c r="U70" s="53" t="str">
        <f t="shared" si="10"/>
        <v xml:space="preserve"> </v>
      </c>
      <c r="V70" s="91" t="str">
        <f t="shared" si="11"/>
        <v xml:space="preserve"> </v>
      </c>
      <c r="W70" s="92">
        <f t="shared" si="12"/>
        <v>0</v>
      </c>
      <c r="X70" s="91">
        <f t="shared" si="13"/>
        <v>0</v>
      </c>
      <c r="Y70" s="93" t="str">
        <f>IF(ISBLANK(ClassRecord!C69)," ",ClassRecord!C69)</f>
        <v xml:space="preserve"> </v>
      </c>
      <c r="Z70" s="102" t="str">
        <f t="shared" si="14"/>
        <v xml:space="preserve"> </v>
      </c>
      <c r="AA70" s="91" t="str">
        <f t="shared" si="15"/>
        <v xml:space="preserve"> </v>
      </c>
      <c r="AB70" s="95" t="str">
        <f>IF(ISBLANK(ClassRecord!D69)," ",ClassRecord!D69)</f>
        <v xml:space="preserve"> </v>
      </c>
      <c r="AC70" s="102" t="str">
        <f t="shared" si="16"/>
        <v xml:space="preserve"> </v>
      </c>
      <c r="AD70" s="91" t="str">
        <f t="shared" si="17"/>
        <v xml:space="preserve"> </v>
      </c>
      <c r="AE70" s="95" t="str">
        <f>IF(ISBLANK(ClassRecord!E69)," ",ClassRecord!E69)</f>
        <v xml:space="preserve"> </v>
      </c>
      <c r="AF70" s="102" t="str">
        <f t="shared" si="18"/>
        <v xml:space="preserve"> </v>
      </c>
      <c r="AG70" s="91" t="str">
        <f t="shared" si="19"/>
        <v xml:space="preserve"> </v>
      </c>
      <c r="AH70" s="95" t="str">
        <f>IF(ISBLANK(ClassRecord!F69)," ",ClassRecord!F69)</f>
        <v xml:space="preserve"> </v>
      </c>
      <c r="AI70" s="102" t="str">
        <f t="shared" si="20"/>
        <v xml:space="preserve"> </v>
      </c>
      <c r="AJ70" s="91" t="str">
        <f t="shared" si="21"/>
        <v xml:space="preserve"> </v>
      </c>
      <c r="AK70" s="96">
        <f t="shared" si="22"/>
        <v>0</v>
      </c>
      <c r="AL70" s="97">
        <f t="shared" si="23"/>
        <v>65</v>
      </c>
      <c r="AM70" s="97" t="str">
        <f t="shared" si="24"/>
        <v>INC</v>
      </c>
      <c r="AN70" s="98" t="str">
        <f t="shared" si="25"/>
        <v>NFE</v>
      </c>
    </row>
    <row r="71" spans="1:40" ht="17.399999999999999" x14ac:dyDescent="0.3">
      <c r="A71" s="101">
        <f>Data!A88</f>
        <v>67</v>
      </c>
      <c r="B71" s="88" t="str">
        <f>IF(ISBLANK(Data!B88)," ",Data!B88)</f>
        <v xml:space="preserve"> </v>
      </c>
      <c r="C71" s="89" t="str">
        <f>IF(ISBLANK(Data!C88)," ",Data!C88)</f>
        <v xml:space="preserve"> </v>
      </c>
      <c r="D71" s="89" t="str">
        <f>IF(ISBLANK(Data!E88)," ",Data!E88)</f>
        <v xml:space="preserve"> </v>
      </c>
      <c r="E71" s="90" t="str">
        <f>IF(ISBLANK(E$2)," ",(SUMIF(ClassRecord!$G$2:$IV$2,E$2,ClassRecord!$G70:$IV70)))</f>
        <v xml:space="preserve"> </v>
      </c>
      <c r="F71" s="53" t="str">
        <f t="shared" si="0"/>
        <v xml:space="preserve"> </v>
      </c>
      <c r="G71" s="91" t="str">
        <f t="shared" si="1"/>
        <v xml:space="preserve"> </v>
      </c>
      <c r="H71" s="90" t="str">
        <f>IF(ISBLANK(H$2)," ",(SUMIF(ClassRecord!$G$2:$IV$2,H$2,ClassRecord!$G70:$IV70)))</f>
        <v xml:space="preserve"> </v>
      </c>
      <c r="I71" s="53" t="str">
        <f t="shared" si="2"/>
        <v xml:space="preserve"> </v>
      </c>
      <c r="J71" s="91" t="str">
        <f t="shared" si="3"/>
        <v xml:space="preserve"> </v>
      </c>
      <c r="K71" s="90" t="str">
        <f>IF(ISBLANK(K$2)," ",(SUMIF(ClassRecord!$G$2:$IV$2,K$2,ClassRecord!$G70:$IV70)))</f>
        <v xml:space="preserve"> </v>
      </c>
      <c r="L71" s="53" t="str">
        <f t="shared" si="4"/>
        <v xml:space="preserve"> </v>
      </c>
      <c r="M71" s="91" t="str">
        <f t="shared" si="5"/>
        <v xml:space="preserve"> </v>
      </c>
      <c r="N71" s="90" t="str">
        <f>IF(ISBLANK(N$2)," ",(SUMIF(ClassRecord!$G$2:$IV$2,N$2,ClassRecord!$G70:$IV70)))</f>
        <v xml:space="preserve"> </v>
      </c>
      <c r="O71" s="53" t="str">
        <f t="shared" si="6"/>
        <v xml:space="preserve"> </v>
      </c>
      <c r="P71" s="91" t="str">
        <f t="shared" si="7"/>
        <v xml:space="preserve"> </v>
      </c>
      <c r="Q71" s="90" t="str">
        <f>IF(ISBLANK(Q$2)," ",(SUMIF(ClassRecord!$G$2:$IV$2,Q$2,ClassRecord!$G70:$IV70)))</f>
        <v xml:space="preserve"> </v>
      </c>
      <c r="R71" s="53" t="str">
        <f t="shared" si="8"/>
        <v xml:space="preserve"> </v>
      </c>
      <c r="S71" s="91" t="str">
        <f t="shared" si="9"/>
        <v xml:space="preserve"> </v>
      </c>
      <c r="T71" s="90" t="str">
        <f>IF(ISBLANK(T$2)," ",(SUMIF(ClassRecord!$G$2:$IV$2,T$2,ClassRecord!$G70:$IV70)))</f>
        <v xml:space="preserve"> </v>
      </c>
      <c r="U71" s="53" t="str">
        <f t="shared" si="10"/>
        <v xml:space="preserve"> </v>
      </c>
      <c r="V71" s="91" t="str">
        <f t="shared" si="11"/>
        <v xml:space="preserve"> </v>
      </c>
      <c r="W71" s="92">
        <f t="shared" si="12"/>
        <v>0</v>
      </c>
      <c r="X71" s="91">
        <f t="shared" si="13"/>
        <v>0</v>
      </c>
      <c r="Y71" s="93" t="str">
        <f>IF(ISBLANK(ClassRecord!C70)," ",ClassRecord!C70)</f>
        <v xml:space="preserve"> </v>
      </c>
      <c r="Z71" s="102" t="str">
        <f t="shared" si="14"/>
        <v xml:space="preserve"> </v>
      </c>
      <c r="AA71" s="91" t="str">
        <f t="shared" si="15"/>
        <v xml:space="preserve"> </v>
      </c>
      <c r="AB71" s="95" t="str">
        <f>IF(ISBLANK(ClassRecord!D70)," ",ClassRecord!D70)</f>
        <v xml:space="preserve"> </v>
      </c>
      <c r="AC71" s="102" t="str">
        <f t="shared" si="16"/>
        <v xml:space="preserve"> </v>
      </c>
      <c r="AD71" s="91" t="str">
        <f t="shared" si="17"/>
        <v xml:space="preserve"> </v>
      </c>
      <c r="AE71" s="95" t="str">
        <f>IF(ISBLANK(ClassRecord!E70)," ",ClassRecord!E70)</f>
        <v xml:space="preserve"> </v>
      </c>
      <c r="AF71" s="102" t="str">
        <f t="shared" si="18"/>
        <v xml:space="preserve"> </v>
      </c>
      <c r="AG71" s="91" t="str">
        <f t="shared" si="19"/>
        <v xml:space="preserve"> </v>
      </c>
      <c r="AH71" s="95" t="str">
        <f>IF(ISBLANK(ClassRecord!F70)," ",ClassRecord!F70)</f>
        <v xml:space="preserve"> </v>
      </c>
      <c r="AI71" s="102" t="str">
        <f t="shared" si="20"/>
        <v xml:space="preserve"> </v>
      </c>
      <c r="AJ71" s="91" t="str">
        <f t="shared" si="21"/>
        <v xml:space="preserve"> </v>
      </c>
      <c r="AK71" s="96">
        <f t="shared" si="22"/>
        <v>0</v>
      </c>
      <c r="AL71" s="97">
        <f t="shared" si="23"/>
        <v>65</v>
      </c>
      <c r="AM71" s="97" t="str">
        <f t="shared" si="24"/>
        <v>INC</v>
      </c>
      <c r="AN71" s="98" t="str">
        <f t="shared" si="25"/>
        <v>NFE</v>
      </c>
    </row>
    <row r="72" spans="1:40" ht="17.399999999999999" x14ac:dyDescent="0.3">
      <c r="A72" s="101">
        <f>Data!A89</f>
        <v>68</v>
      </c>
      <c r="B72" s="88" t="str">
        <f>IF(ISBLANK(Data!B89)," ",Data!B89)</f>
        <v xml:space="preserve"> </v>
      </c>
      <c r="C72" s="89" t="str">
        <f>IF(ISBLANK(Data!C89)," ",Data!C89)</f>
        <v xml:space="preserve"> </v>
      </c>
      <c r="D72" s="89" t="str">
        <f>IF(ISBLANK(Data!E89)," ",Data!E89)</f>
        <v xml:space="preserve"> </v>
      </c>
      <c r="E72" s="90" t="str">
        <f>IF(ISBLANK(E$2)," ",(SUMIF(ClassRecord!$G$2:$IV$2,E$2,ClassRecord!$G71:$IV71)))</f>
        <v xml:space="preserve"> </v>
      </c>
      <c r="F72" s="53" t="str">
        <f t="shared" si="0"/>
        <v xml:space="preserve"> </v>
      </c>
      <c r="G72" s="91" t="str">
        <f t="shared" si="1"/>
        <v xml:space="preserve"> </v>
      </c>
      <c r="H72" s="90" t="str">
        <f>IF(ISBLANK(H$2)," ",(SUMIF(ClassRecord!$G$2:$IV$2,H$2,ClassRecord!$G71:$IV71)))</f>
        <v xml:space="preserve"> </v>
      </c>
      <c r="I72" s="53" t="str">
        <f t="shared" si="2"/>
        <v xml:space="preserve"> </v>
      </c>
      <c r="J72" s="91" t="str">
        <f t="shared" si="3"/>
        <v xml:space="preserve"> </v>
      </c>
      <c r="K72" s="90" t="str">
        <f>IF(ISBLANK(K$2)," ",(SUMIF(ClassRecord!$G$2:$IV$2,K$2,ClassRecord!$G71:$IV71)))</f>
        <v xml:space="preserve"> </v>
      </c>
      <c r="L72" s="53" t="str">
        <f t="shared" si="4"/>
        <v xml:space="preserve"> </v>
      </c>
      <c r="M72" s="91" t="str">
        <f t="shared" si="5"/>
        <v xml:space="preserve"> </v>
      </c>
      <c r="N72" s="90" t="str">
        <f>IF(ISBLANK(N$2)," ",(SUMIF(ClassRecord!$G$2:$IV$2,N$2,ClassRecord!$G71:$IV71)))</f>
        <v xml:space="preserve"> </v>
      </c>
      <c r="O72" s="53" t="str">
        <f t="shared" si="6"/>
        <v xml:space="preserve"> </v>
      </c>
      <c r="P72" s="91" t="str">
        <f t="shared" si="7"/>
        <v xml:space="preserve"> </v>
      </c>
      <c r="Q72" s="90" t="str">
        <f>IF(ISBLANK(Q$2)," ",(SUMIF(ClassRecord!$G$2:$IV$2,Q$2,ClassRecord!$G71:$IV71)))</f>
        <v xml:space="preserve"> </v>
      </c>
      <c r="R72" s="53" t="str">
        <f t="shared" si="8"/>
        <v xml:space="preserve"> </v>
      </c>
      <c r="S72" s="91" t="str">
        <f t="shared" si="9"/>
        <v xml:space="preserve"> </v>
      </c>
      <c r="T72" s="90" t="str">
        <f>IF(ISBLANK(T$2)," ",(SUMIF(ClassRecord!$G$2:$IV$2,T$2,ClassRecord!$G71:$IV71)))</f>
        <v xml:space="preserve"> </v>
      </c>
      <c r="U72" s="53" t="str">
        <f t="shared" si="10"/>
        <v xml:space="preserve"> </v>
      </c>
      <c r="V72" s="91" t="str">
        <f t="shared" si="11"/>
        <v xml:space="preserve"> </v>
      </c>
      <c r="W72" s="92">
        <f t="shared" si="12"/>
        <v>0</v>
      </c>
      <c r="X72" s="91">
        <f t="shared" si="13"/>
        <v>0</v>
      </c>
      <c r="Y72" s="93" t="str">
        <f>IF(ISBLANK(ClassRecord!C71)," ",ClassRecord!C71)</f>
        <v xml:space="preserve"> </v>
      </c>
      <c r="Z72" s="102" t="str">
        <f t="shared" si="14"/>
        <v xml:space="preserve"> </v>
      </c>
      <c r="AA72" s="91" t="str">
        <f t="shared" si="15"/>
        <v xml:space="preserve"> </v>
      </c>
      <c r="AB72" s="95" t="str">
        <f>IF(ISBLANK(ClassRecord!D71)," ",ClassRecord!D71)</f>
        <v xml:space="preserve"> </v>
      </c>
      <c r="AC72" s="102" t="str">
        <f t="shared" si="16"/>
        <v xml:space="preserve"> </v>
      </c>
      <c r="AD72" s="91" t="str">
        <f t="shared" si="17"/>
        <v xml:space="preserve"> </v>
      </c>
      <c r="AE72" s="95" t="str">
        <f>IF(ISBLANK(ClassRecord!E71)," ",ClassRecord!E71)</f>
        <v xml:space="preserve"> </v>
      </c>
      <c r="AF72" s="102" t="str">
        <f t="shared" si="18"/>
        <v xml:space="preserve"> </v>
      </c>
      <c r="AG72" s="91" t="str">
        <f t="shared" si="19"/>
        <v xml:space="preserve"> </v>
      </c>
      <c r="AH72" s="95" t="str">
        <f>IF(ISBLANK(ClassRecord!F71)," ",ClassRecord!F71)</f>
        <v xml:space="preserve"> </v>
      </c>
      <c r="AI72" s="102" t="str">
        <f t="shared" si="20"/>
        <v xml:space="preserve"> </v>
      </c>
      <c r="AJ72" s="91" t="str">
        <f t="shared" si="21"/>
        <v xml:space="preserve"> </v>
      </c>
      <c r="AK72" s="96">
        <f t="shared" si="22"/>
        <v>0</v>
      </c>
      <c r="AL72" s="97">
        <f t="shared" si="23"/>
        <v>65</v>
      </c>
      <c r="AM72" s="97" t="str">
        <f t="shared" si="24"/>
        <v>INC</v>
      </c>
      <c r="AN72" s="98" t="str">
        <f t="shared" si="25"/>
        <v>NFE</v>
      </c>
    </row>
    <row r="73" spans="1:40" ht="17.399999999999999" x14ac:dyDescent="0.3">
      <c r="A73" s="101">
        <f>Data!A90</f>
        <v>69</v>
      </c>
      <c r="B73" s="88" t="str">
        <f>IF(ISBLANK(Data!B90)," ",Data!B90)</f>
        <v xml:space="preserve"> </v>
      </c>
      <c r="C73" s="89" t="str">
        <f>IF(ISBLANK(Data!C90)," ",Data!C90)</f>
        <v xml:space="preserve"> </v>
      </c>
      <c r="D73" s="89" t="str">
        <f>IF(ISBLANK(Data!E90)," ",Data!E90)</f>
        <v xml:space="preserve"> </v>
      </c>
      <c r="E73" s="90" t="str">
        <f>IF(ISBLANK(E$2)," ",(SUMIF(ClassRecord!$G$2:$IV$2,E$2,ClassRecord!$G72:$IV72)))</f>
        <v xml:space="preserve"> </v>
      </c>
      <c r="F73" s="53" t="str">
        <f t="shared" si="0"/>
        <v xml:space="preserve"> </v>
      </c>
      <c r="G73" s="91" t="str">
        <f t="shared" si="1"/>
        <v xml:space="preserve"> </v>
      </c>
      <c r="H73" s="90" t="str">
        <f>IF(ISBLANK(H$2)," ",(SUMIF(ClassRecord!$G$2:$IV$2,H$2,ClassRecord!$G72:$IV72)))</f>
        <v xml:space="preserve"> </v>
      </c>
      <c r="I73" s="53" t="str">
        <f t="shared" si="2"/>
        <v xml:space="preserve"> </v>
      </c>
      <c r="J73" s="91" t="str">
        <f t="shared" si="3"/>
        <v xml:space="preserve"> </v>
      </c>
      <c r="K73" s="90" t="str">
        <f>IF(ISBLANK(K$2)," ",(SUMIF(ClassRecord!$G$2:$IV$2,K$2,ClassRecord!$G72:$IV72)))</f>
        <v xml:space="preserve"> </v>
      </c>
      <c r="L73" s="53" t="str">
        <f t="shared" si="4"/>
        <v xml:space="preserve"> </v>
      </c>
      <c r="M73" s="91" t="str">
        <f t="shared" si="5"/>
        <v xml:space="preserve"> </v>
      </c>
      <c r="N73" s="90" t="str">
        <f>IF(ISBLANK(N$2)," ",(SUMIF(ClassRecord!$G$2:$IV$2,N$2,ClassRecord!$G72:$IV72)))</f>
        <v xml:space="preserve"> </v>
      </c>
      <c r="O73" s="53" t="str">
        <f t="shared" si="6"/>
        <v xml:space="preserve"> </v>
      </c>
      <c r="P73" s="91" t="str">
        <f t="shared" si="7"/>
        <v xml:space="preserve"> </v>
      </c>
      <c r="Q73" s="90" t="str">
        <f>IF(ISBLANK(Q$2)," ",(SUMIF(ClassRecord!$G$2:$IV$2,Q$2,ClassRecord!$G72:$IV72)))</f>
        <v xml:space="preserve"> </v>
      </c>
      <c r="R73" s="53" t="str">
        <f t="shared" si="8"/>
        <v xml:space="preserve"> </v>
      </c>
      <c r="S73" s="91" t="str">
        <f t="shared" si="9"/>
        <v xml:space="preserve"> </v>
      </c>
      <c r="T73" s="90" t="str">
        <f>IF(ISBLANK(T$2)," ",(SUMIF(ClassRecord!$G$2:$IV$2,T$2,ClassRecord!$G72:$IV72)))</f>
        <v xml:space="preserve"> </v>
      </c>
      <c r="U73" s="53" t="str">
        <f t="shared" si="10"/>
        <v xml:space="preserve"> </v>
      </c>
      <c r="V73" s="91" t="str">
        <f t="shared" si="11"/>
        <v xml:space="preserve"> </v>
      </c>
      <c r="W73" s="92">
        <f t="shared" si="12"/>
        <v>0</v>
      </c>
      <c r="X73" s="91">
        <f t="shared" si="13"/>
        <v>0</v>
      </c>
      <c r="Y73" s="93" t="str">
        <f>IF(ISBLANK(ClassRecord!C72)," ",ClassRecord!C72)</f>
        <v xml:space="preserve"> </v>
      </c>
      <c r="Z73" s="102" t="str">
        <f t="shared" si="14"/>
        <v xml:space="preserve"> </v>
      </c>
      <c r="AA73" s="91" t="str">
        <f t="shared" si="15"/>
        <v xml:space="preserve"> </v>
      </c>
      <c r="AB73" s="95" t="str">
        <f>IF(ISBLANK(ClassRecord!D72)," ",ClassRecord!D72)</f>
        <v xml:space="preserve"> </v>
      </c>
      <c r="AC73" s="102" t="str">
        <f t="shared" si="16"/>
        <v xml:space="preserve"> </v>
      </c>
      <c r="AD73" s="91" t="str">
        <f t="shared" si="17"/>
        <v xml:space="preserve"> </v>
      </c>
      <c r="AE73" s="95" t="str">
        <f>IF(ISBLANK(ClassRecord!E72)," ",ClassRecord!E72)</f>
        <v xml:space="preserve"> </v>
      </c>
      <c r="AF73" s="102" t="str">
        <f t="shared" si="18"/>
        <v xml:space="preserve"> </v>
      </c>
      <c r="AG73" s="91" t="str">
        <f t="shared" si="19"/>
        <v xml:space="preserve"> </v>
      </c>
      <c r="AH73" s="95" t="str">
        <f>IF(ISBLANK(ClassRecord!F72)," ",ClassRecord!F72)</f>
        <v xml:space="preserve"> </v>
      </c>
      <c r="AI73" s="102" t="str">
        <f t="shared" si="20"/>
        <v xml:space="preserve"> </v>
      </c>
      <c r="AJ73" s="91" t="str">
        <f t="shared" si="21"/>
        <v xml:space="preserve"> </v>
      </c>
      <c r="AK73" s="96">
        <f t="shared" si="22"/>
        <v>0</v>
      </c>
      <c r="AL73" s="97">
        <f t="shared" si="23"/>
        <v>65</v>
      </c>
      <c r="AM73" s="97" t="str">
        <f t="shared" si="24"/>
        <v>INC</v>
      </c>
      <c r="AN73" s="98" t="str">
        <f t="shared" si="25"/>
        <v>NFE</v>
      </c>
    </row>
    <row r="74" spans="1:40" ht="17.399999999999999" x14ac:dyDescent="0.3">
      <c r="A74" s="101">
        <f>Data!A91</f>
        <v>70</v>
      </c>
      <c r="B74" s="88" t="str">
        <f>IF(ISBLANK(Data!B91)," ",Data!B91)</f>
        <v xml:space="preserve"> </v>
      </c>
      <c r="C74" s="89" t="str">
        <f>IF(ISBLANK(Data!C91)," ",Data!C91)</f>
        <v xml:space="preserve"> </v>
      </c>
      <c r="D74" s="89" t="str">
        <f>IF(ISBLANK(Data!E91)," ",Data!E91)</f>
        <v xml:space="preserve"> </v>
      </c>
      <c r="E74" s="90" t="str">
        <f>IF(ISBLANK(E$2)," ",(SUMIF(ClassRecord!$G$2:$IV$2,E$2,ClassRecord!$G73:$IV73)))</f>
        <v xml:space="preserve"> </v>
      </c>
      <c r="F74" s="53" t="str">
        <f t="shared" si="0"/>
        <v xml:space="preserve"> </v>
      </c>
      <c r="G74" s="91" t="str">
        <f t="shared" si="1"/>
        <v xml:space="preserve"> </v>
      </c>
      <c r="H74" s="90" t="str">
        <f>IF(ISBLANK(H$2)," ",(SUMIF(ClassRecord!$G$2:$IV$2,H$2,ClassRecord!$G73:$IV73)))</f>
        <v xml:space="preserve"> </v>
      </c>
      <c r="I74" s="53" t="str">
        <f t="shared" si="2"/>
        <v xml:space="preserve"> </v>
      </c>
      <c r="J74" s="91" t="str">
        <f t="shared" si="3"/>
        <v xml:space="preserve"> </v>
      </c>
      <c r="K74" s="90" t="str">
        <f>IF(ISBLANK(K$2)," ",(SUMIF(ClassRecord!$G$2:$IV$2,K$2,ClassRecord!$G73:$IV73)))</f>
        <v xml:space="preserve"> </v>
      </c>
      <c r="L74" s="53" t="str">
        <f t="shared" si="4"/>
        <v xml:space="preserve"> </v>
      </c>
      <c r="M74" s="91" t="str">
        <f t="shared" si="5"/>
        <v xml:space="preserve"> </v>
      </c>
      <c r="N74" s="90" t="str">
        <f>IF(ISBLANK(N$2)," ",(SUMIF(ClassRecord!$G$2:$IV$2,N$2,ClassRecord!$G73:$IV73)))</f>
        <v xml:space="preserve"> </v>
      </c>
      <c r="O74" s="53" t="str">
        <f t="shared" si="6"/>
        <v xml:space="preserve"> </v>
      </c>
      <c r="P74" s="91" t="str">
        <f t="shared" si="7"/>
        <v xml:space="preserve"> </v>
      </c>
      <c r="Q74" s="90" t="str">
        <f>IF(ISBLANK(Q$2)," ",(SUMIF(ClassRecord!$G$2:$IV$2,Q$2,ClassRecord!$G73:$IV73)))</f>
        <v xml:space="preserve"> </v>
      </c>
      <c r="R74" s="53" t="str">
        <f t="shared" si="8"/>
        <v xml:space="preserve"> </v>
      </c>
      <c r="S74" s="91" t="str">
        <f t="shared" si="9"/>
        <v xml:space="preserve"> </v>
      </c>
      <c r="T74" s="90" t="str">
        <f>IF(ISBLANK(T$2)," ",(SUMIF(ClassRecord!$G$2:$IV$2,T$2,ClassRecord!$G73:$IV73)))</f>
        <v xml:space="preserve"> </v>
      </c>
      <c r="U74" s="53" t="str">
        <f t="shared" si="10"/>
        <v xml:space="preserve"> </v>
      </c>
      <c r="V74" s="91" t="str">
        <f t="shared" si="11"/>
        <v xml:space="preserve"> </v>
      </c>
      <c r="W74" s="92">
        <f t="shared" si="12"/>
        <v>0</v>
      </c>
      <c r="X74" s="91">
        <f t="shared" si="13"/>
        <v>0</v>
      </c>
      <c r="Y74" s="93" t="str">
        <f>IF(ISBLANK(ClassRecord!C73)," ",ClassRecord!C73)</f>
        <v xml:space="preserve"> </v>
      </c>
      <c r="Z74" s="102" t="str">
        <f t="shared" si="14"/>
        <v xml:space="preserve"> </v>
      </c>
      <c r="AA74" s="91" t="str">
        <f t="shared" si="15"/>
        <v xml:space="preserve"> </v>
      </c>
      <c r="AB74" s="95" t="str">
        <f>IF(ISBLANK(ClassRecord!D73)," ",ClassRecord!D73)</f>
        <v xml:space="preserve"> </v>
      </c>
      <c r="AC74" s="102" t="str">
        <f t="shared" si="16"/>
        <v xml:space="preserve"> </v>
      </c>
      <c r="AD74" s="91" t="str">
        <f t="shared" si="17"/>
        <v xml:space="preserve"> </v>
      </c>
      <c r="AE74" s="95" t="str">
        <f>IF(ISBLANK(ClassRecord!E73)," ",ClassRecord!E73)</f>
        <v xml:space="preserve"> </v>
      </c>
      <c r="AF74" s="102" t="str">
        <f t="shared" si="18"/>
        <v xml:space="preserve"> </v>
      </c>
      <c r="AG74" s="91" t="str">
        <f t="shared" si="19"/>
        <v xml:space="preserve"> </v>
      </c>
      <c r="AH74" s="95" t="str">
        <f>IF(ISBLANK(ClassRecord!F73)," ",ClassRecord!F73)</f>
        <v xml:space="preserve"> </v>
      </c>
      <c r="AI74" s="102" t="str">
        <f t="shared" si="20"/>
        <v xml:space="preserve"> </v>
      </c>
      <c r="AJ74" s="91" t="str">
        <f t="shared" si="21"/>
        <v xml:space="preserve"> </v>
      </c>
      <c r="AK74" s="96">
        <f t="shared" si="22"/>
        <v>0</v>
      </c>
      <c r="AL74" s="97">
        <f t="shared" si="23"/>
        <v>65</v>
      </c>
      <c r="AM74" s="97" t="str">
        <f t="shared" si="24"/>
        <v>INC</v>
      </c>
      <c r="AN74" s="98" t="str">
        <f t="shared" si="25"/>
        <v>NFE</v>
      </c>
    </row>
    <row r="75" spans="1:40" ht="17.399999999999999" x14ac:dyDescent="0.3">
      <c r="A75" s="101">
        <f>Data!A92</f>
        <v>71</v>
      </c>
      <c r="B75" s="88" t="str">
        <f>IF(ISBLANK(Data!B92)," ",Data!B92)</f>
        <v xml:space="preserve"> </v>
      </c>
      <c r="C75" s="89" t="str">
        <f>IF(ISBLANK(Data!C92)," ",Data!C92)</f>
        <v xml:space="preserve"> </v>
      </c>
      <c r="D75" s="89" t="str">
        <f>IF(ISBLANK(Data!E92)," ",Data!E92)</f>
        <v xml:space="preserve"> </v>
      </c>
      <c r="E75" s="90" t="str">
        <f>IF(ISBLANK(E$2)," ",(SUMIF(ClassRecord!$G$2:$IV$2,E$2,ClassRecord!$G74:$IV74)))</f>
        <v xml:space="preserve"> </v>
      </c>
      <c r="F75" s="53" t="str">
        <f t="shared" si="0"/>
        <v xml:space="preserve"> </v>
      </c>
      <c r="G75" s="91" t="str">
        <f t="shared" si="1"/>
        <v xml:space="preserve"> </v>
      </c>
      <c r="H75" s="90" t="str">
        <f>IF(ISBLANK(H$2)," ",(SUMIF(ClassRecord!$G$2:$IV$2,H$2,ClassRecord!$G74:$IV74)))</f>
        <v xml:space="preserve"> </v>
      </c>
      <c r="I75" s="53" t="str">
        <f t="shared" si="2"/>
        <v xml:space="preserve"> </v>
      </c>
      <c r="J75" s="91" t="str">
        <f t="shared" si="3"/>
        <v xml:space="preserve"> </v>
      </c>
      <c r="K75" s="90" t="str">
        <f>IF(ISBLANK(K$2)," ",(SUMIF(ClassRecord!$G$2:$IV$2,K$2,ClassRecord!$G74:$IV74)))</f>
        <v xml:space="preserve"> </v>
      </c>
      <c r="L75" s="53" t="str">
        <f t="shared" si="4"/>
        <v xml:space="preserve"> </v>
      </c>
      <c r="M75" s="91" t="str">
        <f t="shared" si="5"/>
        <v xml:space="preserve"> </v>
      </c>
      <c r="N75" s="90" t="str">
        <f>IF(ISBLANK(N$2)," ",(SUMIF(ClassRecord!$G$2:$IV$2,N$2,ClassRecord!$G74:$IV74)))</f>
        <v xml:space="preserve"> </v>
      </c>
      <c r="O75" s="53" t="str">
        <f t="shared" si="6"/>
        <v xml:space="preserve"> </v>
      </c>
      <c r="P75" s="91" t="str">
        <f t="shared" si="7"/>
        <v xml:space="preserve"> </v>
      </c>
      <c r="Q75" s="90" t="str">
        <f>IF(ISBLANK(Q$2)," ",(SUMIF(ClassRecord!$G$2:$IV$2,Q$2,ClassRecord!$G74:$IV74)))</f>
        <v xml:space="preserve"> </v>
      </c>
      <c r="R75" s="53" t="str">
        <f t="shared" si="8"/>
        <v xml:space="preserve"> </v>
      </c>
      <c r="S75" s="91" t="str">
        <f t="shared" si="9"/>
        <v xml:space="preserve"> </v>
      </c>
      <c r="T75" s="90" t="str">
        <f>IF(ISBLANK(T$2)," ",(SUMIF(ClassRecord!$G$2:$IV$2,T$2,ClassRecord!$G74:$IV74)))</f>
        <v xml:space="preserve"> </v>
      </c>
      <c r="U75" s="53" t="str">
        <f t="shared" si="10"/>
        <v xml:space="preserve"> </v>
      </c>
      <c r="V75" s="91" t="str">
        <f t="shared" si="11"/>
        <v xml:space="preserve"> </v>
      </c>
      <c r="W75" s="92">
        <f t="shared" si="12"/>
        <v>0</v>
      </c>
      <c r="X75" s="91">
        <f t="shared" si="13"/>
        <v>0</v>
      </c>
      <c r="Y75" s="93" t="str">
        <f>IF(ISBLANK(ClassRecord!C74)," ",ClassRecord!C74)</f>
        <v xml:space="preserve"> </v>
      </c>
      <c r="Z75" s="102" t="str">
        <f t="shared" si="14"/>
        <v xml:space="preserve"> </v>
      </c>
      <c r="AA75" s="91" t="str">
        <f t="shared" si="15"/>
        <v xml:space="preserve"> </v>
      </c>
      <c r="AB75" s="95" t="str">
        <f>IF(ISBLANK(ClassRecord!D74)," ",ClassRecord!D74)</f>
        <v xml:space="preserve"> </v>
      </c>
      <c r="AC75" s="102" t="str">
        <f t="shared" si="16"/>
        <v xml:space="preserve"> </v>
      </c>
      <c r="AD75" s="91" t="str">
        <f t="shared" si="17"/>
        <v xml:space="preserve"> </v>
      </c>
      <c r="AE75" s="95" t="str">
        <f>IF(ISBLANK(ClassRecord!E74)," ",ClassRecord!E74)</f>
        <v xml:space="preserve"> </v>
      </c>
      <c r="AF75" s="102" t="str">
        <f t="shared" si="18"/>
        <v xml:space="preserve"> </v>
      </c>
      <c r="AG75" s="91" t="str">
        <f t="shared" si="19"/>
        <v xml:space="preserve"> </v>
      </c>
      <c r="AH75" s="95" t="str">
        <f>IF(ISBLANK(ClassRecord!F74)," ",ClassRecord!F74)</f>
        <v xml:space="preserve"> </v>
      </c>
      <c r="AI75" s="102" t="str">
        <f t="shared" si="20"/>
        <v xml:space="preserve"> </v>
      </c>
      <c r="AJ75" s="91" t="str">
        <f t="shared" si="21"/>
        <v xml:space="preserve"> </v>
      </c>
      <c r="AK75" s="96">
        <f t="shared" si="22"/>
        <v>0</v>
      </c>
      <c r="AL75" s="97">
        <f t="shared" si="23"/>
        <v>65</v>
      </c>
      <c r="AM75" s="97" t="str">
        <f t="shared" si="24"/>
        <v>INC</v>
      </c>
      <c r="AN75" s="98" t="str">
        <f t="shared" si="25"/>
        <v>NFE</v>
      </c>
    </row>
    <row r="76" spans="1:40" ht="17.399999999999999" x14ac:dyDescent="0.3">
      <c r="A76" s="101">
        <f>Data!A93</f>
        <v>72</v>
      </c>
      <c r="B76" s="88" t="str">
        <f>IF(ISBLANK(Data!B93)," ",Data!B93)</f>
        <v xml:space="preserve"> </v>
      </c>
      <c r="C76" s="89" t="str">
        <f>IF(ISBLANK(Data!C93)," ",Data!C93)</f>
        <v xml:space="preserve"> </v>
      </c>
      <c r="D76" s="89" t="str">
        <f>IF(ISBLANK(Data!E93)," ",Data!E93)</f>
        <v xml:space="preserve"> </v>
      </c>
      <c r="E76" s="90" t="str">
        <f>IF(ISBLANK(E$2)," ",(SUMIF(ClassRecord!$G$2:$IV$2,E$2,ClassRecord!$G75:$IV75)))</f>
        <v xml:space="preserve"> </v>
      </c>
      <c r="F76" s="53" t="str">
        <f t="shared" si="0"/>
        <v xml:space="preserve"> </v>
      </c>
      <c r="G76" s="91" t="str">
        <f t="shared" si="1"/>
        <v xml:space="preserve"> </v>
      </c>
      <c r="H76" s="90" t="str">
        <f>IF(ISBLANK(H$2)," ",(SUMIF(ClassRecord!$G$2:$IV$2,H$2,ClassRecord!$G75:$IV75)))</f>
        <v xml:space="preserve"> </v>
      </c>
      <c r="I76" s="53" t="str">
        <f t="shared" si="2"/>
        <v xml:space="preserve"> </v>
      </c>
      <c r="J76" s="91" t="str">
        <f t="shared" si="3"/>
        <v xml:space="preserve"> </v>
      </c>
      <c r="K76" s="90" t="str">
        <f>IF(ISBLANK(K$2)," ",(SUMIF(ClassRecord!$G$2:$IV$2,K$2,ClassRecord!$G75:$IV75)))</f>
        <v xml:space="preserve"> </v>
      </c>
      <c r="L76" s="53" t="str">
        <f t="shared" si="4"/>
        <v xml:space="preserve"> </v>
      </c>
      <c r="M76" s="91" t="str">
        <f t="shared" si="5"/>
        <v xml:space="preserve"> </v>
      </c>
      <c r="N76" s="90" t="str">
        <f>IF(ISBLANK(N$2)," ",(SUMIF(ClassRecord!$G$2:$IV$2,N$2,ClassRecord!$G75:$IV75)))</f>
        <v xml:space="preserve"> </v>
      </c>
      <c r="O76" s="53" t="str">
        <f t="shared" si="6"/>
        <v xml:space="preserve"> </v>
      </c>
      <c r="P76" s="91" t="str">
        <f t="shared" si="7"/>
        <v xml:space="preserve"> </v>
      </c>
      <c r="Q76" s="90" t="str">
        <f>IF(ISBLANK(Q$2)," ",(SUMIF(ClassRecord!$G$2:$IV$2,Q$2,ClassRecord!$G75:$IV75)))</f>
        <v xml:space="preserve"> </v>
      </c>
      <c r="R76" s="53" t="str">
        <f t="shared" si="8"/>
        <v xml:space="preserve"> </v>
      </c>
      <c r="S76" s="91" t="str">
        <f t="shared" si="9"/>
        <v xml:space="preserve"> </v>
      </c>
      <c r="T76" s="90" t="str">
        <f>IF(ISBLANK(T$2)," ",(SUMIF(ClassRecord!$G$2:$IV$2,T$2,ClassRecord!$G75:$IV75)))</f>
        <v xml:space="preserve"> </v>
      </c>
      <c r="U76" s="53" t="str">
        <f t="shared" si="10"/>
        <v xml:space="preserve"> </v>
      </c>
      <c r="V76" s="91" t="str">
        <f t="shared" si="11"/>
        <v xml:space="preserve"> </v>
      </c>
      <c r="W76" s="92">
        <f t="shared" si="12"/>
        <v>0</v>
      </c>
      <c r="X76" s="91">
        <f t="shared" si="13"/>
        <v>0</v>
      </c>
      <c r="Y76" s="93" t="str">
        <f>IF(ISBLANK(ClassRecord!C75)," ",ClassRecord!C75)</f>
        <v xml:space="preserve"> </v>
      </c>
      <c r="Z76" s="102" t="str">
        <f t="shared" si="14"/>
        <v xml:space="preserve"> </v>
      </c>
      <c r="AA76" s="91" t="str">
        <f t="shared" si="15"/>
        <v xml:space="preserve"> </v>
      </c>
      <c r="AB76" s="95" t="str">
        <f>IF(ISBLANK(ClassRecord!D75)," ",ClassRecord!D75)</f>
        <v xml:space="preserve"> </v>
      </c>
      <c r="AC76" s="102" t="str">
        <f t="shared" si="16"/>
        <v xml:space="preserve"> </v>
      </c>
      <c r="AD76" s="91" t="str">
        <f t="shared" si="17"/>
        <v xml:space="preserve"> </v>
      </c>
      <c r="AE76" s="95" t="str">
        <f>IF(ISBLANK(ClassRecord!E75)," ",ClassRecord!E75)</f>
        <v xml:space="preserve"> </v>
      </c>
      <c r="AF76" s="102" t="str">
        <f t="shared" si="18"/>
        <v xml:space="preserve"> </v>
      </c>
      <c r="AG76" s="91" t="str">
        <f t="shared" si="19"/>
        <v xml:space="preserve"> </v>
      </c>
      <c r="AH76" s="95" t="str">
        <f>IF(ISBLANK(ClassRecord!F75)," ",ClassRecord!F75)</f>
        <v xml:space="preserve"> </v>
      </c>
      <c r="AI76" s="102" t="str">
        <f t="shared" si="20"/>
        <v xml:space="preserve"> </v>
      </c>
      <c r="AJ76" s="91" t="str">
        <f t="shared" si="21"/>
        <v xml:space="preserve"> </v>
      </c>
      <c r="AK76" s="96">
        <f t="shared" si="22"/>
        <v>0</v>
      </c>
      <c r="AL76" s="97">
        <f t="shared" si="23"/>
        <v>65</v>
      </c>
      <c r="AM76" s="97" t="str">
        <f t="shared" si="24"/>
        <v>INC</v>
      </c>
      <c r="AN76" s="98" t="str">
        <f t="shared" si="25"/>
        <v>NFE</v>
      </c>
    </row>
    <row r="77" spans="1:40" ht="17.399999999999999" x14ac:dyDescent="0.3">
      <c r="A77" s="101">
        <f>Data!A94</f>
        <v>73</v>
      </c>
      <c r="B77" s="88" t="str">
        <f>IF(ISBLANK(Data!B94)," ",Data!B94)</f>
        <v xml:space="preserve"> </v>
      </c>
      <c r="C77" s="89" t="str">
        <f>IF(ISBLANK(Data!C94)," ",Data!C94)</f>
        <v xml:space="preserve"> </v>
      </c>
      <c r="D77" s="89" t="str">
        <f>IF(ISBLANK(Data!E94)," ",Data!E94)</f>
        <v xml:space="preserve"> </v>
      </c>
      <c r="E77" s="90" t="str">
        <f>IF(ISBLANK(E$2)," ",(SUMIF(ClassRecord!$G$2:$IV$2,E$2,ClassRecord!$G76:$IV76)))</f>
        <v xml:space="preserve"> </v>
      </c>
      <c r="F77" s="53" t="str">
        <f t="shared" si="0"/>
        <v xml:space="preserve"> </v>
      </c>
      <c r="G77" s="91" t="str">
        <f t="shared" si="1"/>
        <v xml:space="preserve"> </v>
      </c>
      <c r="H77" s="90" t="str">
        <f>IF(ISBLANK(H$2)," ",(SUMIF(ClassRecord!$G$2:$IV$2,H$2,ClassRecord!$G76:$IV76)))</f>
        <v xml:space="preserve"> </v>
      </c>
      <c r="I77" s="53" t="str">
        <f t="shared" si="2"/>
        <v xml:space="preserve"> </v>
      </c>
      <c r="J77" s="91" t="str">
        <f t="shared" si="3"/>
        <v xml:space="preserve"> </v>
      </c>
      <c r="K77" s="90" t="str">
        <f>IF(ISBLANK(K$2)," ",(SUMIF(ClassRecord!$G$2:$IV$2,K$2,ClassRecord!$G76:$IV76)))</f>
        <v xml:space="preserve"> </v>
      </c>
      <c r="L77" s="53" t="str">
        <f t="shared" si="4"/>
        <v xml:space="preserve"> </v>
      </c>
      <c r="M77" s="91" t="str">
        <f t="shared" si="5"/>
        <v xml:space="preserve"> </v>
      </c>
      <c r="N77" s="90" t="str">
        <f>IF(ISBLANK(N$2)," ",(SUMIF(ClassRecord!$G$2:$IV$2,N$2,ClassRecord!$G76:$IV76)))</f>
        <v xml:space="preserve"> </v>
      </c>
      <c r="O77" s="53" t="str">
        <f t="shared" si="6"/>
        <v xml:space="preserve"> </v>
      </c>
      <c r="P77" s="91" t="str">
        <f t="shared" si="7"/>
        <v xml:space="preserve"> </v>
      </c>
      <c r="Q77" s="90" t="str">
        <f>IF(ISBLANK(Q$2)," ",(SUMIF(ClassRecord!$G$2:$IV$2,Q$2,ClassRecord!$G76:$IV76)))</f>
        <v xml:space="preserve"> </v>
      </c>
      <c r="R77" s="53" t="str">
        <f t="shared" si="8"/>
        <v xml:space="preserve"> </v>
      </c>
      <c r="S77" s="91" t="str">
        <f t="shared" si="9"/>
        <v xml:space="preserve"> </v>
      </c>
      <c r="T77" s="90" t="str">
        <f>IF(ISBLANK(T$2)," ",(SUMIF(ClassRecord!$G$2:$IV$2,T$2,ClassRecord!$G76:$IV76)))</f>
        <v xml:space="preserve"> </v>
      </c>
      <c r="U77" s="53" t="str">
        <f t="shared" si="10"/>
        <v xml:space="preserve"> </v>
      </c>
      <c r="V77" s="91" t="str">
        <f t="shared" si="11"/>
        <v xml:space="preserve"> </v>
      </c>
      <c r="W77" s="92">
        <f t="shared" si="12"/>
        <v>0</v>
      </c>
      <c r="X77" s="91">
        <f t="shared" si="13"/>
        <v>0</v>
      </c>
      <c r="Y77" s="93" t="str">
        <f>IF(ISBLANK(ClassRecord!C76)," ",ClassRecord!C76)</f>
        <v xml:space="preserve"> </v>
      </c>
      <c r="Z77" s="102" t="str">
        <f t="shared" si="14"/>
        <v xml:space="preserve"> </v>
      </c>
      <c r="AA77" s="91" t="str">
        <f t="shared" si="15"/>
        <v xml:space="preserve"> </v>
      </c>
      <c r="AB77" s="95" t="str">
        <f>IF(ISBLANK(ClassRecord!D76)," ",ClassRecord!D76)</f>
        <v xml:space="preserve"> </v>
      </c>
      <c r="AC77" s="102" t="str">
        <f t="shared" si="16"/>
        <v xml:space="preserve"> </v>
      </c>
      <c r="AD77" s="91" t="str">
        <f t="shared" si="17"/>
        <v xml:space="preserve"> </v>
      </c>
      <c r="AE77" s="95" t="str">
        <f>IF(ISBLANK(ClassRecord!E76)," ",ClassRecord!E76)</f>
        <v xml:space="preserve"> </v>
      </c>
      <c r="AF77" s="102" t="str">
        <f t="shared" si="18"/>
        <v xml:space="preserve"> </v>
      </c>
      <c r="AG77" s="91" t="str">
        <f t="shared" si="19"/>
        <v xml:space="preserve"> </v>
      </c>
      <c r="AH77" s="95" t="str">
        <f>IF(ISBLANK(ClassRecord!F76)," ",ClassRecord!F76)</f>
        <v xml:space="preserve"> </v>
      </c>
      <c r="AI77" s="102" t="str">
        <f t="shared" si="20"/>
        <v xml:space="preserve"> </v>
      </c>
      <c r="AJ77" s="91" t="str">
        <f t="shared" si="21"/>
        <v xml:space="preserve"> </v>
      </c>
      <c r="AK77" s="96">
        <f t="shared" si="22"/>
        <v>0</v>
      </c>
      <c r="AL77" s="97">
        <f t="shared" si="23"/>
        <v>65</v>
      </c>
      <c r="AM77" s="97" t="str">
        <f t="shared" si="24"/>
        <v>INC</v>
      </c>
      <c r="AN77" s="98" t="str">
        <f t="shared" si="25"/>
        <v>NFE</v>
      </c>
    </row>
    <row r="78" spans="1:40" ht="17.399999999999999" x14ac:dyDescent="0.3">
      <c r="A78" s="101">
        <f>Data!A95</f>
        <v>74</v>
      </c>
      <c r="B78" s="88" t="str">
        <f>IF(ISBLANK(Data!B95)," ",Data!B95)</f>
        <v xml:space="preserve"> </v>
      </c>
      <c r="C78" s="89" t="str">
        <f>IF(ISBLANK(Data!C95)," ",Data!C95)</f>
        <v xml:space="preserve"> </v>
      </c>
      <c r="D78" s="89" t="str">
        <f>IF(ISBLANK(Data!E95)," ",Data!E95)</f>
        <v xml:space="preserve"> </v>
      </c>
      <c r="E78" s="90" t="str">
        <f>IF(ISBLANK(E$2)," ",(SUMIF(ClassRecord!$G$2:$IV$2,E$2,ClassRecord!$G77:$IV77)))</f>
        <v xml:space="preserve"> </v>
      </c>
      <c r="F78" s="53" t="str">
        <f t="shared" si="0"/>
        <v xml:space="preserve"> </v>
      </c>
      <c r="G78" s="91" t="str">
        <f t="shared" si="1"/>
        <v xml:space="preserve"> </v>
      </c>
      <c r="H78" s="90" t="str">
        <f>IF(ISBLANK(H$2)," ",(SUMIF(ClassRecord!$G$2:$IV$2,H$2,ClassRecord!$G77:$IV77)))</f>
        <v xml:space="preserve"> </v>
      </c>
      <c r="I78" s="53" t="str">
        <f t="shared" si="2"/>
        <v xml:space="preserve"> </v>
      </c>
      <c r="J78" s="91" t="str">
        <f t="shared" si="3"/>
        <v xml:space="preserve"> </v>
      </c>
      <c r="K78" s="90" t="str">
        <f>IF(ISBLANK(K$2)," ",(SUMIF(ClassRecord!$G$2:$IV$2,K$2,ClassRecord!$G77:$IV77)))</f>
        <v xml:space="preserve"> </v>
      </c>
      <c r="L78" s="53" t="str">
        <f t="shared" si="4"/>
        <v xml:space="preserve"> </v>
      </c>
      <c r="M78" s="91" t="str">
        <f t="shared" si="5"/>
        <v xml:space="preserve"> </v>
      </c>
      <c r="N78" s="90" t="str">
        <f>IF(ISBLANK(N$2)," ",(SUMIF(ClassRecord!$G$2:$IV$2,N$2,ClassRecord!$G77:$IV77)))</f>
        <v xml:space="preserve"> </v>
      </c>
      <c r="O78" s="53" t="str">
        <f t="shared" si="6"/>
        <v xml:space="preserve"> </v>
      </c>
      <c r="P78" s="91" t="str">
        <f t="shared" si="7"/>
        <v xml:space="preserve"> </v>
      </c>
      <c r="Q78" s="90" t="str">
        <f>IF(ISBLANK(Q$2)," ",(SUMIF(ClassRecord!$G$2:$IV$2,Q$2,ClassRecord!$G77:$IV77)))</f>
        <v xml:space="preserve"> </v>
      </c>
      <c r="R78" s="53" t="str">
        <f t="shared" si="8"/>
        <v xml:space="preserve"> </v>
      </c>
      <c r="S78" s="91" t="str">
        <f t="shared" si="9"/>
        <v xml:space="preserve"> </v>
      </c>
      <c r="T78" s="90" t="str">
        <f>IF(ISBLANK(T$2)," ",(SUMIF(ClassRecord!$G$2:$IV$2,T$2,ClassRecord!$G77:$IV77)))</f>
        <v xml:space="preserve"> </v>
      </c>
      <c r="U78" s="53" t="str">
        <f t="shared" si="10"/>
        <v xml:space="preserve"> </v>
      </c>
      <c r="V78" s="91" t="str">
        <f t="shared" si="11"/>
        <v xml:space="preserve"> </v>
      </c>
      <c r="W78" s="92">
        <f t="shared" si="12"/>
        <v>0</v>
      </c>
      <c r="X78" s="91">
        <f t="shared" si="13"/>
        <v>0</v>
      </c>
      <c r="Y78" s="93" t="str">
        <f>IF(ISBLANK(ClassRecord!C77)," ",ClassRecord!C77)</f>
        <v xml:space="preserve"> </v>
      </c>
      <c r="Z78" s="102" t="str">
        <f t="shared" si="14"/>
        <v xml:space="preserve"> </v>
      </c>
      <c r="AA78" s="91" t="str">
        <f t="shared" si="15"/>
        <v xml:space="preserve"> </v>
      </c>
      <c r="AB78" s="95" t="str">
        <f>IF(ISBLANK(ClassRecord!D77)," ",ClassRecord!D77)</f>
        <v xml:space="preserve"> </v>
      </c>
      <c r="AC78" s="102" t="str">
        <f t="shared" si="16"/>
        <v xml:space="preserve"> </v>
      </c>
      <c r="AD78" s="91" t="str">
        <f t="shared" si="17"/>
        <v xml:space="preserve"> </v>
      </c>
      <c r="AE78" s="95" t="str">
        <f>IF(ISBLANK(ClassRecord!E77)," ",ClassRecord!E77)</f>
        <v xml:space="preserve"> </v>
      </c>
      <c r="AF78" s="102" t="str">
        <f t="shared" si="18"/>
        <v xml:space="preserve"> </v>
      </c>
      <c r="AG78" s="91" t="str">
        <f t="shared" si="19"/>
        <v xml:space="preserve"> </v>
      </c>
      <c r="AH78" s="95" t="str">
        <f>IF(ISBLANK(ClassRecord!F77)," ",ClassRecord!F77)</f>
        <v xml:space="preserve"> </v>
      </c>
      <c r="AI78" s="102" t="str">
        <f t="shared" si="20"/>
        <v xml:space="preserve"> </v>
      </c>
      <c r="AJ78" s="91" t="str">
        <f t="shared" si="21"/>
        <v xml:space="preserve"> </v>
      </c>
      <c r="AK78" s="96">
        <f t="shared" si="22"/>
        <v>0</v>
      </c>
      <c r="AL78" s="97">
        <f t="shared" si="23"/>
        <v>65</v>
      </c>
      <c r="AM78" s="97" t="str">
        <f t="shared" si="24"/>
        <v>INC</v>
      </c>
      <c r="AN78" s="98" t="str">
        <f t="shared" si="25"/>
        <v>NFE</v>
      </c>
    </row>
    <row r="79" spans="1:40" ht="17.399999999999999" x14ac:dyDescent="0.3">
      <c r="A79" s="101">
        <f>Data!A96</f>
        <v>75</v>
      </c>
      <c r="B79" s="88" t="str">
        <f>IF(ISBLANK(Data!B96)," ",Data!B96)</f>
        <v xml:space="preserve"> </v>
      </c>
      <c r="C79" s="89" t="str">
        <f>IF(ISBLANK(Data!C96)," ",Data!C96)</f>
        <v xml:space="preserve"> </v>
      </c>
      <c r="D79" s="89" t="str">
        <f>IF(ISBLANK(Data!E96)," ",Data!E96)</f>
        <v xml:space="preserve"> </v>
      </c>
      <c r="E79" s="90" t="str">
        <f>IF(ISBLANK(E$2)," ",(SUMIF(ClassRecord!$G$2:$IV$2,E$2,ClassRecord!$G78:$IV78)))</f>
        <v xml:space="preserve"> </v>
      </c>
      <c r="F79" s="53" t="str">
        <f t="shared" si="0"/>
        <v xml:space="preserve"> </v>
      </c>
      <c r="G79" s="91" t="str">
        <f t="shared" si="1"/>
        <v xml:space="preserve"> </v>
      </c>
      <c r="H79" s="90" t="str">
        <f>IF(ISBLANK(H$2)," ",(SUMIF(ClassRecord!$G$2:$IV$2,H$2,ClassRecord!$G78:$IV78)))</f>
        <v xml:space="preserve"> </v>
      </c>
      <c r="I79" s="53" t="str">
        <f t="shared" si="2"/>
        <v xml:space="preserve"> </v>
      </c>
      <c r="J79" s="91" t="str">
        <f t="shared" si="3"/>
        <v xml:space="preserve"> </v>
      </c>
      <c r="K79" s="90" t="str">
        <f>IF(ISBLANK(K$2)," ",(SUMIF(ClassRecord!$G$2:$IV$2,K$2,ClassRecord!$G78:$IV78)))</f>
        <v xml:space="preserve"> </v>
      </c>
      <c r="L79" s="53" t="str">
        <f t="shared" si="4"/>
        <v xml:space="preserve"> </v>
      </c>
      <c r="M79" s="91" t="str">
        <f t="shared" si="5"/>
        <v xml:space="preserve"> </v>
      </c>
      <c r="N79" s="90" t="str">
        <f>IF(ISBLANK(N$2)," ",(SUMIF(ClassRecord!$G$2:$IV$2,N$2,ClassRecord!$G78:$IV78)))</f>
        <v xml:space="preserve"> </v>
      </c>
      <c r="O79" s="53" t="str">
        <f t="shared" si="6"/>
        <v xml:space="preserve"> </v>
      </c>
      <c r="P79" s="91" t="str">
        <f t="shared" si="7"/>
        <v xml:space="preserve"> </v>
      </c>
      <c r="Q79" s="90" t="str">
        <f>IF(ISBLANK(Q$2)," ",(SUMIF(ClassRecord!$G$2:$IV$2,Q$2,ClassRecord!$G78:$IV78)))</f>
        <v xml:space="preserve"> </v>
      </c>
      <c r="R79" s="53" t="str">
        <f t="shared" si="8"/>
        <v xml:space="preserve"> </v>
      </c>
      <c r="S79" s="91" t="str">
        <f t="shared" si="9"/>
        <v xml:space="preserve"> </v>
      </c>
      <c r="T79" s="90" t="str">
        <f>IF(ISBLANK(T$2)," ",(SUMIF(ClassRecord!$G$2:$IV$2,T$2,ClassRecord!$G78:$IV78)))</f>
        <v xml:space="preserve"> </v>
      </c>
      <c r="U79" s="53" t="str">
        <f t="shared" si="10"/>
        <v xml:space="preserve"> </v>
      </c>
      <c r="V79" s="91" t="str">
        <f t="shared" si="11"/>
        <v xml:space="preserve"> </v>
      </c>
      <c r="W79" s="92">
        <f t="shared" si="12"/>
        <v>0</v>
      </c>
      <c r="X79" s="91">
        <f t="shared" si="13"/>
        <v>0</v>
      </c>
      <c r="Y79" s="93" t="str">
        <f>IF(ISBLANK(ClassRecord!C78)," ",ClassRecord!C78)</f>
        <v xml:space="preserve"> </v>
      </c>
      <c r="Z79" s="102" t="str">
        <f t="shared" si="14"/>
        <v xml:space="preserve"> </v>
      </c>
      <c r="AA79" s="91" t="str">
        <f t="shared" si="15"/>
        <v xml:space="preserve"> </v>
      </c>
      <c r="AB79" s="95" t="str">
        <f>IF(ISBLANK(ClassRecord!D78)," ",ClassRecord!D78)</f>
        <v xml:space="preserve"> </v>
      </c>
      <c r="AC79" s="102" t="str">
        <f t="shared" si="16"/>
        <v xml:space="preserve"> </v>
      </c>
      <c r="AD79" s="91" t="str">
        <f t="shared" si="17"/>
        <v xml:space="preserve"> </v>
      </c>
      <c r="AE79" s="95" t="str">
        <f>IF(ISBLANK(ClassRecord!E78)," ",ClassRecord!E78)</f>
        <v xml:space="preserve"> </v>
      </c>
      <c r="AF79" s="102" t="str">
        <f t="shared" si="18"/>
        <v xml:space="preserve"> </v>
      </c>
      <c r="AG79" s="91" t="str">
        <f t="shared" si="19"/>
        <v xml:space="preserve"> </v>
      </c>
      <c r="AH79" s="95" t="str">
        <f>IF(ISBLANK(ClassRecord!F78)," ",ClassRecord!F78)</f>
        <v xml:space="preserve"> </v>
      </c>
      <c r="AI79" s="102" t="str">
        <f t="shared" si="20"/>
        <v xml:space="preserve"> </v>
      </c>
      <c r="AJ79" s="91" t="str">
        <f t="shared" si="21"/>
        <v xml:space="preserve"> </v>
      </c>
      <c r="AK79" s="96">
        <f t="shared" si="22"/>
        <v>0</v>
      </c>
      <c r="AL79" s="97">
        <f t="shared" si="23"/>
        <v>65</v>
      </c>
      <c r="AM79" s="97" t="str">
        <f t="shared" si="24"/>
        <v>INC</v>
      </c>
      <c r="AN79" s="98" t="str">
        <f t="shared" si="25"/>
        <v>NFE</v>
      </c>
    </row>
    <row r="80" spans="1:40" ht="17.399999999999999" x14ac:dyDescent="0.3">
      <c r="A80" s="101">
        <f>Data!A97</f>
        <v>76</v>
      </c>
      <c r="B80" s="88" t="str">
        <f>IF(ISBLANK(Data!B97)," ",Data!B97)</f>
        <v xml:space="preserve"> </v>
      </c>
      <c r="C80" s="89" t="str">
        <f>IF(ISBLANK(Data!C97)," ",Data!C97)</f>
        <v xml:space="preserve"> </v>
      </c>
      <c r="D80" s="89" t="str">
        <f>IF(ISBLANK(Data!E97)," ",Data!E97)</f>
        <v xml:space="preserve"> </v>
      </c>
      <c r="E80" s="90" t="str">
        <f>IF(ISBLANK(E$2)," ",(SUMIF(ClassRecord!$G$2:$IV$2,E$2,ClassRecord!$G79:$IV79)))</f>
        <v xml:space="preserve"> </v>
      </c>
      <c r="F80" s="53" t="str">
        <f t="shared" si="0"/>
        <v xml:space="preserve"> </v>
      </c>
      <c r="G80" s="91" t="str">
        <f t="shared" si="1"/>
        <v xml:space="preserve"> </v>
      </c>
      <c r="H80" s="90" t="str">
        <f>IF(ISBLANK(H$2)," ",(SUMIF(ClassRecord!$G$2:$IV$2,H$2,ClassRecord!$G79:$IV79)))</f>
        <v xml:space="preserve"> </v>
      </c>
      <c r="I80" s="53" t="str">
        <f t="shared" si="2"/>
        <v xml:space="preserve"> </v>
      </c>
      <c r="J80" s="91" t="str">
        <f t="shared" si="3"/>
        <v xml:space="preserve"> </v>
      </c>
      <c r="K80" s="90" t="str">
        <f>IF(ISBLANK(K$2)," ",(SUMIF(ClassRecord!$G$2:$IV$2,K$2,ClassRecord!$G79:$IV79)))</f>
        <v xml:space="preserve"> </v>
      </c>
      <c r="L80" s="53" t="str">
        <f t="shared" si="4"/>
        <v xml:space="preserve"> </v>
      </c>
      <c r="M80" s="91" t="str">
        <f t="shared" si="5"/>
        <v xml:space="preserve"> </v>
      </c>
      <c r="N80" s="90" t="str">
        <f>IF(ISBLANK(N$2)," ",(SUMIF(ClassRecord!$G$2:$IV$2,N$2,ClassRecord!$G79:$IV79)))</f>
        <v xml:space="preserve"> </v>
      </c>
      <c r="O80" s="53" t="str">
        <f t="shared" si="6"/>
        <v xml:space="preserve"> </v>
      </c>
      <c r="P80" s="91" t="str">
        <f t="shared" si="7"/>
        <v xml:space="preserve"> </v>
      </c>
      <c r="Q80" s="90" t="str">
        <f>IF(ISBLANK(Q$2)," ",(SUMIF(ClassRecord!$G$2:$IV$2,Q$2,ClassRecord!$G79:$IV79)))</f>
        <v xml:space="preserve"> </v>
      </c>
      <c r="R80" s="53" t="str">
        <f t="shared" si="8"/>
        <v xml:space="preserve"> </v>
      </c>
      <c r="S80" s="91" t="str">
        <f t="shared" si="9"/>
        <v xml:space="preserve"> </v>
      </c>
      <c r="T80" s="90" t="str">
        <f>IF(ISBLANK(T$2)," ",(SUMIF(ClassRecord!$G$2:$IV$2,T$2,ClassRecord!$G79:$IV79)))</f>
        <v xml:space="preserve"> </v>
      </c>
      <c r="U80" s="53" t="str">
        <f t="shared" si="10"/>
        <v xml:space="preserve"> </v>
      </c>
      <c r="V80" s="91" t="str">
        <f t="shared" si="11"/>
        <v xml:space="preserve"> </v>
      </c>
      <c r="W80" s="92">
        <f t="shared" si="12"/>
        <v>0</v>
      </c>
      <c r="X80" s="91">
        <f t="shared" si="13"/>
        <v>0</v>
      </c>
      <c r="Y80" s="93" t="str">
        <f>IF(ISBLANK(ClassRecord!C79)," ",ClassRecord!C79)</f>
        <v xml:space="preserve"> </v>
      </c>
      <c r="Z80" s="102" t="str">
        <f t="shared" si="14"/>
        <v xml:space="preserve"> </v>
      </c>
      <c r="AA80" s="91" t="str">
        <f t="shared" si="15"/>
        <v xml:space="preserve"> </v>
      </c>
      <c r="AB80" s="95" t="str">
        <f>IF(ISBLANK(ClassRecord!D79)," ",ClassRecord!D79)</f>
        <v xml:space="preserve"> </v>
      </c>
      <c r="AC80" s="102" t="str">
        <f t="shared" si="16"/>
        <v xml:space="preserve"> </v>
      </c>
      <c r="AD80" s="91" t="str">
        <f t="shared" si="17"/>
        <v xml:space="preserve"> </v>
      </c>
      <c r="AE80" s="95" t="str">
        <f>IF(ISBLANK(ClassRecord!E79)," ",ClassRecord!E79)</f>
        <v xml:space="preserve"> </v>
      </c>
      <c r="AF80" s="102" t="str">
        <f t="shared" si="18"/>
        <v xml:space="preserve"> </v>
      </c>
      <c r="AG80" s="91" t="str">
        <f t="shared" si="19"/>
        <v xml:space="preserve"> </v>
      </c>
      <c r="AH80" s="95" t="str">
        <f>IF(ISBLANK(ClassRecord!F79)," ",ClassRecord!F79)</f>
        <v xml:space="preserve"> </v>
      </c>
      <c r="AI80" s="102" t="str">
        <f t="shared" si="20"/>
        <v xml:space="preserve"> </v>
      </c>
      <c r="AJ80" s="91" t="str">
        <f t="shared" si="21"/>
        <v xml:space="preserve"> </v>
      </c>
      <c r="AK80" s="96">
        <f t="shared" si="22"/>
        <v>0</v>
      </c>
      <c r="AL80" s="97">
        <f t="shared" si="23"/>
        <v>65</v>
      </c>
      <c r="AM80" s="97" t="str">
        <f t="shared" si="24"/>
        <v>INC</v>
      </c>
      <c r="AN80" s="98" t="str">
        <f t="shared" si="25"/>
        <v>NFE</v>
      </c>
    </row>
    <row r="81" spans="1:40" ht="17.399999999999999" x14ac:dyDescent="0.3">
      <c r="A81" s="101">
        <f>Data!A98</f>
        <v>77</v>
      </c>
      <c r="B81" s="88" t="str">
        <f>IF(ISBLANK(Data!B98)," ",Data!B98)</f>
        <v xml:space="preserve"> </v>
      </c>
      <c r="C81" s="89" t="str">
        <f>IF(ISBLANK(Data!C98)," ",Data!C98)</f>
        <v xml:space="preserve"> </v>
      </c>
      <c r="D81" s="89" t="str">
        <f>IF(ISBLANK(Data!E98)," ",Data!E98)</f>
        <v xml:space="preserve"> </v>
      </c>
      <c r="E81" s="90" t="str">
        <f>IF(ISBLANK(E$2)," ",(SUMIF(ClassRecord!$G$2:$IV$2,E$2,ClassRecord!$G80:$IV80)))</f>
        <v xml:space="preserve"> </v>
      </c>
      <c r="F81" s="53" t="str">
        <f t="shared" si="0"/>
        <v xml:space="preserve"> </v>
      </c>
      <c r="G81" s="91" t="str">
        <f t="shared" si="1"/>
        <v xml:space="preserve"> </v>
      </c>
      <c r="H81" s="90" t="str">
        <f>IF(ISBLANK(H$2)," ",(SUMIF(ClassRecord!$G$2:$IV$2,H$2,ClassRecord!$G80:$IV80)))</f>
        <v xml:space="preserve"> </v>
      </c>
      <c r="I81" s="53" t="str">
        <f t="shared" si="2"/>
        <v xml:space="preserve"> </v>
      </c>
      <c r="J81" s="91" t="str">
        <f t="shared" si="3"/>
        <v xml:space="preserve"> </v>
      </c>
      <c r="K81" s="90" t="str">
        <f>IF(ISBLANK(K$2)," ",(SUMIF(ClassRecord!$G$2:$IV$2,K$2,ClassRecord!$G80:$IV80)))</f>
        <v xml:space="preserve"> </v>
      </c>
      <c r="L81" s="53" t="str">
        <f t="shared" si="4"/>
        <v xml:space="preserve"> </v>
      </c>
      <c r="M81" s="91" t="str">
        <f t="shared" si="5"/>
        <v xml:space="preserve"> </v>
      </c>
      <c r="N81" s="90" t="str">
        <f>IF(ISBLANK(N$2)," ",(SUMIF(ClassRecord!$G$2:$IV$2,N$2,ClassRecord!$G80:$IV80)))</f>
        <v xml:space="preserve"> </v>
      </c>
      <c r="O81" s="53" t="str">
        <f t="shared" si="6"/>
        <v xml:space="preserve"> </v>
      </c>
      <c r="P81" s="91" t="str">
        <f t="shared" si="7"/>
        <v xml:space="preserve"> </v>
      </c>
      <c r="Q81" s="90" t="str">
        <f>IF(ISBLANK(Q$2)," ",(SUMIF(ClassRecord!$G$2:$IV$2,Q$2,ClassRecord!$G80:$IV80)))</f>
        <v xml:space="preserve"> </v>
      </c>
      <c r="R81" s="53" t="str">
        <f t="shared" si="8"/>
        <v xml:space="preserve"> </v>
      </c>
      <c r="S81" s="91" t="str">
        <f t="shared" si="9"/>
        <v xml:space="preserve"> </v>
      </c>
      <c r="T81" s="90" t="str">
        <f>IF(ISBLANK(T$2)," ",(SUMIF(ClassRecord!$G$2:$IV$2,T$2,ClassRecord!$G80:$IV80)))</f>
        <v xml:space="preserve"> </v>
      </c>
      <c r="U81" s="53" t="str">
        <f t="shared" si="10"/>
        <v xml:space="preserve"> </v>
      </c>
      <c r="V81" s="91" t="str">
        <f t="shared" si="11"/>
        <v xml:space="preserve"> </v>
      </c>
      <c r="W81" s="92">
        <f t="shared" si="12"/>
        <v>0</v>
      </c>
      <c r="X81" s="91">
        <f t="shared" si="13"/>
        <v>0</v>
      </c>
      <c r="Y81" s="93" t="str">
        <f>IF(ISBLANK(ClassRecord!C80)," ",ClassRecord!C80)</f>
        <v xml:space="preserve"> </v>
      </c>
      <c r="Z81" s="102" t="str">
        <f t="shared" si="14"/>
        <v xml:space="preserve"> </v>
      </c>
      <c r="AA81" s="91" t="str">
        <f t="shared" si="15"/>
        <v xml:space="preserve"> </v>
      </c>
      <c r="AB81" s="95" t="str">
        <f>IF(ISBLANK(ClassRecord!D80)," ",ClassRecord!D80)</f>
        <v xml:space="preserve"> </v>
      </c>
      <c r="AC81" s="102" t="str">
        <f t="shared" si="16"/>
        <v xml:space="preserve"> </v>
      </c>
      <c r="AD81" s="91" t="str">
        <f t="shared" si="17"/>
        <v xml:space="preserve"> </v>
      </c>
      <c r="AE81" s="95" t="str">
        <f>IF(ISBLANK(ClassRecord!E80)," ",ClassRecord!E80)</f>
        <v xml:space="preserve"> </v>
      </c>
      <c r="AF81" s="102" t="str">
        <f t="shared" si="18"/>
        <v xml:space="preserve"> </v>
      </c>
      <c r="AG81" s="91" t="str">
        <f t="shared" si="19"/>
        <v xml:space="preserve"> </v>
      </c>
      <c r="AH81" s="95" t="str">
        <f>IF(ISBLANK(ClassRecord!F80)," ",ClassRecord!F80)</f>
        <v xml:space="preserve"> </v>
      </c>
      <c r="AI81" s="102" t="str">
        <f t="shared" si="20"/>
        <v xml:space="preserve"> </v>
      </c>
      <c r="AJ81" s="91" t="str">
        <f t="shared" si="21"/>
        <v xml:space="preserve"> </v>
      </c>
      <c r="AK81" s="96">
        <f t="shared" si="22"/>
        <v>0</v>
      </c>
      <c r="AL81" s="97">
        <f t="shared" si="23"/>
        <v>65</v>
      </c>
      <c r="AM81" s="97" t="str">
        <f t="shared" si="24"/>
        <v>INC</v>
      </c>
      <c r="AN81" s="98" t="str">
        <f t="shared" si="25"/>
        <v>NFE</v>
      </c>
    </row>
    <row r="82" spans="1:40" ht="17.399999999999999" x14ac:dyDescent="0.3">
      <c r="A82" s="101">
        <f>Data!A99</f>
        <v>78</v>
      </c>
      <c r="B82" s="88" t="str">
        <f>IF(ISBLANK(Data!B99)," ",Data!B99)</f>
        <v xml:space="preserve"> </v>
      </c>
      <c r="C82" s="89" t="str">
        <f>IF(ISBLANK(Data!C99)," ",Data!C99)</f>
        <v xml:space="preserve"> </v>
      </c>
      <c r="D82" s="89" t="str">
        <f>IF(ISBLANK(Data!E99)," ",Data!E99)</f>
        <v xml:space="preserve"> </v>
      </c>
      <c r="E82" s="90" t="str">
        <f>IF(ISBLANK(E$2)," ",(SUMIF(ClassRecord!$G$2:$IV$2,E$2,ClassRecord!$G81:$IV81)))</f>
        <v xml:space="preserve"> </v>
      </c>
      <c r="F82" s="53" t="str">
        <f t="shared" si="0"/>
        <v xml:space="preserve"> </v>
      </c>
      <c r="G82" s="91" t="str">
        <f t="shared" si="1"/>
        <v xml:space="preserve"> </v>
      </c>
      <c r="H82" s="90" t="str">
        <f>IF(ISBLANK(H$2)," ",(SUMIF(ClassRecord!$G$2:$IV$2,H$2,ClassRecord!$G81:$IV81)))</f>
        <v xml:space="preserve"> </v>
      </c>
      <c r="I82" s="53" t="str">
        <f t="shared" si="2"/>
        <v xml:space="preserve"> </v>
      </c>
      <c r="J82" s="91" t="str">
        <f t="shared" si="3"/>
        <v xml:space="preserve"> </v>
      </c>
      <c r="K82" s="90" t="str">
        <f>IF(ISBLANK(K$2)," ",(SUMIF(ClassRecord!$G$2:$IV$2,K$2,ClassRecord!$G81:$IV81)))</f>
        <v xml:space="preserve"> </v>
      </c>
      <c r="L82" s="53" t="str">
        <f t="shared" si="4"/>
        <v xml:space="preserve"> </v>
      </c>
      <c r="M82" s="91" t="str">
        <f t="shared" si="5"/>
        <v xml:space="preserve"> </v>
      </c>
      <c r="N82" s="90" t="str">
        <f>IF(ISBLANK(N$2)," ",(SUMIF(ClassRecord!$G$2:$IV$2,N$2,ClassRecord!$G81:$IV81)))</f>
        <v xml:space="preserve"> </v>
      </c>
      <c r="O82" s="53" t="str">
        <f t="shared" si="6"/>
        <v xml:space="preserve"> </v>
      </c>
      <c r="P82" s="91" t="str">
        <f t="shared" si="7"/>
        <v xml:space="preserve"> </v>
      </c>
      <c r="Q82" s="90" t="str">
        <f>IF(ISBLANK(Q$2)," ",(SUMIF(ClassRecord!$G$2:$IV$2,Q$2,ClassRecord!$G81:$IV81)))</f>
        <v xml:space="preserve"> </v>
      </c>
      <c r="R82" s="53" t="str">
        <f t="shared" si="8"/>
        <v xml:space="preserve"> </v>
      </c>
      <c r="S82" s="91" t="str">
        <f t="shared" si="9"/>
        <v xml:space="preserve"> </v>
      </c>
      <c r="T82" s="90" t="str">
        <f>IF(ISBLANK(T$2)," ",(SUMIF(ClassRecord!$G$2:$IV$2,T$2,ClassRecord!$G81:$IV81)))</f>
        <v xml:space="preserve"> </v>
      </c>
      <c r="U82" s="53" t="str">
        <f t="shared" si="10"/>
        <v xml:space="preserve"> </v>
      </c>
      <c r="V82" s="91" t="str">
        <f t="shared" si="11"/>
        <v xml:space="preserve"> </v>
      </c>
      <c r="W82" s="92">
        <f t="shared" si="12"/>
        <v>0</v>
      </c>
      <c r="X82" s="91">
        <f t="shared" si="13"/>
        <v>0</v>
      </c>
      <c r="Y82" s="93" t="str">
        <f>IF(ISBLANK(ClassRecord!C81)," ",ClassRecord!C81)</f>
        <v xml:space="preserve"> </v>
      </c>
      <c r="Z82" s="102" t="str">
        <f t="shared" si="14"/>
        <v xml:space="preserve"> </v>
      </c>
      <c r="AA82" s="91" t="str">
        <f t="shared" si="15"/>
        <v xml:space="preserve"> </v>
      </c>
      <c r="AB82" s="95" t="str">
        <f>IF(ISBLANK(ClassRecord!D81)," ",ClassRecord!D81)</f>
        <v xml:space="preserve"> </v>
      </c>
      <c r="AC82" s="102" t="str">
        <f t="shared" si="16"/>
        <v xml:space="preserve"> </v>
      </c>
      <c r="AD82" s="91" t="str">
        <f t="shared" si="17"/>
        <v xml:space="preserve"> </v>
      </c>
      <c r="AE82" s="95" t="str">
        <f>IF(ISBLANK(ClassRecord!E81)," ",ClassRecord!E81)</f>
        <v xml:space="preserve"> </v>
      </c>
      <c r="AF82" s="102" t="str">
        <f t="shared" si="18"/>
        <v xml:space="preserve"> </v>
      </c>
      <c r="AG82" s="91" t="str">
        <f t="shared" si="19"/>
        <v xml:space="preserve"> </v>
      </c>
      <c r="AH82" s="95" t="str">
        <f>IF(ISBLANK(ClassRecord!F81)," ",ClassRecord!F81)</f>
        <v xml:space="preserve"> </v>
      </c>
      <c r="AI82" s="102" t="str">
        <f t="shared" si="20"/>
        <v xml:space="preserve"> </v>
      </c>
      <c r="AJ82" s="91" t="str">
        <f t="shared" si="21"/>
        <v xml:space="preserve"> </v>
      </c>
      <c r="AK82" s="96">
        <f t="shared" si="22"/>
        <v>0</v>
      </c>
      <c r="AL82" s="97">
        <f t="shared" si="23"/>
        <v>65</v>
      </c>
      <c r="AM82" s="97" t="str">
        <f t="shared" si="24"/>
        <v>INC</v>
      </c>
      <c r="AN82" s="98" t="str">
        <f t="shared" si="25"/>
        <v>NFE</v>
      </c>
    </row>
    <row r="83" spans="1:40" ht="17.399999999999999" x14ac:dyDescent="0.3">
      <c r="A83" s="101">
        <f>Data!A100</f>
        <v>79</v>
      </c>
      <c r="B83" s="88" t="str">
        <f>IF(ISBLANK(Data!B100)," ",Data!B100)</f>
        <v xml:space="preserve"> </v>
      </c>
      <c r="C83" s="89" t="str">
        <f>IF(ISBLANK(Data!C100)," ",Data!C100)</f>
        <v xml:space="preserve"> </v>
      </c>
      <c r="D83" s="89" t="str">
        <f>IF(ISBLANK(Data!E100)," ",Data!E100)</f>
        <v xml:space="preserve"> </v>
      </c>
      <c r="E83" s="90" t="str">
        <f>IF(ISBLANK(E$2)," ",(SUMIF(ClassRecord!$G$2:$IV$2,E$2,ClassRecord!$G82:$IV82)))</f>
        <v xml:space="preserve"> </v>
      </c>
      <c r="F83" s="53" t="str">
        <f t="shared" si="0"/>
        <v xml:space="preserve"> </v>
      </c>
      <c r="G83" s="91" t="str">
        <f t="shared" si="1"/>
        <v xml:space="preserve"> </v>
      </c>
      <c r="H83" s="90" t="str">
        <f>IF(ISBLANK(H$2)," ",(SUMIF(ClassRecord!$G$2:$IV$2,H$2,ClassRecord!$G82:$IV82)))</f>
        <v xml:space="preserve"> </v>
      </c>
      <c r="I83" s="53" t="str">
        <f t="shared" si="2"/>
        <v xml:space="preserve"> </v>
      </c>
      <c r="J83" s="91" t="str">
        <f t="shared" si="3"/>
        <v xml:space="preserve"> </v>
      </c>
      <c r="K83" s="90" t="str">
        <f>IF(ISBLANK(K$2)," ",(SUMIF(ClassRecord!$G$2:$IV$2,K$2,ClassRecord!$G82:$IV82)))</f>
        <v xml:space="preserve"> </v>
      </c>
      <c r="L83" s="53" t="str">
        <f t="shared" si="4"/>
        <v xml:space="preserve"> </v>
      </c>
      <c r="M83" s="91" t="str">
        <f t="shared" si="5"/>
        <v xml:space="preserve"> </v>
      </c>
      <c r="N83" s="90" t="str">
        <f>IF(ISBLANK(N$2)," ",(SUMIF(ClassRecord!$G$2:$IV$2,N$2,ClassRecord!$G82:$IV82)))</f>
        <v xml:space="preserve"> </v>
      </c>
      <c r="O83" s="53" t="str">
        <f t="shared" si="6"/>
        <v xml:space="preserve"> </v>
      </c>
      <c r="P83" s="91" t="str">
        <f t="shared" si="7"/>
        <v xml:space="preserve"> </v>
      </c>
      <c r="Q83" s="90" t="str">
        <f>IF(ISBLANK(Q$2)," ",(SUMIF(ClassRecord!$G$2:$IV$2,Q$2,ClassRecord!$G82:$IV82)))</f>
        <v xml:space="preserve"> </v>
      </c>
      <c r="R83" s="53" t="str">
        <f t="shared" si="8"/>
        <v xml:space="preserve"> </v>
      </c>
      <c r="S83" s="91" t="str">
        <f t="shared" si="9"/>
        <v xml:space="preserve"> </v>
      </c>
      <c r="T83" s="90" t="str">
        <f>IF(ISBLANK(T$2)," ",(SUMIF(ClassRecord!$G$2:$IV$2,T$2,ClassRecord!$G82:$IV82)))</f>
        <v xml:space="preserve"> </v>
      </c>
      <c r="U83" s="53" t="str">
        <f t="shared" si="10"/>
        <v xml:space="preserve"> </v>
      </c>
      <c r="V83" s="91" t="str">
        <f t="shared" si="11"/>
        <v xml:space="preserve"> </v>
      </c>
      <c r="W83" s="92">
        <f t="shared" si="12"/>
        <v>0</v>
      </c>
      <c r="X83" s="91">
        <f t="shared" si="13"/>
        <v>0</v>
      </c>
      <c r="Y83" s="93" t="str">
        <f>IF(ISBLANK(ClassRecord!C82)," ",ClassRecord!C82)</f>
        <v xml:space="preserve"> </v>
      </c>
      <c r="Z83" s="102" t="str">
        <f t="shared" si="14"/>
        <v xml:space="preserve"> </v>
      </c>
      <c r="AA83" s="91" t="str">
        <f t="shared" si="15"/>
        <v xml:space="preserve"> </v>
      </c>
      <c r="AB83" s="95" t="str">
        <f>IF(ISBLANK(ClassRecord!D82)," ",ClassRecord!D82)</f>
        <v xml:space="preserve"> </v>
      </c>
      <c r="AC83" s="102" t="str">
        <f t="shared" si="16"/>
        <v xml:space="preserve"> </v>
      </c>
      <c r="AD83" s="91" t="str">
        <f t="shared" si="17"/>
        <v xml:space="preserve"> </v>
      </c>
      <c r="AE83" s="95" t="str">
        <f>IF(ISBLANK(ClassRecord!E82)," ",ClassRecord!E82)</f>
        <v xml:space="preserve"> </v>
      </c>
      <c r="AF83" s="102" t="str">
        <f t="shared" si="18"/>
        <v xml:space="preserve"> </v>
      </c>
      <c r="AG83" s="91" t="str">
        <f t="shared" si="19"/>
        <v xml:space="preserve"> </v>
      </c>
      <c r="AH83" s="95" t="str">
        <f>IF(ISBLANK(ClassRecord!F82)," ",ClassRecord!F82)</f>
        <v xml:space="preserve"> </v>
      </c>
      <c r="AI83" s="102" t="str">
        <f t="shared" si="20"/>
        <v xml:space="preserve"> </v>
      </c>
      <c r="AJ83" s="91" t="str">
        <f t="shared" si="21"/>
        <v xml:space="preserve"> </v>
      </c>
      <c r="AK83" s="96">
        <f t="shared" si="22"/>
        <v>0</v>
      </c>
      <c r="AL83" s="97">
        <f t="shared" si="23"/>
        <v>65</v>
      </c>
      <c r="AM83" s="97" t="str">
        <f t="shared" si="24"/>
        <v>INC</v>
      </c>
      <c r="AN83" s="98" t="str">
        <f t="shared" si="25"/>
        <v>NFE</v>
      </c>
    </row>
    <row r="84" spans="1:40" ht="17.399999999999999" x14ac:dyDescent="0.3">
      <c r="A84" s="101">
        <f>Data!A101</f>
        <v>80</v>
      </c>
      <c r="B84" s="88" t="str">
        <f>IF(ISBLANK(Data!B101)," ",Data!B101)</f>
        <v xml:space="preserve"> </v>
      </c>
      <c r="C84" s="89" t="str">
        <f>IF(ISBLANK(Data!C101)," ",Data!C101)</f>
        <v xml:space="preserve"> </v>
      </c>
      <c r="D84" s="89" t="str">
        <f>IF(ISBLANK(Data!E101)," ",Data!E101)</f>
        <v xml:space="preserve"> </v>
      </c>
      <c r="E84" s="90" t="str">
        <f>IF(ISBLANK(E$2)," ",(SUMIF(ClassRecord!$G$2:$IV$2,E$2,ClassRecord!$G83:$IV83)))</f>
        <v xml:space="preserve"> </v>
      </c>
      <c r="F84" s="53" t="str">
        <f t="shared" si="0"/>
        <v xml:space="preserve"> </v>
      </c>
      <c r="G84" s="91" t="str">
        <f t="shared" si="1"/>
        <v xml:space="preserve"> </v>
      </c>
      <c r="H84" s="90" t="str">
        <f>IF(ISBLANK(H$2)," ",(SUMIF(ClassRecord!$G$2:$IV$2,H$2,ClassRecord!$G83:$IV83)))</f>
        <v xml:space="preserve"> </v>
      </c>
      <c r="I84" s="53" t="str">
        <f t="shared" si="2"/>
        <v xml:space="preserve"> </v>
      </c>
      <c r="J84" s="91" t="str">
        <f t="shared" si="3"/>
        <v xml:space="preserve"> </v>
      </c>
      <c r="K84" s="90" t="str">
        <f>IF(ISBLANK(K$2)," ",(SUMIF(ClassRecord!$G$2:$IV$2,K$2,ClassRecord!$G83:$IV83)))</f>
        <v xml:space="preserve"> </v>
      </c>
      <c r="L84" s="53" t="str">
        <f t="shared" si="4"/>
        <v xml:space="preserve"> </v>
      </c>
      <c r="M84" s="91" t="str">
        <f t="shared" si="5"/>
        <v xml:space="preserve"> </v>
      </c>
      <c r="N84" s="90" t="str">
        <f>IF(ISBLANK(N$2)," ",(SUMIF(ClassRecord!$G$2:$IV$2,N$2,ClassRecord!$G83:$IV83)))</f>
        <v xml:space="preserve"> </v>
      </c>
      <c r="O84" s="53" t="str">
        <f t="shared" si="6"/>
        <v xml:space="preserve"> </v>
      </c>
      <c r="P84" s="91" t="str">
        <f t="shared" si="7"/>
        <v xml:space="preserve"> </v>
      </c>
      <c r="Q84" s="90" t="str">
        <f>IF(ISBLANK(Q$2)," ",(SUMIF(ClassRecord!$G$2:$IV$2,Q$2,ClassRecord!$G83:$IV83)))</f>
        <v xml:space="preserve"> </v>
      </c>
      <c r="R84" s="53" t="str">
        <f t="shared" si="8"/>
        <v xml:space="preserve"> </v>
      </c>
      <c r="S84" s="91" t="str">
        <f t="shared" si="9"/>
        <v xml:space="preserve"> </v>
      </c>
      <c r="T84" s="90" t="str">
        <f>IF(ISBLANK(T$2)," ",(SUMIF(ClassRecord!$G$2:$IV$2,T$2,ClassRecord!$G83:$IV83)))</f>
        <v xml:space="preserve"> </v>
      </c>
      <c r="U84" s="53" t="str">
        <f t="shared" si="10"/>
        <v xml:space="preserve"> </v>
      </c>
      <c r="V84" s="91" t="str">
        <f t="shared" si="11"/>
        <v xml:space="preserve"> </v>
      </c>
      <c r="W84" s="92">
        <f t="shared" si="12"/>
        <v>0</v>
      </c>
      <c r="X84" s="91">
        <f t="shared" si="13"/>
        <v>0</v>
      </c>
      <c r="Y84" s="93" t="str">
        <f>IF(ISBLANK(ClassRecord!C83)," ",ClassRecord!C83)</f>
        <v xml:space="preserve"> </v>
      </c>
      <c r="Z84" s="102" t="str">
        <f t="shared" si="14"/>
        <v xml:space="preserve"> </v>
      </c>
      <c r="AA84" s="91" t="str">
        <f t="shared" si="15"/>
        <v xml:space="preserve"> </v>
      </c>
      <c r="AB84" s="95" t="str">
        <f>IF(ISBLANK(ClassRecord!D83)," ",ClassRecord!D83)</f>
        <v xml:space="preserve"> </v>
      </c>
      <c r="AC84" s="102" t="str">
        <f t="shared" si="16"/>
        <v xml:space="preserve"> </v>
      </c>
      <c r="AD84" s="91" t="str">
        <f t="shared" si="17"/>
        <v xml:space="preserve"> </v>
      </c>
      <c r="AE84" s="95" t="str">
        <f>IF(ISBLANK(ClassRecord!E83)," ",ClassRecord!E83)</f>
        <v xml:space="preserve"> </v>
      </c>
      <c r="AF84" s="102" t="str">
        <f t="shared" si="18"/>
        <v xml:space="preserve"> </v>
      </c>
      <c r="AG84" s="91" t="str">
        <f t="shared" si="19"/>
        <v xml:space="preserve"> </v>
      </c>
      <c r="AH84" s="95" t="str">
        <f>IF(ISBLANK(ClassRecord!F83)," ",ClassRecord!F83)</f>
        <v xml:space="preserve"> </v>
      </c>
      <c r="AI84" s="102" t="str">
        <f t="shared" si="20"/>
        <v xml:space="preserve"> </v>
      </c>
      <c r="AJ84" s="91" t="str">
        <f t="shared" si="21"/>
        <v xml:space="preserve"> </v>
      </c>
      <c r="AK84" s="96">
        <f t="shared" si="22"/>
        <v>0</v>
      </c>
      <c r="AL84" s="97">
        <f t="shared" si="23"/>
        <v>65</v>
      </c>
      <c r="AM84" s="97" t="str">
        <f t="shared" si="24"/>
        <v>INC</v>
      </c>
      <c r="AN84" s="98" t="str">
        <f t="shared" si="25"/>
        <v>NFE</v>
      </c>
    </row>
    <row r="85" spans="1:40" ht="17.399999999999999" x14ac:dyDescent="0.3">
      <c r="A85" s="101">
        <f>Data!A102</f>
        <v>81</v>
      </c>
      <c r="B85" s="88" t="str">
        <f>IF(ISBLANK(Data!B102)," ",Data!B102)</f>
        <v xml:space="preserve"> </v>
      </c>
      <c r="C85" s="89" t="str">
        <f>IF(ISBLANK(Data!C102)," ",Data!C102)</f>
        <v xml:space="preserve"> </v>
      </c>
      <c r="D85" s="89" t="str">
        <f>IF(ISBLANK(Data!E102)," ",Data!E102)</f>
        <v xml:space="preserve"> </v>
      </c>
      <c r="E85" s="90" t="str">
        <f>IF(ISBLANK(E$2)," ",(SUMIF(ClassRecord!$G$2:$IV$2,E$2,ClassRecord!$G84:$IV84)))</f>
        <v xml:space="preserve"> </v>
      </c>
      <c r="F85" s="53" t="str">
        <f t="shared" si="0"/>
        <v xml:space="preserve"> </v>
      </c>
      <c r="G85" s="91" t="str">
        <f t="shared" si="1"/>
        <v xml:space="preserve"> </v>
      </c>
      <c r="H85" s="90" t="str">
        <f>IF(ISBLANK(H$2)," ",(SUMIF(ClassRecord!$G$2:$IV$2,H$2,ClassRecord!$G84:$IV84)))</f>
        <v xml:space="preserve"> </v>
      </c>
      <c r="I85" s="53" t="str">
        <f t="shared" si="2"/>
        <v xml:space="preserve"> </v>
      </c>
      <c r="J85" s="91" t="str">
        <f t="shared" si="3"/>
        <v xml:space="preserve"> </v>
      </c>
      <c r="K85" s="90" t="str">
        <f>IF(ISBLANK(K$2)," ",(SUMIF(ClassRecord!$G$2:$IV$2,K$2,ClassRecord!$G84:$IV84)))</f>
        <v xml:space="preserve"> </v>
      </c>
      <c r="L85" s="53" t="str">
        <f t="shared" si="4"/>
        <v xml:space="preserve"> </v>
      </c>
      <c r="M85" s="91" t="str">
        <f t="shared" si="5"/>
        <v xml:space="preserve"> </v>
      </c>
      <c r="N85" s="90" t="str">
        <f>IF(ISBLANK(N$2)," ",(SUMIF(ClassRecord!$G$2:$IV$2,N$2,ClassRecord!$G84:$IV84)))</f>
        <v xml:space="preserve"> </v>
      </c>
      <c r="O85" s="53" t="str">
        <f t="shared" si="6"/>
        <v xml:space="preserve"> </v>
      </c>
      <c r="P85" s="91" t="str">
        <f t="shared" si="7"/>
        <v xml:space="preserve"> </v>
      </c>
      <c r="Q85" s="90" t="str">
        <f>IF(ISBLANK(Q$2)," ",(SUMIF(ClassRecord!$G$2:$IV$2,Q$2,ClassRecord!$G84:$IV84)))</f>
        <v xml:space="preserve"> </v>
      </c>
      <c r="R85" s="53" t="str">
        <f t="shared" si="8"/>
        <v xml:space="preserve"> </v>
      </c>
      <c r="S85" s="91" t="str">
        <f t="shared" si="9"/>
        <v xml:space="preserve"> </v>
      </c>
      <c r="T85" s="90" t="str">
        <f>IF(ISBLANK(T$2)," ",(SUMIF(ClassRecord!$G$2:$IV$2,T$2,ClassRecord!$G84:$IV84)))</f>
        <v xml:space="preserve"> </v>
      </c>
      <c r="U85" s="53" t="str">
        <f t="shared" si="10"/>
        <v xml:space="preserve"> </v>
      </c>
      <c r="V85" s="91" t="str">
        <f t="shared" si="11"/>
        <v xml:space="preserve"> </v>
      </c>
      <c r="W85" s="92">
        <f t="shared" si="12"/>
        <v>0</v>
      </c>
      <c r="X85" s="91">
        <f t="shared" si="13"/>
        <v>0</v>
      </c>
      <c r="Y85" s="93" t="str">
        <f>IF(ISBLANK(ClassRecord!C84)," ",ClassRecord!C84)</f>
        <v xml:space="preserve"> </v>
      </c>
      <c r="Z85" s="102" t="str">
        <f t="shared" si="14"/>
        <v xml:space="preserve"> </v>
      </c>
      <c r="AA85" s="91" t="str">
        <f t="shared" si="15"/>
        <v xml:space="preserve"> </v>
      </c>
      <c r="AB85" s="95" t="str">
        <f>IF(ISBLANK(ClassRecord!D84)," ",ClassRecord!D84)</f>
        <v xml:space="preserve"> </v>
      </c>
      <c r="AC85" s="102" t="str">
        <f t="shared" si="16"/>
        <v xml:space="preserve"> </v>
      </c>
      <c r="AD85" s="91" t="str">
        <f t="shared" si="17"/>
        <v xml:space="preserve"> </v>
      </c>
      <c r="AE85" s="95" t="str">
        <f>IF(ISBLANK(ClassRecord!E84)," ",ClassRecord!E84)</f>
        <v xml:space="preserve"> </v>
      </c>
      <c r="AF85" s="102" t="str">
        <f t="shared" si="18"/>
        <v xml:space="preserve"> </v>
      </c>
      <c r="AG85" s="91" t="str">
        <f t="shared" si="19"/>
        <v xml:space="preserve"> </v>
      </c>
      <c r="AH85" s="95" t="str">
        <f>IF(ISBLANK(ClassRecord!F84)," ",ClassRecord!F84)</f>
        <v xml:space="preserve"> </v>
      </c>
      <c r="AI85" s="102" t="str">
        <f t="shared" si="20"/>
        <v xml:space="preserve"> </v>
      </c>
      <c r="AJ85" s="91" t="str">
        <f t="shared" si="21"/>
        <v xml:space="preserve"> </v>
      </c>
      <c r="AK85" s="96">
        <f t="shared" si="22"/>
        <v>0</v>
      </c>
      <c r="AL85" s="97">
        <f t="shared" si="23"/>
        <v>65</v>
      </c>
      <c r="AM85" s="97" t="str">
        <f t="shared" si="24"/>
        <v>INC</v>
      </c>
      <c r="AN85" s="98" t="str">
        <f t="shared" si="25"/>
        <v>NFE</v>
      </c>
    </row>
    <row r="86" spans="1:40" ht="17.399999999999999" x14ac:dyDescent="0.3">
      <c r="A86" s="101">
        <f>Data!A103</f>
        <v>82</v>
      </c>
      <c r="B86" s="88" t="str">
        <f>IF(ISBLANK(Data!B103)," ",Data!B103)</f>
        <v xml:space="preserve"> </v>
      </c>
      <c r="C86" s="89" t="str">
        <f>IF(ISBLANK(Data!C103)," ",Data!C103)</f>
        <v xml:space="preserve"> </v>
      </c>
      <c r="D86" s="89" t="str">
        <f>IF(ISBLANK(Data!E103)," ",Data!E103)</f>
        <v xml:space="preserve"> </v>
      </c>
      <c r="E86" s="90" t="str">
        <f>IF(ISBLANK(E$2)," ",(SUMIF(ClassRecord!$G$2:$IV$2,E$2,ClassRecord!$G85:$IV85)))</f>
        <v xml:space="preserve"> </v>
      </c>
      <c r="F86" s="53" t="str">
        <f t="shared" si="0"/>
        <v xml:space="preserve"> </v>
      </c>
      <c r="G86" s="91" t="str">
        <f t="shared" si="1"/>
        <v xml:space="preserve"> </v>
      </c>
      <c r="H86" s="90" t="str">
        <f>IF(ISBLANK(H$2)," ",(SUMIF(ClassRecord!$G$2:$IV$2,H$2,ClassRecord!$G85:$IV85)))</f>
        <v xml:space="preserve"> </v>
      </c>
      <c r="I86" s="53" t="str">
        <f t="shared" si="2"/>
        <v xml:space="preserve"> </v>
      </c>
      <c r="J86" s="91" t="str">
        <f t="shared" si="3"/>
        <v xml:space="preserve"> </v>
      </c>
      <c r="K86" s="90" t="str">
        <f>IF(ISBLANK(K$2)," ",(SUMIF(ClassRecord!$G$2:$IV$2,K$2,ClassRecord!$G85:$IV85)))</f>
        <v xml:space="preserve"> </v>
      </c>
      <c r="L86" s="53" t="str">
        <f t="shared" si="4"/>
        <v xml:space="preserve"> </v>
      </c>
      <c r="M86" s="91" t="str">
        <f t="shared" si="5"/>
        <v xml:space="preserve"> </v>
      </c>
      <c r="N86" s="90" t="str">
        <f>IF(ISBLANK(N$2)," ",(SUMIF(ClassRecord!$G$2:$IV$2,N$2,ClassRecord!$G85:$IV85)))</f>
        <v xml:space="preserve"> </v>
      </c>
      <c r="O86" s="53" t="str">
        <f t="shared" si="6"/>
        <v xml:space="preserve"> </v>
      </c>
      <c r="P86" s="91" t="str">
        <f t="shared" si="7"/>
        <v xml:space="preserve"> </v>
      </c>
      <c r="Q86" s="90" t="str">
        <f>IF(ISBLANK(Q$2)," ",(SUMIF(ClassRecord!$G$2:$IV$2,Q$2,ClassRecord!$G85:$IV85)))</f>
        <v xml:space="preserve"> </v>
      </c>
      <c r="R86" s="53" t="str">
        <f t="shared" si="8"/>
        <v xml:space="preserve"> </v>
      </c>
      <c r="S86" s="91" t="str">
        <f t="shared" si="9"/>
        <v xml:space="preserve"> </v>
      </c>
      <c r="T86" s="90" t="str">
        <f>IF(ISBLANK(T$2)," ",(SUMIF(ClassRecord!$G$2:$IV$2,T$2,ClassRecord!$G85:$IV85)))</f>
        <v xml:space="preserve"> </v>
      </c>
      <c r="U86" s="53" t="str">
        <f t="shared" si="10"/>
        <v xml:space="preserve"> </v>
      </c>
      <c r="V86" s="91" t="str">
        <f t="shared" si="11"/>
        <v xml:space="preserve"> </v>
      </c>
      <c r="W86" s="92">
        <f t="shared" si="12"/>
        <v>0</v>
      </c>
      <c r="X86" s="91">
        <f t="shared" si="13"/>
        <v>0</v>
      </c>
      <c r="Y86" s="93" t="str">
        <f>IF(ISBLANK(ClassRecord!C85)," ",ClassRecord!C85)</f>
        <v xml:space="preserve"> </v>
      </c>
      <c r="Z86" s="102" t="str">
        <f t="shared" si="14"/>
        <v xml:space="preserve"> </v>
      </c>
      <c r="AA86" s="91" t="str">
        <f t="shared" si="15"/>
        <v xml:space="preserve"> </v>
      </c>
      <c r="AB86" s="95" t="str">
        <f>IF(ISBLANK(ClassRecord!D85)," ",ClassRecord!D85)</f>
        <v xml:space="preserve"> </v>
      </c>
      <c r="AC86" s="102" t="str">
        <f t="shared" si="16"/>
        <v xml:space="preserve"> </v>
      </c>
      <c r="AD86" s="91" t="str">
        <f t="shared" si="17"/>
        <v xml:space="preserve"> </v>
      </c>
      <c r="AE86" s="95" t="str">
        <f>IF(ISBLANK(ClassRecord!E85)," ",ClassRecord!E85)</f>
        <v xml:space="preserve"> </v>
      </c>
      <c r="AF86" s="102" t="str">
        <f t="shared" si="18"/>
        <v xml:space="preserve"> </v>
      </c>
      <c r="AG86" s="91" t="str">
        <f t="shared" si="19"/>
        <v xml:space="preserve"> </v>
      </c>
      <c r="AH86" s="95" t="str">
        <f>IF(ISBLANK(ClassRecord!F85)," ",ClassRecord!F85)</f>
        <v xml:space="preserve"> </v>
      </c>
      <c r="AI86" s="102" t="str">
        <f t="shared" si="20"/>
        <v xml:space="preserve"> </v>
      </c>
      <c r="AJ86" s="91" t="str">
        <f t="shared" si="21"/>
        <v xml:space="preserve"> </v>
      </c>
      <c r="AK86" s="96">
        <f t="shared" si="22"/>
        <v>0</v>
      </c>
      <c r="AL86" s="97">
        <f t="shared" si="23"/>
        <v>65</v>
      </c>
      <c r="AM86" s="97" t="str">
        <f t="shared" si="24"/>
        <v>INC</v>
      </c>
      <c r="AN86" s="98" t="str">
        <f t="shared" si="25"/>
        <v>NFE</v>
      </c>
    </row>
    <row r="87" spans="1:40" ht="17.399999999999999" x14ac:dyDescent="0.3">
      <c r="A87" s="101">
        <f>Data!A104</f>
        <v>83</v>
      </c>
      <c r="B87" s="88" t="str">
        <f>IF(ISBLANK(Data!B104)," ",Data!B104)</f>
        <v xml:space="preserve"> </v>
      </c>
      <c r="C87" s="89" t="str">
        <f>IF(ISBLANK(Data!C104)," ",Data!C104)</f>
        <v xml:space="preserve"> </v>
      </c>
      <c r="D87" s="89" t="str">
        <f>IF(ISBLANK(Data!E104)," ",Data!E104)</f>
        <v xml:space="preserve"> </v>
      </c>
      <c r="E87" s="90" t="str">
        <f>IF(ISBLANK(E$2)," ",(SUMIF(ClassRecord!$G$2:$IV$2,E$2,ClassRecord!$G86:$IV86)))</f>
        <v xml:space="preserve"> </v>
      </c>
      <c r="F87" s="53" t="str">
        <f t="shared" si="0"/>
        <v xml:space="preserve"> </v>
      </c>
      <c r="G87" s="91" t="str">
        <f t="shared" si="1"/>
        <v xml:space="preserve"> </v>
      </c>
      <c r="H87" s="90" t="str">
        <f>IF(ISBLANK(H$2)," ",(SUMIF(ClassRecord!$G$2:$IV$2,H$2,ClassRecord!$G86:$IV86)))</f>
        <v xml:space="preserve"> </v>
      </c>
      <c r="I87" s="53" t="str">
        <f t="shared" si="2"/>
        <v xml:space="preserve"> </v>
      </c>
      <c r="J87" s="91" t="str">
        <f t="shared" si="3"/>
        <v xml:space="preserve"> </v>
      </c>
      <c r="K87" s="90" t="str">
        <f>IF(ISBLANK(K$2)," ",(SUMIF(ClassRecord!$G$2:$IV$2,K$2,ClassRecord!$G86:$IV86)))</f>
        <v xml:space="preserve"> </v>
      </c>
      <c r="L87" s="53" t="str">
        <f t="shared" si="4"/>
        <v xml:space="preserve"> </v>
      </c>
      <c r="M87" s="91" t="str">
        <f t="shared" si="5"/>
        <v xml:space="preserve"> </v>
      </c>
      <c r="N87" s="90" t="str">
        <f>IF(ISBLANK(N$2)," ",(SUMIF(ClassRecord!$G$2:$IV$2,N$2,ClassRecord!$G86:$IV86)))</f>
        <v xml:space="preserve"> </v>
      </c>
      <c r="O87" s="53" t="str">
        <f t="shared" si="6"/>
        <v xml:space="preserve"> </v>
      </c>
      <c r="P87" s="91" t="str">
        <f t="shared" si="7"/>
        <v xml:space="preserve"> </v>
      </c>
      <c r="Q87" s="90" t="str">
        <f>IF(ISBLANK(Q$2)," ",(SUMIF(ClassRecord!$G$2:$IV$2,Q$2,ClassRecord!$G86:$IV86)))</f>
        <v xml:space="preserve"> </v>
      </c>
      <c r="R87" s="53" t="str">
        <f t="shared" si="8"/>
        <v xml:space="preserve"> </v>
      </c>
      <c r="S87" s="91" t="str">
        <f t="shared" si="9"/>
        <v xml:space="preserve"> </v>
      </c>
      <c r="T87" s="90" t="str">
        <f>IF(ISBLANK(T$2)," ",(SUMIF(ClassRecord!$G$2:$IV$2,T$2,ClassRecord!$G86:$IV86)))</f>
        <v xml:space="preserve"> </v>
      </c>
      <c r="U87" s="53" t="str">
        <f t="shared" si="10"/>
        <v xml:space="preserve"> </v>
      </c>
      <c r="V87" s="91" t="str">
        <f t="shared" si="11"/>
        <v xml:space="preserve"> </v>
      </c>
      <c r="W87" s="92">
        <f t="shared" si="12"/>
        <v>0</v>
      </c>
      <c r="X87" s="91">
        <f t="shared" si="13"/>
        <v>0</v>
      </c>
      <c r="Y87" s="93" t="str">
        <f>IF(ISBLANK(ClassRecord!C86)," ",ClassRecord!C86)</f>
        <v xml:space="preserve"> </v>
      </c>
      <c r="Z87" s="102" t="str">
        <f t="shared" si="14"/>
        <v xml:space="preserve"> </v>
      </c>
      <c r="AA87" s="91" t="str">
        <f t="shared" si="15"/>
        <v xml:space="preserve"> </v>
      </c>
      <c r="AB87" s="95" t="str">
        <f>IF(ISBLANK(ClassRecord!D86)," ",ClassRecord!D86)</f>
        <v xml:space="preserve"> </v>
      </c>
      <c r="AC87" s="102" t="str">
        <f t="shared" si="16"/>
        <v xml:space="preserve"> </v>
      </c>
      <c r="AD87" s="91" t="str">
        <f t="shared" si="17"/>
        <v xml:space="preserve"> </v>
      </c>
      <c r="AE87" s="95" t="str">
        <f>IF(ISBLANK(ClassRecord!E86)," ",ClassRecord!E86)</f>
        <v xml:space="preserve"> </v>
      </c>
      <c r="AF87" s="102" t="str">
        <f t="shared" si="18"/>
        <v xml:space="preserve"> </v>
      </c>
      <c r="AG87" s="91" t="str">
        <f t="shared" si="19"/>
        <v xml:space="preserve"> </v>
      </c>
      <c r="AH87" s="95" t="str">
        <f>IF(ISBLANK(ClassRecord!F86)," ",ClassRecord!F86)</f>
        <v xml:space="preserve"> </v>
      </c>
      <c r="AI87" s="102" t="str">
        <f t="shared" si="20"/>
        <v xml:space="preserve"> </v>
      </c>
      <c r="AJ87" s="91" t="str">
        <f t="shared" si="21"/>
        <v xml:space="preserve"> </v>
      </c>
      <c r="AK87" s="96">
        <f t="shared" si="22"/>
        <v>0</v>
      </c>
      <c r="AL87" s="97">
        <f t="shared" si="23"/>
        <v>65</v>
      </c>
      <c r="AM87" s="97" t="str">
        <f t="shared" si="24"/>
        <v>INC</v>
      </c>
      <c r="AN87" s="98" t="str">
        <f t="shared" si="25"/>
        <v>NFE</v>
      </c>
    </row>
    <row r="88" spans="1:40" ht="17.399999999999999" x14ac:dyDescent="0.3">
      <c r="A88" s="101">
        <f>Data!A105</f>
        <v>84</v>
      </c>
      <c r="B88" s="88" t="str">
        <f>IF(ISBLANK(Data!B105)," ",Data!B105)</f>
        <v xml:space="preserve"> </v>
      </c>
      <c r="C88" s="89" t="str">
        <f>IF(ISBLANK(Data!C105)," ",Data!C105)</f>
        <v xml:space="preserve"> </v>
      </c>
      <c r="D88" s="89" t="str">
        <f>IF(ISBLANK(Data!E105)," ",Data!E105)</f>
        <v xml:space="preserve"> </v>
      </c>
      <c r="E88" s="90" t="str">
        <f>IF(ISBLANK(E$2)," ",(SUMIF(ClassRecord!$G$2:$IV$2,E$2,ClassRecord!$G87:$IV87)))</f>
        <v xml:space="preserve"> </v>
      </c>
      <c r="F88" s="53" t="str">
        <f t="shared" si="0"/>
        <v xml:space="preserve"> </v>
      </c>
      <c r="G88" s="91" t="str">
        <f t="shared" si="1"/>
        <v xml:space="preserve"> </v>
      </c>
      <c r="H88" s="90" t="str">
        <f>IF(ISBLANK(H$2)," ",(SUMIF(ClassRecord!$G$2:$IV$2,H$2,ClassRecord!$G87:$IV87)))</f>
        <v xml:space="preserve"> </v>
      </c>
      <c r="I88" s="53" t="str">
        <f t="shared" si="2"/>
        <v xml:space="preserve"> </v>
      </c>
      <c r="J88" s="91" t="str">
        <f t="shared" si="3"/>
        <v xml:space="preserve"> </v>
      </c>
      <c r="K88" s="90" t="str">
        <f>IF(ISBLANK(K$2)," ",(SUMIF(ClassRecord!$G$2:$IV$2,K$2,ClassRecord!$G87:$IV87)))</f>
        <v xml:space="preserve"> </v>
      </c>
      <c r="L88" s="53" t="str">
        <f t="shared" si="4"/>
        <v xml:space="preserve"> </v>
      </c>
      <c r="M88" s="91" t="str">
        <f t="shared" si="5"/>
        <v xml:space="preserve"> </v>
      </c>
      <c r="N88" s="90" t="str">
        <f>IF(ISBLANK(N$2)," ",(SUMIF(ClassRecord!$G$2:$IV$2,N$2,ClassRecord!$G87:$IV87)))</f>
        <v xml:space="preserve"> </v>
      </c>
      <c r="O88" s="53" t="str">
        <f t="shared" si="6"/>
        <v xml:space="preserve"> </v>
      </c>
      <c r="P88" s="91" t="str">
        <f t="shared" si="7"/>
        <v xml:space="preserve"> </v>
      </c>
      <c r="Q88" s="90" t="str">
        <f>IF(ISBLANK(Q$2)," ",(SUMIF(ClassRecord!$G$2:$IV$2,Q$2,ClassRecord!$G87:$IV87)))</f>
        <v xml:space="preserve"> </v>
      </c>
      <c r="R88" s="53" t="str">
        <f t="shared" si="8"/>
        <v xml:space="preserve"> </v>
      </c>
      <c r="S88" s="91" t="str">
        <f t="shared" si="9"/>
        <v xml:space="preserve"> </v>
      </c>
      <c r="T88" s="90" t="str">
        <f>IF(ISBLANK(T$2)," ",(SUMIF(ClassRecord!$G$2:$IV$2,T$2,ClassRecord!$G87:$IV87)))</f>
        <v xml:space="preserve"> </v>
      </c>
      <c r="U88" s="53" t="str">
        <f t="shared" si="10"/>
        <v xml:space="preserve"> </v>
      </c>
      <c r="V88" s="91" t="str">
        <f t="shared" si="11"/>
        <v xml:space="preserve"> </v>
      </c>
      <c r="W88" s="92">
        <f t="shared" si="12"/>
        <v>0</v>
      </c>
      <c r="X88" s="91">
        <f t="shared" si="13"/>
        <v>0</v>
      </c>
      <c r="Y88" s="93" t="str">
        <f>IF(ISBLANK(ClassRecord!C87)," ",ClassRecord!C87)</f>
        <v xml:space="preserve"> </v>
      </c>
      <c r="Z88" s="102" t="str">
        <f t="shared" si="14"/>
        <v xml:space="preserve"> </v>
      </c>
      <c r="AA88" s="91" t="str">
        <f t="shared" si="15"/>
        <v xml:space="preserve"> </v>
      </c>
      <c r="AB88" s="95" t="str">
        <f>IF(ISBLANK(ClassRecord!D87)," ",ClassRecord!D87)</f>
        <v xml:space="preserve"> </v>
      </c>
      <c r="AC88" s="102" t="str">
        <f t="shared" si="16"/>
        <v xml:space="preserve"> </v>
      </c>
      <c r="AD88" s="91" t="str">
        <f t="shared" si="17"/>
        <v xml:space="preserve"> </v>
      </c>
      <c r="AE88" s="95" t="str">
        <f>IF(ISBLANK(ClassRecord!E87)," ",ClassRecord!E87)</f>
        <v xml:space="preserve"> </v>
      </c>
      <c r="AF88" s="102" t="str">
        <f t="shared" si="18"/>
        <v xml:space="preserve"> </v>
      </c>
      <c r="AG88" s="91" t="str">
        <f t="shared" si="19"/>
        <v xml:space="preserve"> </v>
      </c>
      <c r="AH88" s="95" t="str">
        <f>IF(ISBLANK(ClassRecord!F87)," ",ClassRecord!F87)</f>
        <v xml:space="preserve"> </v>
      </c>
      <c r="AI88" s="102" t="str">
        <f t="shared" si="20"/>
        <v xml:space="preserve"> </v>
      </c>
      <c r="AJ88" s="91" t="str">
        <f t="shared" si="21"/>
        <v xml:space="preserve"> </v>
      </c>
      <c r="AK88" s="96">
        <f t="shared" si="22"/>
        <v>0</v>
      </c>
      <c r="AL88" s="97">
        <f t="shared" si="23"/>
        <v>65</v>
      </c>
      <c r="AM88" s="97" t="str">
        <f t="shared" si="24"/>
        <v>INC</v>
      </c>
      <c r="AN88" s="98" t="str">
        <f t="shared" si="25"/>
        <v>NFE</v>
      </c>
    </row>
    <row r="89" spans="1:40" ht="17.399999999999999" x14ac:dyDescent="0.3">
      <c r="A89" s="101">
        <f>Data!A106</f>
        <v>85</v>
      </c>
      <c r="B89" s="88" t="str">
        <f>IF(ISBLANK(Data!B106)," ",Data!B106)</f>
        <v xml:space="preserve"> </v>
      </c>
      <c r="C89" s="89" t="str">
        <f>IF(ISBLANK(Data!C106)," ",Data!C106)</f>
        <v xml:space="preserve"> </v>
      </c>
      <c r="D89" s="89" t="str">
        <f>IF(ISBLANK(Data!E106)," ",Data!E106)</f>
        <v xml:space="preserve"> </v>
      </c>
      <c r="E89" s="90" t="str">
        <f>IF(ISBLANK(E$2)," ",(SUMIF(ClassRecord!$G$2:$IV$2,E$2,ClassRecord!$G88:$IV88)))</f>
        <v xml:space="preserve"> </v>
      </c>
      <c r="F89" s="53" t="str">
        <f t="shared" si="0"/>
        <v xml:space="preserve"> </v>
      </c>
      <c r="G89" s="91" t="str">
        <f t="shared" si="1"/>
        <v xml:space="preserve"> </v>
      </c>
      <c r="H89" s="90" t="str">
        <f>IF(ISBLANK(H$2)," ",(SUMIF(ClassRecord!$G$2:$IV$2,H$2,ClassRecord!$G88:$IV88)))</f>
        <v xml:space="preserve"> </v>
      </c>
      <c r="I89" s="53" t="str">
        <f t="shared" si="2"/>
        <v xml:space="preserve"> </v>
      </c>
      <c r="J89" s="91" t="str">
        <f t="shared" si="3"/>
        <v xml:space="preserve"> </v>
      </c>
      <c r="K89" s="90" t="str">
        <f>IF(ISBLANK(K$2)," ",(SUMIF(ClassRecord!$G$2:$IV$2,K$2,ClassRecord!$G88:$IV88)))</f>
        <v xml:space="preserve"> </v>
      </c>
      <c r="L89" s="53" t="str">
        <f t="shared" si="4"/>
        <v xml:space="preserve"> </v>
      </c>
      <c r="M89" s="91" t="str">
        <f t="shared" si="5"/>
        <v xml:space="preserve"> </v>
      </c>
      <c r="N89" s="90" t="str">
        <f>IF(ISBLANK(N$2)," ",(SUMIF(ClassRecord!$G$2:$IV$2,N$2,ClassRecord!$G88:$IV88)))</f>
        <v xml:space="preserve"> </v>
      </c>
      <c r="O89" s="53" t="str">
        <f t="shared" si="6"/>
        <v xml:space="preserve"> </v>
      </c>
      <c r="P89" s="91" t="str">
        <f t="shared" si="7"/>
        <v xml:space="preserve"> </v>
      </c>
      <c r="Q89" s="90" t="str">
        <f>IF(ISBLANK(Q$2)," ",(SUMIF(ClassRecord!$G$2:$IV$2,Q$2,ClassRecord!$G88:$IV88)))</f>
        <v xml:space="preserve"> </v>
      </c>
      <c r="R89" s="53" t="str">
        <f t="shared" si="8"/>
        <v xml:space="preserve"> </v>
      </c>
      <c r="S89" s="91" t="str">
        <f t="shared" si="9"/>
        <v xml:space="preserve"> </v>
      </c>
      <c r="T89" s="90" t="str">
        <f>IF(ISBLANK(T$2)," ",(SUMIF(ClassRecord!$G$2:$IV$2,T$2,ClassRecord!$G88:$IV88)))</f>
        <v xml:space="preserve"> </v>
      </c>
      <c r="U89" s="53" t="str">
        <f t="shared" si="10"/>
        <v xml:space="preserve"> </v>
      </c>
      <c r="V89" s="91" t="str">
        <f t="shared" si="11"/>
        <v xml:space="preserve"> </v>
      </c>
      <c r="W89" s="92">
        <f t="shared" si="12"/>
        <v>0</v>
      </c>
      <c r="X89" s="91">
        <f t="shared" si="13"/>
        <v>0</v>
      </c>
      <c r="Y89" s="93" t="str">
        <f>IF(ISBLANK(ClassRecord!C88)," ",ClassRecord!C88)</f>
        <v xml:space="preserve"> </v>
      </c>
      <c r="Z89" s="102" t="str">
        <f t="shared" si="14"/>
        <v xml:space="preserve"> </v>
      </c>
      <c r="AA89" s="91" t="str">
        <f t="shared" si="15"/>
        <v xml:space="preserve"> </v>
      </c>
      <c r="AB89" s="95" t="str">
        <f>IF(ISBLANK(ClassRecord!D88)," ",ClassRecord!D88)</f>
        <v xml:space="preserve"> </v>
      </c>
      <c r="AC89" s="102" t="str">
        <f t="shared" si="16"/>
        <v xml:space="preserve"> </v>
      </c>
      <c r="AD89" s="91" t="str">
        <f t="shared" si="17"/>
        <v xml:space="preserve"> </v>
      </c>
      <c r="AE89" s="95" t="str">
        <f>IF(ISBLANK(ClassRecord!E88)," ",ClassRecord!E88)</f>
        <v xml:space="preserve"> </v>
      </c>
      <c r="AF89" s="102" t="str">
        <f t="shared" si="18"/>
        <v xml:space="preserve"> </v>
      </c>
      <c r="AG89" s="91" t="str">
        <f t="shared" si="19"/>
        <v xml:space="preserve"> </v>
      </c>
      <c r="AH89" s="95" t="str">
        <f>IF(ISBLANK(ClassRecord!F88)," ",ClassRecord!F88)</f>
        <v xml:space="preserve"> </v>
      </c>
      <c r="AI89" s="102" t="str">
        <f t="shared" si="20"/>
        <v xml:space="preserve"> </v>
      </c>
      <c r="AJ89" s="91" t="str">
        <f t="shared" si="21"/>
        <v xml:space="preserve"> </v>
      </c>
      <c r="AK89" s="96">
        <f t="shared" si="22"/>
        <v>0</v>
      </c>
      <c r="AL89" s="97">
        <f t="shared" si="23"/>
        <v>65</v>
      </c>
      <c r="AM89" s="97" t="str">
        <f t="shared" si="24"/>
        <v>INC</v>
      </c>
      <c r="AN89" s="98" t="str">
        <f t="shared" si="25"/>
        <v>NFE</v>
      </c>
    </row>
    <row r="90" spans="1:40" ht="17.399999999999999" x14ac:dyDescent="0.3">
      <c r="A90" s="101">
        <f>Data!A107</f>
        <v>86</v>
      </c>
      <c r="B90" s="88" t="str">
        <f>IF(ISBLANK(Data!B107)," ",Data!B107)</f>
        <v xml:space="preserve"> </v>
      </c>
      <c r="C90" s="89" t="str">
        <f>IF(ISBLANK(Data!C107)," ",Data!C107)</f>
        <v xml:space="preserve"> </v>
      </c>
      <c r="D90" s="89" t="str">
        <f>IF(ISBLANK(Data!E107)," ",Data!E107)</f>
        <v xml:space="preserve"> </v>
      </c>
      <c r="E90" s="90" t="str">
        <f>IF(ISBLANK(E$2)," ",(SUMIF(ClassRecord!$G$2:$IV$2,E$2,ClassRecord!$G89:$IV89)))</f>
        <v xml:space="preserve"> </v>
      </c>
      <c r="F90" s="53" t="str">
        <f t="shared" si="0"/>
        <v xml:space="preserve"> </v>
      </c>
      <c r="G90" s="91" t="str">
        <f t="shared" si="1"/>
        <v xml:space="preserve"> </v>
      </c>
      <c r="H90" s="90" t="str">
        <f>IF(ISBLANK(H$2)," ",(SUMIF(ClassRecord!$G$2:$IV$2,H$2,ClassRecord!$G89:$IV89)))</f>
        <v xml:space="preserve"> </v>
      </c>
      <c r="I90" s="53" t="str">
        <f t="shared" si="2"/>
        <v xml:space="preserve"> </v>
      </c>
      <c r="J90" s="91" t="str">
        <f t="shared" si="3"/>
        <v xml:space="preserve"> </v>
      </c>
      <c r="K90" s="90" t="str">
        <f>IF(ISBLANK(K$2)," ",(SUMIF(ClassRecord!$G$2:$IV$2,K$2,ClassRecord!$G89:$IV89)))</f>
        <v xml:space="preserve"> </v>
      </c>
      <c r="L90" s="53" t="str">
        <f t="shared" si="4"/>
        <v xml:space="preserve"> </v>
      </c>
      <c r="M90" s="91" t="str">
        <f t="shared" si="5"/>
        <v xml:space="preserve"> </v>
      </c>
      <c r="N90" s="90" t="str">
        <f>IF(ISBLANK(N$2)," ",(SUMIF(ClassRecord!$G$2:$IV$2,N$2,ClassRecord!$G89:$IV89)))</f>
        <v xml:space="preserve"> </v>
      </c>
      <c r="O90" s="53" t="str">
        <f t="shared" si="6"/>
        <v xml:space="preserve"> </v>
      </c>
      <c r="P90" s="91" t="str">
        <f t="shared" si="7"/>
        <v xml:space="preserve"> </v>
      </c>
      <c r="Q90" s="90" t="str">
        <f>IF(ISBLANK(Q$2)," ",(SUMIF(ClassRecord!$G$2:$IV$2,Q$2,ClassRecord!$G89:$IV89)))</f>
        <v xml:space="preserve"> </v>
      </c>
      <c r="R90" s="53" t="str">
        <f t="shared" si="8"/>
        <v xml:space="preserve"> </v>
      </c>
      <c r="S90" s="91" t="str">
        <f t="shared" si="9"/>
        <v xml:space="preserve"> </v>
      </c>
      <c r="T90" s="90" t="str">
        <f>IF(ISBLANK(T$2)," ",(SUMIF(ClassRecord!$G$2:$IV$2,T$2,ClassRecord!$G89:$IV89)))</f>
        <v xml:space="preserve"> </v>
      </c>
      <c r="U90" s="53" t="str">
        <f t="shared" si="10"/>
        <v xml:space="preserve"> </v>
      </c>
      <c r="V90" s="91" t="str">
        <f t="shared" si="11"/>
        <v xml:space="preserve"> </v>
      </c>
      <c r="W90" s="92">
        <f t="shared" si="12"/>
        <v>0</v>
      </c>
      <c r="X90" s="91">
        <f t="shared" si="13"/>
        <v>0</v>
      </c>
      <c r="Y90" s="93" t="str">
        <f>IF(ISBLANK(ClassRecord!C89)," ",ClassRecord!C89)</f>
        <v xml:space="preserve"> </v>
      </c>
      <c r="Z90" s="102" t="str">
        <f t="shared" si="14"/>
        <v xml:space="preserve"> </v>
      </c>
      <c r="AA90" s="91" t="str">
        <f t="shared" si="15"/>
        <v xml:space="preserve"> </v>
      </c>
      <c r="AB90" s="95" t="str">
        <f>IF(ISBLANK(ClassRecord!D89)," ",ClassRecord!D89)</f>
        <v xml:space="preserve"> </v>
      </c>
      <c r="AC90" s="102" t="str">
        <f t="shared" si="16"/>
        <v xml:space="preserve"> </v>
      </c>
      <c r="AD90" s="91" t="str">
        <f t="shared" si="17"/>
        <v xml:space="preserve"> </v>
      </c>
      <c r="AE90" s="95" t="str">
        <f>IF(ISBLANK(ClassRecord!E89)," ",ClassRecord!E89)</f>
        <v xml:space="preserve"> </v>
      </c>
      <c r="AF90" s="102" t="str">
        <f t="shared" si="18"/>
        <v xml:space="preserve"> </v>
      </c>
      <c r="AG90" s="91" t="str">
        <f t="shared" si="19"/>
        <v xml:space="preserve"> </v>
      </c>
      <c r="AH90" s="95" t="str">
        <f>IF(ISBLANK(ClassRecord!F89)," ",ClassRecord!F89)</f>
        <v xml:space="preserve"> </v>
      </c>
      <c r="AI90" s="102" t="str">
        <f t="shared" si="20"/>
        <v xml:space="preserve"> </v>
      </c>
      <c r="AJ90" s="91" t="str">
        <f t="shared" si="21"/>
        <v xml:space="preserve"> </v>
      </c>
      <c r="AK90" s="96">
        <f t="shared" si="22"/>
        <v>0</v>
      </c>
      <c r="AL90" s="97">
        <f t="shared" si="23"/>
        <v>65</v>
      </c>
      <c r="AM90" s="97" t="str">
        <f t="shared" si="24"/>
        <v>INC</v>
      </c>
      <c r="AN90" s="98" t="str">
        <f t="shared" si="25"/>
        <v>NFE</v>
      </c>
    </row>
    <row r="91" spans="1:40" ht="17.399999999999999" x14ac:dyDescent="0.3">
      <c r="A91" s="101">
        <f>Data!A108</f>
        <v>87</v>
      </c>
      <c r="B91" s="88" t="str">
        <f>IF(ISBLANK(Data!B108)," ",Data!B108)</f>
        <v xml:space="preserve"> </v>
      </c>
      <c r="C91" s="89" t="str">
        <f>IF(ISBLANK(Data!C108)," ",Data!C108)</f>
        <v xml:space="preserve"> </v>
      </c>
      <c r="D91" s="89" t="str">
        <f>IF(ISBLANK(Data!E108)," ",Data!E108)</f>
        <v xml:space="preserve"> </v>
      </c>
      <c r="E91" s="90" t="str">
        <f>IF(ISBLANK(E$2)," ",(SUMIF(ClassRecord!$G$2:$IV$2,E$2,ClassRecord!$G90:$IV90)))</f>
        <v xml:space="preserve"> </v>
      </c>
      <c r="F91" s="53" t="str">
        <f t="shared" si="0"/>
        <v xml:space="preserve"> </v>
      </c>
      <c r="G91" s="91" t="str">
        <f t="shared" si="1"/>
        <v xml:space="preserve"> </v>
      </c>
      <c r="H91" s="90" t="str">
        <f>IF(ISBLANK(H$2)," ",(SUMIF(ClassRecord!$G$2:$IV$2,H$2,ClassRecord!$G90:$IV90)))</f>
        <v xml:space="preserve"> </v>
      </c>
      <c r="I91" s="53" t="str">
        <f t="shared" si="2"/>
        <v xml:space="preserve"> </v>
      </c>
      <c r="J91" s="91" t="str">
        <f t="shared" si="3"/>
        <v xml:space="preserve"> </v>
      </c>
      <c r="K91" s="90" t="str">
        <f>IF(ISBLANK(K$2)," ",(SUMIF(ClassRecord!$G$2:$IV$2,K$2,ClassRecord!$G90:$IV90)))</f>
        <v xml:space="preserve"> </v>
      </c>
      <c r="L91" s="53" t="str">
        <f t="shared" si="4"/>
        <v xml:space="preserve"> </v>
      </c>
      <c r="M91" s="91" t="str">
        <f t="shared" si="5"/>
        <v xml:space="preserve"> </v>
      </c>
      <c r="N91" s="90" t="str">
        <f>IF(ISBLANK(N$2)," ",(SUMIF(ClassRecord!$G$2:$IV$2,N$2,ClassRecord!$G90:$IV90)))</f>
        <v xml:space="preserve"> </v>
      </c>
      <c r="O91" s="53" t="str">
        <f t="shared" si="6"/>
        <v xml:space="preserve"> </v>
      </c>
      <c r="P91" s="91" t="str">
        <f t="shared" si="7"/>
        <v xml:space="preserve"> </v>
      </c>
      <c r="Q91" s="90" t="str">
        <f>IF(ISBLANK(Q$2)," ",(SUMIF(ClassRecord!$G$2:$IV$2,Q$2,ClassRecord!$G90:$IV90)))</f>
        <v xml:space="preserve"> </v>
      </c>
      <c r="R91" s="53" t="str">
        <f t="shared" si="8"/>
        <v xml:space="preserve"> </v>
      </c>
      <c r="S91" s="91" t="str">
        <f t="shared" si="9"/>
        <v xml:space="preserve"> </v>
      </c>
      <c r="T91" s="90" t="str">
        <f>IF(ISBLANK(T$2)," ",(SUMIF(ClassRecord!$G$2:$IV$2,T$2,ClassRecord!$G90:$IV90)))</f>
        <v xml:space="preserve"> </v>
      </c>
      <c r="U91" s="53" t="str">
        <f t="shared" si="10"/>
        <v xml:space="preserve"> </v>
      </c>
      <c r="V91" s="91" t="str">
        <f t="shared" si="11"/>
        <v xml:space="preserve"> </v>
      </c>
      <c r="W91" s="92">
        <f t="shared" si="12"/>
        <v>0</v>
      </c>
      <c r="X91" s="91">
        <f t="shared" si="13"/>
        <v>0</v>
      </c>
      <c r="Y91" s="93" t="str">
        <f>IF(ISBLANK(ClassRecord!C90)," ",ClassRecord!C90)</f>
        <v xml:space="preserve"> </v>
      </c>
      <c r="Z91" s="102" t="str">
        <f t="shared" si="14"/>
        <v xml:space="preserve"> </v>
      </c>
      <c r="AA91" s="91" t="str">
        <f t="shared" si="15"/>
        <v xml:space="preserve"> </v>
      </c>
      <c r="AB91" s="95" t="str">
        <f>IF(ISBLANK(ClassRecord!D90)," ",ClassRecord!D90)</f>
        <v xml:space="preserve"> </v>
      </c>
      <c r="AC91" s="102" t="str">
        <f t="shared" si="16"/>
        <v xml:space="preserve"> </v>
      </c>
      <c r="AD91" s="91" t="str">
        <f t="shared" si="17"/>
        <v xml:space="preserve"> </v>
      </c>
      <c r="AE91" s="95" t="str">
        <f>IF(ISBLANK(ClassRecord!E90)," ",ClassRecord!E90)</f>
        <v xml:space="preserve"> </v>
      </c>
      <c r="AF91" s="102" t="str">
        <f t="shared" si="18"/>
        <v xml:space="preserve"> </v>
      </c>
      <c r="AG91" s="91" t="str">
        <f t="shared" si="19"/>
        <v xml:space="preserve"> </v>
      </c>
      <c r="AH91" s="95" t="str">
        <f>IF(ISBLANK(ClassRecord!F90)," ",ClassRecord!F90)</f>
        <v xml:space="preserve"> </v>
      </c>
      <c r="AI91" s="102" t="str">
        <f t="shared" si="20"/>
        <v xml:space="preserve"> </v>
      </c>
      <c r="AJ91" s="91" t="str">
        <f t="shared" si="21"/>
        <v xml:space="preserve"> </v>
      </c>
      <c r="AK91" s="96">
        <f t="shared" si="22"/>
        <v>0</v>
      </c>
      <c r="AL91" s="97">
        <f t="shared" si="23"/>
        <v>65</v>
      </c>
      <c r="AM91" s="97" t="str">
        <f t="shared" si="24"/>
        <v>INC</v>
      </c>
      <c r="AN91" s="98" t="str">
        <f t="shared" si="25"/>
        <v>NFE</v>
      </c>
    </row>
    <row r="92" spans="1:40" ht="17.399999999999999" x14ac:dyDescent="0.3">
      <c r="A92" s="101">
        <f>Data!A109</f>
        <v>88</v>
      </c>
      <c r="B92" s="88" t="str">
        <f>IF(ISBLANK(Data!B109)," ",Data!B109)</f>
        <v xml:space="preserve"> </v>
      </c>
      <c r="C92" s="89" t="str">
        <f>IF(ISBLANK(Data!C109)," ",Data!C109)</f>
        <v xml:space="preserve"> </v>
      </c>
      <c r="D92" s="89" t="str">
        <f>IF(ISBLANK(Data!E109)," ",Data!E109)</f>
        <v xml:space="preserve"> </v>
      </c>
      <c r="E92" s="90" t="str">
        <f>IF(ISBLANK(E$2)," ",(SUMIF(ClassRecord!$G$2:$IV$2,E$2,ClassRecord!$G91:$IV91)))</f>
        <v xml:space="preserve"> </v>
      </c>
      <c r="F92" s="53" t="str">
        <f t="shared" si="0"/>
        <v xml:space="preserve"> </v>
      </c>
      <c r="G92" s="91" t="str">
        <f t="shared" si="1"/>
        <v xml:space="preserve"> </v>
      </c>
      <c r="H92" s="90" t="str">
        <f>IF(ISBLANK(H$2)," ",(SUMIF(ClassRecord!$G$2:$IV$2,H$2,ClassRecord!$G91:$IV91)))</f>
        <v xml:space="preserve"> </v>
      </c>
      <c r="I92" s="53" t="str">
        <f t="shared" si="2"/>
        <v xml:space="preserve"> </v>
      </c>
      <c r="J92" s="91" t="str">
        <f t="shared" si="3"/>
        <v xml:space="preserve"> </v>
      </c>
      <c r="K92" s="90" t="str">
        <f>IF(ISBLANK(K$2)," ",(SUMIF(ClassRecord!$G$2:$IV$2,K$2,ClassRecord!$G91:$IV91)))</f>
        <v xml:space="preserve"> </v>
      </c>
      <c r="L92" s="53" t="str">
        <f t="shared" si="4"/>
        <v xml:space="preserve"> </v>
      </c>
      <c r="M92" s="91" t="str">
        <f t="shared" si="5"/>
        <v xml:space="preserve"> </v>
      </c>
      <c r="N92" s="90" t="str">
        <f>IF(ISBLANK(N$2)," ",(SUMIF(ClassRecord!$G$2:$IV$2,N$2,ClassRecord!$G91:$IV91)))</f>
        <v xml:space="preserve"> </v>
      </c>
      <c r="O92" s="53" t="str">
        <f t="shared" si="6"/>
        <v xml:space="preserve"> </v>
      </c>
      <c r="P92" s="91" t="str">
        <f t="shared" si="7"/>
        <v xml:space="preserve"> </v>
      </c>
      <c r="Q92" s="90" t="str">
        <f>IF(ISBLANK(Q$2)," ",(SUMIF(ClassRecord!$G$2:$IV$2,Q$2,ClassRecord!$G91:$IV91)))</f>
        <v xml:space="preserve"> </v>
      </c>
      <c r="R92" s="53" t="str">
        <f t="shared" si="8"/>
        <v xml:space="preserve"> </v>
      </c>
      <c r="S92" s="91" t="str">
        <f t="shared" si="9"/>
        <v xml:space="preserve"> </v>
      </c>
      <c r="T92" s="90" t="str">
        <f>IF(ISBLANK(T$2)," ",(SUMIF(ClassRecord!$G$2:$IV$2,T$2,ClassRecord!$G91:$IV91)))</f>
        <v xml:space="preserve"> </v>
      </c>
      <c r="U92" s="53" t="str">
        <f t="shared" si="10"/>
        <v xml:space="preserve"> </v>
      </c>
      <c r="V92" s="91" t="str">
        <f t="shared" si="11"/>
        <v xml:space="preserve"> </v>
      </c>
      <c r="W92" s="92">
        <f t="shared" si="12"/>
        <v>0</v>
      </c>
      <c r="X92" s="91">
        <f t="shared" si="13"/>
        <v>0</v>
      </c>
      <c r="Y92" s="93" t="str">
        <f>IF(ISBLANK(ClassRecord!C91)," ",ClassRecord!C91)</f>
        <v xml:space="preserve"> </v>
      </c>
      <c r="Z92" s="102" t="str">
        <f t="shared" si="14"/>
        <v xml:space="preserve"> </v>
      </c>
      <c r="AA92" s="91" t="str">
        <f t="shared" si="15"/>
        <v xml:space="preserve"> </v>
      </c>
      <c r="AB92" s="95" t="str">
        <f>IF(ISBLANK(ClassRecord!D91)," ",ClassRecord!D91)</f>
        <v xml:space="preserve"> </v>
      </c>
      <c r="AC92" s="102" t="str">
        <f t="shared" si="16"/>
        <v xml:space="preserve"> </v>
      </c>
      <c r="AD92" s="91" t="str">
        <f t="shared" si="17"/>
        <v xml:space="preserve"> </v>
      </c>
      <c r="AE92" s="95" t="str">
        <f>IF(ISBLANK(ClassRecord!E91)," ",ClassRecord!E91)</f>
        <v xml:space="preserve"> </v>
      </c>
      <c r="AF92" s="102" t="str">
        <f t="shared" si="18"/>
        <v xml:space="preserve"> </v>
      </c>
      <c r="AG92" s="91" t="str">
        <f t="shared" si="19"/>
        <v xml:space="preserve"> </v>
      </c>
      <c r="AH92" s="95" t="str">
        <f>IF(ISBLANK(ClassRecord!F91)," ",ClassRecord!F91)</f>
        <v xml:space="preserve"> </v>
      </c>
      <c r="AI92" s="102" t="str">
        <f t="shared" si="20"/>
        <v xml:space="preserve"> </v>
      </c>
      <c r="AJ92" s="91" t="str">
        <f t="shared" si="21"/>
        <v xml:space="preserve"> </v>
      </c>
      <c r="AK92" s="96">
        <f t="shared" si="22"/>
        <v>0</v>
      </c>
      <c r="AL92" s="97">
        <f t="shared" si="23"/>
        <v>65</v>
      </c>
      <c r="AM92" s="97" t="str">
        <f t="shared" si="24"/>
        <v>INC</v>
      </c>
      <c r="AN92" s="98" t="str">
        <f t="shared" si="25"/>
        <v>NFE</v>
      </c>
    </row>
    <row r="93" spans="1:40" ht="17.399999999999999" x14ac:dyDescent="0.3">
      <c r="A93" s="101">
        <f>Data!A110</f>
        <v>89</v>
      </c>
      <c r="B93" s="88" t="str">
        <f>IF(ISBLANK(Data!B110)," ",Data!B110)</f>
        <v xml:space="preserve"> </v>
      </c>
      <c r="C93" s="89" t="str">
        <f>IF(ISBLANK(Data!C110)," ",Data!C110)</f>
        <v xml:space="preserve"> </v>
      </c>
      <c r="D93" s="89" t="str">
        <f>IF(ISBLANK(Data!E110)," ",Data!E110)</f>
        <v xml:space="preserve"> </v>
      </c>
      <c r="E93" s="90" t="str">
        <f>IF(ISBLANK(E$2)," ",(SUMIF(ClassRecord!$G$2:$IV$2,E$2,ClassRecord!$G92:$IV92)))</f>
        <v xml:space="preserve"> </v>
      </c>
      <c r="F93" s="53" t="str">
        <f t="shared" si="0"/>
        <v xml:space="preserve"> </v>
      </c>
      <c r="G93" s="91" t="str">
        <f t="shared" si="1"/>
        <v xml:space="preserve"> </v>
      </c>
      <c r="H93" s="90" t="str">
        <f>IF(ISBLANK(H$2)," ",(SUMIF(ClassRecord!$G$2:$IV$2,H$2,ClassRecord!$G92:$IV92)))</f>
        <v xml:space="preserve"> </v>
      </c>
      <c r="I93" s="53" t="str">
        <f t="shared" si="2"/>
        <v xml:space="preserve"> </v>
      </c>
      <c r="J93" s="91" t="str">
        <f t="shared" si="3"/>
        <v xml:space="preserve"> </v>
      </c>
      <c r="K93" s="90" t="str">
        <f>IF(ISBLANK(K$2)," ",(SUMIF(ClassRecord!$G$2:$IV$2,K$2,ClassRecord!$G92:$IV92)))</f>
        <v xml:space="preserve"> </v>
      </c>
      <c r="L93" s="53" t="str">
        <f t="shared" si="4"/>
        <v xml:space="preserve"> </v>
      </c>
      <c r="M93" s="91" t="str">
        <f t="shared" si="5"/>
        <v xml:space="preserve"> </v>
      </c>
      <c r="N93" s="90" t="str">
        <f>IF(ISBLANK(N$2)," ",(SUMIF(ClassRecord!$G$2:$IV$2,N$2,ClassRecord!$G92:$IV92)))</f>
        <v xml:space="preserve"> </v>
      </c>
      <c r="O93" s="53" t="str">
        <f t="shared" si="6"/>
        <v xml:space="preserve"> </v>
      </c>
      <c r="P93" s="91" t="str">
        <f t="shared" si="7"/>
        <v xml:space="preserve"> </v>
      </c>
      <c r="Q93" s="90" t="str">
        <f>IF(ISBLANK(Q$2)," ",(SUMIF(ClassRecord!$G$2:$IV$2,Q$2,ClassRecord!$G92:$IV92)))</f>
        <v xml:space="preserve"> </v>
      </c>
      <c r="R93" s="53" t="str">
        <f t="shared" si="8"/>
        <v xml:space="preserve"> </v>
      </c>
      <c r="S93" s="91" t="str">
        <f t="shared" si="9"/>
        <v xml:space="preserve"> </v>
      </c>
      <c r="T93" s="90" t="str">
        <f>IF(ISBLANK(T$2)," ",(SUMIF(ClassRecord!$G$2:$IV$2,T$2,ClassRecord!$G92:$IV92)))</f>
        <v xml:space="preserve"> </v>
      </c>
      <c r="U93" s="53" t="str">
        <f t="shared" si="10"/>
        <v xml:space="preserve"> </v>
      </c>
      <c r="V93" s="91" t="str">
        <f t="shared" si="11"/>
        <v xml:space="preserve"> </v>
      </c>
      <c r="W93" s="92">
        <f t="shared" si="12"/>
        <v>0</v>
      </c>
      <c r="X93" s="91">
        <f t="shared" si="13"/>
        <v>0</v>
      </c>
      <c r="Y93" s="93" t="str">
        <f>IF(ISBLANK(ClassRecord!C92)," ",ClassRecord!C92)</f>
        <v xml:space="preserve"> </v>
      </c>
      <c r="Z93" s="102" t="str">
        <f t="shared" si="14"/>
        <v xml:space="preserve"> </v>
      </c>
      <c r="AA93" s="91" t="str">
        <f t="shared" si="15"/>
        <v xml:space="preserve"> </v>
      </c>
      <c r="AB93" s="95" t="str">
        <f>IF(ISBLANK(ClassRecord!D92)," ",ClassRecord!D92)</f>
        <v xml:space="preserve"> </v>
      </c>
      <c r="AC93" s="102" t="str">
        <f t="shared" si="16"/>
        <v xml:space="preserve"> </v>
      </c>
      <c r="AD93" s="91" t="str">
        <f t="shared" si="17"/>
        <v xml:space="preserve"> </v>
      </c>
      <c r="AE93" s="95" t="str">
        <f>IF(ISBLANK(ClassRecord!E92)," ",ClassRecord!E92)</f>
        <v xml:space="preserve"> </v>
      </c>
      <c r="AF93" s="102" t="str">
        <f t="shared" si="18"/>
        <v xml:space="preserve"> </v>
      </c>
      <c r="AG93" s="91" t="str">
        <f t="shared" si="19"/>
        <v xml:space="preserve"> </v>
      </c>
      <c r="AH93" s="95" t="str">
        <f>IF(ISBLANK(ClassRecord!F92)," ",ClassRecord!F92)</f>
        <v xml:space="preserve"> </v>
      </c>
      <c r="AI93" s="102" t="str">
        <f t="shared" si="20"/>
        <v xml:space="preserve"> </v>
      </c>
      <c r="AJ93" s="91" t="str">
        <f t="shared" si="21"/>
        <v xml:space="preserve"> </v>
      </c>
      <c r="AK93" s="96">
        <f t="shared" si="22"/>
        <v>0</v>
      </c>
      <c r="AL93" s="97">
        <f t="shared" si="23"/>
        <v>65</v>
      </c>
      <c r="AM93" s="97" t="str">
        <f t="shared" si="24"/>
        <v>INC</v>
      </c>
      <c r="AN93" s="98" t="str">
        <f t="shared" si="25"/>
        <v>NFE</v>
      </c>
    </row>
    <row r="94" spans="1:40" ht="17.399999999999999" x14ac:dyDescent="0.3">
      <c r="A94" s="101">
        <f>Data!A111</f>
        <v>90</v>
      </c>
      <c r="B94" s="88" t="str">
        <f>IF(ISBLANK(Data!B111)," ",Data!B111)</f>
        <v xml:space="preserve"> </v>
      </c>
      <c r="C94" s="89" t="str">
        <f>IF(ISBLANK(Data!C111)," ",Data!C111)</f>
        <v xml:space="preserve"> </v>
      </c>
      <c r="D94" s="89" t="str">
        <f>IF(ISBLANK(Data!E111)," ",Data!E111)</f>
        <v xml:space="preserve"> </v>
      </c>
      <c r="E94" s="90" t="str">
        <f>IF(ISBLANK(E$2)," ",(SUMIF(ClassRecord!$G$2:$IV$2,E$2,ClassRecord!$G93:$IV93)))</f>
        <v xml:space="preserve"> </v>
      </c>
      <c r="F94" s="53" t="str">
        <f t="shared" si="0"/>
        <v xml:space="preserve"> </v>
      </c>
      <c r="G94" s="91" t="str">
        <f t="shared" si="1"/>
        <v xml:space="preserve"> </v>
      </c>
      <c r="H94" s="90" t="str">
        <f>IF(ISBLANK(H$2)," ",(SUMIF(ClassRecord!$G$2:$IV$2,H$2,ClassRecord!$G93:$IV93)))</f>
        <v xml:space="preserve"> </v>
      </c>
      <c r="I94" s="53" t="str">
        <f t="shared" si="2"/>
        <v xml:space="preserve"> </v>
      </c>
      <c r="J94" s="91" t="str">
        <f t="shared" si="3"/>
        <v xml:space="preserve"> </v>
      </c>
      <c r="K94" s="90" t="str">
        <f>IF(ISBLANK(K$2)," ",(SUMIF(ClassRecord!$G$2:$IV$2,K$2,ClassRecord!$G93:$IV93)))</f>
        <v xml:space="preserve"> </v>
      </c>
      <c r="L94" s="53" t="str">
        <f t="shared" si="4"/>
        <v xml:space="preserve"> </v>
      </c>
      <c r="M94" s="91" t="str">
        <f t="shared" si="5"/>
        <v xml:space="preserve"> </v>
      </c>
      <c r="N94" s="90" t="str">
        <f>IF(ISBLANK(N$2)," ",(SUMIF(ClassRecord!$G$2:$IV$2,N$2,ClassRecord!$G93:$IV93)))</f>
        <v xml:space="preserve"> </v>
      </c>
      <c r="O94" s="53" t="str">
        <f t="shared" si="6"/>
        <v xml:space="preserve"> </v>
      </c>
      <c r="P94" s="91" t="str">
        <f t="shared" si="7"/>
        <v xml:space="preserve"> </v>
      </c>
      <c r="Q94" s="90" t="str">
        <f>IF(ISBLANK(Q$2)," ",(SUMIF(ClassRecord!$G$2:$IV$2,Q$2,ClassRecord!$G93:$IV93)))</f>
        <v xml:space="preserve"> </v>
      </c>
      <c r="R94" s="53" t="str">
        <f t="shared" si="8"/>
        <v xml:space="preserve"> </v>
      </c>
      <c r="S94" s="91" t="str">
        <f t="shared" si="9"/>
        <v xml:space="preserve"> </v>
      </c>
      <c r="T94" s="90" t="str">
        <f>IF(ISBLANK(T$2)," ",(SUMIF(ClassRecord!$G$2:$IV$2,T$2,ClassRecord!$G93:$IV93)))</f>
        <v xml:space="preserve"> </v>
      </c>
      <c r="U94" s="53" t="str">
        <f t="shared" si="10"/>
        <v xml:space="preserve"> </v>
      </c>
      <c r="V94" s="91" t="str">
        <f t="shared" si="11"/>
        <v xml:space="preserve"> </v>
      </c>
      <c r="W94" s="92">
        <f t="shared" si="12"/>
        <v>0</v>
      </c>
      <c r="X94" s="91">
        <f t="shared" si="13"/>
        <v>0</v>
      </c>
      <c r="Y94" s="93" t="str">
        <f>IF(ISBLANK(ClassRecord!C93)," ",ClassRecord!C93)</f>
        <v xml:space="preserve"> </v>
      </c>
      <c r="Z94" s="102" t="str">
        <f t="shared" si="14"/>
        <v xml:space="preserve"> </v>
      </c>
      <c r="AA94" s="91" t="str">
        <f t="shared" si="15"/>
        <v xml:space="preserve"> </v>
      </c>
      <c r="AB94" s="95" t="str">
        <f>IF(ISBLANK(ClassRecord!D93)," ",ClassRecord!D93)</f>
        <v xml:space="preserve"> </v>
      </c>
      <c r="AC94" s="102" t="str">
        <f t="shared" si="16"/>
        <v xml:space="preserve"> </v>
      </c>
      <c r="AD94" s="91" t="str">
        <f t="shared" si="17"/>
        <v xml:space="preserve"> </v>
      </c>
      <c r="AE94" s="95" t="str">
        <f>IF(ISBLANK(ClassRecord!E93)," ",ClassRecord!E93)</f>
        <v xml:space="preserve"> </v>
      </c>
      <c r="AF94" s="102" t="str">
        <f t="shared" si="18"/>
        <v xml:space="preserve"> </v>
      </c>
      <c r="AG94" s="91" t="str">
        <f t="shared" si="19"/>
        <v xml:space="preserve"> </v>
      </c>
      <c r="AH94" s="95" t="str">
        <f>IF(ISBLANK(ClassRecord!F93)," ",ClassRecord!F93)</f>
        <v xml:space="preserve"> </v>
      </c>
      <c r="AI94" s="102" t="str">
        <f t="shared" si="20"/>
        <v xml:space="preserve"> </v>
      </c>
      <c r="AJ94" s="91" t="str">
        <f t="shared" si="21"/>
        <v xml:space="preserve"> </v>
      </c>
      <c r="AK94" s="96">
        <f t="shared" si="22"/>
        <v>0</v>
      </c>
      <c r="AL94" s="97">
        <f t="shared" si="23"/>
        <v>65</v>
      </c>
      <c r="AM94" s="97" t="str">
        <f t="shared" si="24"/>
        <v>INC</v>
      </c>
      <c r="AN94" s="98" t="str">
        <f t="shared" si="25"/>
        <v>NFE</v>
      </c>
    </row>
    <row r="95" spans="1:40" ht="17.399999999999999" x14ac:dyDescent="0.3">
      <c r="A95" s="101">
        <f>Data!A112</f>
        <v>91</v>
      </c>
      <c r="B95" s="88" t="str">
        <f>IF(ISBLANK(Data!B112)," ",Data!B112)</f>
        <v xml:space="preserve"> </v>
      </c>
      <c r="C95" s="89" t="str">
        <f>IF(ISBLANK(Data!C112)," ",Data!C112)</f>
        <v xml:space="preserve"> </v>
      </c>
      <c r="D95" s="89" t="str">
        <f>IF(ISBLANK(Data!E112)," ",Data!E112)</f>
        <v xml:space="preserve"> </v>
      </c>
      <c r="E95" s="90" t="str">
        <f>IF(ISBLANK(E$2)," ",(SUMIF(ClassRecord!$G$2:$IV$2,E$2,ClassRecord!$G94:$IV94)))</f>
        <v xml:space="preserve"> </v>
      </c>
      <c r="F95" s="53" t="str">
        <f t="shared" si="0"/>
        <v xml:space="preserve"> </v>
      </c>
      <c r="G95" s="91" t="str">
        <f t="shared" si="1"/>
        <v xml:space="preserve"> </v>
      </c>
      <c r="H95" s="90" t="str">
        <f>IF(ISBLANK(H$2)," ",(SUMIF(ClassRecord!$G$2:$IV$2,H$2,ClassRecord!$G94:$IV94)))</f>
        <v xml:space="preserve"> </v>
      </c>
      <c r="I95" s="53" t="str">
        <f t="shared" si="2"/>
        <v xml:space="preserve"> </v>
      </c>
      <c r="J95" s="91" t="str">
        <f t="shared" si="3"/>
        <v xml:space="preserve"> </v>
      </c>
      <c r="K95" s="90" t="str">
        <f>IF(ISBLANK(K$2)," ",(SUMIF(ClassRecord!$G$2:$IV$2,K$2,ClassRecord!$G94:$IV94)))</f>
        <v xml:space="preserve"> </v>
      </c>
      <c r="L95" s="53" t="str">
        <f t="shared" si="4"/>
        <v xml:space="preserve"> </v>
      </c>
      <c r="M95" s="91" t="str">
        <f t="shared" si="5"/>
        <v xml:space="preserve"> </v>
      </c>
      <c r="N95" s="90" t="str">
        <f>IF(ISBLANK(N$2)," ",(SUMIF(ClassRecord!$G$2:$IV$2,N$2,ClassRecord!$G94:$IV94)))</f>
        <v xml:space="preserve"> </v>
      </c>
      <c r="O95" s="53" t="str">
        <f t="shared" si="6"/>
        <v xml:space="preserve"> </v>
      </c>
      <c r="P95" s="91" t="str">
        <f t="shared" si="7"/>
        <v xml:space="preserve"> </v>
      </c>
      <c r="Q95" s="90" t="str">
        <f>IF(ISBLANK(Q$2)," ",(SUMIF(ClassRecord!$G$2:$IV$2,Q$2,ClassRecord!$G94:$IV94)))</f>
        <v xml:space="preserve"> </v>
      </c>
      <c r="R95" s="53" t="str">
        <f t="shared" si="8"/>
        <v xml:space="preserve"> </v>
      </c>
      <c r="S95" s="91" t="str">
        <f t="shared" si="9"/>
        <v xml:space="preserve"> </v>
      </c>
      <c r="T95" s="90" t="str">
        <f>IF(ISBLANK(T$2)," ",(SUMIF(ClassRecord!$G$2:$IV$2,T$2,ClassRecord!$G94:$IV94)))</f>
        <v xml:space="preserve"> </v>
      </c>
      <c r="U95" s="53" t="str">
        <f t="shared" si="10"/>
        <v xml:space="preserve"> </v>
      </c>
      <c r="V95" s="91" t="str">
        <f t="shared" si="11"/>
        <v xml:space="preserve"> </v>
      </c>
      <c r="W95" s="92">
        <f t="shared" si="12"/>
        <v>0</v>
      </c>
      <c r="X95" s="91">
        <f t="shared" si="13"/>
        <v>0</v>
      </c>
      <c r="Y95" s="93" t="str">
        <f>IF(ISBLANK(ClassRecord!C94)," ",ClassRecord!C94)</f>
        <v xml:space="preserve"> </v>
      </c>
      <c r="Z95" s="102" t="str">
        <f t="shared" si="14"/>
        <v xml:space="preserve"> </v>
      </c>
      <c r="AA95" s="91" t="str">
        <f t="shared" si="15"/>
        <v xml:space="preserve"> </v>
      </c>
      <c r="AB95" s="95" t="str">
        <f>IF(ISBLANK(ClassRecord!D94)," ",ClassRecord!D94)</f>
        <v xml:space="preserve"> </v>
      </c>
      <c r="AC95" s="102" t="str">
        <f t="shared" si="16"/>
        <v xml:space="preserve"> </v>
      </c>
      <c r="AD95" s="91" t="str">
        <f t="shared" si="17"/>
        <v xml:space="preserve"> </v>
      </c>
      <c r="AE95" s="95" t="str">
        <f>IF(ISBLANK(ClassRecord!E94)," ",ClassRecord!E94)</f>
        <v xml:space="preserve"> </v>
      </c>
      <c r="AF95" s="102" t="str">
        <f t="shared" si="18"/>
        <v xml:space="preserve"> </v>
      </c>
      <c r="AG95" s="91" t="str">
        <f t="shared" si="19"/>
        <v xml:space="preserve"> </v>
      </c>
      <c r="AH95" s="95" t="str">
        <f>IF(ISBLANK(ClassRecord!F94)," ",ClassRecord!F94)</f>
        <v xml:space="preserve"> </v>
      </c>
      <c r="AI95" s="102" t="str">
        <f t="shared" si="20"/>
        <v xml:space="preserve"> </v>
      </c>
      <c r="AJ95" s="91" t="str">
        <f t="shared" si="21"/>
        <v xml:space="preserve"> </v>
      </c>
      <c r="AK95" s="96">
        <f t="shared" si="22"/>
        <v>0</v>
      </c>
      <c r="AL95" s="97">
        <f t="shared" si="23"/>
        <v>65</v>
      </c>
      <c r="AM95" s="97" t="str">
        <f t="shared" si="24"/>
        <v>INC</v>
      </c>
      <c r="AN95" s="98" t="str">
        <f t="shared" si="25"/>
        <v>NFE</v>
      </c>
    </row>
    <row r="96" spans="1:40" ht="17.399999999999999" x14ac:dyDescent="0.3">
      <c r="A96" s="101">
        <f>Data!A113</f>
        <v>92</v>
      </c>
      <c r="B96" s="88" t="str">
        <f>IF(ISBLANK(Data!B113)," ",Data!B113)</f>
        <v xml:space="preserve"> </v>
      </c>
      <c r="C96" s="89" t="str">
        <f>IF(ISBLANK(Data!C113)," ",Data!C113)</f>
        <v xml:space="preserve"> </v>
      </c>
      <c r="D96" s="89" t="str">
        <f>IF(ISBLANK(Data!E113)," ",Data!E113)</f>
        <v xml:space="preserve"> </v>
      </c>
      <c r="E96" s="90" t="str">
        <f>IF(ISBLANK(E$2)," ",(SUMIF(ClassRecord!$G$2:$IV$2,E$2,ClassRecord!$G95:$IV95)))</f>
        <v xml:space="preserve"> </v>
      </c>
      <c r="F96" s="53" t="str">
        <f t="shared" si="0"/>
        <v xml:space="preserve"> </v>
      </c>
      <c r="G96" s="91" t="str">
        <f t="shared" si="1"/>
        <v xml:space="preserve"> </v>
      </c>
      <c r="H96" s="90" t="str">
        <f>IF(ISBLANK(H$2)," ",(SUMIF(ClassRecord!$G$2:$IV$2,H$2,ClassRecord!$G95:$IV95)))</f>
        <v xml:space="preserve"> </v>
      </c>
      <c r="I96" s="53" t="str">
        <f t="shared" si="2"/>
        <v xml:space="preserve"> </v>
      </c>
      <c r="J96" s="91" t="str">
        <f t="shared" si="3"/>
        <v xml:space="preserve"> </v>
      </c>
      <c r="K96" s="90" t="str">
        <f>IF(ISBLANK(K$2)," ",(SUMIF(ClassRecord!$G$2:$IV$2,K$2,ClassRecord!$G95:$IV95)))</f>
        <v xml:space="preserve"> </v>
      </c>
      <c r="L96" s="53" t="str">
        <f t="shared" si="4"/>
        <v xml:space="preserve"> </v>
      </c>
      <c r="M96" s="91" t="str">
        <f t="shared" si="5"/>
        <v xml:space="preserve"> </v>
      </c>
      <c r="N96" s="90" t="str">
        <f>IF(ISBLANK(N$2)," ",(SUMIF(ClassRecord!$G$2:$IV$2,N$2,ClassRecord!$G95:$IV95)))</f>
        <v xml:space="preserve"> </v>
      </c>
      <c r="O96" s="53" t="str">
        <f t="shared" si="6"/>
        <v xml:space="preserve"> </v>
      </c>
      <c r="P96" s="91" t="str">
        <f t="shared" si="7"/>
        <v xml:space="preserve"> </v>
      </c>
      <c r="Q96" s="90" t="str">
        <f>IF(ISBLANK(Q$2)," ",(SUMIF(ClassRecord!$G$2:$IV$2,Q$2,ClassRecord!$G95:$IV95)))</f>
        <v xml:space="preserve"> </v>
      </c>
      <c r="R96" s="53" t="str">
        <f t="shared" si="8"/>
        <v xml:space="preserve"> </v>
      </c>
      <c r="S96" s="91" t="str">
        <f t="shared" si="9"/>
        <v xml:space="preserve"> </v>
      </c>
      <c r="T96" s="90" t="str">
        <f>IF(ISBLANK(T$2)," ",(SUMIF(ClassRecord!$G$2:$IV$2,T$2,ClassRecord!$G95:$IV95)))</f>
        <v xml:space="preserve"> </v>
      </c>
      <c r="U96" s="53" t="str">
        <f t="shared" si="10"/>
        <v xml:space="preserve"> </v>
      </c>
      <c r="V96" s="91" t="str">
        <f t="shared" si="11"/>
        <v xml:space="preserve"> </v>
      </c>
      <c r="W96" s="92">
        <f t="shared" si="12"/>
        <v>0</v>
      </c>
      <c r="X96" s="91">
        <f t="shared" si="13"/>
        <v>0</v>
      </c>
      <c r="Y96" s="93" t="str">
        <f>IF(ISBLANK(ClassRecord!C95)," ",ClassRecord!C95)</f>
        <v xml:space="preserve"> </v>
      </c>
      <c r="Z96" s="102" t="str">
        <f t="shared" si="14"/>
        <v xml:space="preserve"> </v>
      </c>
      <c r="AA96" s="91" t="str">
        <f t="shared" si="15"/>
        <v xml:space="preserve"> </v>
      </c>
      <c r="AB96" s="95" t="str">
        <f>IF(ISBLANK(ClassRecord!D95)," ",ClassRecord!D95)</f>
        <v xml:space="preserve"> </v>
      </c>
      <c r="AC96" s="102" t="str">
        <f t="shared" si="16"/>
        <v xml:space="preserve"> </v>
      </c>
      <c r="AD96" s="91" t="str">
        <f t="shared" si="17"/>
        <v xml:space="preserve"> </v>
      </c>
      <c r="AE96" s="95" t="str">
        <f>IF(ISBLANK(ClassRecord!E95)," ",ClassRecord!E95)</f>
        <v xml:space="preserve"> </v>
      </c>
      <c r="AF96" s="102" t="str">
        <f t="shared" si="18"/>
        <v xml:space="preserve"> </v>
      </c>
      <c r="AG96" s="91" t="str">
        <f t="shared" si="19"/>
        <v xml:space="preserve"> </v>
      </c>
      <c r="AH96" s="95" t="str">
        <f>IF(ISBLANK(ClassRecord!F95)," ",ClassRecord!F95)</f>
        <v xml:space="preserve"> </v>
      </c>
      <c r="AI96" s="102" t="str">
        <f t="shared" si="20"/>
        <v xml:space="preserve"> </v>
      </c>
      <c r="AJ96" s="91" t="str">
        <f t="shared" si="21"/>
        <v xml:space="preserve"> </v>
      </c>
      <c r="AK96" s="96">
        <f t="shared" si="22"/>
        <v>0</v>
      </c>
      <c r="AL96" s="97">
        <f t="shared" si="23"/>
        <v>65</v>
      </c>
      <c r="AM96" s="97" t="str">
        <f t="shared" si="24"/>
        <v>INC</v>
      </c>
      <c r="AN96" s="98" t="str">
        <f t="shared" si="25"/>
        <v>NFE</v>
      </c>
    </row>
    <row r="97" spans="1:40" ht="17.399999999999999" x14ac:dyDescent="0.3">
      <c r="A97" s="101">
        <f>Data!A114</f>
        <v>93</v>
      </c>
      <c r="B97" s="88" t="str">
        <f>IF(ISBLANK(Data!B114)," ",Data!B114)</f>
        <v xml:space="preserve"> </v>
      </c>
      <c r="C97" s="89" t="str">
        <f>IF(ISBLANK(Data!C114)," ",Data!C114)</f>
        <v xml:space="preserve"> </v>
      </c>
      <c r="D97" s="89" t="str">
        <f>IF(ISBLANK(Data!E114)," ",Data!E114)</f>
        <v xml:space="preserve"> </v>
      </c>
      <c r="E97" s="90" t="str">
        <f>IF(ISBLANK(E$2)," ",(SUMIF(ClassRecord!$G$2:$IV$2,E$2,ClassRecord!$G96:$IV96)))</f>
        <v xml:space="preserve"> </v>
      </c>
      <c r="F97" s="53" t="str">
        <f t="shared" si="0"/>
        <v xml:space="preserve"> </v>
      </c>
      <c r="G97" s="91" t="str">
        <f t="shared" si="1"/>
        <v xml:space="preserve"> </v>
      </c>
      <c r="H97" s="90" t="str">
        <f>IF(ISBLANK(H$2)," ",(SUMIF(ClassRecord!$G$2:$IV$2,H$2,ClassRecord!$G96:$IV96)))</f>
        <v xml:space="preserve"> </v>
      </c>
      <c r="I97" s="53" t="str">
        <f t="shared" si="2"/>
        <v xml:space="preserve"> </v>
      </c>
      <c r="J97" s="91" t="str">
        <f t="shared" si="3"/>
        <v xml:space="preserve"> </v>
      </c>
      <c r="K97" s="90" t="str">
        <f>IF(ISBLANK(K$2)," ",(SUMIF(ClassRecord!$G$2:$IV$2,K$2,ClassRecord!$G96:$IV96)))</f>
        <v xml:space="preserve"> </v>
      </c>
      <c r="L97" s="53" t="str">
        <f t="shared" si="4"/>
        <v xml:space="preserve"> </v>
      </c>
      <c r="M97" s="91" t="str">
        <f t="shared" si="5"/>
        <v xml:space="preserve"> </v>
      </c>
      <c r="N97" s="90" t="str">
        <f>IF(ISBLANK(N$2)," ",(SUMIF(ClassRecord!$G$2:$IV$2,N$2,ClassRecord!$G96:$IV96)))</f>
        <v xml:space="preserve"> </v>
      </c>
      <c r="O97" s="53" t="str">
        <f t="shared" si="6"/>
        <v xml:space="preserve"> </v>
      </c>
      <c r="P97" s="91" t="str">
        <f t="shared" si="7"/>
        <v xml:space="preserve"> </v>
      </c>
      <c r="Q97" s="90" t="str">
        <f>IF(ISBLANK(Q$2)," ",(SUMIF(ClassRecord!$G$2:$IV$2,Q$2,ClassRecord!$G96:$IV96)))</f>
        <v xml:space="preserve"> </v>
      </c>
      <c r="R97" s="53" t="str">
        <f t="shared" si="8"/>
        <v xml:space="preserve"> </v>
      </c>
      <c r="S97" s="91" t="str">
        <f t="shared" si="9"/>
        <v xml:space="preserve"> </v>
      </c>
      <c r="T97" s="90" t="str">
        <f>IF(ISBLANK(T$2)," ",(SUMIF(ClassRecord!$G$2:$IV$2,T$2,ClassRecord!$G96:$IV96)))</f>
        <v xml:space="preserve"> </v>
      </c>
      <c r="U97" s="53" t="str">
        <f t="shared" si="10"/>
        <v xml:space="preserve"> </v>
      </c>
      <c r="V97" s="91" t="str">
        <f t="shared" si="11"/>
        <v xml:space="preserve"> </v>
      </c>
      <c r="W97" s="92">
        <f t="shared" si="12"/>
        <v>0</v>
      </c>
      <c r="X97" s="91">
        <f t="shared" si="13"/>
        <v>0</v>
      </c>
      <c r="Y97" s="93" t="str">
        <f>IF(ISBLANK(ClassRecord!C96)," ",ClassRecord!C96)</f>
        <v xml:space="preserve"> </v>
      </c>
      <c r="Z97" s="102" t="str">
        <f t="shared" si="14"/>
        <v xml:space="preserve"> </v>
      </c>
      <c r="AA97" s="91" t="str">
        <f t="shared" si="15"/>
        <v xml:space="preserve"> </v>
      </c>
      <c r="AB97" s="95" t="str">
        <f>IF(ISBLANK(ClassRecord!D96)," ",ClassRecord!D96)</f>
        <v xml:space="preserve"> </v>
      </c>
      <c r="AC97" s="102" t="str">
        <f t="shared" si="16"/>
        <v xml:space="preserve"> </v>
      </c>
      <c r="AD97" s="91" t="str">
        <f t="shared" si="17"/>
        <v xml:space="preserve"> </v>
      </c>
      <c r="AE97" s="95" t="str">
        <f>IF(ISBLANK(ClassRecord!E96)," ",ClassRecord!E96)</f>
        <v xml:space="preserve"> </v>
      </c>
      <c r="AF97" s="102" t="str">
        <f t="shared" si="18"/>
        <v xml:space="preserve"> </v>
      </c>
      <c r="AG97" s="91" t="str">
        <f t="shared" si="19"/>
        <v xml:space="preserve"> </v>
      </c>
      <c r="AH97" s="95" t="str">
        <f>IF(ISBLANK(ClassRecord!F96)," ",ClassRecord!F96)</f>
        <v xml:space="preserve"> </v>
      </c>
      <c r="AI97" s="102" t="str">
        <f t="shared" si="20"/>
        <v xml:space="preserve"> </v>
      </c>
      <c r="AJ97" s="91" t="str">
        <f t="shared" si="21"/>
        <v xml:space="preserve"> </v>
      </c>
      <c r="AK97" s="96">
        <f t="shared" si="22"/>
        <v>0</v>
      </c>
      <c r="AL97" s="97">
        <f t="shared" si="23"/>
        <v>65</v>
      </c>
      <c r="AM97" s="97" t="str">
        <f t="shared" si="24"/>
        <v>INC</v>
      </c>
      <c r="AN97" s="98" t="str">
        <f t="shared" si="25"/>
        <v>NFE</v>
      </c>
    </row>
    <row r="98" spans="1:40" ht="17.399999999999999" x14ac:dyDescent="0.3">
      <c r="A98" s="101">
        <f>Data!A115</f>
        <v>94</v>
      </c>
      <c r="B98" s="88" t="str">
        <f>IF(ISBLANK(Data!B115)," ",Data!B115)</f>
        <v xml:space="preserve"> </v>
      </c>
      <c r="C98" s="89" t="str">
        <f>IF(ISBLANK(Data!C115)," ",Data!C115)</f>
        <v xml:space="preserve"> </v>
      </c>
      <c r="D98" s="89" t="str">
        <f>IF(ISBLANK(Data!E115)," ",Data!E115)</f>
        <v xml:space="preserve"> </v>
      </c>
      <c r="E98" s="90" t="str">
        <f>IF(ISBLANK(E$2)," ",(SUMIF(ClassRecord!$G$2:$IV$2,E$2,ClassRecord!$G97:$IV97)))</f>
        <v xml:space="preserve"> </v>
      </c>
      <c r="F98" s="53" t="str">
        <f t="shared" si="0"/>
        <v xml:space="preserve"> </v>
      </c>
      <c r="G98" s="91" t="str">
        <f t="shared" si="1"/>
        <v xml:space="preserve"> </v>
      </c>
      <c r="H98" s="90" t="str">
        <f>IF(ISBLANK(H$2)," ",(SUMIF(ClassRecord!$G$2:$IV$2,H$2,ClassRecord!$G97:$IV97)))</f>
        <v xml:space="preserve"> </v>
      </c>
      <c r="I98" s="53" t="str">
        <f t="shared" si="2"/>
        <v xml:space="preserve"> </v>
      </c>
      <c r="J98" s="91" t="str">
        <f t="shared" si="3"/>
        <v xml:space="preserve"> </v>
      </c>
      <c r="K98" s="90" t="str">
        <f>IF(ISBLANK(K$2)," ",(SUMIF(ClassRecord!$G$2:$IV$2,K$2,ClassRecord!$G97:$IV97)))</f>
        <v xml:space="preserve"> </v>
      </c>
      <c r="L98" s="53" t="str">
        <f t="shared" si="4"/>
        <v xml:space="preserve"> </v>
      </c>
      <c r="M98" s="91" t="str">
        <f t="shared" si="5"/>
        <v xml:space="preserve"> </v>
      </c>
      <c r="N98" s="90" t="str">
        <f>IF(ISBLANK(N$2)," ",(SUMIF(ClassRecord!$G$2:$IV$2,N$2,ClassRecord!$G97:$IV97)))</f>
        <v xml:space="preserve"> </v>
      </c>
      <c r="O98" s="53" t="str">
        <f t="shared" si="6"/>
        <v xml:space="preserve"> </v>
      </c>
      <c r="P98" s="91" t="str">
        <f t="shared" si="7"/>
        <v xml:space="preserve"> </v>
      </c>
      <c r="Q98" s="90" t="str">
        <f>IF(ISBLANK(Q$2)," ",(SUMIF(ClassRecord!$G$2:$IV$2,Q$2,ClassRecord!$G97:$IV97)))</f>
        <v xml:space="preserve"> </v>
      </c>
      <c r="R98" s="53" t="str">
        <f t="shared" si="8"/>
        <v xml:space="preserve"> </v>
      </c>
      <c r="S98" s="91" t="str">
        <f t="shared" si="9"/>
        <v xml:space="preserve"> </v>
      </c>
      <c r="T98" s="90" t="str">
        <f>IF(ISBLANK(T$2)," ",(SUMIF(ClassRecord!$G$2:$IV$2,T$2,ClassRecord!$G97:$IV97)))</f>
        <v xml:space="preserve"> </v>
      </c>
      <c r="U98" s="53" t="str">
        <f t="shared" si="10"/>
        <v xml:space="preserve"> </v>
      </c>
      <c r="V98" s="91" t="str">
        <f t="shared" si="11"/>
        <v xml:space="preserve"> </v>
      </c>
      <c r="W98" s="92">
        <f t="shared" si="12"/>
        <v>0</v>
      </c>
      <c r="X98" s="91">
        <f t="shared" si="13"/>
        <v>0</v>
      </c>
      <c r="Y98" s="93" t="str">
        <f>IF(ISBLANK(ClassRecord!C97)," ",ClassRecord!C97)</f>
        <v xml:space="preserve"> </v>
      </c>
      <c r="Z98" s="102" t="str">
        <f t="shared" si="14"/>
        <v xml:space="preserve"> </v>
      </c>
      <c r="AA98" s="91" t="str">
        <f t="shared" si="15"/>
        <v xml:space="preserve"> </v>
      </c>
      <c r="AB98" s="95" t="str">
        <f>IF(ISBLANK(ClassRecord!D97)," ",ClassRecord!D97)</f>
        <v xml:space="preserve"> </v>
      </c>
      <c r="AC98" s="102" t="str">
        <f t="shared" si="16"/>
        <v xml:space="preserve"> </v>
      </c>
      <c r="AD98" s="91" t="str">
        <f t="shared" si="17"/>
        <v xml:space="preserve"> </v>
      </c>
      <c r="AE98" s="95" t="str">
        <f>IF(ISBLANK(ClassRecord!E97)," ",ClassRecord!E97)</f>
        <v xml:space="preserve"> </v>
      </c>
      <c r="AF98" s="102" t="str">
        <f t="shared" si="18"/>
        <v xml:space="preserve"> </v>
      </c>
      <c r="AG98" s="91" t="str">
        <f t="shared" si="19"/>
        <v xml:space="preserve"> </v>
      </c>
      <c r="AH98" s="95" t="str">
        <f>IF(ISBLANK(ClassRecord!F97)," ",ClassRecord!F97)</f>
        <v xml:space="preserve"> </v>
      </c>
      <c r="AI98" s="102" t="str">
        <f t="shared" si="20"/>
        <v xml:space="preserve"> </v>
      </c>
      <c r="AJ98" s="91" t="str">
        <f t="shared" si="21"/>
        <v xml:space="preserve"> </v>
      </c>
      <c r="AK98" s="96">
        <f t="shared" si="22"/>
        <v>0</v>
      </c>
      <c r="AL98" s="97">
        <f t="shared" si="23"/>
        <v>65</v>
      </c>
      <c r="AM98" s="97" t="str">
        <f t="shared" si="24"/>
        <v>INC</v>
      </c>
      <c r="AN98" s="98" t="str">
        <f t="shared" si="25"/>
        <v>NFE</v>
      </c>
    </row>
    <row r="99" spans="1:40" ht="17.399999999999999" x14ac:dyDescent="0.3">
      <c r="A99" s="101">
        <f>Data!A116</f>
        <v>95</v>
      </c>
      <c r="B99" s="88" t="str">
        <f>IF(ISBLANK(Data!B116)," ",Data!B116)</f>
        <v xml:space="preserve"> </v>
      </c>
      <c r="C99" s="89" t="str">
        <f>IF(ISBLANK(Data!C116)," ",Data!C116)</f>
        <v xml:space="preserve"> </v>
      </c>
      <c r="D99" s="89" t="str">
        <f>IF(ISBLANK(Data!E116)," ",Data!E116)</f>
        <v xml:space="preserve"> </v>
      </c>
      <c r="E99" s="90" t="str">
        <f>IF(ISBLANK(E$2)," ",(SUMIF(ClassRecord!$G$2:$IV$2,E$2,ClassRecord!$G98:$IV98)))</f>
        <v xml:space="preserve"> </v>
      </c>
      <c r="F99" s="53" t="str">
        <f t="shared" si="0"/>
        <v xml:space="preserve"> </v>
      </c>
      <c r="G99" s="91" t="str">
        <f t="shared" si="1"/>
        <v xml:space="preserve"> </v>
      </c>
      <c r="H99" s="90" t="str">
        <f>IF(ISBLANK(H$2)," ",(SUMIF(ClassRecord!$G$2:$IV$2,H$2,ClassRecord!$G98:$IV98)))</f>
        <v xml:space="preserve"> </v>
      </c>
      <c r="I99" s="53" t="str">
        <f t="shared" si="2"/>
        <v xml:space="preserve"> </v>
      </c>
      <c r="J99" s="91" t="str">
        <f t="shared" si="3"/>
        <v xml:space="preserve"> </v>
      </c>
      <c r="K99" s="90" t="str">
        <f>IF(ISBLANK(K$2)," ",(SUMIF(ClassRecord!$G$2:$IV$2,K$2,ClassRecord!$G98:$IV98)))</f>
        <v xml:space="preserve"> </v>
      </c>
      <c r="L99" s="53" t="str">
        <f t="shared" si="4"/>
        <v xml:space="preserve"> </v>
      </c>
      <c r="M99" s="91" t="str">
        <f t="shared" si="5"/>
        <v xml:space="preserve"> </v>
      </c>
      <c r="N99" s="90" t="str">
        <f>IF(ISBLANK(N$2)," ",(SUMIF(ClassRecord!$G$2:$IV$2,N$2,ClassRecord!$G98:$IV98)))</f>
        <v xml:space="preserve"> </v>
      </c>
      <c r="O99" s="53" t="str">
        <f t="shared" si="6"/>
        <v xml:space="preserve"> </v>
      </c>
      <c r="P99" s="91" t="str">
        <f t="shared" si="7"/>
        <v xml:space="preserve"> </v>
      </c>
      <c r="Q99" s="90" t="str">
        <f>IF(ISBLANK(Q$2)," ",(SUMIF(ClassRecord!$G$2:$IV$2,Q$2,ClassRecord!$G98:$IV98)))</f>
        <v xml:space="preserve"> </v>
      </c>
      <c r="R99" s="53" t="str">
        <f t="shared" si="8"/>
        <v xml:space="preserve"> </v>
      </c>
      <c r="S99" s="91" t="str">
        <f t="shared" si="9"/>
        <v xml:space="preserve"> </v>
      </c>
      <c r="T99" s="90" t="str">
        <f>IF(ISBLANK(T$2)," ",(SUMIF(ClassRecord!$G$2:$IV$2,T$2,ClassRecord!$G98:$IV98)))</f>
        <v xml:space="preserve"> </v>
      </c>
      <c r="U99" s="53" t="str">
        <f t="shared" si="10"/>
        <v xml:space="preserve"> </v>
      </c>
      <c r="V99" s="91" t="str">
        <f t="shared" si="11"/>
        <v xml:space="preserve"> </v>
      </c>
      <c r="W99" s="92">
        <f t="shared" si="12"/>
        <v>0</v>
      </c>
      <c r="X99" s="91">
        <f t="shared" si="13"/>
        <v>0</v>
      </c>
      <c r="Y99" s="93" t="str">
        <f>IF(ISBLANK(ClassRecord!C98)," ",ClassRecord!C98)</f>
        <v xml:space="preserve"> </v>
      </c>
      <c r="Z99" s="102" t="str">
        <f t="shared" si="14"/>
        <v xml:space="preserve"> </v>
      </c>
      <c r="AA99" s="91" t="str">
        <f t="shared" si="15"/>
        <v xml:space="preserve"> </v>
      </c>
      <c r="AB99" s="95" t="str">
        <f>IF(ISBLANK(ClassRecord!D98)," ",ClassRecord!D98)</f>
        <v xml:space="preserve"> </v>
      </c>
      <c r="AC99" s="102" t="str">
        <f t="shared" si="16"/>
        <v xml:space="preserve"> </v>
      </c>
      <c r="AD99" s="91" t="str">
        <f t="shared" si="17"/>
        <v xml:space="preserve"> </v>
      </c>
      <c r="AE99" s="95" t="str">
        <f>IF(ISBLANK(ClassRecord!E98)," ",ClassRecord!E98)</f>
        <v xml:space="preserve"> </v>
      </c>
      <c r="AF99" s="102" t="str">
        <f t="shared" si="18"/>
        <v xml:space="preserve"> </v>
      </c>
      <c r="AG99" s="91" t="str">
        <f t="shared" si="19"/>
        <v xml:space="preserve"> </v>
      </c>
      <c r="AH99" s="95" t="str">
        <f>IF(ISBLANK(ClassRecord!F98)," ",ClassRecord!F98)</f>
        <v xml:space="preserve"> </v>
      </c>
      <c r="AI99" s="102" t="str">
        <f t="shared" si="20"/>
        <v xml:space="preserve"> </v>
      </c>
      <c r="AJ99" s="91" t="str">
        <f t="shared" si="21"/>
        <v xml:space="preserve"> </v>
      </c>
      <c r="AK99" s="96">
        <f t="shared" si="22"/>
        <v>0</v>
      </c>
      <c r="AL99" s="97">
        <f t="shared" si="23"/>
        <v>65</v>
      </c>
      <c r="AM99" s="97" t="str">
        <f t="shared" si="24"/>
        <v>INC</v>
      </c>
      <c r="AN99" s="98" t="str">
        <f t="shared" si="25"/>
        <v>NFE</v>
      </c>
    </row>
    <row r="100" spans="1:40" ht="17.399999999999999" x14ac:dyDescent="0.3">
      <c r="A100" s="101">
        <f>Data!A117</f>
        <v>96</v>
      </c>
      <c r="B100" s="88" t="str">
        <f>IF(ISBLANK(Data!B117)," ",Data!B117)</f>
        <v xml:space="preserve"> </v>
      </c>
      <c r="C100" s="89" t="str">
        <f>IF(ISBLANK(Data!C117)," ",Data!C117)</f>
        <v xml:space="preserve"> </v>
      </c>
      <c r="D100" s="89" t="str">
        <f>IF(ISBLANK(Data!E117)," ",Data!E117)</f>
        <v xml:space="preserve"> </v>
      </c>
      <c r="E100" s="90" t="str">
        <f>IF(ISBLANK(E$2)," ",(SUMIF(ClassRecord!$G$2:$IV$2,E$2,ClassRecord!$G99:$IV99)))</f>
        <v xml:space="preserve"> </v>
      </c>
      <c r="F100" s="53" t="str">
        <f t="shared" si="0"/>
        <v xml:space="preserve"> </v>
      </c>
      <c r="G100" s="91" t="str">
        <f t="shared" si="1"/>
        <v xml:space="preserve"> </v>
      </c>
      <c r="H100" s="90" t="str">
        <f>IF(ISBLANK(H$2)," ",(SUMIF(ClassRecord!$G$2:$IV$2,H$2,ClassRecord!$G99:$IV99)))</f>
        <v xml:space="preserve"> </v>
      </c>
      <c r="I100" s="53" t="str">
        <f t="shared" si="2"/>
        <v xml:space="preserve"> </v>
      </c>
      <c r="J100" s="91" t="str">
        <f t="shared" si="3"/>
        <v xml:space="preserve"> </v>
      </c>
      <c r="K100" s="90" t="str">
        <f>IF(ISBLANK(K$2)," ",(SUMIF(ClassRecord!$G$2:$IV$2,K$2,ClassRecord!$G99:$IV99)))</f>
        <v xml:space="preserve"> </v>
      </c>
      <c r="L100" s="53" t="str">
        <f t="shared" si="4"/>
        <v xml:space="preserve"> </v>
      </c>
      <c r="M100" s="91" t="str">
        <f t="shared" si="5"/>
        <v xml:space="preserve"> </v>
      </c>
      <c r="N100" s="90" t="str">
        <f>IF(ISBLANK(N$2)," ",(SUMIF(ClassRecord!$G$2:$IV$2,N$2,ClassRecord!$G99:$IV99)))</f>
        <v xml:space="preserve"> </v>
      </c>
      <c r="O100" s="53" t="str">
        <f t="shared" si="6"/>
        <v xml:space="preserve"> </v>
      </c>
      <c r="P100" s="91" t="str">
        <f t="shared" si="7"/>
        <v xml:space="preserve"> </v>
      </c>
      <c r="Q100" s="90" t="str">
        <f>IF(ISBLANK(Q$2)," ",(SUMIF(ClassRecord!$G$2:$IV$2,Q$2,ClassRecord!$G99:$IV99)))</f>
        <v xml:space="preserve"> </v>
      </c>
      <c r="R100" s="53" t="str">
        <f t="shared" si="8"/>
        <v xml:space="preserve"> </v>
      </c>
      <c r="S100" s="91" t="str">
        <f t="shared" si="9"/>
        <v xml:space="preserve"> </v>
      </c>
      <c r="T100" s="90" t="str">
        <f>IF(ISBLANK(T$2)," ",(SUMIF(ClassRecord!$G$2:$IV$2,T$2,ClassRecord!$G99:$IV99)))</f>
        <v xml:space="preserve"> </v>
      </c>
      <c r="U100" s="53" t="str">
        <f t="shared" si="10"/>
        <v xml:space="preserve"> </v>
      </c>
      <c r="V100" s="91" t="str">
        <f t="shared" si="11"/>
        <v xml:space="preserve"> </v>
      </c>
      <c r="W100" s="92">
        <f t="shared" si="12"/>
        <v>0</v>
      </c>
      <c r="X100" s="91">
        <f t="shared" si="13"/>
        <v>0</v>
      </c>
      <c r="Y100" s="93" t="str">
        <f>IF(ISBLANK(ClassRecord!C99)," ",ClassRecord!C99)</f>
        <v xml:space="preserve"> </v>
      </c>
      <c r="Z100" s="102" t="str">
        <f t="shared" si="14"/>
        <v xml:space="preserve"> </v>
      </c>
      <c r="AA100" s="91" t="str">
        <f t="shared" si="15"/>
        <v xml:space="preserve"> </v>
      </c>
      <c r="AB100" s="95" t="str">
        <f>IF(ISBLANK(ClassRecord!D99)," ",ClassRecord!D99)</f>
        <v xml:space="preserve"> </v>
      </c>
      <c r="AC100" s="102" t="str">
        <f t="shared" si="16"/>
        <v xml:space="preserve"> </v>
      </c>
      <c r="AD100" s="91" t="str">
        <f t="shared" si="17"/>
        <v xml:space="preserve"> </v>
      </c>
      <c r="AE100" s="95" t="str">
        <f>IF(ISBLANK(ClassRecord!E99)," ",ClassRecord!E99)</f>
        <v xml:space="preserve"> </v>
      </c>
      <c r="AF100" s="102" t="str">
        <f t="shared" si="18"/>
        <v xml:space="preserve"> </v>
      </c>
      <c r="AG100" s="91" t="str">
        <f t="shared" si="19"/>
        <v xml:space="preserve"> </v>
      </c>
      <c r="AH100" s="95" t="str">
        <f>IF(ISBLANK(ClassRecord!F99)," ",ClassRecord!F99)</f>
        <v xml:space="preserve"> </v>
      </c>
      <c r="AI100" s="102" t="str">
        <f t="shared" si="20"/>
        <v xml:space="preserve"> </v>
      </c>
      <c r="AJ100" s="91" t="str">
        <f t="shared" si="21"/>
        <v xml:space="preserve"> </v>
      </c>
      <c r="AK100" s="96">
        <f t="shared" si="22"/>
        <v>0</v>
      </c>
      <c r="AL100" s="97">
        <f t="shared" si="23"/>
        <v>65</v>
      </c>
      <c r="AM100" s="97" t="str">
        <f t="shared" si="24"/>
        <v>INC</v>
      </c>
      <c r="AN100" s="98" t="str">
        <f t="shared" si="25"/>
        <v>NFE</v>
      </c>
    </row>
    <row r="101" spans="1:40" ht="17.399999999999999" x14ac:dyDescent="0.3">
      <c r="A101" s="101">
        <f>Data!A118</f>
        <v>97</v>
      </c>
      <c r="B101" s="88" t="str">
        <f>IF(ISBLANK(Data!B118)," ",Data!B118)</f>
        <v xml:space="preserve"> </v>
      </c>
      <c r="C101" s="89" t="str">
        <f>IF(ISBLANK(Data!C118)," ",Data!C118)</f>
        <v xml:space="preserve"> </v>
      </c>
      <c r="D101" s="89" t="str">
        <f>IF(ISBLANK(Data!E118)," ",Data!E118)</f>
        <v xml:space="preserve"> </v>
      </c>
      <c r="E101" s="90" t="str">
        <f>IF(ISBLANK(E$2)," ",(SUMIF(ClassRecord!$G$2:$IV$2,E$2,ClassRecord!$G100:$IV100)))</f>
        <v xml:space="preserve"> </v>
      </c>
      <c r="F101" s="53" t="str">
        <f t="shared" si="0"/>
        <v xml:space="preserve"> </v>
      </c>
      <c r="G101" s="91" t="str">
        <f t="shared" si="1"/>
        <v xml:space="preserve"> </v>
      </c>
      <c r="H101" s="90" t="str">
        <f>IF(ISBLANK(H$2)," ",(SUMIF(ClassRecord!$G$2:$IV$2,H$2,ClassRecord!$G100:$IV100)))</f>
        <v xml:space="preserve"> </v>
      </c>
      <c r="I101" s="53" t="str">
        <f t="shared" si="2"/>
        <v xml:space="preserve"> </v>
      </c>
      <c r="J101" s="91" t="str">
        <f t="shared" si="3"/>
        <v xml:space="preserve"> </v>
      </c>
      <c r="K101" s="90" t="str">
        <f>IF(ISBLANK(K$2)," ",(SUMIF(ClassRecord!$G$2:$IV$2,K$2,ClassRecord!$G100:$IV100)))</f>
        <v xml:space="preserve"> </v>
      </c>
      <c r="L101" s="53" t="str">
        <f t="shared" si="4"/>
        <v xml:space="preserve"> </v>
      </c>
      <c r="M101" s="91" t="str">
        <f t="shared" si="5"/>
        <v xml:space="preserve"> </v>
      </c>
      <c r="N101" s="90" t="str">
        <f>IF(ISBLANK(N$2)," ",(SUMIF(ClassRecord!$G$2:$IV$2,N$2,ClassRecord!$G100:$IV100)))</f>
        <v xml:space="preserve"> </v>
      </c>
      <c r="O101" s="53" t="str">
        <f t="shared" si="6"/>
        <v xml:space="preserve"> </v>
      </c>
      <c r="P101" s="91" t="str">
        <f t="shared" si="7"/>
        <v xml:space="preserve"> </v>
      </c>
      <c r="Q101" s="90" t="str">
        <f>IF(ISBLANK(Q$2)," ",(SUMIF(ClassRecord!$G$2:$IV$2,Q$2,ClassRecord!$G100:$IV100)))</f>
        <v xml:space="preserve"> </v>
      </c>
      <c r="R101" s="53" t="str">
        <f t="shared" si="8"/>
        <v xml:space="preserve"> </v>
      </c>
      <c r="S101" s="91" t="str">
        <f t="shared" si="9"/>
        <v xml:space="preserve"> </v>
      </c>
      <c r="T101" s="90" t="str">
        <f>IF(ISBLANK(T$2)," ",(SUMIF(ClassRecord!$G$2:$IV$2,T$2,ClassRecord!$G100:$IV100)))</f>
        <v xml:space="preserve"> </v>
      </c>
      <c r="U101" s="53" t="str">
        <f t="shared" si="10"/>
        <v xml:space="preserve"> </v>
      </c>
      <c r="V101" s="91" t="str">
        <f t="shared" si="11"/>
        <v xml:space="preserve"> </v>
      </c>
      <c r="W101" s="92">
        <f t="shared" si="12"/>
        <v>0</v>
      </c>
      <c r="X101" s="91">
        <f t="shared" si="13"/>
        <v>0</v>
      </c>
      <c r="Y101" s="93" t="str">
        <f>IF(ISBLANK(ClassRecord!C100)," ",ClassRecord!C100)</f>
        <v xml:space="preserve"> </v>
      </c>
      <c r="Z101" s="102" t="str">
        <f t="shared" si="14"/>
        <v xml:space="preserve"> </v>
      </c>
      <c r="AA101" s="91" t="str">
        <f t="shared" si="15"/>
        <v xml:space="preserve"> </v>
      </c>
      <c r="AB101" s="95" t="str">
        <f>IF(ISBLANK(ClassRecord!D100)," ",ClassRecord!D100)</f>
        <v xml:space="preserve"> </v>
      </c>
      <c r="AC101" s="102" t="str">
        <f t="shared" si="16"/>
        <v xml:space="preserve"> </v>
      </c>
      <c r="AD101" s="91" t="str">
        <f t="shared" si="17"/>
        <v xml:space="preserve"> </v>
      </c>
      <c r="AE101" s="95" t="str">
        <f>IF(ISBLANK(ClassRecord!E100)," ",ClassRecord!E100)</f>
        <v xml:space="preserve"> </v>
      </c>
      <c r="AF101" s="102" t="str">
        <f t="shared" si="18"/>
        <v xml:space="preserve"> </v>
      </c>
      <c r="AG101" s="91" t="str">
        <f t="shared" si="19"/>
        <v xml:space="preserve"> </v>
      </c>
      <c r="AH101" s="95" t="str">
        <f>IF(ISBLANK(ClassRecord!F100)," ",ClassRecord!F100)</f>
        <v xml:space="preserve"> </v>
      </c>
      <c r="AI101" s="102" t="str">
        <f t="shared" si="20"/>
        <v xml:space="preserve"> </v>
      </c>
      <c r="AJ101" s="91" t="str">
        <f t="shared" si="21"/>
        <v xml:space="preserve"> </v>
      </c>
      <c r="AK101" s="96">
        <f t="shared" si="22"/>
        <v>0</v>
      </c>
      <c r="AL101" s="97">
        <f t="shared" si="23"/>
        <v>65</v>
      </c>
      <c r="AM101" s="97" t="str">
        <f t="shared" si="24"/>
        <v>INC</v>
      </c>
      <c r="AN101" s="98" t="str">
        <f t="shared" si="25"/>
        <v>NFE</v>
      </c>
    </row>
    <row r="102" spans="1:40" ht="17.399999999999999" x14ac:dyDescent="0.3">
      <c r="A102" s="101">
        <f>Data!A119</f>
        <v>98</v>
      </c>
      <c r="B102" s="88" t="str">
        <f>IF(ISBLANK(Data!B119)," ",Data!B119)</f>
        <v xml:space="preserve"> </v>
      </c>
      <c r="C102" s="89" t="str">
        <f>IF(ISBLANK(Data!C119)," ",Data!C119)</f>
        <v xml:space="preserve"> </v>
      </c>
      <c r="D102" s="89" t="str">
        <f>IF(ISBLANK(Data!E119)," ",Data!E119)</f>
        <v xml:space="preserve"> </v>
      </c>
      <c r="E102" s="90" t="str">
        <f>IF(ISBLANK(E$2)," ",(SUMIF(ClassRecord!$G$2:$IV$2,E$2,ClassRecord!$G101:$IV101)))</f>
        <v xml:space="preserve"> </v>
      </c>
      <c r="F102" s="53" t="str">
        <f t="shared" si="0"/>
        <v xml:space="preserve"> </v>
      </c>
      <c r="G102" s="91" t="str">
        <f t="shared" si="1"/>
        <v xml:space="preserve"> </v>
      </c>
      <c r="H102" s="90" t="str">
        <f>IF(ISBLANK(H$2)," ",(SUMIF(ClassRecord!$G$2:$IV$2,H$2,ClassRecord!$G101:$IV101)))</f>
        <v xml:space="preserve"> </v>
      </c>
      <c r="I102" s="53" t="str">
        <f t="shared" si="2"/>
        <v xml:space="preserve"> </v>
      </c>
      <c r="J102" s="91" t="str">
        <f t="shared" si="3"/>
        <v xml:space="preserve"> </v>
      </c>
      <c r="K102" s="90" t="str">
        <f>IF(ISBLANK(K$2)," ",(SUMIF(ClassRecord!$G$2:$IV$2,K$2,ClassRecord!$G101:$IV101)))</f>
        <v xml:space="preserve"> </v>
      </c>
      <c r="L102" s="53" t="str">
        <f t="shared" si="4"/>
        <v xml:space="preserve"> </v>
      </c>
      <c r="M102" s="91" t="str">
        <f t="shared" si="5"/>
        <v xml:space="preserve"> </v>
      </c>
      <c r="N102" s="90" t="str">
        <f>IF(ISBLANK(N$2)," ",(SUMIF(ClassRecord!$G$2:$IV$2,N$2,ClassRecord!$G101:$IV101)))</f>
        <v xml:space="preserve"> </v>
      </c>
      <c r="O102" s="53" t="str">
        <f t="shared" si="6"/>
        <v xml:space="preserve"> </v>
      </c>
      <c r="P102" s="91" t="str">
        <f t="shared" si="7"/>
        <v xml:space="preserve"> </v>
      </c>
      <c r="Q102" s="90" t="str">
        <f>IF(ISBLANK(Q$2)," ",(SUMIF(ClassRecord!$G$2:$IV$2,Q$2,ClassRecord!$G101:$IV101)))</f>
        <v xml:space="preserve"> </v>
      </c>
      <c r="R102" s="53" t="str">
        <f t="shared" si="8"/>
        <v xml:space="preserve"> </v>
      </c>
      <c r="S102" s="91" t="str">
        <f t="shared" si="9"/>
        <v xml:space="preserve"> </v>
      </c>
      <c r="T102" s="90" t="str">
        <f>IF(ISBLANK(T$2)," ",(SUMIF(ClassRecord!$G$2:$IV$2,T$2,ClassRecord!$G101:$IV101)))</f>
        <v xml:space="preserve"> </v>
      </c>
      <c r="U102" s="53" t="str">
        <f t="shared" si="10"/>
        <v xml:space="preserve"> </v>
      </c>
      <c r="V102" s="91" t="str">
        <f t="shared" si="11"/>
        <v xml:space="preserve"> </v>
      </c>
      <c r="W102" s="92">
        <f t="shared" si="12"/>
        <v>0</v>
      </c>
      <c r="X102" s="91">
        <f t="shared" si="13"/>
        <v>0</v>
      </c>
      <c r="Y102" s="93" t="str">
        <f>IF(ISBLANK(ClassRecord!C101)," ",ClassRecord!C101)</f>
        <v xml:space="preserve"> </v>
      </c>
      <c r="Z102" s="102" t="str">
        <f t="shared" si="14"/>
        <v xml:space="preserve"> </v>
      </c>
      <c r="AA102" s="91" t="str">
        <f t="shared" si="15"/>
        <v xml:space="preserve"> </v>
      </c>
      <c r="AB102" s="95" t="str">
        <f>IF(ISBLANK(ClassRecord!D101)," ",ClassRecord!D101)</f>
        <v xml:space="preserve"> </v>
      </c>
      <c r="AC102" s="102" t="str">
        <f t="shared" si="16"/>
        <v xml:space="preserve"> </v>
      </c>
      <c r="AD102" s="91" t="str">
        <f t="shared" si="17"/>
        <v xml:space="preserve"> </v>
      </c>
      <c r="AE102" s="95" t="str">
        <f>IF(ISBLANK(ClassRecord!E101)," ",ClassRecord!E101)</f>
        <v xml:space="preserve"> </v>
      </c>
      <c r="AF102" s="102" t="str">
        <f t="shared" si="18"/>
        <v xml:space="preserve"> </v>
      </c>
      <c r="AG102" s="91" t="str">
        <f t="shared" si="19"/>
        <v xml:space="preserve"> </v>
      </c>
      <c r="AH102" s="95" t="str">
        <f>IF(ISBLANK(ClassRecord!F101)," ",ClassRecord!F101)</f>
        <v xml:space="preserve"> </v>
      </c>
      <c r="AI102" s="102" t="str">
        <f t="shared" si="20"/>
        <v xml:space="preserve"> </v>
      </c>
      <c r="AJ102" s="91" t="str">
        <f t="shared" si="21"/>
        <v xml:space="preserve"> </v>
      </c>
      <c r="AK102" s="96">
        <f t="shared" si="22"/>
        <v>0</v>
      </c>
      <c r="AL102" s="97">
        <f t="shared" si="23"/>
        <v>65</v>
      </c>
      <c r="AM102" s="97" t="str">
        <f t="shared" si="24"/>
        <v>INC</v>
      </c>
      <c r="AN102" s="98" t="str">
        <f t="shared" si="25"/>
        <v>NFE</v>
      </c>
    </row>
    <row r="103" spans="1:40" ht="17.399999999999999" x14ac:dyDescent="0.3">
      <c r="A103" s="101">
        <f>Data!A120</f>
        <v>99</v>
      </c>
      <c r="B103" s="88" t="str">
        <f>IF(ISBLANK(Data!B120)," ",Data!B120)</f>
        <v xml:space="preserve"> </v>
      </c>
      <c r="C103" s="89" t="str">
        <f>IF(ISBLANK(Data!C120)," ",Data!C120)</f>
        <v xml:space="preserve"> </v>
      </c>
      <c r="D103" s="89" t="str">
        <f>IF(ISBLANK(Data!E120)," ",Data!E120)</f>
        <v xml:space="preserve"> </v>
      </c>
      <c r="E103" s="90" t="str">
        <f>IF(ISBLANK(E$2)," ",(SUMIF(ClassRecord!$G$2:$IV$2,E$2,ClassRecord!$G102:$IV102)))</f>
        <v xml:space="preserve"> </v>
      </c>
      <c r="F103" s="53" t="str">
        <f t="shared" si="0"/>
        <v xml:space="preserve"> </v>
      </c>
      <c r="G103" s="91" t="str">
        <f t="shared" si="1"/>
        <v xml:space="preserve"> </v>
      </c>
      <c r="H103" s="90" t="str">
        <f>IF(ISBLANK(H$2)," ",(SUMIF(ClassRecord!$G$2:$IV$2,H$2,ClassRecord!$G102:$IV102)))</f>
        <v xml:space="preserve"> </v>
      </c>
      <c r="I103" s="53" t="str">
        <f t="shared" si="2"/>
        <v xml:space="preserve"> </v>
      </c>
      <c r="J103" s="91" t="str">
        <f t="shared" si="3"/>
        <v xml:space="preserve"> </v>
      </c>
      <c r="K103" s="90" t="str">
        <f>IF(ISBLANK(K$2)," ",(SUMIF(ClassRecord!$G$2:$IV$2,K$2,ClassRecord!$G102:$IV102)))</f>
        <v xml:space="preserve"> </v>
      </c>
      <c r="L103" s="53" t="str">
        <f t="shared" si="4"/>
        <v xml:space="preserve"> </v>
      </c>
      <c r="M103" s="91" t="str">
        <f t="shared" si="5"/>
        <v xml:space="preserve"> </v>
      </c>
      <c r="N103" s="90" t="str">
        <f>IF(ISBLANK(N$2)," ",(SUMIF(ClassRecord!$G$2:$IV$2,N$2,ClassRecord!$G102:$IV102)))</f>
        <v xml:space="preserve"> </v>
      </c>
      <c r="O103" s="53" t="str">
        <f t="shared" si="6"/>
        <v xml:space="preserve"> </v>
      </c>
      <c r="P103" s="91" t="str">
        <f t="shared" si="7"/>
        <v xml:space="preserve"> </v>
      </c>
      <c r="Q103" s="90" t="str">
        <f>IF(ISBLANK(Q$2)," ",(SUMIF(ClassRecord!$G$2:$IV$2,Q$2,ClassRecord!$G102:$IV102)))</f>
        <v xml:space="preserve"> </v>
      </c>
      <c r="R103" s="53" t="str">
        <f t="shared" si="8"/>
        <v xml:space="preserve"> </v>
      </c>
      <c r="S103" s="91" t="str">
        <f t="shared" si="9"/>
        <v xml:space="preserve"> </v>
      </c>
      <c r="T103" s="90" t="str">
        <f>IF(ISBLANK(T$2)," ",(SUMIF(ClassRecord!$G$2:$IV$2,T$2,ClassRecord!$G102:$IV102)))</f>
        <v xml:space="preserve"> </v>
      </c>
      <c r="U103" s="53" t="str">
        <f t="shared" si="10"/>
        <v xml:space="preserve"> </v>
      </c>
      <c r="V103" s="91" t="str">
        <f t="shared" si="11"/>
        <v xml:space="preserve"> </v>
      </c>
      <c r="W103" s="92">
        <f t="shared" si="12"/>
        <v>0</v>
      </c>
      <c r="X103" s="91">
        <f t="shared" si="13"/>
        <v>0</v>
      </c>
      <c r="Y103" s="93" t="str">
        <f>IF(ISBLANK(ClassRecord!C102)," ",ClassRecord!C102)</f>
        <v xml:space="preserve"> </v>
      </c>
      <c r="Z103" s="102" t="str">
        <f t="shared" si="14"/>
        <v xml:space="preserve"> </v>
      </c>
      <c r="AA103" s="91" t="str">
        <f t="shared" si="15"/>
        <v xml:space="preserve"> </v>
      </c>
      <c r="AB103" s="95" t="str">
        <f>IF(ISBLANK(ClassRecord!D102)," ",ClassRecord!D102)</f>
        <v xml:space="preserve"> </v>
      </c>
      <c r="AC103" s="102" t="str">
        <f t="shared" si="16"/>
        <v xml:space="preserve"> </v>
      </c>
      <c r="AD103" s="91" t="str">
        <f t="shared" si="17"/>
        <v xml:space="preserve"> </v>
      </c>
      <c r="AE103" s="95" t="str">
        <f>IF(ISBLANK(ClassRecord!E102)," ",ClassRecord!E102)</f>
        <v xml:space="preserve"> </v>
      </c>
      <c r="AF103" s="102" t="str">
        <f t="shared" si="18"/>
        <v xml:space="preserve"> </v>
      </c>
      <c r="AG103" s="91" t="str">
        <f t="shared" si="19"/>
        <v xml:space="preserve"> </v>
      </c>
      <c r="AH103" s="95" t="str">
        <f>IF(ISBLANK(ClassRecord!F102)," ",ClassRecord!F102)</f>
        <v xml:space="preserve"> </v>
      </c>
      <c r="AI103" s="102" t="str">
        <f t="shared" si="20"/>
        <v xml:space="preserve"> </v>
      </c>
      <c r="AJ103" s="91" t="str">
        <f t="shared" si="21"/>
        <v xml:space="preserve"> </v>
      </c>
      <c r="AK103" s="96">
        <f t="shared" si="22"/>
        <v>0</v>
      </c>
      <c r="AL103" s="97">
        <f t="shared" si="23"/>
        <v>65</v>
      </c>
      <c r="AM103" s="97" t="str">
        <f t="shared" si="24"/>
        <v>INC</v>
      </c>
      <c r="AN103" s="98" t="str">
        <f t="shared" si="25"/>
        <v>NFE</v>
      </c>
    </row>
    <row r="104" spans="1:40" ht="17.399999999999999" x14ac:dyDescent="0.3">
      <c r="A104" s="101">
        <f>Data!A121</f>
        <v>100</v>
      </c>
      <c r="B104" s="88" t="str">
        <f>IF(ISBLANK(Data!B121)," ",Data!B121)</f>
        <v xml:space="preserve"> </v>
      </c>
      <c r="C104" s="89" t="str">
        <f>IF(ISBLANK(Data!C121)," ",Data!C121)</f>
        <v xml:space="preserve"> </v>
      </c>
      <c r="D104" s="89" t="str">
        <f>IF(ISBLANK(Data!E121)," ",Data!E121)</f>
        <v xml:space="preserve"> </v>
      </c>
      <c r="E104" s="103" t="str">
        <f>IF(ISBLANK(E$2)," ",(SUMIF(ClassRecord!$G$2:$IV$2,E$2,ClassRecord!$G103:$IV103)))</f>
        <v xml:space="preserve"> </v>
      </c>
      <c r="F104" s="104" t="str">
        <f t="shared" si="0"/>
        <v xml:space="preserve"> </v>
      </c>
      <c r="G104" s="105" t="str">
        <f t="shared" si="1"/>
        <v xml:space="preserve"> </v>
      </c>
      <c r="H104" s="103" t="str">
        <f>IF(ISBLANK(H$2)," ",(SUMIF(ClassRecord!$G$2:$IV$2,H$2,ClassRecord!$G103:$IV103)))</f>
        <v xml:space="preserve"> </v>
      </c>
      <c r="I104" s="104" t="str">
        <f t="shared" si="2"/>
        <v xml:space="preserve"> </v>
      </c>
      <c r="J104" s="105" t="str">
        <f t="shared" si="3"/>
        <v xml:space="preserve"> </v>
      </c>
      <c r="K104" s="103" t="str">
        <f>IF(ISBLANK(K$2)," ",(SUMIF(ClassRecord!$G$2:$IV$2,K$2,ClassRecord!$G103:$IV103)))</f>
        <v xml:space="preserve"> </v>
      </c>
      <c r="L104" s="104" t="str">
        <f t="shared" si="4"/>
        <v xml:space="preserve"> </v>
      </c>
      <c r="M104" s="105" t="str">
        <f t="shared" si="5"/>
        <v xml:space="preserve"> </v>
      </c>
      <c r="N104" s="103" t="str">
        <f>IF(ISBLANK(N$2)," ",(SUMIF(ClassRecord!$G$2:$IV$2,N$2,ClassRecord!$G103:$IV103)))</f>
        <v xml:space="preserve"> </v>
      </c>
      <c r="O104" s="104" t="str">
        <f t="shared" si="6"/>
        <v xml:space="preserve"> </v>
      </c>
      <c r="P104" s="105" t="str">
        <f t="shared" si="7"/>
        <v xml:space="preserve"> </v>
      </c>
      <c r="Q104" s="103" t="str">
        <f>IF(ISBLANK(Q$2)," ",(SUMIF(ClassRecord!$G$2:$IV$2,Q$2,ClassRecord!$G103:$IV103)))</f>
        <v xml:space="preserve"> </v>
      </c>
      <c r="R104" s="104" t="str">
        <f t="shared" si="8"/>
        <v xml:space="preserve"> </v>
      </c>
      <c r="S104" s="105" t="str">
        <f t="shared" si="9"/>
        <v xml:space="preserve"> </v>
      </c>
      <c r="T104" s="103" t="str">
        <f>IF(ISBLANK(T$2)," ",(SUMIF(ClassRecord!$G$2:$IV$2,T$2,ClassRecord!$G103:$IV103)))</f>
        <v xml:space="preserve"> </v>
      </c>
      <c r="U104" s="104" t="str">
        <f t="shared" si="10"/>
        <v xml:space="preserve"> </v>
      </c>
      <c r="V104" s="105" t="str">
        <f t="shared" si="11"/>
        <v xml:space="preserve"> </v>
      </c>
      <c r="W104" s="106">
        <f t="shared" si="12"/>
        <v>0</v>
      </c>
      <c r="X104" s="105">
        <f t="shared" si="13"/>
        <v>0</v>
      </c>
      <c r="Y104" s="107" t="str">
        <f>IF(ISBLANK(ClassRecord!C103)," ",ClassRecord!C103)</f>
        <v xml:space="preserve"> </v>
      </c>
      <c r="Z104" s="108" t="str">
        <f t="shared" si="14"/>
        <v xml:space="preserve"> </v>
      </c>
      <c r="AA104" s="105" t="str">
        <f t="shared" si="15"/>
        <v xml:space="preserve"> </v>
      </c>
      <c r="AB104" s="109" t="str">
        <f>IF(ISBLANK(ClassRecord!D103)," ",ClassRecord!D103)</f>
        <v xml:space="preserve"> </v>
      </c>
      <c r="AC104" s="108" t="str">
        <f t="shared" si="16"/>
        <v xml:space="preserve"> </v>
      </c>
      <c r="AD104" s="105" t="str">
        <f t="shared" si="17"/>
        <v xml:space="preserve"> </v>
      </c>
      <c r="AE104" s="109" t="str">
        <f>IF(ISBLANK(ClassRecord!E103)," ",ClassRecord!E103)</f>
        <v xml:space="preserve"> </v>
      </c>
      <c r="AF104" s="108" t="str">
        <f t="shared" si="18"/>
        <v xml:space="preserve"> </v>
      </c>
      <c r="AG104" s="105" t="str">
        <f t="shared" si="19"/>
        <v xml:space="preserve"> </v>
      </c>
      <c r="AH104" s="109" t="str">
        <f>IF(ISBLANK(ClassRecord!F103)," ",ClassRecord!F103)</f>
        <v xml:space="preserve"> </v>
      </c>
      <c r="AI104" s="108" t="str">
        <f t="shared" si="20"/>
        <v xml:space="preserve"> </v>
      </c>
      <c r="AJ104" s="105" t="str">
        <f t="shared" si="21"/>
        <v xml:space="preserve"> </v>
      </c>
      <c r="AK104" s="110">
        <f t="shared" si="22"/>
        <v>0</v>
      </c>
      <c r="AL104" s="97">
        <f t="shared" si="23"/>
        <v>65</v>
      </c>
      <c r="AM104" s="97" t="str">
        <f t="shared" si="24"/>
        <v>INC</v>
      </c>
      <c r="AN104" s="111" t="str">
        <f t="shared" si="25"/>
        <v>NFE</v>
      </c>
    </row>
  </sheetData>
  <sheetProtection selectLockedCells="1" selectUnlockedCells="1"/>
  <mergeCells count="19">
    <mergeCell ref="AL2:AL4"/>
    <mergeCell ref="AM2:AM4"/>
    <mergeCell ref="AN2:AN4"/>
    <mergeCell ref="T2:U2"/>
    <mergeCell ref="Y2:Z2"/>
    <mergeCell ref="AB2:AC2"/>
    <mergeCell ref="AE2:AF2"/>
    <mergeCell ref="AH2:AI2"/>
    <mergeCell ref="AK2:AK4"/>
    <mergeCell ref="A1:A4"/>
    <mergeCell ref="B1:B4"/>
    <mergeCell ref="C1:C4"/>
    <mergeCell ref="D1:D4"/>
    <mergeCell ref="AK1:AN1"/>
    <mergeCell ref="E2:F2"/>
    <mergeCell ref="H2:I2"/>
    <mergeCell ref="K2:L2"/>
    <mergeCell ref="N2:O2"/>
    <mergeCell ref="Q2:R2"/>
  </mergeCells>
  <conditionalFormatting sqref="AN5:AN104">
    <cfRule type="cellIs" dxfId="1" priority="1" stopIfTrue="1" operator="equal">
      <formula>"Failed"</formula>
    </cfRule>
    <cfRule type="cellIs" dxfId="0" priority="2" stopIfTrue="1" operator="equal">
      <formula>"NFE"</formula>
    </cfRule>
  </conditionalFormatting>
  <dataValidations count="2">
    <dataValidation allowBlank="1" showErrorMessage="1" sqref="X2 AA2 AD2 AG2 AJ2" xr:uid="{B9207DDF-4AB9-4EDC-91F5-40EDC98CF20C}">
      <formula1>0</formula1>
      <formula2>0</formula2>
    </dataValidation>
    <dataValidation type="list" allowBlank="1" showInputMessage="1" showErrorMessage="1" promptTitle="CS Component" prompt="Select a CS item to generate its total." sqref="E2 H2 K2 N2 Q2 T2" xr:uid="{01C1C4A2-2404-4A9A-959D-02DA641603BF}">
      <formula1>item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299-5F1F-48D5-8282-D5108C930C8D}">
  <dimension ref="A1:O65536"/>
  <sheetViews>
    <sheetView zoomScale="115" zoomScaleNormal="115" workbookViewId="0">
      <selection activeCell="L10" sqref="L10"/>
    </sheetView>
  </sheetViews>
  <sheetFormatPr defaultColWidth="9.109375" defaultRowHeight="6" customHeight="1" x14ac:dyDescent="0.25"/>
  <cols>
    <col min="1" max="1" width="3.33203125" style="112" customWidth="1"/>
    <col min="2" max="2" width="13.44140625" style="112" customWidth="1"/>
    <col min="3" max="3" width="30.5546875" style="112" customWidth="1"/>
    <col min="4" max="4" width="5.88671875" style="112" customWidth="1"/>
    <col min="5" max="5" width="5.6640625" style="112" customWidth="1"/>
    <col min="6" max="6" width="6" style="112" customWidth="1"/>
    <col min="7" max="7" width="7" style="112" customWidth="1"/>
    <col min="8" max="8" width="6.6640625" style="112" customWidth="1"/>
    <col min="9" max="9" width="6.44140625" style="112" customWidth="1"/>
    <col min="10" max="10" width="5.44140625" style="112" customWidth="1"/>
    <col min="11" max="11" width="5.6640625" style="112" customWidth="1"/>
    <col min="12" max="12" width="5.33203125" style="112" customWidth="1"/>
    <col min="13" max="13" width="5.6640625" style="112" customWidth="1"/>
    <col min="14" max="16384" width="9.109375" style="112"/>
  </cols>
  <sheetData>
    <row r="1" spans="1:15" ht="18" x14ac:dyDescent="0.35">
      <c r="A1" s="194" t="s">
        <v>45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15" ht="12" customHeight="1" x14ac:dyDescent="0.25">
      <c r="A2" s="195" t="str">
        <f>Data!C8</f>
        <v>1st Semester, S/Y 2015-2016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1:15" ht="5.2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</row>
    <row r="4" spans="1:15" s="114" customFormat="1" ht="16.5" customHeight="1" x14ac:dyDescent="0.3">
      <c r="A4" s="196" t="s">
        <v>46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</row>
    <row r="5" spans="1:15" ht="14.4" x14ac:dyDescent="0.3">
      <c r="A5" s="115" t="str">
        <f>CONCATENATE("College: ",Data!C7)</f>
        <v xml:space="preserve">College: </v>
      </c>
      <c r="B5" s="115"/>
      <c r="C5" s="115"/>
      <c r="D5" s="115"/>
      <c r="E5" s="115"/>
      <c r="F5" s="115"/>
      <c r="G5" s="115"/>
      <c r="H5" s="115" t="str">
        <f>CONCATENATE("Department: ",Data!C14)</f>
        <v xml:space="preserve">Department: </v>
      </c>
      <c r="I5" s="115"/>
      <c r="J5" s="115"/>
      <c r="K5" s="115"/>
      <c r="L5" s="115"/>
      <c r="M5" s="115"/>
    </row>
    <row r="6" spans="1:15" ht="14.4" x14ac:dyDescent="0.3">
      <c r="A6" s="115" t="str">
        <f>CONCATENATE("Class: ",Data!C9," ",Data!C10," ",Data!C11)</f>
        <v xml:space="preserve">Class:   </v>
      </c>
      <c r="B6" s="115"/>
      <c r="C6" s="115"/>
      <c r="D6" s="115"/>
      <c r="E6" s="115"/>
      <c r="F6" s="115"/>
      <c r="G6" s="115"/>
      <c r="H6" s="115" t="str">
        <f>CONCATENATE("Credit Units: ",Data!C16)</f>
        <v xml:space="preserve">Credit Units: </v>
      </c>
      <c r="I6" s="115"/>
      <c r="J6" s="115"/>
      <c r="K6" s="115"/>
      <c r="L6" s="115"/>
      <c r="M6" s="115"/>
    </row>
    <row r="7" spans="1:15" ht="14.4" x14ac:dyDescent="0.3">
      <c r="A7" s="115" t="str">
        <f>CONCATENATE("Schedule: ",Data!C13," ",Data!C12)</f>
        <v xml:space="preserve">Schedule:  </v>
      </c>
      <c r="B7" s="115"/>
      <c r="C7" s="115"/>
      <c r="D7" s="115"/>
      <c r="E7" s="115"/>
      <c r="F7" s="115"/>
      <c r="G7" s="115"/>
      <c r="H7" s="115" t="str">
        <f>CONCATENATE("Number of Students: ",Data!C17)</f>
        <v xml:space="preserve">Number of Students: </v>
      </c>
      <c r="I7" s="115"/>
      <c r="J7" s="115"/>
      <c r="K7" s="115" t="str">
        <f>CONCATENATE("Type: ",Data!C18)</f>
        <v xml:space="preserve">Type: </v>
      </c>
      <c r="L7" s="115"/>
      <c r="M7" s="115"/>
    </row>
    <row r="8" spans="1:15" ht="5.25" customHeight="1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</row>
    <row r="9" spans="1:15" s="118" customFormat="1" ht="10.8" x14ac:dyDescent="0.3">
      <c r="A9" s="117" t="s">
        <v>30</v>
      </c>
      <c r="B9" s="117" t="s">
        <v>31</v>
      </c>
      <c r="C9" s="117" t="s">
        <v>32</v>
      </c>
      <c r="D9" s="117" t="s">
        <v>33</v>
      </c>
      <c r="E9" s="117" t="s">
        <v>47</v>
      </c>
      <c r="F9" s="117" t="s">
        <v>48</v>
      </c>
      <c r="G9" s="117" t="s">
        <v>49</v>
      </c>
      <c r="H9" s="117" t="s">
        <v>50</v>
      </c>
      <c r="I9" s="117" t="s">
        <v>51</v>
      </c>
      <c r="J9" s="117" t="s">
        <v>37</v>
      </c>
      <c r="K9" s="117" t="s">
        <v>38</v>
      </c>
      <c r="L9" s="117" t="s">
        <v>39</v>
      </c>
      <c r="M9" s="117" t="s">
        <v>40</v>
      </c>
      <c r="O9" s="119"/>
    </row>
    <row r="10" spans="1:15" s="124" customFormat="1" ht="15.75" customHeight="1" x14ac:dyDescent="0.3">
      <c r="A10" s="120">
        <f>Data!A22</f>
        <v>1</v>
      </c>
      <c r="B10" s="121" t="str">
        <f>IF(ISBLANK(Data!B22)," ",Data!B22)</f>
        <v xml:space="preserve"> </v>
      </c>
      <c r="C10" s="122" t="str">
        <f>IF(ISBLANK(Data!C22)," ",Data!C22)</f>
        <v xml:space="preserve"> </v>
      </c>
      <c r="D10" s="122" t="str">
        <f>IF(ISBLANK(Data!D22)," ",Data!D22)</f>
        <v xml:space="preserve"> </v>
      </c>
      <c r="E10" s="120">
        <f>IF(ISBLANK(Summary!W5)," ",Summary!W5)</f>
        <v>0</v>
      </c>
      <c r="F10" s="120" t="str">
        <f>IF(ISBLANK(Summary!Z5)," ",Summary!Z5)</f>
        <v xml:space="preserve"> </v>
      </c>
      <c r="G10" s="120" t="str">
        <f>IF(ISBLANK(Summary!AC5)," ",Summary!AC5)</f>
        <v xml:space="preserve"> </v>
      </c>
      <c r="H10" s="120" t="str">
        <f>IF(ISBLANK(Summary!AF5)," ",Summary!AF5)</f>
        <v xml:space="preserve"> </v>
      </c>
      <c r="I10" s="120" t="str">
        <f>IF(ISBLANK(Summary!AI5)," ",Summary!AI5)</f>
        <v xml:space="preserve"> </v>
      </c>
      <c r="J10" s="123">
        <f>IF(ISBLANK(Summary!AK5)," ",Summary!AK5)</f>
        <v>0</v>
      </c>
      <c r="K10" s="123">
        <f>IF(ISBLANK(Summary!AL5)," ",Summary!AL5)</f>
        <v>65</v>
      </c>
      <c r="L10" s="123" t="str">
        <f>IF(ISBLANK(Summary!AM5)," ",Summary!AM5)</f>
        <v>INC</v>
      </c>
      <c r="M10" s="120" t="str">
        <f>IF(ISBLANK(Summary!AN5)," ",Summary!AN5)</f>
        <v>NFE</v>
      </c>
    </row>
    <row r="11" spans="1:15" s="124" customFormat="1" ht="15.75" customHeight="1" x14ac:dyDescent="0.3">
      <c r="A11" s="120">
        <f>Data!A23</f>
        <v>2</v>
      </c>
      <c r="B11" s="121" t="str">
        <f>IF(ISBLANK(Data!B23)," ",Data!B23)</f>
        <v xml:space="preserve"> </v>
      </c>
      <c r="C11" s="122" t="str">
        <f>IF(ISBLANK(Data!C23)," ",Data!C23)</f>
        <v xml:space="preserve"> </v>
      </c>
      <c r="D11" s="122" t="str">
        <f>IF(ISBLANK(Data!D23)," ",Data!D23)</f>
        <v xml:space="preserve"> </v>
      </c>
      <c r="E11" s="120">
        <f>IF(ISBLANK(Summary!W6)," ",Summary!W6)</f>
        <v>0</v>
      </c>
      <c r="F11" s="120" t="str">
        <f>IF(ISBLANK(Summary!Z6)," ",Summary!Z6)</f>
        <v xml:space="preserve"> </v>
      </c>
      <c r="G11" s="120" t="str">
        <f>IF(ISBLANK(Summary!AC6)," ",Summary!AC6)</f>
        <v xml:space="preserve"> </v>
      </c>
      <c r="H11" s="120" t="str">
        <f>IF(ISBLANK(Summary!AF6)," ",Summary!AF6)</f>
        <v xml:space="preserve"> </v>
      </c>
      <c r="I11" s="120" t="str">
        <f>IF(ISBLANK(Summary!AI6)," ",Summary!AI6)</f>
        <v xml:space="preserve"> </v>
      </c>
      <c r="J11" s="123">
        <f>IF(ISBLANK(Summary!AK6)," ",Summary!AK6)</f>
        <v>0</v>
      </c>
      <c r="K11" s="123">
        <f>IF(ISBLANK(Summary!AL6)," ",Summary!AL6)</f>
        <v>65</v>
      </c>
      <c r="L11" s="123" t="str">
        <f>IF(ISBLANK(Summary!AM6)," ",Summary!AM6)</f>
        <v>INC</v>
      </c>
      <c r="M11" s="120" t="str">
        <f>IF(ISBLANK(Summary!AN6)," ",Summary!AN6)</f>
        <v>NFE</v>
      </c>
    </row>
    <row r="12" spans="1:15" s="124" customFormat="1" ht="15.75" customHeight="1" x14ac:dyDescent="0.3">
      <c r="A12" s="120">
        <f>Data!A24</f>
        <v>3</v>
      </c>
      <c r="B12" s="121" t="str">
        <f>IF(ISBLANK(Data!B24)," ",Data!B24)</f>
        <v xml:space="preserve"> </v>
      </c>
      <c r="C12" s="122" t="str">
        <f>IF(ISBLANK(Data!C24)," ",Data!C24)</f>
        <v xml:space="preserve"> </v>
      </c>
      <c r="D12" s="122" t="str">
        <f>IF(ISBLANK(Data!D24)," ",Data!D24)</f>
        <v xml:space="preserve"> </v>
      </c>
      <c r="E12" s="120">
        <f>IF(ISBLANK(Summary!W7)," ",Summary!W7)</f>
        <v>0</v>
      </c>
      <c r="F12" s="120" t="str">
        <f>IF(ISBLANK(Summary!Z7)," ",Summary!Z7)</f>
        <v xml:space="preserve"> </v>
      </c>
      <c r="G12" s="120" t="str">
        <f>IF(ISBLANK(Summary!AC7)," ",Summary!AC7)</f>
        <v xml:space="preserve"> </v>
      </c>
      <c r="H12" s="120" t="str">
        <f>IF(ISBLANK(Summary!AF7)," ",Summary!AF7)</f>
        <v xml:space="preserve"> </v>
      </c>
      <c r="I12" s="120" t="str">
        <f>IF(ISBLANK(Summary!AI7)," ",Summary!AI7)</f>
        <v xml:space="preserve"> </v>
      </c>
      <c r="J12" s="123">
        <f>IF(ISBLANK(Summary!AK7)," ",Summary!AK7)</f>
        <v>0</v>
      </c>
      <c r="K12" s="123">
        <f>IF(ISBLANK(Summary!AL7)," ",Summary!AL7)</f>
        <v>65</v>
      </c>
      <c r="L12" s="123" t="str">
        <f>IF(ISBLANK(Summary!AM7)," ",Summary!AM7)</f>
        <v>INC</v>
      </c>
      <c r="M12" s="120" t="str">
        <f>IF(ISBLANK(Summary!AN7)," ",Summary!AN7)</f>
        <v>NFE</v>
      </c>
    </row>
    <row r="13" spans="1:15" s="124" customFormat="1" ht="15.75" customHeight="1" x14ac:dyDescent="0.3">
      <c r="A13" s="120">
        <f>Data!A25</f>
        <v>4</v>
      </c>
      <c r="B13" s="121" t="str">
        <f>IF(ISBLANK(Data!B25)," ",Data!B25)</f>
        <v xml:space="preserve"> </v>
      </c>
      <c r="C13" s="122" t="str">
        <f>IF(ISBLANK(Data!C25)," ",Data!C25)</f>
        <v xml:space="preserve"> </v>
      </c>
      <c r="D13" s="122" t="str">
        <f>IF(ISBLANK(Data!D25)," ",Data!D25)</f>
        <v xml:space="preserve"> </v>
      </c>
      <c r="E13" s="120">
        <f>IF(ISBLANK(Summary!W8)," ",Summary!W8)</f>
        <v>0</v>
      </c>
      <c r="F13" s="120" t="str">
        <f>IF(ISBLANK(Summary!Z8)," ",Summary!Z8)</f>
        <v xml:space="preserve"> </v>
      </c>
      <c r="G13" s="120" t="str">
        <f>IF(ISBLANK(Summary!AC8)," ",Summary!AC8)</f>
        <v xml:space="preserve"> </v>
      </c>
      <c r="H13" s="120" t="str">
        <f>IF(ISBLANK(Summary!AF8)," ",Summary!AF8)</f>
        <v xml:space="preserve"> </v>
      </c>
      <c r="I13" s="120" t="str">
        <f>IF(ISBLANK(Summary!AI8)," ",Summary!AI8)</f>
        <v xml:space="preserve"> </v>
      </c>
      <c r="J13" s="123">
        <f>IF(ISBLANK(Summary!AK8)," ",Summary!AK8)</f>
        <v>0</v>
      </c>
      <c r="K13" s="123">
        <f>IF(ISBLANK(Summary!AL8)," ",Summary!AL8)</f>
        <v>65</v>
      </c>
      <c r="L13" s="123" t="str">
        <f>IF(ISBLANK(Summary!AM8)," ",Summary!AM8)</f>
        <v>INC</v>
      </c>
      <c r="M13" s="120" t="str">
        <f>IF(ISBLANK(Summary!AN8)," ",Summary!AN8)</f>
        <v>NFE</v>
      </c>
    </row>
    <row r="14" spans="1:15" s="124" customFormat="1" ht="15.75" customHeight="1" x14ac:dyDescent="0.3">
      <c r="A14" s="120">
        <f>Data!A26</f>
        <v>5</v>
      </c>
      <c r="B14" s="121" t="str">
        <f>IF(ISBLANK(Data!B26)," ",Data!B26)</f>
        <v xml:space="preserve"> </v>
      </c>
      <c r="C14" s="122" t="str">
        <f>IF(ISBLANK(Data!C26)," ",Data!C26)</f>
        <v xml:space="preserve"> </v>
      </c>
      <c r="D14" s="122" t="str">
        <f>IF(ISBLANK(Data!D26)," ",Data!D26)</f>
        <v xml:space="preserve"> </v>
      </c>
      <c r="E14" s="120">
        <f>IF(ISBLANK(Summary!W9)," ",Summary!W9)</f>
        <v>0</v>
      </c>
      <c r="F14" s="120" t="str">
        <f>IF(ISBLANK(Summary!Z9)," ",Summary!Z9)</f>
        <v xml:space="preserve"> </v>
      </c>
      <c r="G14" s="120" t="str">
        <f>IF(ISBLANK(Summary!AC9)," ",Summary!AC9)</f>
        <v xml:space="preserve"> </v>
      </c>
      <c r="H14" s="120" t="str">
        <f>IF(ISBLANK(Summary!AF9)," ",Summary!AF9)</f>
        <v xml:space="preserve"> </v>
      </c>
      <c r="I14" s="120" t="str">
        <f>IF(ISBLANK(Summary!AI9)," ",Summary!AI9)</f>
        <v xml:space="preserve"> </v>
      </c>
      <c r="J14" s="123">
        <f>IF(ISBLANK(Summary!AK9)," ",Summary!AK9)</f>
        <v>0</v>
      </c>
      <c r="K14" s="123">
        <f>IF(ISBLANK(Summary!AL9)," ",Summary!AL9)</f>
        <v>65</v>
      </c>
      <c r="L14" s="123" t="str">
        <f>IF(ISBLANK(Summary!AM9)," ",Summary!AM9)</f>
        <v>INC</v>
      </c>
      <c r="M14" s="120" t="str">
        <f>IF(ISBLANK(Summary!AN9)," ",Summary!AN9)</f>
        <v>NFE</v>
      </c>
    </row>
    <row r="15" spans="1:15" s="124" customFormat="1" ht="15.75" customHeight="1" x14ac:dyDescent="0.3">
      <c r="A15" s="120">
        <f>Data!A27</f>
        <v>6</v>
      </c>
      <c r="B15" s="121" t="str">
        <f>IF(ISBLANK(Data!B27)," ",Data!B27)</f>
        <v xml:space="preserve"> </v>
      </c>
      <c r="C15" s="122" t="str">
        <f>IF(ISBLANK(Data!C27)," ",Data!C27)</f>
        <v xml:space="preserve"> </v>
      </c>
      <c r="D15" s="122" t="str">
        <f>IF(ISBLANK(Data!D27)," ",Data!D27)</f>
        <v xml:space="preserve"> </v>
      </c>
      <c r="E15" s="120">
        <f>IF(ISBLANK(Summary!W10)," ",Summary!W10)</f>
        <v>0</v>
      </c>
      <c r="F15" s="120" t="str">
        <f>IF(ISBLANK(Summary!Z10)," ",Summary!Z10)</f>
        <v xml:space="preserve"> </v>
      </c>
      <c r="G15" s="120" t="str">
        <f>IF(ISBLANK(Summary!AC10)," ",Summary!AC10)</f>
        <v xml:space="preserve"> </v>
      </c>
      <c r="H15" s="120" t="str">
        <f>IF(ISBLANK(Summary!AF10)," ",Summary!AF10)</f>
        <v xml:space="preserve"> </v>
      </c>
      <c r="I15" s="120" t="str">
        <f>IF(ISBLANK(Summary!AI10)," ",Summary!AI10)</f>
        <v xml:space="preserve"> </v>
      </c>
      <c r="J15" s="123">
        <f>IF(ISBLANK(Summary!AK10)," ",Summary!AK10)</f>
        <v>0</v>
      </c>
      <c r="K15" s="123">
        <f>IF(ISBLANK(Summary!AL10)," ",Summary!AL10)</f>
        <v>65</v>
      </c>
      <c r="L15" s="123" t="str">
        <f>IF(ISBLANK(Summary!AM10)," ",Summary!AM10)</f>
        <v>INC</v>
      </c>
      <c r="M15" s="120" t="str">
        <f>IF(ISBLANK(Summary!AN10)," ",Summary!AN10)</f>
        <v>NFE</v>
      </c>
    </row>
    <row r="16" spans="1:15" s="124" customFormat="1" ht="15.75" customHeight="1" x14ac:dyDescent="0.3">
      <c r="A16" s="120">
        <f>Data!A28</f>
        <v>7</v>
      </c>
      <c r="B16" s="121" t="str">
        <f>IF(ISBLANK(Data!B28)," ",Data!B28)</f>
        <v xml:space="preserve"> </v>
      </c>
      <c r="C16" s="122" t="str">
        <f>IF(ISBLANK(Data!C28)," ",Data!C28)</f>
        <v xml:space="preserve"> </v>
      </c>
      <c r="D16" s="122" t="str">
        <f>IF(ISBLANK(Data!D28)," ",Data!D28)</f>
        <v xml:space="preserve"> </v>
      </c>
      <c r="E16" s="120">
        <f>IF(ISBLANK(Summary!W11)," ",Summary!W11)</f>
        <v>0</v>
      </c>
      <c r="F16" s="120" t="str">
        <f>IF(ISBLANK(Summary!Z11)," ",Summary!Z11)</f>
        <v xml:space="preserve"> </v>
      </c>
      <c r="G16" s="120" t="str">
        <f>IF(ISBLANK(Summary!AC11)," ",Summary!AC11)</f>
        <v xml:space="preserve"> </v>
      </c>
      <c r="H16" s="120" t="str">
        <f>IF(ISBLANK(Summary!AF11)," ",Summary!AF11)</f>
        <v xml:space="preserve"> </v>
      </c>
      <c r="I16" s="120" t="str">
        <f>IF(ISBLANK(Summary!AI11)," ",Summary!AI11)</f>
        <v xml:space="preserve"> </v>
      </c>
      <c r="J16" s="123">
        <f>IF(ISBLANK(Summary!AK11)," ",Summary!AK11)</f>
        <v>0</v>
      </c>
      <c r="K16" s="123">
        <f>IF(ISBLANK(Summary!AL11)," ",Summary!AL11)</f>
        <v>65</v>
      </c>
      <c r="L16" s="123" t="str">
        <f>IF(ISBLANK(Summary!AM11)," ",Summary!AM11)</f>
        <v>INC</v>
      </c>
      <c r="M16" s="120" t="str">
        <f>IF(ISBLANK(Summary!AN11)," ",Summary!AN11)</f>
        <v>NFE</v>
      </c>
    </row>
    <row r="17" spans="1:13" s="124" customFormat="1" ht="15.75" customHeight="1" x14ac:dyDescent="0.3">
      <c r="A17" s="120">
        <f>Data!A29</f>
        <v>8</v>
      </c>
      <c r="B17" s="121" t="str">
        <f>IF(ISBLANK(Data!B29)," ",Data!B29)</f>
        <v xml:space="preserve"> </v>
      </c>
      <c r="C17" s="122" t="str">
        <f>IF(ISBLANK(Data!C29)," ",Data!C29)</f>
        <v xml:space="preserve"> </v>
      </c>
      <c r="D17" s="122" t="str">
        <f>IF(ISBLANK(Data!D29)," ",Data!D29)</f>
        <v xml:space="preserve"> </v>
      </c>
      <c r="E17" s="120">
        <f>IF(ISBLANK(Summary!W12)," ",Summary!W12)</f>
        <v>0</v>
      </c>
      <c r="F17" s="120" t="str">
        <f>IF(ISBLANK(Summary!Z12)," ",Summary!Z12)</f>
        <v xml:space="preserve"> </v>
      </c>
      <c r="G17" s="120" t="str">
        <f>IF(ISBLANK(Summary!AC12)," ",Summary!AC12)</f>
        <v xml:space="preserve"> </v>
      </c>
      <c r="H17" s="120" t="str">
        <f>IF(ISBLANK(Summary!AF12)," ",Summary!AF12)</f>
        <v xml:space="preserve"> </v>
      </c>
      <c r="I17" s="120" t="str">
        <f>IF(ISBLANK(Summary!AI12)," ",Summary!AI12)</f>
        <v xml:space="preserve"> </v>
      </c>
      <c r="J17" s="123">
        <f>IF(ISBLANK(Summary!AK12)," ",Summary!AK12)</f>
        <v>0</v>
      </c>
      <c r="K17" s="123">
        <f>IF(ISBLANK(Summary!AL12)," ",Summary!AL12)</f>
        <v>65</v>
      </c>
      <c r="L17" s="123" t="str">
        <f>IF(ISBLANK(Summary!AM12)," ",Summary!AM12)</f>
        <v>INC</v>
      </c>
      <c r="M17" s="120" t="str">
        <f>IF(ISBLANK(Summary!AN12)," ",Summary!AN12)</f>
        <v>NFE</v>
      </c>
    </row>
    <row r="18" spans="1:13" s="124" customFormat="1" ht="15.75" customHeight="1" x14ac:dyDescent="0.3">
      <c r="A18" s="120">
        <f>Data!A30</f>
        <v>9</v>
      </c>
      <c r="B18" s="121" t="str">
        <f>IF(ISBLANK(Data!B30)," ",Data!B30)</f>
        <v xml:space="preserve"> </v>
      </c>
      <c r="C18" s="122" t="str">
        <f>IF(ISBLANK(Data!C30)," ",Data!C30)</f>
        <v xml:space="preserve"> </v>
      </c>
      <c r="D18" s="122" t="str">
        <f>IF(ISBLANK(Data!D30)," ",Data!D30)</f>
        <v xml:space="preserve"> </v>
      </c>
      <c r="E18" s="120">
        <f>IF(ISBLANK(Summary!W13)," ",Summary!W13)</f>
        <v>0</v>
      </c>
      <c r="F18" s="120" t="str">
        <f>IF(ISBLANK(Summary!Z13)," ",Summary!Z13)</f>
        <v xml:space="preserve"> </v>
      </c>
      <c r="G18" s="120" t="str">
        <f>IF(ISBLANK(Summary!AC13)," ",Summary!AC13)</f>
        <v xml:space="preserve"> </v>
      </c>
      <c r="H18" s="120" t="str">
        <f>IF(ISBLANK(Summary!AF13)," ",Summary!AF13)</f>
        <v xml:space="preserve"> </v>
      </c>
      <c r="I18" s="120" t="str">
        <f>IF(ISBLANK(Summary!AI13)," ",Summary!AI13)</f>
        <v xml:space="preserve"> </v>
      </c>
      <c r="J18" s="123">
        <f>IF(ISBLANK(Summary!AK13)," ",Summary!AK13)</f>
        <v>0</v>
      </c>
      <c r="K18" s="123">
        <f>IF(ISBLANK(Summary!AL13)," ",Summary!AL13)</f>
        <v>65</v>
      </c>
      <c r="L18" s="123" t="str">
        <f>IF(ISBLANK(Summary!AM13)," ",Summary!AM13)</f>
        <v>INC</v>
      </c>
      <c r="M18" s="120" t="str">
        <f>IF(ISBLANK(Summary!AN13)," ",Summary!AN13)</f>
        <v>NFE</v>
      </c>
    </row>
    <row r="19" spans="1:13" s="124" customFormat="1" ht="15.75" customHeight="1" x14ac:dyDescent="0.3">
      <c r="A19" s="120">
        <f>Data!A31</f>
        <v>10</v>
      </c>
      <c r="B19" s="121" t="str">
        <f>IF(ISBLANK(Data!B31)," ",Data!B31)</f>
        <v xml:space="preserve"> </v>
      </c>
      <c r="C19" s="122" t="str">
        <f>IF(ISBLANK(Data!C31)," ",Data!C31)</f>
        <v xml:space="preserve"> </v>
      </c>
      <c r="D19" s="122" t="str">
        <f>IF(ISBLANK(Data!D31)," ",Data!D31)</f>
        <v xml:space="preserve"> </v>
      </c>
      <c r="E19" s="120">
        <f>IF(ISBLANK(Summary!W14)," ",Summary!W14)</f>
        <v>0</v>
      </c>
      <c r="F19" s="120" t="str">
        <f>IF(ISBLANK(Summary!Z14)," ",Summary!Z14)</f>
        <v xml:space="preserve"> </v>
      </c>
      <c r="G19" s="120" t="str">
        <f>IF(ISBLANK(Summary!AC14)," ",Summary!AC14)</f>
        <v xml:space="preserve"> </v>
      </c>
      <c r="H19" s="120" t="str">
        <f>IF(ISBLANK(Summary!AF14)," ",Summary!AF14)</f>
        <v xml:space="preserve"> </v>
      </c>
      <c r="I19" s="120" t="str">
        <f>IF(ISBLANK(Summary!AI14)," ",Summary!AI14)</f>
        <v xml:space="preserve"> </v>
      </c>
      <c r="J19" s="123">
        <f>IF(ISBLANK(Summary!AK14)," ",Summary!AK14)</f>
        <v>0</v>
      </c>
      <c r="K19" s="123">
        <f>IF(ISBLANK(Summary!AL14)," ",Summary!AL14)</f>
        <v>65</v>
      </c>
      <c r="L19" s="123" t="str">
        <f>IF(ISBLANK(Summary!AM14)," ",Summary!AM14)</f>
        <v>INC</v>
      </c>
      <c r="M19" s="120" t="str">
        <f>IF(ISBLANK(Summary!AN14)," ",Summary!AN14)</f>
        <v>NFE</v>
      </c>
    </row>
    <row r="20" spans="1:13" s="124" customFormat="1" ht="15.75" customHeight="1" x14ac:dyDescent="0.3">
      <c r="A20" s="120">
        <f>Data!A32</f>
        <v>11</v>
      </c>
      <c r="B20" s="121" t="str">
        <f>IF(ISBLANK(Data!B32)," ",Data!B32)</f>
        <v xml:space="preserve"> </v>
      </c>
      <c r="C20" s="122" t="str">
        <f>IF(ISBLANK(Data!C32)," ",Data!C32)</f>
        <v xml:space="preserve"> </v>
      </c>
      <c r="D20" s="122" t="str">
        <f>IF(ISBLANK(Data!D32)," ",Data!D32)</f>
        <v xml:space="preserve"> </v>
      </c>
      <c r="E20" s="120">
        <f>IF(ISBLANK(Summary!W15)," ",Summary!W15)</f>
        <v>0</v>
      </c>
      <c r="F20" s="120" t="str">
        <f>IF(ISBLANK(Summary!Z15)," ",Summary!Z15)</f>
        <v xml:space="preserve"> </v>
      </c>
      <c r="G20" s="120" t="str">
        <f>IF(ISBLANK(Summary!AC15)," ",Summary!AC15)</f>
        <v xml:space="preserve"> </v>
      </c>
      <c r="H20" s="120" t="str">
        <f>IF(ISBLANK(Summary!AF15)," ",Summary!AF15)</f>
        <v xml:space="preserve"> </v>
      </c>
      <c r="I20" s="120" t="str">
        <f>IF(ISBLANK(Summary!AI15)," ",Summary!AI15)</f>
        <v xml:space="preserve"> </v>
      </c>
      <c r="J20" s="123">
        <f>IF(ISBLANK(Summary!AK15)," ",Summary!AK15)</f>
        <v>0</v>
      </c>
      <c r="K20" s="123">
        <f>IF(ISBLANK(Summary!AL15)," ",Summary!AL15)</f>
        <v>65</v>
      </c>
      <c r="L20" s="123" t="str">
        <f>IF(ISBLANK(Summary!AM15)," ",Summary!AM15)</f>
        <v>INC</v>
      </c>
      <c r="M20" s="120" t="str">
        <f>IF(ISBLANK(Summary!AN15)," ",Summary!AN15)</f>
        <v>NFE</v>
      </c>
    </row>
    <row r="21" spans="1:13" s="124" customFormat="1" ht="15.75" customHeight="1" x14ac:dyDescent="0.3">
      <c r="A21" s="120">
        <f>Data!A33</f>
        <v>12</v>
      </c>
      <c r="B21" s="121" t="str">
        <f>IF(ISBLANK(Data!B33)," ",Data!B33)</f>
        <v xml:space="preserve"> </v>
      </c>
      <c r="C21" s="122" t="str">
        <f>IF(ISBLANK(Data!C33)," ",Data!C33)</f>
        <v xml:space="preserve"> </v>
      </c>
      <c r="D21" s="122" t="str">
        <f>IF(ISBLANK(Data!D33)," ",Data!D33)</f>
        <v xml:space="preserve"> </v>
      </c>
      <c r="E21" s="120">
        <f>IF(ISBLANK(Summary!W16)," ",Summary!W16)</f>
        <v>0</v>
      </c>
      <c r="F21" s="120" t="str">
        <f>IF(ISBLANK(Summary!Z16)," ",Summary!Z16)</f>
        <v xml:space="preserve"> </v>
      </c>
      <c r="G21" s="120" t="str">
        <f>IF(ISBLANK(Summary!AC16)," ",Summary!AC16)</f>
        <v xml:space="preserve"> </v>
      </c>
      <c r="H21" s="120" t="str">
        <f>IF(ISBLANK(Summary!AF16)," ",Summary!AF16)</f>
        <v xml:space="preserve"> </v>
      </c>
      <c r="I21" s="120" t="str">
        <f>IF(ISBLANK(Summary!AI16)," ",Summary!AI16)</f>
        <v xml:space="preserve"> </v>
      </c>
      <c r="J21" s="123">
        <f>IF(ISBLANK(Summary!AK16)," ",Summary!AK16)</f>
        <v>0</v>
      </c>
      <c r="K21" s="123">
        <f>IF(ISBLANK(Summary!AL16)," ",Summary!AL16)</f>
        <v>65</v>
      </c>
      <c r="L21" s="123" t="str">
        <f>IF(ISBLANK(Summary!AM16)," ",Summary!AM16)</f>
        <v>INC</v>
      </c>
      <c r="M21" s="120" t="str">
        <f>IF(ISBLANK(Summary!AN16)," ",Summary!AN16)</f>
        <v>NFE</v>
      </c>
    </row>
    <row r="22" spans="1:13" s="124" customFormat="1" ht="15.75" customHeight="1" x14ac:dyDescent="0.3">
      <c r="A22" s="120">
        <f>Data!A34</f>
        <v>13</v>
      </c>
      <c r="B22" s="121" t="str">
        <f>IF(ISBLANK(Data!B34)," ",Data!B34)</f>
        <v xml:space="preserve"> </v>
      </c>
      <c r="C22" s="122" t="str">
        <f>IF(ISBLANK(Data!C34)," ",Data!C34)</f>
        <v xml:space="preserve"> </v>
      </c>
      <c r="D22" s="122" t="str">
        <f>IF(ISBLANK(Data!D34)," ",Data!D34)</f>
        <v xml:space="preserve"> </v>
      </c>
      <c r="E22" s="120">
        <f>IF(ISBLANK(Summary!W17)," ",Summary!W17)</f>
        <v>0</v>
      </c>
      <c r="F22" s="120" t="str">
        <f>IF(ISBLANK(Summary!Z17)," ",Summary!Z17)</f>
        <v xml:space="preserve"> </v>
      </c>
      <c r="G22" s="120" t="str">
        <f>IF(ISBLANK(Summary!AC17)," ",Summary!AC17)</f>
        <v xml:space="preserve"> </v>
      </c>
      <c r="H22" s="120" t="str">
        <f>IF(ISBLANK(Summary!AF17)," ",Summary!AF17)</f>
        <v xml:space="preserve"> </v>
      </c>
      <c r="I22" s="120" t="str">
        <f>IF(ISBLANK(Summary!AI17)," ",Summary!AI17)</f>
        <v xml:space="preserve"> </v>
      </c>
      <c r="J22" s="123">
        <f>IF(ISBLANK(Summary!AK17)," ",Summary!AK17)</f>
        <v>0</v>
      </c>
      <c r="K22" s="123">
        <f>IF(ISBLANK(Summary!AL17)," ",Summary!AL17)</f>
        <v>65</v>
      </c>
      <c r="L22" s="123" t="str">
        <f>IF(ISBLANK(Summary!AM17)," ",Summary!AM17)</f>
        <v>INC</v>
      </c>
      <c r="M22" s="120" t="str">
        <f>IF(ISBLANK(Summary!AN17)," ",Summary!AN17)</f>
        <v>NFE</v>
      </c>
    </row>
    <row r="23" spans="1:13" s="124" customFormat="1" ht="15.75" customHeight="1" x14ac:dyDescent="0.3">
      <c r="A23" s="120">
        <f>Data!A35</f>
        <v>14</v>
      </c>
      <c r="B23" s="121" t="str">
        <f>IF(ISBLANK(Data!B35)," ",Data!B35)</f>
        <v xml:space="preserve"> </v>
      </c>
      <c r="C23" s="122" t="str">
        <f>IF(ISBLANK(Data!C35)," ",Data!C35)</f>
        <v xml:space="preserve"> </v>
      </c>
      <c r="D23" s="122" t="str">
        <f>IF(ISBLANK(Data!D35)," ",Data!D35)</f>
        <v xml:space="preserve"> </v>
      </c>
      <c r="E23" s="120">
        <f>IF(ISBLANK(Summary!W18)," ",Summary!W18)</f>
        <v>0</v>
      </c>
      <c r="F23" s="120" t="str">
        <f>IF(ISBLANK(Summary!Z18)," ",Summary!Z18)</f>
        <v xml:space="preserve"> </v>
      </c>
      <c r="G23" s="120" t="str">
        <f>IF(ISBLANK(Summary!AC18)," ",Summary!AC18)</f>
        <v xml:space="preserve"> </v>
      </c>
      <c r="H23" s="120" t="str">
        <f>IF(ISBLANK(Summary!AF18)," ",Summary!AF18)</f>
        <v xml:space="preserve"> </v>
      </c>
      <c r="I23" s="120" t="str">
        <f>IF(ISBLANK(Summary!AI18)," ",Summary!AI18)</f>
        <v xml:space="preserve"> </v>
      </c>
      <c r="J23" s="123">
        <f>IF(ISBLANK(Summary!AK18)," ",Summary!AK18)</f>
        <v>0</v>
      </c>
      <c r="K23" s="123">
        <f>IF(ISBLANK(Summary!AL18)," ",Summary!AL18)</f>
        <v>65</v>
      </c>
      <c r="L23" s="123" t="str">
        <f>IF(ISBLANK(Summary!AM18)," ",Summary!AM18)</f>
        <v>INC</v>
      </c>
      <c r="M23" s="120" t="str">
        <f>IF(ISBLANK(Summary!AN18)," ",Summary!AN18)</f>
        <v>NFE</v>
      </c>
    </row>
    <row r="24" spans="1:13" s="124" customFormat="1" ht="15.75" customHeight="1" x14ac:dyDescent="0.3">
      <c r="A24" s="120">
        <f>Data!A36</f>
        <v>15</v>
      </c>
      <c r="B24" s="121" t="str">
        <f>IF(ISBLANK(Data!B36)," ",Data!B36)</f>
        <v xml:space="preserve"> </v>
      </c>
      <c r="C24" s="122" t="str">
        <f>IF(ISBLANK(Data!C36)," ",Data!C36)</f>
        <v xml:space="preserve"> </v>
      </c>
      <c r="D24" s="122" t="str">
        <f>IF(ISBLANK(Data!D36)," ",Data!D36)</f>
        <v xml:space="preserve"> </v>
      </c>
      <c r="E24" s="120">
        <f>IF(ISBLANK(Summary!W19)," ",Summary!W19)</f>
        <v>0</v>
      </c>
      <c r="F24" s="120" t="str">
        <f>IF(ISBLANK(Summary!Z19)," ",Summary!Z19)</f>
        <v xml:space="preserve"> </v>
      </c>
      <c r="G24" s="120" t="str">
        <f>IF(ISBLANK(Summary!AC19)," ",Summary!AC19)</f>
        <v xml:space="preserve"> </v>
      </c>
      <c r="H24" s="120" t="str">
        <f>IF(ISBLANK(Summary!AF19)," ",Summary!AF19)</f>
        <v xml:space="preserve"> </v>
      </c>
      <c r="I24" s="120" t="str">
        <f>IF(ISBLANK(Summary!AI19)," ",Summary!AI19)</f>
        <v xml:space="preserve"> </v>
      </c>
      <c r="J24" s="123">
        <f>IF(ISBLANK(Summary!AK19)," ",Summary!AK19)</f>
        <v>0</v>
      </c>
      <c r="K24" s="123">
        <f>IF(ISBLANK(Summary!AL19)," ",Summary!AL19)</f>
        <v>65</v>
      </c>
      <c r="L24" s="123" t="str">
        <f>IF(ISBLANK(Summary!AM19)," ",Summary!AM19)</f>
        <v>INC</v>
      </c>
      <c r="M24" s="120" t="str">
        <f>IF(ISBLANK(Summary!AN19)," ",Summary!AN19)</f>
        <v>NFE</v>
      </c>
    </row>
    <row r="25" spans="1:13" s="124" customFormat="1" ht="15.75" customHeight="1" x14ac:dyDescent="0.3">
      <c r="A25" s="120">
        <f>Data!A37</f>
        <v>16</v>
      </c>
      <c r="B25" s="121" t="str">
        <f>IF(ISBLANK(Data!B37)," ",Data!B37)</f>
        <v xml:space="preserve"> </v>
      </c>
      <c r="C25" s="122" t="str">
        <f>IF(ISBLANK(Data!C37)," ",Data!C37)</f>
        <v xml:space="preserve"> </v>
      </c>
      <c r="D25" s="122" t="str">
        <f>IF(ISBLANK(Data!D37)," ",Data!D37)</f>
        <v xml:space="preserve"> </v>
      </c>
      <c r="E25" s="120">
        <f>IF(ISBLANK(Summary!W20)," ",Summary!W20)</f>
        <v>0</v>
      </c>
      <c r="F25" s="120" t="str">
        <f>IF(ISBLANK(Summary!Z20)," ",Summary!Z20)</f>
        <v xml:space="preserve"> </v>
      </c>
      <c r="G25" s="120" t="str">
        <f>IF(ISBLANK(Summary!AC20)," ",Summary!AC20)</f>
        <v xml:space="preserve"> </v>
      </c>
      <c r="H25" s="120" t="str">
        <f>IF(ISBLANK(Summary!AF20)," ",Summary!AF20)</f>
        <v xml:space="preserve"> </v>
      </c>
      <c r="I25" s="120" t="str">
        <f>IF(ISBLANK(Summary!AI20)," ",Summary!AI20)</f>
        <v xml:space="preserve"> </v>
      </c>
      <c r="J25" s="123">
        <f>IF(ISBLANK(Summary!AK20)," ",Summary!AK20)</f>
        <v>0</v>
      </c>
      <c r="K25" s="123">
        <f>IF(ISBLANK(Summary!AL20)," ",Summary!AL20)</f>
        <v>65</v>
      </c>
      <c r="L25" s="123" t="str">
        <f>IF(ISBLANK(Summary!AM20)," ",Summary!AM20)</f>
        <v>INC</v>
      </c>
      <c r="M25" s="120" t="str">
        <f>IF(ISBLANK(Summary!AN20)," ",Summary!AN20)</f>
        <v>NFE</v>
      </c>
    </row>
    <row r="26" spans="1:13" s="124" customFormat="1" ht="15.75" customHeight="1" x14ac:dyDescent="0.3">
      <c r="A26" s="120">
        <f>Data!A38</f>
        <v>17</v>
      </c>
      <c r="B26" s="121" t="str">
        <f>IF(ISBLANK(Data!B38)," ",Data!B38)</f>
        <v xml:space="preserve"> </v>
      </c>
      <c r="C26" s="122" t="str">
        <f>IF(ISBLANK(Data!C38)," ",Data!C38)</f>
        <v xml:space="preserve"> </v>
      </c>
      <c r="D26" s="122" t="str">
        <f>IF(ISBLANK(Data!D38)," ",Data!D38)</f>
        <v xml:space="preserve"> </v>
      </c>
      <c r="E26" s="120">
        <f>IF(ISBLANK(Summary!W21)," ",Summary!W21)</f>
        <v>0</v>
      </c>
      <c r="F26" s="120" t="str">
        <f>IF(ISBLANK(Summary!Z21)," ",Summary!Z21)</f>
        <v xml:space="preserve"> </v>
      </c>
      <c r="G26" s="120" t="str">
        <f>IF(ISBLANK(Summary!AC21)," ",Summary!AC21)</f>
        <v xml:space="preserve"> </v>
      </c>
      <c r="H26" s="120" t="str">
        <f>IF(ISBLANK(Summary!AF21)," ",Summary!AF21)</f>
        <v xml:space="preserve"> </v>
      </c>
      <c r="I26" s="120" t="str">
        <f>IF(ISBLANK(Summary!AI21)," ",Summary!AI21)</f>
        <v xml:space="preserve"> </v>
      </c>
      <c r="J26" s="123">
        <f>IF(ISBLANK(Summary!AK21)," ",Summary!AK21)</f>
        <v>0</v>
      </c>
      <c r="K26" s="123">
        <f>IF(ISBLANK(Summary!AL21)," ",Summary!AL21)</f>
        <v>65</v>
      </c>
      <c r="L26" s="123" t="str">
        <f>IF(ISBLANK(Summary!AM21)," ",Summary!AM21)</f>
        <v>INC</v>
      </c>
      <c r="M26" s="120" t="str">
        <f>IF(ISBLANK(Summary!AN21)," ",Summary!AN21)</f>
        <v>NFE</v>
      </c>
    </row>
    <row r="27" spans="1:13" s="124" customFormat="1" ht="15.75" customHeight="1" x14ac:dyDescent="0.3">
      <c r="A27" s="120">
        <f>Data!A39</f>
        <v>18</v>
      </c>
      <c r="B27" s="121" t="str">
        <f>IF(ISBLANK(Data!B39)," ",Data!B39)</f>
        <v xml:space="preserve"> </v>
      </c>
      <c r="C27" s="122" t="str">
        <f>IF(ISBLANK(Data!C39)," ",Data!C39)</f>
        <v xml:space="preserve"> </v>
      </c>
      <c r="D27" s="122" t="str">
        <f>IF(ISBLANK(Data!D39)," ",Data!D39)</f>
        <v xml:space="preserve"> </v>
      </c>
      <c r="E27" s="120">
        <f>IF(ISBLANK(Summary!W22)," ",Summary!W22)</f>
        <v>0</v>
      </c>
      <c r="F27" s="120" t="str">
        <f>IF(ISBLANK(Summary!Z22)," ",Summary!Z22)</f>
        <v xml:space="preserve"> </v>
      </c>
      <c r="G27" s="120" t="str">
        <f>IF(ISBLANK(Summary!AC22)," ",Summary!AC22)</f>
        <v xml:space="preserve"> </v>
      </c>
      <c r="H27" s="120" t="str">
        <f>IF(ISBLANK(Summary!AF22)," ",Summary!AF22)</f>
        <v xml:space="preserve"> </v>
      </c>
      <c r="I27" s="120" t="str">
        <f>IF(ISBLANK(Summary!AI22)," ",Summary!AI22)</f>
        <v xml:space="preserve"> </v>
      </c>
      <c r="J27" s="123">
        <f>IF(ISBLANK(Summary!AK22)," ",Summary!AK22)</f>
        <v>0</v>
      </c>
      <c r="K27" s="123">
        <f>IF(ISBLANK(Summary!AL22)," ",Summary!AL22)</f>
        <v>65</v>
      </c>
      <c r="L27" s="123" t="str">
        <f>IF(ISBLANK(Summary!AM22)," ",Summary!AM22)</f>
        <v>INC</v>
      </c>
      <c r="M27" s="120" t="str">
        <f>IF(ISBLANK(Summary!AN22)," ",Summary!AN22)</f>
        <v>NFE</v>
      </c>
    </row>
    <row r="28" spans="1:13" s="124" customFormat="1" ht="15.75" customHeight="1" x14ac:dyDescent="0.3">
      <c r="A28" s="120">
        <f>Data!A40</f>
        <v>19</v>
      </c>
      <c r="B28" s="121" t="str">
        <f>IF(ISBLANK(Data!B40)," ",Data!B40)</f>
        <v xml:space="preserve"> </v>
      </c>
      <c r="C28" s="122" t="str">
        <f>IF(ISBLANK(Data!C40)," ",Data!C40)</f>
        <v xml:space="preserve"> </v>
      </c>
      <c r="D28" s="122" t="str">
        <f>IF(ISBLANK(Data!D40)," ",Data!D40)</f>
        <v xml:space="preserve"> </v>
      </c>
      <c r="E28" s="120">
        <f>IF(ISBLANK(Summary!W23)," ",Summary!W23)</f>
        <v>0</v>
      </c>
      <c r="F28" s="120" t="str">
        <f>IF(ISBLANK(Summary!Z23)," ",Summary!Z23)</f>
        <v xml:space="preserve"> </v>
      </c>
      <c r="G28" s="120" t="str">
        <f>IF(ISBLANK(Summary!AC23)," ",Summary!AC23)</f>
        <v xml:space="preserve"> </v>
      </c>
      <c r="H28" s="120" t="str">
        <f>IF(ISBLANK(Summary!AF23)," ",Summary!AF23)</f>
        <v xml:space="preserve"> </v>
      </c>
      <c r="I28" s="120" t="str">
        <f>IF(ISBLANK(Summary!AI23)," ",Summary!AI23)</f>
        <v xml:space="preserve"> </v>
      </c>
      <c r="J28" s="123">
        <f>IF(ISBLANK(Summary!AK23)," ",Summary!AK23)</f>
        <v>0</v>
      </c>
      <c r="K28" s="123">
        <f>IF(ISBLANK(Summary!AL23)," ",Summary!AL23)</f>
        <v>65</v>
      </c>
      <c r="L28" s="123" t="str">
        <f>IF(ISBLANK(Summary!AM23)," ",Summary!AM23)</f>
        <v>INC</v>
      </c>
      <c r="M28" s="120" t="str">
        <f>IF(ISBLANK(Summary!AN23)," ",Summary!AN23)</f>
        <v>NFE</v>
      </c>
    </row>
    <row r="29" spans="1:13" s="124" customFormat="1" ht="15.75" customHeight="1" x14ac:dyDescent="0.3">
      <c r="A29" s="120">
        <f>Data!A41</f>
        <v>20</v>
      </c>
      <c r="B29" s="121" t="str">
        <f>IF(ISBLANK(Data!B41)," ",Data!B41)</f>
        <v xml:space="preserve"> </v>
      </c>
      <c r="C29" s="122" t="str">
        <f>IF(ISBLANK(Data!C41)," ",Data!C41)</f>
        <v xml:space="preserve"> </v>
      </c>
      <c r="D29" s="122" t="str">
        <f>IF(ISBLANK(Data!D41)," ",Data!D41)</f>
        <v xml:space="preserve"> </v>
      </c>
      <c r="E29" s="120">
        <f>IF(ISBLANK(Summary!W24)," ",Summary!W24)</f>
        <v>0</v>
      </c>
      <c r="F29" s="120" t="str">
        <f>IF(ISBLANK(Summary!Z24)," ",Summary!Z24)</f>
        <v xml:space="preserve"> </v>
      </c>
      <c r="G29" s="120" t="str">
        <f>IF(ISBLANK(Summary!AC24)," ",Summary!AC24)</f>
        <v xml:space="preserve"> </v>
      </c>
      <c r="H29" s="120" t="str">
        <f>IF(ISBLANK(Summary!AF24)," ",Summary!AF24)</f>
        <v xml:space="preserve"> </v>
      </c>
      <c r="I29" s="120" t="str">
        <f>IF(ISBLANK(Summary!AI24)," ",Summary!AI24)</f>
        <v xml:space="preserve"> </v>
      </c>
      <c r="J29" s="123">
        <f>IF(ISBLANK(Summary!AK24)," ",Summary!AK24)</f>
        <v>0</v>
      </c>
      <c r="K29" s="123">
        <f>IF(ISBLANK(Summary!AL24)," ",Summary!AL24)</f>
        <v>65</v>
      </c>
      <c r="L29" s="123" t="str">
        <f>IF(ISBLANK(Summary!AM24)," ",Summary!AM24)</f>
        <v>INC</v>
      </c>
      <c r="M29" s="120" t="str">
        <f>IF(ISBLANK(Summary!AN24)," ",Summary!AN24)</f>
        <v>NFE</v>
      </c>
    </row>
    <row r="30" spans="1:13" s="124" customFormat="1" ht="15.75" customHeight="1" x14ac:dyDescent="0.3">
      <c r="A30" s="120">
        <f>Data!A42</f>
        <v>21</v>
      </c>
      <c r="B30" s="121" t="str">
        <f>IF(ISBLANK(Data!B42)," ",Data!B42)</f>
        <v xml:space="preserve"> </v>
      </c>
      <c r="C30" s="122" t="str">
        <f>IF(ISBLANK(Data!C42)," ",Data!C42)</f>
        <v xml:space="preserve"> </v>
      </c>
      <c r="D30" s="122" t="str">
        <f>IF(ISBLANK(Data!D42)," ",Data!D42)</f>
        <v xml:space="preserve"> </v>
      </c>
      <c r="E30" s="120">
        <f>IF(ISBLANK(Summary!W25)," ",Summary!W25)</f>
        <v>0</v>
      </c>
      <c r="F30" s="120" t="str">
        <f>IF(ISBLANK(Summary!Z25)," ",Summary!Z25)</f>
        <v xml:space="preserve"> </v>
      </c>
      <c r="G30" s="120" t="str">
        <f>IF(ISBLANK(Summary!AC25)," ",Summary!AC25)</f>
        <v xml:space="preserve"> </v>
      </c>
      <c r="H30" s="120" t="str">
        <f>IF(ISBLANK(Summary!AF25)," ",Summary!AF25)</f>
        <v xml:space="preserve"> </v>
      </c>
      <c r="I30" s="120" t="str">
        <f>IF(ISBLANK(Summary!AI25)," ",Summary!AI25)</f>
        <v xml:space="preserve"> </v>
      </c>
      <c r="J30" s="123">
        <f>IF(ISBLANK(Summary!AK25)," ",Summary!AK25)</f>
        <v>0</v>
      </c>
      <c r="K30" s="123">
        <f>IF(ISBLANK(Summary!AL25)," ",Summary!AL25)</f>
        <v>65</v>
      </c>
      <c r="L30" s="123" t="str">
        <f>IF(ISBLANK(Summary!AM25)," ",Summary!AM25)</f>
        <v>INC</v>
      </c>
      <c r="M30" s="120" t="str">
        <f>IF(ISBLANK(Summary!AN25)," ",Summary!AN25)</f>
        <v>NFE</v>
      </c>
    </row>
    <row r="31" spans="1:13" s="124" customFormat="1" ht="15.75" customHeight="1" x14ac:dyDescent="0.3">
      <c r="A31" s="120">
        <f>Data!A43</f>
        <v>22</v>
      </c>
      <c r="B31" s="121" t="str">
        <f>IF(ISBLANK(Data!B43)," ",Data!B43)</f>
        <v xml:space="preserve"> </v>
      </c>
      <c r="C31" s="122" t="str">
        <f>IF(ISBLANK(Data!C43)," ",Data!C43)</f>
        <v xml:space="preserve"> </v>
      </c>
      <c r="D31" s="122" t="str">
        <f>IF(ISBLANK(Data!D43)," ",Data!D43)</f>
        <v xml:space="preserve"> </v>
      </c>
      <c r="E31" s="120">
        <f>IF(ISBLANK(Summary!W26)," ",Summary!W26)</f>
        <v>0</v>
      </c>
      <c r="F31" s="120" t="str">
        <f>IF(ISBLANK(Summary!Z26)," ",Summary!Z26)</f>
        <v xml:space="preserve"> </v>
      </c>
      <c r="G31" s="120" t="str">
        <f>IF(ISBLANK(Summary!AC26)," ",Summary!AC26)</f>
        <v xml:space="preserve"> </v>
      </c>
      <c r="H31" s="120" t="str">
        <f>IF(ISBLANK(Summary!AF26)," ",Summary!AF26)</f>
        <v xml:space="preserve"> </v>
      </c>
      <c r="I31" s="120" t="str">
        <f>IF(ISBLANK(Summary!AI26)," ",Summary!AI26)</f>
        <v xml:space="preserve"> </v>
      </c>
      <c r="J31" s="123">
        <f>IF(ISBLANK(Summary!AK26)," ",Summary!AK26)</f>
        <v>0</v>
      </c>
      <c r="K31" s="123">
        <f>IF(ISBLANK(Summary!AL26)," ",Summary!AL26)</f>
        <v>65</v>
      </c>
      <c r="L31" s="123" t="str">
        <f>IF(ISBLANK(Summary!AM26)," ",Summary!AM26)</f>
        <v>INC</v>
      </c>
      <c r="M31" s="120" t="str">
        <f>IF(ISBLANK(Summary!AN26)," ",Summary!AN26)</f>
        <v>NFE</v>
      </c>
    </row>
    <row r="32" spans="1:13" s="124" customFormat="1" ht="15.75" customHeight="1" x14ac:dyDescent="0.3">
      <c r="A32" s="120">
        <f>Data!A44</f>
        <v>23</v>
      </c>
      <c r="B32" s="121" t="str">
        <f>IF(ISBLANK(Data!B44)," ",Data!B44)</f>
        <v xml:space="preserve"> </v>
      </c>
      <c r="C32" s="122" t="str">
        <f>IF(ISBLANK(Data!C44)," ",Data!C44)</f>
        <v xml:space="preserve"> </v>
      </c>
      <c r="D32" s="122" t="str">
        <f>IF(ISBLANK(Data!D44)," ",Data!D44)</f>
        <v xml:space="preserve"> </v>
      </c>
      <c r="E32" s="120">
        <f>IF(ISBLANK(Summary!W27)," ",Summary!W27)</f>
        <v>0</v>
      </c>
      <c r="F32" s="120" t="str">
        <f>IF(ISBLANK(Summary!Z27)," ",Summary!Z27)</f>
        <v xml:space="preserve"> </v>
      </c>
      <c r="G32" s="120" t="str">
        <f>IF(ISBLANK(Summary!AC27)," ",Summary!AC27)</f>
        <v xml:space="preserve"> </v>
      </c>
      <c r="H32" s="120" t="str">
        <f>IF(ISBLANK(Summary!AF27)," ",Summary!AF27)</f>
        <v xml:space="preserve"> </v>
      </c>
      <c r="I32" s="120" t="str">
        <f>IF(ISBLANK(Summary!AI27)," ",Summary!AI27)</f>
        <v xml:space="preserve"> </v>
      </c>
      <c r="J32" s="123">
        <f>IF(ISBLANK(Summary!AK27)," ",Summary!AK27)</f>
        <v>0</v>
      </c>
      <c r="K32" s="123">
        <f>IF(ISBLANK(Summary!AL27)," ",Summary!AL27)</f>
        <v>65</v>
      </c>
      <c r="L32" s="123" t="str">
        <f>IF(ISBLANK(Summary!AM27)," ",Summary!AM27)</f>
        <v>INC</v>
      </c>
      <c r="M32" s="120" t="str">
        <f>IF(ISBLANK(Summary!AN27)," ",Summary!AN27)</f>
        <v>NFE</v>
      </c>
    </row>
    <row r="33" spans="1:13" s="124" customFormat="1" ht="15.75" customHeight="1" x14ac:dyDescent="0.3">
      <c r="A33" s="120">
        <f>Data!A45</f>
        <v>24</v>
      </c>
      <c r="B33" s="121" t="str">
        <f>IF(ISBLANK(Data!B45)," ",Data!B45)</f>
        <v xml:space="preserve"> </v>
      </c>
      <c r="C33" s="122" t="str">
        <f>IF(ISBLANK(Data!C45)," ",Data!C45)</f>
        <v xml:space="preserve"> </v>
      </c>
      <c r="D33" s="122" t="str">
        <f>IF(ISBLANK(Data!D45)," ",Data!D45)</f>
        <v xml:space="preserve"> </v>
      </c>
      <c r="E33" s="120">
        <f>IF(ISBLANK(Summary!W28)," ",Summary!W28)</f>
        <v>0</v>
      </c>
      <c r="F33" s="120" t="str">
        <f>IF(ISBLANK(Summary!Z28)," ",Summary!Z28)</f>
        <v xml:space="preserve"> </v>
      </c>
      <c r="G33" s="120" t="str">
        <f>IF(ISBLANK(Summary!AC28)," ",Summary!AC28)</f>
        <v xml:space="preserve"> </v>
      </c>
      <c r="H33" s="120" t="str">
        <f>IF(ISBLANK(Summary!AF28)," ",Summary!AF28)</f>
        <v xml:space="preserve"> </v>
      </c>
      <c r="I33" s="120" t="str">
        <f>IF(ISBLANK(Summary!AI28)," ",Summary!AI28)</f>
        <v xml:space="preserve"> </v>
      </c>
      <c r="J33" s="123">
        <f>IF(ISBLANK(Summary!AK28)," ",Summary!AK28)</f>
        <v>0</v>
      </c>
      <c r="K33" s="123">
        <f>IF(ISBLANK(Summary!AL28)," ",Summary!AL28)</f>
        <v>65</v>
      </c>
      <c r="L33" s="123" t="str">
        <f>IF(ISBLANK(Summary!AM28)," ",Summary!AM28)</f>
        <v>INC</v>
      </c>
      <c r="M33" s="120" t="str">
        <f>IF(ISBLANK(Summary!AN28)," ",Summary!AN28)</f>
        <v>NFE</v>
      </c>
    </row>
    <row r="34" spans="1:13" s="124" customFormat="1" ht="15.75" customHeight="1" x14ac:dyDescent="0.3">
      <c r="A34" s="120">
        <f>Data!A46</f>
        <v>25</v>
      </c>
      <c r="B34" s="121" t="str">
        <f>IF(ISBLANK(Data!B46)," ",Data!B46)</f>
        <v xml:space="preserve"> </v>
      </c>
      <c r="C34" s="122" t="str">
        <f>IF(ISBLANK(Data!C46)," ",Data!C46)</f>
        <v xml:space="preserve"> </v>
      </c>
      <c r="D34" s="122" t="str">
        <f>IF(ISBLANK(Data!D46)," ",Data!D46)</f>
        <v xml:space="preserve"> </v>
      </c>
      <c r="E34" s="120">
        <f>IF(ISBLANK(Summary!W29)," ",Summary!W29)</f>
        <v>0</v>
      </c>
      <c r="F34" s="120" t="str">
        <f>IF(ISBLANK(Summary!Z29)," ",Summary!Z29)</f>
        <v xml:space="preserve"> </v>
      </c>
      <c r="G34" s="120" t="str">
        <f>IF(ISBLANK(Summary!AC29)," ",Summary!AC29)</f>
        <v xml:space="preserve"> </v>
      </c>
      <c r="H34" s="120" t="str">
        <f>IF(ISBLANK(Summary!AF29)," ",Summary!AF29)</f>
        <v xml:space="preserve"> </v>
      </c>
      <c r="I34" s="120" t="str">
        <f>IF(ISBLANK(Summary!AI29)," ",Summary!AI29)</f>
        <v xml:space="preserve"> </v>
      </c>
      <c r="J34" s="123">
        <f>IF(ISBLANK(Summary!AK29)," ",Summary!AK29)</f>
        <v>0</v>
      </c>
      <c r="K34" s="123">
        <f>IF(ISBLANK(Summary!AL29)," ",Summary!AL29)</f>
        <v>65</v>
      </c>
      <c r="L34" s="123" t="str">
        <f>IF(ISBLANK(Summary!AM29)," ",Summary!AM29)</f>
        <v>INC</v>
      </c>
      <c r="M34" s="120" t="str">
        <f>IF(ISBLANK(Summary!AN29)," ",Summary!AN29)</f>
        <v>NFE</v>
      </c>
    </row>
    <row r="35" spans="1:13" s="124" customFormat="1" ht="15.75" customHeight="1" x14ac:dyDescent="0.3">
      <c r="A35" s="120">
        <f>Data!A47</f>
        <v>26</v>
      </c>
      <c r="B35" s="121" t="str">
        <f>IF(ISBLANK(Data!B47)," ",Data!B47)</f>
        <v xml:space="preserve"> </v>
      </c>
      <c r="C35" s="122" t="str">
        <f>IF(ISBLANK(Data!C47)," ",Data!C47)</f>
        <v xml:space="preserve"> </v>
      </c>
      <c r="D35" s="122" t="str">
        <f>IF(ISBLANK(Data!D47)," ",Data!D47)</f>
        <v xml:space="preserve"> </v>
      </c>
      <c r="E35" s="120">
        <f>IF(ISBLANK(Summary!W30)," ",Summary!W30)</f>
        <v>0</v>
      </c>
      <c r="F35" s="120" t="str">
        <f>IF(ISBLANK(Summary!Z30)," ",Summary!Z30)</f>
        <v xml:space="preserve"> </v>
      </c>
      <c r="G35" s="120" t="str">
        <f>IF(ISBLANK(Summary!AC30)," ",Summary!AC30)</f>
        <v xml:space="preserve"> </v>
      </c>
      <c r="H35" s="120" t="str">
        <f>IF(ISBLANK(Summary!AF30)," ",Summary!AF30)</f>
        <v xml:space="preserve"> </v>
      </c>
      <c r="I35" s="120" t="str">
        <f>IF(ISBLANK(Summary!AI30)," ",Summary!AI30)</f>
        <v xml:space="preserve"> </v>
      </c>
      <c r="J35" s="123">
        <f>IF(ISBLANK(Summary!AK30)," ",Summary!AK30)</f>
        <v>0</v>
      </c>
      <c r="K35" s="123">
        <f>IF(ISBLANK(Summary!AL30)," ",Summary!AL30)</f>
        <v>65</v>
      </c>
      <c r="L35" s="123" t="str">
        <f>IF(ISBLANK(Summary!AM30)," ",Summary!AM30)</f>
        <v>INC</v>
      </c>
      <c r="M35" s="120" t="str">
        <f>IF(ISBLANK(Summary!AN30)," ",Summary!AN30)</f>
        <v>NFE</v>
      </c>
    </row>
    <row r="36" spans="1:13" s="124" customFormat="1" ht="15.75" customHeight="1" x14ac:dyDescent="0.3">
      <c r="A36" s="120">
        <f>Data!A48</f>
        <v>27</v>
      </c>
      <c r="B36" s="121" t="str">
        <f>IF(ISBLANK(Data!B48)," ",Data!B48)</f>
        <v xml:space="preserve"> </v>
      </c>
      <c r="C36" s="122" t="str">
        <f>IF(ISBLANK(Data!C48)," ",Data!C48)</f>
        <v xml:space="preserve"> </v>
      </c>
      <c r="D36" s="122" t="str">
        <f>IF(ISBLANK(Data!D48)," ",Data!D48)</f>
        <v xml:space="preserve"> </v>
      </c>
      <c r="E36" s="120">
        <f>IF(ISBLANK(Summary!W31)," ",Summary!W31)</f>
        <v>0</v>
      </c>
      <c r="F36" s="120" t="str">
        <f>IF(ISBLANK(Summary!Z31)," ",Summary!Z31)</f>
        <v xml:space="preserve"> </v>
      </c>
      <c r="G36" s="120" t="str">
        <f>IF(ISBLANK(Summary!AC31)," ",Summary!AC31)</f>
        <v xml:space="preserve"> </v>
      </c>
      <c r="H36" s="120" t="str">
        <f>IF(ISBLANK(Summary!AF31)," ",Summary!AF31)</f>
        <v xml:space="preserve"> </v>
      </c>
      <c r="I36" s="120" t="str">
        <f>IF(ISBLANK(Summary!AI31)," ",Summary!AI31)</f>
        <v xml:space="preserve"> </v>
      </c>
      <c r="J36" s="123">
        <f>IF(ISBLANK(Summary!AK31)," ",Summary!AK31)</f>
        <v>0</v>
      </c>
      <c r="K36" s="123">
        <f>IF(ISBLANK(Summary!AL31)," ",Summary!AL31)</f>
        <v>65</v>
      </c>
      <c r="L36" s="123" t="str">
        <f>IF(ISBLANK(Summary!AM31)," ",Summary!AM31)</f>
        <v>INC</v>
      </c>
      <c r="M36" s="120" t="str">
        <f>IF(ISBLANK(Summary!AN31)," ",Summary!AN31)</f>
        <v>NFE</v>
      </c>
    </row>
    <row r="37" spans="1:13" s="124" customFormat="1" ht="15.75" customHeight="1" x14ac:dyDescent="0.3">
      <c r="A37" s="120">
        <f>Data!A49</f>
        <v>28</v>
      </c>
      <c r="B37" s="121" t="str">
        <f>IF(ISBLANK(Data!B49)," ",Data!B49)</f>
        <v xml:space="preserve"> </v>
      </c>
      <c r="C37" s="122" t="str">
        <f>IF(ISBLANK(Data!C49)," ",Data!C49)</f>
        <v xml:space="preserve"> </v>
      </c>
      <c r="D37" s="122" t="str">
        <f>IF(ISBLANK(Data!D49)," ",Data!D49)</f>
        <v xml:space="preserve"> </v>
      </c>
      <c r="E37" s="120">
        <f>IF(ISBLANK(Summary!W32)," ",Summary!W32)</f>
        <v>0</v>
      </c>
      <c r="F37" s="120" t="str">
        <f>IF(ISBLANK(Summary!Z32)," ",Summary!Z32)</f>
        <v xml:space="preserve"> </v>
      </c>
      <c r="G37" s="120" t="str">
        <f>IF(ISBLANK(Summary!AC32)," ",Summary!AC32)</f>
        <v xml:space="preserve"> </v>
      </c>
      <c r="H37" s="120" t="str">
        <f>IF(ISBLANK(Summary!AF32)," ",Summary!AF32)</f>
        <v xml:space="preserve"> </v>
      </c>
      <c r="I37" s="120" t="str">
        <f>IF(ISBLANK(Summary!AI32)," ",Summary!AI32)</f>
        <v xml:space="preserve"> </v>
      </c>
      <c r="J37" s="123">
        <f>IF(ISBLANK(Summary!AK32)," ",Summary!AK32)</f>
        <v>0</v>
      </c>
      <c r="K37" s="123">
        <f>IF(ISBLANK(Summary!AL32)," ",Summary!AL32)</f>
        <v>65</v>
      </c>
      <c r="L37" s="123" t="str">
        <f>IF(ISBLANK(Summary!AM32)," ",Summary!AM32)</f>
        <v>INC</v>
      </c>
      <c r="M37" s="120" t="str">
        <f>IF(ISBLANK(Summary!AN32)," ",Summary!AN32)</f>
        <v>NFE</v>
      </c>
    </row>
    <row r="38" spans="1:13" s="124" customFormat="1" ht="15.75" customHeight="1" x14ac:dyDescent="0.3">
      <c r="A38" s="120">
        <f>Data!A50</f>
        <v>29</v>
      </c>
      <c r="B38" s="121" t="str">
        <f>IF(ISBLANK(Data!B50)," ",Data!B50)</f>
        <v xml:space="preserve"> </v>
      </c>
      <c r="C38" s="122" t="str">
        <f>IF(ISBLANK(Data!C50)," ",Data!C50)</f>
        <v xml:space="preserve"> </v>
      </c>
      <c r="D38" s="122" t="str">
        <f>IF(ISBLANK(Data!D50)," ",Data!D50)</f>
        <v xml:space="preserve"> </v>
      </c>
      <c r="E38" s="120">
        <f>IF(ISBLANK(Summary!W33)," ",Summary!W33)</f>
        <v>0</v>
      </c>
      <c r="F38" s="120" t="str">
        <f>IF(ISBLANK(Summary!Z33)," ",Summary!Z33)</f>
        <v xml:space="preserve"> </v>
      </c>
      <c r="G38" s="120" t="str">
        <f>IF(ISBLANK(Summary!AC33)," ",Summary!AC33)</f>
        <v xml:space="preserve"> </v>
      </c>
      <c r="H38" s="120" t="str">
        <f>IF(ISBLANK(Summary!AF33)," ",Summary!AF33)</f>
        <v xml:space="preserve"> </v>
      </c>
      <c r="I38" s="120" t="str">
        <f>IF(ISBLANK(Summary!AI33)," ",Summary!AI33)</f>
        <v xml:space="preserve"> </v>
      </c>
      <c r="J38" s="123">
        <f>IF(ISBLANK(Summary!AK33)," ",Summary!AK33)</f>
        <v>0</v>
      </c>
      <c r="K38" s="123">
        <f>IF(ISBLANK(Summary!AL33)," ",Summary!AL33)</f>
        <v>65</v>
      </c>
      <c r="L38" s="123" t="str">
        <f>IF(ISBLANK(Summary!AM33)," ",Summary!AM33)</f>
        <v>INC</v>
      </c>
      <c r="M38" s="120" t="str">
        <f>IF(ISBLANK(Summary!AN33)," ",Summary!AN33)</f>
        <v>NFE</v>
      </c>
    </row>
    <row r="39" spans="1:13" s="124" customFormat="1" ht="15.75" customHeight="1" x14ac:dyDescent="0.3">
      <c r="A39" s="120">
        <f>Data!A51</f>
        <v>30</v>
      </c>
      <c r="B39" s="121" t="str">
        <f>IF(ISBLANK(Data!B51)," ",Data!B51)</f>
        <v xml:space="preserve"> </v>
      </c>
      <c r="C39" s="122" t="str">
        <f>IF(ISBLANK(Data!C51)," ",Data!C51)</f>
        <v xml:space="preserve"> </v>
      </c>
      <c r="D39" s="122" t="str">
        <f>IF(ISBLANK(Data!D51)," ",Data!D51)</f>
        <v xml:space="preserve"> </v>
      </c>
      <c r="E39" s="120">
        <f>IF(ISBLANK(Summary!W34)," ",Summary!W34)</f>
        <v>0</v>
      </c>
      <c r="F39" s="120" t="str">
        <f>IF(ISBLANK(Summary!Z34)," ",Summary!Z34)</f>
        <v xml:space="preserve"> </v>
      </c>
      <c r="G39" s="120" t="str">
        <f>IF(ISBLANK(Summary!AC34)," ",Summary!AC34)</f>
        <v xml:space="preserve"> </v>
      </c>
      <c r="H39" s="120" t="str">
        <f>IF(ISBLANK(Summary!AF34)," ",Summary!AF34)</f>
        <v xml:space="preserve"> </v>
      </c>
      <c r="I39" s="120" t="str">
        <f>IF(ISBLANK(Summary!AI34)," ",Summary!AI34)</f>
        <v xml:space="preserve"> </v>
      </c>
      <c r="J39" s="123">
        <f>IF(ISBLANK(Summary!AK34)," ",Summary!AK34)</f>
        <v>0</v>
      </c>
      <c r="K39" s="123">
        <f>IF(ISBLANK(Summary!AL34)," ",Summary!AL34)</f>
        <v>65</v>
      </c>
      <c r="L39" s="123" t="str">
        <f>IF(ISBLANK(Summary!AM34)," ",Summary!AM34)</f>
        <v>INC</v>
      </c>
      <c r="M39" s="120" t="str">
        <f>IF(ISBLANK(Summary!AN34)," ",Summary!AN34)</f>
        <v>NFE</v>
      </c>
    </row>
    <row r="40" spans="1:13" s="124" customFormat="1" ht="15.75" customHeight="1" x14ac:dyDescent="0.3">
      <c r="A40" s="120">
        <f>Data!A52</f>
        <v>31</v>
      </c>
      <c r="B40" s="121" t="str">
        <f>IF(ISBLANK(Data!B52)," ",Data!B52)</f>
        <v xml:space="preserve"> </v>
      </c>
      <c r="C40" s="122" t="str">
        <f>IF(ISBLANK(Data!C52)," ",Data!C52)</f>
        <v xml:space="preserve"> </v>
      </c>
      <c r="D40" s="122" t="str">
        <f>IF(ISBLANK(Data!D52)," ",Data!D52)</f>
        <v xml:space="preserve"> </v>
      </c>
      <c r="E40" s="120">
        <f>IF(ISBLANK(Summary!W35)," ",Summary!W35)</f>
        <v>0</v>
      </c>
      <c r="F40" s="120" t="str">
        <f>IF(ISBLANK(Summary!Z35)," ",Summary!Z35)</f>
        <v xml:space="preserve"> </v>
      </c>
      <c r="G40" s="120" t="str">
        <f>IF(ISBLANK(Summary!AC35)," ",Summary!AC35)</f>
        <v xml:space="preserve"> </v>
      </c>
      <c r="H40" s="120" t="str">
        <f>IF(ISBLANK(Summary!AF35)," ",Summary!AF35)</f>
        <v xml:space="preserve"> </v>
      </c>
      <c r="I40" s="120" t="str">
        <f>IF(ISBLANK(Summary!AI35)," ",Summary!AI35)</f>
        <v xml:space="preserve"> </v>
      </c>
      <c r="J40" s="123">
        <f>IF(ISBLANK(Summary!AK35)," ",Summary!AK35)</f>
        <v>0</v>
      </c>
      <c r="K40" s="123">
        <f>IF(ISBLANK(Summary!AL35)," ",Summary!AL35)</f>
        <v>65</v>
      </c>
      <c r="L40" s="123" t="str">
        <f>IF(ISBLANK(Summary!AM35)," ",Summary!AM35)</f>
        <v>INC</v>
      </c>
      <c r="M40" s="120" t="str">
        <f>IF(ISBLANK(Summary!AN35)," ",Summary!AN35)</f>
        <v>NFE</v>
      </c>
    </row>
    <row r="41" spans="1:13" s="124" customFormat="1" ht="15.75" customHeight="1" x14ac:dyDescent="0.3">
      <c r="A41" s="120">
        <f>Data!A53</f>
        <v>32</v>
      </c>
      <c r="B41" s="121" t="str">
        <f>IF(ISBLANK(Data!B53)," ",Data!B53)</f>
        <v xml:space="preserve"> </v>
      </c>
      <c r="C41" s="122" t="str">
        <f>IF(ISBLANK(Data!C53)," ",Data!C53)</f>
        <v xml:space="preserve"> </v>
      </c>
      <c r="D41" s="122" t="str">
        <f>IF(ISBLANK(Data!D53)," ",Data!D53)</f>
        <v xml:space="preserve"> </v>
      </c>
      <c r="E41" s="120">
        <f>IF(ISBLANK(Summary!W36)," ",Summary!W36)</f>
        <v>0</v>
      </c>
      <c r="F41" s="120" t="str">
        <f>IF(ISBLANK(Summary!Z36)," ",Summary!Z36)</f>
        <v xml:space="preserve"> </v>
      </c>
      <c r="G41" s="120" t="str">
        <f>IF(ISBLANK(Summary!AC36)," ",Summary!AC36)</f>
        <v xml:space="preserve"> </v>
      </c>
      <c r="H41" s="120" t="str">
        <f>IF(ISBLANK(Summary!AF36)," ",Summary!AF36)</f>
        <v xml:space="preserve"> </v>
      </c>
      <c r="I41" s="120" t="str">
        <f>IF(ISBLANK(Summary!AI36)," ",Summary!AI36)</f>
        <v xml:space="preserve"> </v>
      </c>
      <c r="J41" s="123">
        <f>IF(ISBLANK(Summary!AK36)," ",Summary!AK36)</f>
        <v>0</v>
      </c>
      <c r="K41" s="123">
        <f>IF(ISBLANK(Summary!AL36)," ",Summary!AL36)</f>
        <v>65</v>
      </c>
      <c r="L41" s="123" t="str">
        <f>IF(ISBLANK(Summary!AM36)," ",Summary!AM36)</f>
        <v>INC</v>
      </c>
      <c r="M41" s="120" t="str">
        <f>IF(ISBLANK(Summary!AN36)," ",Summary!AN36)</f>
        <v>NFE</v>
      </c>
    </row>
    <row r="42" spans="1:13" s="124" customFormat="1" ht="15.75" customHeight="1" x14ac:dyDescent="0.3">
      <c r="A42" s="120">
        <f>Data!A54</f>
        <v>33</v>
      </c>
      <c r="B42" s="121" t="str">
        <f>IF(ISBLANK(Data!B54)," ",Data!B54)</f>
        <v xml:space="preserve"> </v>
      </c>
      <c r="C42" s="122" t="str">
        <f>IF(ISBLANK(Data!C54)," ",Data!C54)</f>
        <v xml:space="preserve"> </v>
      </c>
      <c r="D42" s="122" t="str">
        <f>IF(ISBLANK(Data!D54)," ",Data!D54)</f>
        <v xml:space="preserve"> </v>
      </c>
      <c r="E42" s="120">
        <f>IF(ISBLANK(Summary!W37)," ",Summary!W37)</f>
        <v>0</v>
      </c>
      <c r="F42" s="120" t="str">
        <f>IF(ISBLANK(Summary!Z37)," ",Summary!Z37)</f>
        <v xml:space="preserve"> </v>
      </c>
      <c r="G42" s="120" t="str">
        <f>IF(ISBLANK(Summary!AC37)," ",Summary!AC37)</f>
        <v xml:space="preserve"> </v>
      </c>
      <c r="H42" s="120" t="str">
        <f>IF(ISBLANK(Summary!AF37)," ",Summary!AF37)</f>
        <v xml:space="preserve"> </v>
      </c>
      <c r="I42" s="120" t="str">
        <f>IF(ISBLANK(Summary!AI37)," ",Summary!AI37)</f>
        <v xml:space="preserve"> </v>
      </c>
      <c r="J42" s="123">
        <f>IF(ISBLANK(Summary!AK37)," ",Summary!AK37)</f>
        <v>0</v>
      </c>
      <c r="K42" s="123">
        <f>IF(ISBLANK(Summary!AL37)," ",Summary!AL37)</f>
        <v>65</v>
      </c>
      <c r="L42" s="123" t="str">
        <f>IF(ISBLANK(Summary!AM37)," ",Summary!AM37)</f>
        <v>INC</v>
      </c>
      <c r="M42" s="120" t="str">
        <f>IF(ISBLANK(Summary!AN37)," ",Summary!AN37)</f>
        <v>NFE</v>
      </c>
    </row>
    <row r="43" spans="1:13" s="124" customFormat="1" ht="15.75" customHeight="1" x14ac:dyDescent="0.3">
      <c r="A43" s="120">
        <f>Data!A55</f>
        <v>34</v>
      </c>
      <c r="B43" s="121" t="str">
        <f>IF(ISBLANK(Data!B55)," ",Data!B55)</f>
        <v xml:space="preserve"> </v>
      </c>
      <c r="C43" s="122" t="str">
        <f>IF(ISBLANK(Data!C55)," ",Data!C55)</f>
        <v xml:space="preserve"> </v>
      </c>
      <c r="D43" s="122" t="str">
        <f>IF(ISBLANK(Data!D55)," ",Data!D55)</f>
        <v xml:space="preserve"> </v>
      </c>
      <c r="E43" s="120">
        <f>IF(ISBLANK(Summary!W38)," ",Summary!W38)</f>
        <v>0</v>
      </c>
      <c r="F43" s="120" t="str">
        <f>IF(ISBLANK(Summary!Z38)," ",Summary!Z38)</f>
        <v xml:space="preserve"> </v>
      </c>
      <c r="G43" s="120" t="str">
        <f>IF(ISBLANK(Summary!AC38)," ",Summary!AC38)</f>
        <v xml:space="preserve"> </v>
      </c>
      <c r="H43" s="120" t="str">
        <f>IF(ISBLANK(Summary!AF38)," ",Summary!AF38)</f>
        <v xml:space="preserve"> </v>
      </c>
      <c r="I43" s="120" t="str">
        <f>IF(ISBLANK(Summary!AI38)," ",Summary!AI38)</f>
        <v xml:space="preserve"> </v>
      </c>
      <c r="J43" s="123">
        <f>IF(ISBLANK(Summary!AK38)," ",Summary!AK38)</f>
        <v>0</v>
      </c>
      <c r="K43" s="123">
        <f>IF(ISBLANK(Summary!AL38)," ",Summary!AL38)</f>
        <v>65</v>
      </c>
      <c r="L43" s="123" t="str">
        <f>IF(ISBLANK(Summary!AM38)," ",Summary!AM38)</f>
        <v>INC</v>
      </c>
      <c r="M43" s="120" t="str">
        <f>IF(ISBLANK(Summary!AN38)," ",Summary!AN38)</f>
        <v>NFE</v>
      </c>
    </row>
    <row r="44" spans="1:13" s="124" customFormat="1" ht="15.75" customHeight="1" x14ac:dyDescent="0.3">
      <c r="A44" s="120">
        <f>Data!A56</f>
        <v>35</v>
      </c>
      <c r="B44" s="121" t="str">
        <f>IF(ISBLANK(Data!B56)," ",Data!B56)</f>
        <v xml:space="preserve"> </v>
      </c>
      <c r="C44" s="122" t="str">
        <f>IF(ISBLANK(Data!C56)," ",Data!C56)</f>
        <v xml:space="preserve"> </v>
      </c>
      <c r="D44" s="122" t="str">
        <f>IF(ISBLANK(Data!D56)," ",Data!D56)</f>
        <v xml:space="preserve"> </v>
      </c>
      <c r="E44" s="120">
        <f>IF(ISBLANK(Summary!W39)," ",Summary!W39)</f>
        <v>0</v>
      </c>
      <c r="F44" s="120" t="str">
        <f>IF(ISBLANK(Summary!Z39)," ",Summary!Z39)</f>
        <v xml:space="preserve"> </v>
      </c>
      <c r="G44" s="120" t="str">
        <f>IF(ISBLANK(Summary!AC39)," ",Summary!AC39)</f>
        <v xml:space="preserve"> </v>
      </c>
      <c r="H44" s="120" t="str">
        <f>IF(ISBLANK(Summary!AF39)," ",Summary!AF39)</f>
        <v xml:space="preserve"> </v>
      </c>
      <c r="I44" s="120" t="str">
        <f>IF(ISBLANK(Summary!AI39)," ",Summary!AI39)</f>
        <v xml:space="preserve"> </v>
      </c>
      <c r="J44" s="123">
        <f>IF(ISBLANK(Summary!AK39)," ",Summary!AK39)</f>
        <v>0</v>
      </c>
      <c r="K44" s="123">
        <f>IF(ISBLANK(Summary!AL39)," ",Summary!AL39)</f>
        <v>65</v>
      </c>
      <c r="L44" s="123" t="str">
        <f>IF(ISBLANK(Summary!AM39)," ",Summary!AM39)</f>
        <v>INC</v>
      </c>
      <c r="M44" s="120" t="str">
        <f>IF(ISBLANK(Summary!AN39)," ",Summary!AN39)</f>
        <v>NFE</v>
      </c>
    </row>
    <row r="45" spans="1:13" s="124" customFormat="1" ht="15.75" customHeight="1" x14ac:dyDescent="0.3">
      <c r="A45" s="120">
        <f>Data!A57</f>
        <v>36</v>
      </c>
      <c r="B45" s="121" t="str">
        <f>IF(ISBLANK(Data!B57)," ",Data!B57)</f>
        <v xml:space="preserve"> </v>
      </c>
      <c r="C45" s="122" t="str">
        <f>IF(ISBLANK(Data!C57)," ",Data!C57)</f>
        <v xml:space="preserve"> </v>
      </c>
      <c r="D45" s="122" t="str">
        <f>IF(ISBLANK(Data!D57)," ",Data!D57)</f>
        <v xml:space="preserve"> </v>
      </c>
      <c r="E45" s="120">
        <f>IF(ISBLANK(Summary!W40)," ",Summary!W40)</f>
        <v>0</v>
      </c>
      <c r="F45" s="120" t="str">
        <f>IF(ISBLANK(Summary!Z40)," ",Summary!Z40)</f>
        <v xml:space="preserve"> </v>
      </c>
      <c r="G45" s="120" t="str">
        <f>IF(ISBLANK(Summary!AC40)," ",Summary!AC40)</f>
        <v xml:space="preserve"> </v>
      </c>
      <c r="H45" s="120" t="str">
        <f>IF(ISBLANK(Summary!AF40)," ",Summary!AF40)</f>
        <v xml:space="preserve"> </v>
      </c>
      <c r="I45" s="120" t="str">
        <f>IF(ISBLANK(Summary!AI40)," ",Summary!AI40)</f>
        <v xml:space="preserve"> </v>
      </c>
      <c r="J45" s="123">
        <f>IF(ISBLANK(Summary!AK40)," ",Summary!AK40)</f>
        <v>0</v>
      </c>
      <c r="K45" s="123">
        <f>IF(ISBLANK(Summary!AL40)," ",Summary!AL40)</f>
        <v>65</v>
      </c>
      <c r="L45" s="123" t="str">
        <f>IF(ISBLANK(Summary!AM40)," ",Summary!AM40)</f>
        <v>INC</v>
      </c>
      <c r="M45" s="120" t="str">
        <f>IF(ISBLANK(Summary!AN40)," ",Summary!AN40)</f>
        <v>NFE</v>
      </c>
    </row>
    <row r="46" spans="1:13" s="124" customFormat="1" ht="15.75" customHeight="1" x14ac:dyDescent="0.3">
      <c r="A46" s="120">
        <f>Data!A58</f>
        <v>37</v>
      </c>
      <c r="B46" s="121" t="str">
        <f>IF(ISBLANK(Data!B58)," ",Data!B58)</f>
        <v xml:space="preserve"> </v>
      </c>
      <c r="C46" s="122" t="str">
        <f>IF(ISBLANK(Data!C58)," ",Data!C58)</f>
        <v xml:space="preserve"> </v>
      </c>
      <c r="D46" s="122" t="str">
        <f>IF(ISBLANK(Data!D58)," ",Data!D58)</f>
        <v xml:space="preserve"> </v>
      </c>
      <c r="E46" s="120">
        <f>IF(ISBLANK(Summary!W41)," ",Summary!W41)</f>
        <v>0</v>
      </c>
      <c r="F46" s="120" t="str">
        <f>IF(ISBLANK(Summary!Z41)," ",Summary!Z41)</f>
        <v xml:space="preserve"> </v>
      </c>
      <c r="G46" s="120" t="str">
        <f>IF(ISBLANK(Summary!AC41)," ",Summary!AC41)</f>
        <v xml:space="preserve"> </v>
      </c>
      <c r="H46" s="120" t="str">
        <f>IF(ISBLANK(Summary!AF41)," ",Summary!AF41)</f>
        <v xml:space="preserve"> </v>
      </c>
      <c r="I46" s="120" t="str">
        <f>IF(ISBLANK(Summary!AI41)," ",Summary!AI41)</f>
        <v xml:space="preserve"> </v>
      </c>
      <c r="J46" s="123">
        <f>IF(ISBLANK(Summary!AK41)," ",Summary!AK41)</f>
        <v>0</v>
      </c>
      <c r="K46" s="123">
        <f>IF(ISBLANK(Summary!AL41)," ",Summary!AL41)</f>
        <v>65</v>
      </c>
      <c r="L46" s="123" t="str">
        <f>IF(ISBLANK(Summary!AM41)," ",Summary!AM41)</f>
        <v>INC</v>
      </c>
      <c r="M46" s="120" t="str">
        <f>IF(ISBLANK(Summary!AN41)," ",Summary!AN41)</f>
        <v>NFE</v>
      </c>
    </row>
    <row r="47" spans="1:13" s="124" customFormat="1" ht="15.75" customHeight="1" x14ac:dyDescent="0.3">
      <c r="A47" s="120">
        <f>Data!A59</f>
        <v>38</v>
      </c>
      <c r="B47" s="121" t="str">
        <f>IF(ISBLANK(Data!B59)," ",Data!B59)</f>
        <v xml:space="preserve"> </v>
      </c>
      <c r="C47" s="122" t="str">
        <f>IF(ISBLANK(Data!C59)," ",Data!C59)</f>
        <v xml:space="preserve"> </v>
      </c>
      <c r="D47" s="122" t="str">
        <f>IF(ISBLANK(Data!D59)," ",Data!D59)</f>
        <v xml:space="preserve"> </v>
      </c>
      <c r="E47" s="120">
        <f>IF(ISBLANK(Summary!W42)," ",Summary!W42)</f>
        <v>0</v>
      </c>
      <c r="F47" s="120" t="str">
        <f>IF(ISBLANK(Summary!Z42)," ",Summary!Z42)</f>
        <v xml:space="preserve"> </v>
      </c>
      <c r="G47" s="120" t="str">
        <f>IF(ISBLANK(Summary!AC42)," ",Summary!AC42)</f>
        <v xml:space="preserve"> </v>
      </c>
      <c r="H47" s="120" t="str">
        <f>IF(ISBLANK(Summary!AF42)," ",Summary!AF42)</f>
        <v xml:space="preserve"> </v>
      </c>
      <c r="I47" s="120" t="str">
        <f>IF(ISBLANK(Summary!AI42)," ",Summary!AI42)</f>
        <v xml:space="preserve"> </v>
      </c>
      <c r="J47" s="123">
        <f>IF(ISBLANK(Summary!AK42)," ",Summary!AK42)</f>
        <v>0</v>
      </c>
      <c r="K47" s="123">
        <f>IF(ISBLANK(Summary!AL42)," ",Summary!AL42)</f>
        <v>65</v>
      </c>
      <c r="L47" s="123" t="str">
        <f>IF(ISBLANK(Summary!AM42)," ",Summary!AM42)</f>
        <v>INC</v>
      </c>
      <c r="M47" s="120" t="str">
        <f>IF(ISBLANK(Summary!AN42)," ",Summary!AN42)</f>
        <v>NFE</v>
      </c>
    </row>
    <row r="48" spans="1:13" s="124" customFormat="1" ht="15.75" customHeight="1" x14ac:dyDescent="0.3">
      <c r="A48" s="120">
        <f>Data!A60</f>
        <v>39</v>
      </c>
      <c r="B48" s="121" t="str">
        <f>IF(ISBLANK(Data!B60)," ",Data!B60)</f>
        <v xml:space="preserve"> </v>
      </c>
      <c r="C48" s="122" t="str">
        <f>IF(ISBLANK(Data!C60)," ",Data!C60)</f>
        <v xml:space="preserve"> </v>
      </c>
      <c r="D48" s="122" t="str">
        <f>IF(ISBLANK(Data!D60)," ",Data!D60)</f>
        <v xml:space="preserve"> </v>
      </c>
      <c r="E48" s="120">
        <f>IF(ISBLANK(Summary!W43)," ",Summary!W43)</f>
        <v>0</v>
      </c>
      <c r="F48" s="120" t="str">
        <f>IF(ISBLANK(Summary!Z43)," ",Summary!Z43)</f>
        <v xml:space="preserve"> </v>
      </c>
      <c r="G48" s="120" t="str">
        <f>IF(ISBLANK(Summary!AC43)," ",Summary!AC43)</f>
        <v xml:space="preserve"> </v>
      </c>
      <c r="H48" s="120" t="str">
        <f>IF(ISBLANK(Summary!AF43)," ",Summary!AF43)</f>
        <v xml:space="preserve"> </v>
      </c>
      <c r="I48" s="120" t="str">
        <f>IF(ISBLANK(Summary!AI43)," ",Summary!AI43)</f>
        <v xml:space="preserve"> </v>
      </c>
      <c r="J48" s="123">
        <f>IF(ISBLANK(Summary!AK43)," ",Summary!AK43)</f>
        <v>0</v>
      </c>
      <c r="K48" s="123">
        <f>IF(ISBLANK(Summary!AL43)," ",Summary!AL43)</f>
        <v>65</v>
      </c>
      <c r="L48" s="123" t="str">
        <f>IF(ISBLANK(Summary!AM43)," ",Summary!AM43)</f>
        <v>INC</v>
      </c>
      <c r="M48" s="120" t="str">
        <f>IF(ISBLANK(Summary!AN43)," ",Summary!AN43)</f>
        <v>NFE</v>
      </c>
    </row>
    <row r="49" spans="1:13" s="124" customFormat="1" ht="15.75" customHeight="1" x14ac:dyDescent="0.3">
      <c r="A49" s="120">
        <f>Data!A61</f>
        <v>40</v>
      </c>
      <c r="B49" s="121" t="str">
        <f>IF(ISBLANK(Data!B61)," ",Data!B61)</f>
        <v xml:space="preserve"> </v>
      </c>
      <c r="C49" s="122" t="str">
        <f>IF(ISBLANK(Data!C61)," ",Data!C61)</f>
        <v xml:space="preserve"> </v>
      </c>
      <c r="D49" s="122" t="str">
        <f>IF(ISBLANK(Data!D61)," ",Data!D61)</f>
        <v xml:space="preserve"> </v>
      </c>
      <c r="E49" s="120">
        <f>IF(ISBLANK(Summary!W44)," ",Summary!W44)</f>
        <v>0</v>
      </c>
      <c r="F49" s="120" t="str">
        <f>IF(ISBLANK(Summary!Z44)," ",Summary!Z44)</f>
        <v xml:space="preserve"> </v>
      </c>
      <c r="G49" s="120" t="str">
        <f>IF(ISBLANK(Summary!AC44)," ",Summary!AC44)</f>
        <v xml:space="preserve"> </v>
      </c>
      <c r="H49" s="120" t="str">
        <f>IF(ISBLANK(Summary!AF44)," ",Summary!AF44)</f>
        <v xml:space="preserve"> </v>
      </c>
      <c r="I49" s="120" t="str">
        <f>IF(ISBLANK(Summary!AI44)," ",Summary!AI44)</f>
        <v xml:space="preserve"> </v>
      </c>
      <c r="J49" s="123">
        <f>IF(ISBLANK(Summary!AK44)," ",Summary!AK44)</f>
        <v>0</v>
      </c>
      <c r="K49" s="123">
        <f>IF(ISBLANK(Summary!AL44)," ",Summary!AL44)</f>
        <v>65</v>
      </c>
      <c r="L49" s="123" t="str">
        <f>IF(ISBLANK(Summary!AM44)," ",Summary!AM44)</f>
        <v>INC</v>
      </c>
      <c r="M49" s="120" t="str">
        <f>IF(ISBLANK(Summary!AN44)," ",Summary!AN44)</f>
        <v>NFE</v>
      </c>
    </row>
    <row r="50" spans="1:13" s="124" customFormat="1" ht="15.75" customHeight="1" x14ac:dyDescent="0.3">
      <c r="A50" s="120">
        <f>Data!A62</f>
        <v>41</v>
      </c>
      <c r="B50" s="121" t="str">
        <f>IF(ISBLANK(Data!B62)," ",Data!B62)</f>
        <v xml:space="preserve"> </v>
      </c>
      <c r="C50" s="122" t="str">
        <f>IF(ISBLANK(Data!C62)," ",Data!C62)</f>
        <v xml:space="preserve"> </v>
      </c>
      <c r="D50" s="122" t="str">
        <f>IF(ISBLANK(Data!D62)," ",Data!D62)</f>
        <v xml:space="preserve"> </v>
      </c>
      <c r="E50" s="120">
        <f>IF(ISBLANK(Summary!W45)," ",Summary!W45)</f>
        <v>0</v>
      </c>
      <c r="F50" s="120" t="str">
        <f>IF(ISBLANK(Summary!Z45)," ",Summary!Z45)</f>
        <v xml:space="preserve"> </v>
      </c>
      <c r="G50" s="120" t="str">
        <f>IF(ISBLANK(Summary!AC45)," ",Summary!AC45)</f>
        <v xml:space="preserve"> </v>
      </c>
      <c r="H50" s="120" t="str">
        <f>IF(ISBLANK(Summary!AF45)," ",Summary!AF45)</f>
        <v xml:space="preserve"> </v>
      </c>
      <c r="I50" s="120" t="str">
        <f>IF(ISBLANK(Summary!AI45)," ",Summary!AI45)</f>
        <v xml:space="preserve"> </v>
      </c>
      <c r="J50" s="123">
        <f>IF(ISBLANK(Summary!AK45)," ",Summary!AK45)</f>
        <v>0</v>
      </c>
      <c r="K50" s="123">
        <f>IF(ISBLANK(Summary!AL45)," ",Summary!AL45)</f>
        <v>65</v>
      </c>
      <c r="L50" s="123" t="str">
        <f>IF(ISBLANK(Summary!AM45)," ",Summary!AM45)</f>
        <v>INC</v>
      </c>
      <c r="M50" s="120" t="str">
        <f>IF(ISBLANK(Summary!AN45)," ",Summary!AN45)</f>
        <v>NFE</v>
      </c>
    </row>
    <row r="51" spans="1:13" s="124" customFormat="1" ht="15.75" customHeight="1" x14ac:dyDescent="0.3">
      <c r="A51" s="120">
        <f>Data!A63</f>
        <v>42</v>
      </c>
      <c r="B51" s="121" t="str">
        <f>IF(ISBLANK(Data!B63)," ",Data!B63)</f>
        <v xml:space="preserve"> </v>
      </c>
      <c r="C51" s="122" t="str">
        <f>IF(ISBLANK(Data!C63)," ",Data!C63)</f>
        <v xml:space="preserve"> </v>
      </c>
      <c r="D51" s="122" t="str">
        <f>IF(ISBLANK(Data!D63)," ",Data!D63)</f>
        <v xml:space="preserve"> </v>
      </c>
      <c r="E51" s="120">
        <f>IF(ISBLANK(Summary!W46)," ",Summary!W46)</f>
        <v>0</v>
      </c>
      <c r="F51" s="120" t="str">
        <f>IF(ISBLANK(Summary!Z46)," ",Summary!Z46)</f>
        <v xml:space="preserve"> </v>
      </c>
      <c r="G51" s="120" t="str">
        <f>IF(ISBLANK(Summary!AC46)," ",Summary!AC46)</f>
        <v xml:space="preserve"> </v>
      </c>
      <c r="H51" s="120" t="str">
        <f>IF(ISBLANK(Summary!AF46)," ",Summary!AF46)</f>
        <v xml:space="preserve"> </v>
      </c>
      <c r="I51" s="120" t="str">
        <f>IF(ISBLANK(Summary!AI46)," ",Summary!AI46)</f>
        <v xml:space="preserve"> </v>
      </c>
      <c r="J51" s="123">
        <f>IF(ISBLANK(Summary!AK46)," ",Summary!AK46)</f>
        <v>0</v>
      </c>
      <c r="K51" s="123">
        <f>IF(ISBLANK(Summary!AL46)," ",Summary!AL46)</f>
        <v>65</v>
      </c>
      <c r="L51" s="123" t="str">
        <f>IF(ISBLANK(Summary!AM46)," ",Summary!AM46)</f>
        <v>INC</v>
      </c>
      <c r="M51" s="120" t="str">
        <f>IF(ISBLANK(Summary!AN46)," ",Summary!AN46)</f>
        <v>NFE</v>
      </c>
    </row>
    <row r="52" spans="1:13" s="124" customFormat="1" ht="15.75" customHeight="1" x14ac:dyDescent="0.3">
      <c r="A52" s="120">
        <f>Data!A64</f>
        <v>43</v>
      </c>
      <c r="B52" s="121" t="str">
        <f>IF(ISBLANK(Data!B64)," ",Data!B64)</f>
        <v xml:space="preserve"> </v>
      </c>
      <c r="C52" s="122" t="str">
        <f>IF(ISBLANK(Data!C64)," ",Data!C64)</f>
        <v xml:space="preserve"> </v>
      </c>
      <c r="D52" s="122" t="str">
        <f>IF(ISBLANK(Data!D64)," ",Data!D64)</f>
        <v xml:space="preserve"> </v>
      </c>
      <c r="E52" s="120">
        <f>IF(ISBLANK(Summary!W47)," ",Summary!W47)</f>
        <v>0</v>
      </c>
      <c r="F52" s="120" t="str">
        <f>IF(ISBLANK(Summary!Z47)," ",Summary!Z47)</f>
        <v xml:space="preserve"> </v>
      </c>
      <c r="G52" s="120" t="str">
        <f>IF(ISBLANK(Summary!AC47)," ",Summary!AC47)</f>
        <v xml:space="preserve"> </v>
      </c>
      <c r="H52" s="120" t="str">
        <f>IF(ISBLANK(Summary!AF47)," ",Summary!AF47)</f>
        <v xml:space="preserve"> </v>
      </c>
      <c r="I52" s="120" t="str">
        <f>IF(ISBLANK(Summary!AI47)," ",Summary!AI47)</f>
        <v xml:space="preserve"> </v>
      </c>
      <c r="J52" s="123">
        <f>IF(ISBLANK(Summary!AK47)," ",Summary!AK47)</f>
        <v>0</v>
      </c>
      <c r="K52" s="123">
        <f>IF(ISBLANK(Summary!AL47)," ",Summary!AL47)</f>
        <v>65</v>
      </c>
      <c r="L52" s="123" t="str">
        <f>IF(ISBLANK(Summary!AM47)," ",Summary!AM47)</f>
        <v>INC</v>
      </c>
      <c r="M52" s="120" t="str">
        <f>IF(ISBLANK(Summary!AN47)," ",Summary!AN47)</f>
        <v>NFE</v>
      </c>
    </row>
    <row r="53" spans="1:13" s="124" customFormat="1" ht="15.75" customHeight="1" x14ac:dyDescent="0.3">
      <c r="A53" s="120">
        <f>Data!A65</f>
        <v>44</v>
      </c>
      <c r="B53" s="121" t="str">
        <f>IF(ISBLANK(Data!B65)," ",Data!B65)</f>
        <v xml:space="preserve"> </v>
      </c>
      <c r="C53" s="122" t="str">
        <f>IF(ISBLANK(Data!C65)," ",Data!C65)</f>
        <v xml:space="preserve"> </v>
      </c>
      <c r="D53" s="122" t="str">
        <f>IF(ISBLANK(Data!D65)," ",Data!D65)</f>
        <v xml:space="preserve"> </v>
      </c>
      <c r="E53" s="120">
        <f>IF(ISBLANK(Summary!W48)," ",Summary!W48)</f>
        <v>0</v>
      </c>
      <c r="F53" s="120" t="str">
        <f>IF(ISBLANK(Summary!Z48)," ",Summary!Z48)</f>
        <v xml:space="preserve"> </v>
      </c>
      <c r="G53" s="120" t="str">
        <f>IF(ISBLANK(Summary!AC48)," ",Summary!AC48)</f>
        <v xml:space="preserve"> </v>
      </c>
      <c r="H53" s="120" t="str">
        <f>IF(ISBLANK(Summary!AF48)," ",Summary!AF48)</f>
        <v xml:space="preserve"> </v>
      </c>
      <c r="I53" s="120" t="str">
        <f>IF(ISBLANK(Summary!AI48)," ",Summary!AI48)</f>
        <v xml:space="preserve"> </v>
      </c>
      <c r="J53" s="123">
        <f>IF(ISBLANK(Summary!AK48)," ",Summary!AK48)</f>
        <v>0</v>
      </c>
      <c r="K53" s="123">
        <f>IF(ISBLANK(Summary!AL48)," ",Summary!AL48)</f>
        <v>65</v>
      </c>
      <c r="L53" s="123" t="str">
        <f>IF(ISBLANK(Summary!AM48)," ",Summary!AM48)</f>
        <v>INC</v>
      </c>
      <c r="M53" s="120" t="str">
        <f>IF(ISBLANK(Summary!AN48)," ",Summary!AN48)</f>
        <v>NFE</v>
      </c>
    </row>
    <row r="54" spans="1:13" s="124" customFormat="1" ht="15.75" customHeight="1" x14ac:dyDescent="0.3">
      <c r="A54" s="120">
        <f>Data!A66</f>
        <v>45</v>
      </c>
      <c r="B54" s="121" t="str">
        <f>IF(ISBLANK(Data!B66)," ",Data!B66)</f>
        <v xml:space="preserve"> </v>
      </c>
      <c r="C54" s="122" t="str">
        <f>IF(ISBLANK(Data!C66)," ",Data!C66)</f>
        <v xml:space="preserve"> </v>
      </c>
      <c r="D54" s="122" t="str">
        <f>IF(ISBLANK(Data!D66)," ",Data!D66)</f>
        <v xml:space="preserve"> </v>
      </c>
      <c r="E54" s="120">
        <f>IF(ISBLANK(Summary!W49)," ",Summary!W49)</f>
        <v>0</v>
      </c>
      <c r="F54" s="120" t="str">
        <f>IF(ISBLANK(Summary!Z49)," ",Summary!Z49)</f>
        <v xml:space="preserve"> </v>
      </c>
      <c r="G54" s="120" t="str">
        <f>IF(ISBLANK(Summary!AC49)," ",Summary!AC49)</f>
        <v xml:space="preserve"> </v>
      </c>
      <c r="H54" s="120" t="str">
        <f>IF(ISBLANK(Summary!AF49)," ",Summary!AF49)</f>
        <v xml:space="preserve"> </v>
      </c>
      <c r="I54" s="120" t="str">
        <f>IF(ISBLANK(Summary!AI49)," ",Summary!AI49)</f>
        <v xml:space="preserve"> </v>
      </c>
      <c r="J54" s="123">
        <f>IF(ISBLANK(Summary!AK49)," ",Summary!AK49)</f>
        <v>0</v>
      </c>
      <c r="K54" s="123">
        <f>IF(ISBLANK(Summary!AL49)," ",Summary!AL49)</f>
        <v>65</v>
      </c>
      <c r="L54" s="123" t="str">
        <f>IF(ISBLANK(Summary!AM49)," ",Summary!AM49)</f>
        <v>INC</v>
      </c>
      <c r="M54" s="120" t="str">
        <f>IF(ISBLANK(Summary!AN49)," ",Summary!AN49)</f>
        <v>NFE</v>
      </c>
    </row>
    <row r="55" spans="1:13" s="124" customFormat="1" ht="15.75" customHeight="1" x14ac:dyDescent="0.3">
      <c r="A55" s="120">
        <f>Data!A67</f>
        <v>46</v>
      </c>
      <c r="B55" s="121" t="str">
        <f>IF(ISBLANK(Data!B67)," ",Data!B67)</f>
        <v xml:space="preserve"> </v>
      </c>
      <c r="C55" s="122" t="str">
        <f>IF(ISBLANK(Data!C67)," ",Data!C67)</f>
        <v xml:space="preserve"> </v>
      </c>
      <c r="D55" s="122" t="str">
        <f>IF(ISBLANK(Data!D67)," ",Data!D67)</f>
        <v xml:space="preserve"> </v>
      </c>
      <c r="E55" s="120">
        <f>IF(ISBLANK(Summary!W50)," ",Summary!W50)</f>
        <v>0</v>
      </c>
      <c r="F55" s="120" t="str">
        <f>IF(ISBLANK(Summary!Z50)," ",Summary!Z50)</f>
        <v xml:space="preserve"> </v>
      </c>
      <c r="G55" s="120" t="str">
        <f>IF(ISBLANK(Summary!AC50)," ",Summary!AC50)</f>
        <v xml:space="preserve"> </v>
      </c>
      <c r="H55" s="120" t="str">
        <f>IF(ISBLANK(Summary!AF50)," ",Summary!AF50)</f>
        <v xml:space="preserve"> </v>
      </c>
      <c r="I55" s="120" t="str">
        <f>IF(ISBLANK(Summary!AI50)," ",Summary!AI50)</f>
        <v xml:space="preserve"> </v>
      </c>
      <c r="J55" s="123">
        <f>IF(ISBLANK(Summary!AK50)," ",Summary!AK50)</f>
        <v>0</v>
      </c>
      <c r="K55" s="123">
        <f>IF(ISBLANK(Summary!AL50)," ",Summary!AL50)</f>
        <v>65</v>
      </c>
      <c r="L55" s="123" t="str">
        <f>IF(ISBLANK(Summary!AM50)," ",Summary!AM50)</f>
        <v>INC</v>
      </c>
      <c r="M55" s="120" t="str">
        <f>IF(ISBLANK(Summary!AN50)," ",Summary!AN50)</f>
        <v>NFE</v>
      </c>
    </row>
    <row r="56" spans="1:13" s="124" customFormat="1" ht="15.75" customHeight="1" x14ac:dyDescent="0.3">
      <c r="A56" s="120">
        <f>Data!A68</f>
        <v>47</v>
      </c>
      <c r="B56" s="121" t="str">
        <f>IF(ISBLANK(Data!B68)," ",Data!B68)</f>
        <v xml:space="preserve"> </v>
      </c>
      <c r="C56" s="122" t="str">
        <f>IF(ISBLANK(Data!C68)," ",Data!C68)</f>
        <v xml:space="preserve"> </v>
      </c>
      <c r="D56" s="122" t="str">
        <f>IF(ISBLANK(Data!D68)," ",Data!D68)</f>
        <v xml:space="preserve"> </v>
      </c>
      <c r="E56" s="120">
        <f>IF(ISBLANK(Summary!W51)," ",Summary!W51)</f>
        <v>0</v>
      </c>
      <c r="F56" s="120" t="str">
        <f>IF(ISBLANK(Summary!Z51)," ",Summary!Z51)</f>
        <v xml:space="preserve"> </v>
      </c>
      <c r="G56" s="120" t="str">
        <f>IF(ISBLANK(Summary!AC51)," ",Summary!AC51)</f>
        <v xml:space="preserve"> </v>
      </c>
      <c r="H56" s="120" t="str">
        <f>IF(ISBLANK(Summary!AF51)," ",Summary!AF51)</f>
        <v xml:space="preserve"> </v>
      </c>
      <c r="I56" s="120" t="str">
        <f>IF(ISBLANK(Summary!AI51)," ",Summary!AI51)</f>
        <v xml:space="preserve"> </v>
      </c>
      <c r="J56" s="123">
        <f>IF(ISBLANK(Summary!AK51)," ",Summary!AK51)</f>
        <v>0</v>
      </c>
      <c r="K56" s="123">
        <f>IF(ISBLANK(Summary!AL51)," ",Summary!AL51)</f>
        <v>65</v>
      </c>
      <c r="L56" s="123" t="str">
        <f>IF(ISBLANK(Summary!AM51)," ",Summary!AM51)</f>
        <v>INC</v>
      </c>
      <c r="M56" s="120" t="str">
        <f>IF(ISBLANK(Summary!AN51)," ",Summary!AN51)</f>
        <v>NFE</v>
      </c>
    </row>
    <row r="57" spans="1:13" s="124" customFormat="1" ht="15.75" customHeight="1" x14ac:dyDescent="0.3">
      <c r="A57" s="120">
        <f>Data!A69</f>
        <v>48</v>
      </c>
      <c r="B57" s="121" t="str">
        <f>IF(ISBLANK(Data!B69)," ",Data!B69)</f>
        <v xml:space="preserve"> </v>
      </c>
      <c r="C57" s="122" t="str">
        <f>IF(ISBLANK(Data!C69)," ",Data!C69)</f>
        <v xml:space="preserve"> </v>
      </c>
      <c r="D57" s="122" t="str">
        <f>IF(ISBLANK(Data!D69)," ",Data!D69)</f>
        <v xml:space="preserve"> </v>
      </c>
      <c r="E57" s="120">
        <f>IF(ISBLANK(Summary!W52)," ",Summary!W52)</f>
        <v>0</v>
      </c>
      <c r="F57" s="120" t="str">
        <f>IF(ISBLANK(Summary!Z52)," ",Summary!Z52)</f>
        <v xml:space="preserve"> </v>
      </c>
      <c r="G57" s="120" t="str">
        <f>IF(ISBLANK(Summary!AC52)," ",Summary!AC52)</f>
        <v xml:space="preserve"> </v>
      </c>
      <c r="H57" s="120" t="str">
        <f>IF(ISBLANK(Summary!AF52)," ",Summary!AF52)</f>
        <v xml:space="preserve"> </v>
      </c>
      <c r="I57" s="120" t="str">
        <f>IF(ISBLANK(Summary!AI52)," ",Summary!AI52)</f>
        <v xml:space="preserve"> </v>
      </c>
      <c r="J57" s="123">
        <f>IF(ISBLANK(Summary!AK52)," ",Summary!AK52)</f>
        <v>0</v>
      </c>
      <c r="K57" s="123">
        <f>IF(ISBLANK(Summary!AL52)," ",Summary!AL52)</f>
        <v>65</v>
      </c>
      <c r="L57" s="123" t="str">
        <f>IF(ISBLANK(Summary!AM52)," ",Summary!AM52)</f>
        <v>INC</v>
      </c>
      <c r="M57" s="120" t="str">
        <f>IF(ISBLANK(Summary!AN52)," ",Summary!AN52)</f>
        <v>NFE</v>
      </c>
    </row>
    <row r="58" spans="1:13" s="124" customFormat="1" ht="15.75" customHeight="1" x14ac:dyDescent="0.3">
      <c r="A58" s="120">
        <f>Data!A70</f>
        <v>49</v>
      </c>
      <c r="B58" s="121" t="str">
        <f>IF(ISBLANK(Data!B70)," ",Data!B70)</f>
        <v xml:space="preserve"> </v>
      </c>
      <c r="C58" s="122" t="str">
        <f>IF(ISBLANK(Data!C70)," ",Data!C70)</f>
        <v xml:space="preserve"> </v>
      </c>
      <c r="D58" s="122" t="str">
        <f>IF(ISBLANK(Data!D70)," ",Data!D70)</f>
        <v xml:space="preserve"> </v>
      </c>
      <c r="E58" s="120">
        <f>IF(ISBLANK(Summary!W53)," ",Summary!W53)</f>
        <v>0</v>
      </c>
      <c r="F58" s="120" t="str">
        <f>IF(ISBLANK(Summary!Z53)," ",Summary!Z53)</f>
        <v xml:space="preserve"> </v>
      </c>
      <c r="G58" s="120" t="str">
        <f>IF(ISBLANK(Summary!AC53)," ",Summary!AC53)</f>
        <v xml:space="preserve"> </v>
      </c>
      <c r="H58" s="120" t="str">
        <f>IF(ISBLANK(Summary!AF53)," ",Summary!AF53)</f>
        <v xml:space="preserve"> </v>
      </c>
      <c r="I58" s="120" t="str">
        <f>IF(ISBLANK(Summary!AI53)," ",Summary!AI53)</f>
        <v xml:space="preserve"> </v>
      </c>
      <c r="J58" s="123">
        <f>IF(ISBLANK(Summary!AK53)," ",Summary!AK53)</f>
        <v>0</v>
      </c>
      <c r="K58" s="123">
        <f>IF(ISBLANK(Summary!AL53)," ",Summary!AL53)</f>
        <v>65</v>
      </c>
      <c r="L58" s="123" t="str">
        <f>IF(ISBLANK(Summary!AM53)," ",Summary!AM53)</f>
        <v>INC</v>
      </c>
      <c r="M58" s="120" t="str">
        <f>IF(ISBLANK(Summary!AN53)," ",Summary!AN53)</f>
        <v>NFE</v>
      </c>
    </row>
    <row r="59" spans="1:13" s="124" customFormat="1" ht="15.75" customHeight="1" x14ac:dyDescent="0.3">
      <c r="A59" s="120">
        <f>Data!A71</f>
        <v>50</v>
      </c>
      <c r="B59" s="121" t="str">
        <f>IF(ISBLANK(Data!B71)," ",Data!B71)</f>
        <v xml:space="preserve"> </v>
      </c>
      <c r="C59" s="122" t="str">
        <f>IF(ISBLANK(Data!C71)," ",Data!C71)</f>
        <v xml:space="preserve"> </v>
      </c>
      <c r="D59" s="122" t="str">
        <f>IF(ISBLANK(Data!D71)," ",Data!D71)</f>
        <v xml:space="preserve"> </v>
      </c>
      <c r="E59" s="120">
        <f>IF(ISBLANK(Summary!W54)," ",Summary!W54)</f>
        <v>0</v>
      </c>
      <c r="F59" s="120" t="str">
        <f>IF(ISBLANK(Summary!Z54)," ",Summary!Z54)</f>
        <v xml:space="preserve"> </v>
      </c>
      <c r="G59" s="120" t="str">
        <f>IF(ISBLANK(Summary!AC54)," ",Summary!AC54)</f>
        <v xml:space="preserve"> </v>
      </c>
      <c r="H59" s="120" t="str">
        <f>IF(ISBLANK(Summary!AF54)," ",Summary!AF54)</f>
        <v xml:space="preserve"> </v>
      </c>
      <c r="I59" s="120" t="str">
        <f>IF(ISBLANK(Summary!AI54)," ",Summary!AI54)</f>
        <v xml:space="preserve"> </v>
      </c>
      <c r="J59" s="123">
        <f>IF(ISBLANK(Summary!AK54)," ",Summary!AK54)</f>
        <v>0</v>
      </c>
      <c r="K59" s="123">
        <f>IF(ISBLANK(Summary!AL54)," ",Summary!AL54)</f>
        <v>65</v>
      </c>
      <c r="L59" s="123" t="str">
        <f>IF(ISBLANK(Summary!AM54)," ",Summary!AM54)</f>
        <v>INC</v>
      </c>
      <c r="M59" s="120" t="str">
        <f>IF(ISBLANK(Summary!AN54)," ",Summary!AN54)</f>
        <v>NFE</v>
      </c>
    </row>
    <row r="60" spans="1:13" s="124" customFormat="1" ht="15.75" customHeight="1" x14ac:dyDescent="0.3">
      <c r="A60" s="120">
        <f>Data!A72</f>
        <v>51</v>
      </c>
      <c r="B60" s="121" t="str">
        <f>IF(ISBLANK(Data!B72)," ",Data!B72)</f>
        <v xml:space="preserve"> </v>
      </c>
      <c r="C60" s="122" t="str">
        <f>IF(ISBLANK(Data!C72)," ",Data!C72)</f>
        <v xml:space="preserve"> </v>
      </c>
      <c r="D60" s="122" t="str">
        <f>IF(ISBLANK(Data!D72)," ",Data!D72)</f>
        <v xml:space="preserve"> </v>
      </c>
      <c r="E60" s="120">
        <f>IF(ISBLANK(Summary!W55)," ",Summary!W55)</f>
        <v>0</v>
      </c>
      <c r="F60" s="120" t="str">
        <f>IF(ISBLANK(Summary!Z55)," ",Summary!Z55)</f>
        <v xml:space="preserve"> </v>
      </c>
      <c r="G60" s="120" t="str">
        <f>IF(ISBLANK(Summary!AC55)," ",Summary!AC55)</f>
        <v xml:space="preserve"> </v>
      </c>
      <c r="H60" s="120" t="str">
        <f>IF(ISBLANK(Summary!AF55)," ",Summary!AF55)</f>
        <v xml:space="preserve"> </v>
      </c>
      <c r="I60" s="120" t="str">
        <f>IF(ISBLANK(Summary!AI55)," ",Summary!AI55)</f>
        <v xml:space="preserve"> </v>
      </c>
      <c r="J60" s="123">
        <f>IF(ISBLANK(Summary!AK55)," ",Summary!AK55)</f>
        <v>0</v>
      </c>
      <c r="K60" s="123">
        <f>IF(ISBLANK(Summary!AL55)," ",Summary!AL55)</f>
        <v>65</v>
      </c>
      <c r="L60" s="123" t="str">
        <f>IF(ISBLANK(Summary!AM55)," ",Summary!AM55)</f>
        <v>INC</v>
      </c>
      <c r="M60" s="120" t="str">
        <f>IF(ISBLANK(Summary!AN55)," ",Summary!AN55)</f>
        <v>NFE</v>
      </c>
    </row>
    <row r="61" spans="1:13" s="124" customFormat="1" ht="15.75" customHeight="1" x14ac:dyDescent="0.3">
      <c r="A61" s="120">
        <f>Data!A73</f>
        <v>52</v>
      </c>
      <c r="B61" s="121" t="str">
        <f>IF(ISBLANK(Data!B73)," ",Data!B73)</f>
        <v xml:space="preserve"> </v>
      </c>
      <c r="C61" s="122" t="str">
        <f>IF(ISBLANK(Data!C73)," ",Data!C73)</f>
        <v xml:space="preserve"> </v>
      </c>
      <c r="D61" s="122" t="str">
        <f>IF(ISBLANK(Data!D73)," ",Data!D73)</f>
        <v xml:space="preserve"> </v>
      </c>
      <c r="E61" s="120">
        <f>IF(ISBLANK(Summary!W56)," ",Summary!W56)</f>
        <v>0</v>
      </c>
      <c r="F61" s="120" t="str">
        <f>IF(ISBLANK(Summary!Z56)," ",Summary!Z56)</f>
        <v xml:space="preserve"> </v>
      </c>
      <c r="G61" s="120" t="str">
        <f>IF(ISBLANK(Summary!AC56)," ",Summary!AC56)</f>
        <v xml:space="preserve"> </v>
      </c>
      <c r="H61" s="120" t="str">
        <f>IF(ISBLANK(Summary!AF56)," ",Summary!AF56)</f>
        <v xml:space="preserve"> </v>
      </c>
      <c r="I61" s="120" t="str">
        <f>IF(ISBLANK(Summary!AI56)," ",Summary!AI56)</f>
        <v xml:space="preserve"> </v>
      </c>
      <c r="J61" s="123">
        <f>IF(ISBLANK(Summary!AK56)," ",Summary!AK56)</f>
        <v>0</v>
      </c>
      <c r="K61" s="123">
        <f>IF(ISBLANK(Summary!AL56)," ",Summary!AL56)</f>
        <v>65</v>
      </c>
      <c r="L61" s="123" t="str">
        <f>IF(ISBLANK(Summary!AM56)," ",Summary!AM56)</f>
        <v>INC</v>
      </c>
      <c r="M61" s="120" t="str">
        <f>IF(ISBLANK(Summary!AN56)," ",Summary!AN56)</f>
        <v>NFE</v>
      </c>
    </row>
    <row r="62" spans="1:13" s="124" customFormat="1" ht="15.75" customHeight="1" x14ac:dyDescent="0.3">
      <c r="A62" s="120">
        <f>Data!A74</f>
        <v>53</v>
      </c>
      <c r="B62" s="121" t="str">
        <f>IF(ISBLANK(Data!B74)," ",Data!B74)</f>
        <v xml:space="preserve"> </v>
      </c>
      <c r="C62" s="122" t="str">
        <f>IF(ISBLANK(Data!C74)," ",Data!C74)</f>
        <v xml:space="preserve"> </v>
      </c>
      <c r="D62" s="122" t="str">
        <f>IF(ISBLANK(Data!D74)," ",Data!D74)</f>
        <v xml:space="preserve"> </v>
      </c>
      <c r="E62" s="120">
        <f>IF(ISBLANK(Summary!W57)," ",Summary!W57)</f>
        <v>0</v>
      </c>
      <c r="F62" s="120" t="str">
        <f>IF(ISBLANK(Summary!Z57)," ",Summary!Z57)</f>
        <v xml:space="preserve"> </v>
      </c>
      <c r="G62" s="120" t="str">
        <f>IF(ISBLANK(Summary!AC57)," ",Summary!AC57)</f>
        <v xml:space="preserve"> </v>
      </c>
      <c r="H62" s="120" t="str">
        <f>IF(ISBLANK(Summary!AF57)," ",Summary!AF57)</f>
        <v xml:space="preserve"> </v>
      </c>
      <c r="I62" s="120" t="str">
        <f>IF(ISBLANK(Summary!AI57)," ",Summary!AI57)</f>
        <v xml:space="preserve"> </v>
      </c>
      <c r="J62" s="123">
        <f>IF(ISBLANK(Summary!AK57)," ",Summary!AK57)</f>
        <v>0</v>
      </c>
      <c r="K62" s="123">
        <f>IF(ISBLANK(Summary!AL57)," ",Summary!AL57)</f>
        <v>65</v>
      </c>
      <c r="L62" s="123" t="str">
        <f>IF(ISBLANK(Summary!AM57)," ",Summary!AM57)</f>
        <v>INC</v>
      </c>
      <c r="M62" s="120" t="str">
        <f>IF(ISBLANK(Summary!AN57)," ",Summary!AN57)</f>
        <v>NFE</v>
      </c>
    </row>
    <row r="63" spans="1:13" s="124" customFormat="1" ht="15.75" customHeight="1" x14ac:dyDescent="0.3">
      <c r="A63" s="120">
        <f>Data!A75</f>
        <v>54</v>
      </c>
      <c r="B63" s="121" t="str">
        <f>IF(ISBLANK(Data!B75)," ",Data!B75)</f>
        <v xml:space="preserve"> </v>
      </c>
      <c r="C63" s="122" t="str">
        <f>IF(ISBLANK(Data!C75)," ",Data!C75)</f>
        <v xml:space="preserve"> </v>
      </c>
      <c r="D63" s="122" t="str">
        <f>IF(ISBLANK(Data!D75)," ",Data!D75)</f>
        <v xml:space="preserve"> </v>
      </c>
      <c r="E63" s="120">
        <f>IF(ISBLANK(Summary!W58)," ",Summary!W58)</f>
        <v>0</v>
      </c>
      <c r="F63" s="120" t="str">
        <f>IF(ISBLANK(Summary!Z58)," ",Summary!Z58)</f>
        <v xml:space="preserve"> </v>
      </c>
      <c r="G63" s="120" t="str">
        <f>IF(ISBLANK(Summary!AC58)," ",Summary!AC58)</f>
        <v xml:space="preserve"> </v>
      </c>
      <c r="H63" s="120" t="str">
        <f>IF(ISBLANK(Summary!AF58)," ",Summary!AF58)</f>
        <v xml:space="preserve"> </v>
      </c>
      <c r="I63" s="120" t="str">
        <f>IF(ISBLANK(Summary!AI58)," ",Summary!AI58)</f>
        <v xml:space="preserve"> </v>
      </c>
      <c r="J63" s="123">
        <f>IF(ISBLANK(Summary!AK58)," ",Summary!AK58)</f>
        <v>0</v>
      </c>
      <c r="K63" s="123">
        <f>IF(ISBLANK(Summary!AL58)," ",Summary!AL58)</f>
        <v>65</v>
      </c>
      <c r="L63" s="123" t="str">
        <f>IF(ISBLANK(Summary!AM58)," ",Summary!AM58)</f>
        <v>INC</v>
      </c>
      <c r="M63" s="120" t="str">
        <f>IF(ISBLANK(Summary!AN58)," ",Summary!AN58)</f>
        <v>NFE</v>
      </c>
    </row>
    <row r="64" spans="1:13" s="124" customFormat="1" ht="15.75" customHeight="1" x14ac:dyDescent="0.3">
      <c r="A64" s="120">
        <f>Data!A76</f>
        <v>55</v>
      </c>
      <c r="B64" s="121" t="str">
        <f>IF(ISBLANK(Data!B76)," ",Data!B76)</f>
        <v xml:space="preserve"> </v>
      </c>
      <c r="C64" s="122" t="str">
        <f>IF(ISBLANK(Data!C76)," ",Data!C76)</f>
        <v xml:space="preserve"> </v>
      </c>
      <c r="D64" s="122" t="str">
        <f>IF(ISBLANK(Data!D76)," ",Data!D76)</f>
        <v xml:space="preserve"> </v>
      </c>
      <c r="E64" s="120">
        <f>IF(ISBLANK(Summary!W59)," ",Summary!W59)</f>
        <v>0</v>
      </c>
      <c r="F64" s="120" t="str">
        <f>IF(ISBLANK(Summary!Z59)," ",Summary!Z59)</f>
        <v xml:space="preserve"> </v>
      </c>
      <c r="G64" s="120" t="str">
        <f>IF(ISBLANK(Summary!AC59)," ",Summary!AC59)</f>
        <v xml:space="preserve"> </v>
      </c>
      <c r="H64" s="120" t="str">
        <f>IF(ISBLANK(Summary!AF59)," ",Summary!AF59)</f>
        <v xml:space="preserve"> </v>
      </c>
      <c r="I64" s="120" t="str">
        <f>IF(ISBLANK(Summary!AI59)," ",Summary!AI59)</f>
        <v xml:space="preserve"> </v>
      </c>
      <c r="J64" s="123">
        <f>IF(ISBLANK(Summary!AK59)," ",Summary!AK59)</f>
        <v>0</v>
      </c>
      <c r="K64" s="123">
        <f>IF(ISBLANK(Summary!AL59)," ",Summary!AL59)</f>
        <v>65</v>
      </c>
      <c r="L64" s="123" t="str">
        <f>IF(ISBLANK(Summary!AM59)," ",Summary!AM59)</f>
        <v>INC</v>
      </c>
      <c r="M64" s="120" t="str">
        <f>IF(ISBLANK(Summary!AN59)," ",Summary!AN59)</f>
        <v>NFE</v>
      </c>
    </row>
    <row r="65" spans="1:13" s="124" customFormat="1" ht="15.75" customHeight="1" x14ac:dyDescent="0.3">
      <c r="A65" s="120">
        <f>Data!A77</f>
        <v>56</v>
      </c>
      <c r="B65" s="121" t="str">
        <f>IF(ISBLANK(Data!B77)," ",Data!B77)</f>
        <v xml:space="preserve"> </v>
      </c>
      <c r="C65" s="122" t="str">
        <f>IF(ISBLANK(Data!C77)," ",Data!C77)</f>
        <v xml:space="preserve"> </v>
      </c>
      <c r="D65" s="122" t="str">
        <f>IF(ISBLANK(Data!D77)," ",Data!D77)</f>
        <v xml:space="preserve"> </v>
      </c>
      <c r="E65" s="120">
        <f>IF(ISBLANK(Summary!W60)," ",Summary!W60)</f>
        <v>0</v>
      </c>
      <c r="F65" s="120" t="str">
        <f>IF(ISBLANK(Summary!Z60)," ",Summary!Z60)</f>
        <v xml:space="preserve"> </v>
      </c>
      <c r="G65" s="120" t="str">
        <f>IF(ISBLANK(Summary!AC60)," ",Summary!AC60)</f>
        <v xml:space="preserve"> </v>
      </c>
      <c r="H65" s="120" t="str">
        <f>IF(ISBLANK(Summary!AF60)," ",Summary!AF60)</f>
        <v xml:space="preserve"> </v>
      </c>
      <c r="I65" s="120" t="str">
        <f>IF(ISBLANK(Summary!AI60)," ",Summary!AI60)</f>
        <v xml:space="preserve"> </v>
      </c>
      <c r="J65" s="123">
        <f>IF(ISBLANK(Summary!AK60)," ",Summary!AK60)</f>
        <v>0</v>
      </c>
      <c r="K65" s="123">
        <f>IF(ISBLANK(Summary!AL60)," ",Summary!AL60)</f>
        <v>65</v>
      </c>
      <c r="L65" s="123" t="str">
        <f>IF(ISBLANK(Summary!AM60)," ",Summary!AM60)</f>
        <v>INC</v>
      </c>
      <c r="M65" s="120" t="str">
        <f>IF(ISBLANK(Summary!AN60)," ",Summary!AN60)</f>
        <v>NFE</v>
      </c>
    </row>
    <row r="66" spans="1:13" s="124" customFormat="1" ht="15.75" customHeight="1" x14ac:dyDescent="0.3">
      <c r="A66" s="120">
        <f>Data!A78</f>
        <v>57</v>
      </c>
      <c r="B66" s="121" t="str">
        <f>IF(ISBLANK(Data!B78)," ",Data!B78)</f>
        <v xml:space="preserve"> </v>
      </c>
      <c r="C66" s="122" t="str">
        <f>IF(ISBLANK(Data!C78)," ",Data!C78)</f>
        <v xml:space="preserve"> </v>
      </c>
      <c r="D66" s="122" t="str">
        <f>IF(ISBLANK(Data!D78)," ",Data!D78)</f>
        <v xml:space="preserve"> </v>
      </c>
      <c r="E66" s="120">
        <f>IF(ISBLANK(Summary!W61)," ",Summary!W61)</f>
        <v>0</v>
      </c>
      <c r="F66" s="120" t="str">
        <f>IF(ISBLANK(Summary!Z61)," ",Summary!Z61)</f>
        <v xml:space="preserve"> </v>
      </c>
      <c r="G66" s="120" t="str">
        <f>IF(ISBLANK(Summary!AC61)," ",Summary!AC61)</f>
        <v xml:space="preserve"> </v>
      </c>
      <c r="H66" s="120" t="str">
        <f>IF(ISBLANK(Summary!AF61)," ",Summary!AF61)</f>
        <v xml:space="preserve"> </v>
      </c>
      <c r="I66" s="120" t="str">
        <f>IF(ISBLANK(Summary!AI61)," ",Summary!AI61)</f>
        <v xml:space="preserve"> </v>
      </c>
      <c r="J66" s="123">
        <f>IF(ISBLANK(Summary!AK61)," ",Summary!AK61)</f>
        <v>0</v>
      </c>
      <c r="K66" s="123">
        <f>IF(ISBLANK(Summary!AL61)," ",Summary!AL61)</f>
        <v>65</v>
      </c>
      <c r="L66" s="123" t="str">
        <f>IF(ISBLANK(Summary!AM61)," ",Summary!AM61)</f>
        <v>INC</v>
      </c>
      <c r="M66" s="120" t="str">
        <f>IF(ISBLANK(Summary!AN61)," ",Summary!AN61)</f>
        <v>NFE</v>
      </c>
    </row>
    <row r="67" spans="1:13" s="124" customFormat="1" ht="15.75" customHeight="1" x14ac:dyDescent="0.3">
      <c r="A67" s="120">
        <f>Data!A79</f>
        <v>58</v>
      </c>
      <c r="B67" s="121" t="str">
        <f>IF(ISBLANK(Data!B79)," ",Data!B79)</f>
        <v xml:space="preserve"> </v>
      </c>
      <c r="C67" s="122" t="str">
        <f>IF(ISBLANK(Data!C79)," ",Data!C79)</f>
        <v xml:space="preserve"> </v>
      </c>
      <c r="D67" s="122" t="str">
        <f>IF(ISBLANK(Data!D79)," ",Data!D79)</f>
        <v xml:space="preserve"> </v>
      </c>
      <c r="E67" s="120">
        <f>IF(ISBLANK(Summary!W62)," ",Summary!W62)</f>
        <v>0</v>
      </c>
      <c r="F67" s="120" t="str">
        <f>IF(ISBLANK(Summary!Z62)," ",Summary!Z62)</f>
        <v xml:space="preserve"> </v>
      </c>
      <c r="G67" s="120" t="str">
        <f>IF(ISBLANK(Summary!AC62)," ",Summary!AC62)</f>
        <v xml:space="preserve"> </v>
      </c>
      <c r="H67" s="120" t="str">
        <f>IF(ISBLANK(Summary!AF62)," ",Summary!AF62)</f>
        <v xml:space="preserve"> </v>
      </c>
      <c r="I67" s="120" t="str">
        <f>IF(ISBLANK(Summary!AI62)," ",Summary!AI62)</f>
        <v xml:space="preserve"> </v>
      </c>
      <c r="J67" s="123">
        <f>IF(ISBLANK(Summary!AK62)," ",Summary!AK62)</f>
        <v>0</v>
      </c>
      <c r="K67" s="123">
        <f>IF(ISBLANK(Summary!AL62)," ",Summary!AL62)</f>
        <v>65</v>
      </c>
      <c r="L67" s="123" t="str">
        <f>IF(ISBLANK(Summary!AM62)," ",Summary!AM62)</f>
        <v>INC</v>
      </c>
      <c r="M67" s="120" t="str">
        <f>IF(ISBLANK(Summary!AN62)," ",Summary!AN62)</f>
        <v>NFE</v>
      </c>
    </row>
    <row r="68" spans="1:13" s="124" customFormat="1" ht="15.75" customHeight="1" x14ac:dyDescent="0.3">
      <c r="A68" s="120">
        <f>Data!A80</f>
        <v>59</v>
      </c>
      <c r="B68" s="121" t="str">
        <f>IF(ISBLANK(Data!B80)," ",Data!B80)</f>
        <v xml:space="preserve"> </v>
      </c>
      <c r="C68" s="122" t="str">
        <f>IF(ISBLANK(Data!C80)," ",Data!C80)</f>
        <v xml:space="preserve"> </v>
      </c>
      <c r="D68" s="122" t="str">
        <f>IF(ISBLANK(Data!D80)," ",Data!D80)</f>
        <v xml:space="preserve"> </v>
      </c>
      <c r="E68" s="120">
        <f>IF(ISBLANK(Summary!W63)," ",Summary!W63)</f>
        <v>0</v>
      </c>
      <c r="F68" s="120" t="str">
        <f>IF(ISBLANK(Summary!Z63)," ",Summary!Z63)</f>
        <v xml:space="preserve"> </v>
      </c>
      <c r="G68" s="120" t="str">
        <f>IF(ISBLANK(Summary!AC63)," ",Summary!AC63)</f>
        <v xml:space="preserve"> </v>
      </c>
      <c r="H68" s="120" t="str">
        <f>IF(ISBLANK(Summary!AF63)," ",Summary!AF63)</f>
        <v xml:space="preserve"> </v>
      </c>
      <c r="I68" s="120" t="str">
        <f>IF(ISBLANK(Summary!AI63)," ",Summary!AI63)</f>
        <v xml:space="preserve"> </v>
      </c>
      <c r="J68" s="123">
        <f>IF(ISBLANK(Summary!AK63)," ",Summary!AK63)</f>
        <v>0</v>
      </c>
      <c r="K68" s="123">
        <f>IF(ISBLANK(Summary!AL63)," ",Summary!AL63)</f>
        <v>65</v>
      </c>
      <c r="L68" s="123" t="str">
        <f>IF(ISBLANK(Summary!AM63)," ",Summary!AM63)</f>
        <v>INC</v>
      </c>
      <c r="M68" s="120" t="str">
        <f>IF(ISBLANK(Summary!AN63)," ",Summary!AN63)</f>
        <v>NFE</v>
      </c>
    </row>
    <row r="69" spans="1:13" s="124" customFormat="1" ht="15.75" customHeight="1" x14ac:dyDescent="0.3">
      <c r="A69" s="120">
        <f>Data!A81</f>
        <v>60</v>
      </c>
      <c r="B69" s="121" t="str">
        <f>IF(ISBLANK(Data!B81)," ",Data!B81)</f>
        <v xml:space="preserve"> </v>
      </c>
      <c r="C69" s="122" t="str">
        <f>IF(ISBLANK(Data!C81)," ",Data!C81)</f>
        <v xml:space="preserve"> </v>
      </c>
      <c r="D69" s="122" t="str">
        <f>IF(ISBLANK(Data!D81)," ",Data!D81)</f>
        <v xml:space="preserve"> </v>
      </c>
      <c r="E69" s="120">
        <f>IF(ISBLANK(Summary!W64)," ",Summary!W64)</f>
        <v>0</v>
      </c>
      <c r="F69" s="120" t="str">
        <f>IF(ISBLANK(Summary!Z64)," ",Summary!Z64)</f>
        <v xml:space="preserve"> </v>
      </c>
      <c r="G69" s="120" t="str">
        <f>IF(ISBLANK(Summary!AC64)," ",Summary!AC64)</f>
        <v xml:space="preserve"> </v>
      </c>
      <c r="H69" s="120" t="str">
        <f>IF(ISBLANK(Summary!AF64)," ",Summary!AF64)</f>
        <v xml:space="preserve"> </v>
      </c>
      <c r="I69" s="120" t="str">
        <f>IF(ISBLANK(Summary!AI64)," ",Summary!AI64)</f>
        <v xml:space="preserve"> </v>
      </c>
      <c r="J69" s="123">
        <f>IF(ISBLANK(Summary!AK64)," ",Summary!AK64)</f>
        <v>0</v>
      </c>
      <c r="K69" s="123">
        <f>IF(ISBLANK(Summary!AL64)," ",Summary!AL64)</f>
        <v>65</v>
      </c>
      <c r="L69" s="123" t="str">
        <f>IF(ISBLANK(Summary!AM64)," ",Summary!AM64)</f>
        <v>INC</v>
      </c>
      <c r="M69" s="120" t="str">
        <f>IF(ISBLANK(Summary!AN64)," ",Summary!AN64)</f>
        <v>NFE</v>
      </c>
    </row>
    <row r="70" spans="1:13" s="124" customFormat="1" ht="15.75" customHeight="1" x14ac:dyDescent="0.3">
      <c r="A70" s="120">
        <f>Data!A82</f>
        <v>61</v>
      </c>
      <c r="B70" s="121" t="str">
        <f>IF(ISBLANK(Data!B82)," ",Data!B82)</f>
        <v xml:space="preserve"> </v>
      </c>
      <c r="C70" s="122" t="str">
        <f>IF(ISBLANK(Data!C82)," ",Data!C82)</f>
        <v xml:space="preserve"> </v>
      </c>
      <c r="D70" s="122" t="str">
        <f>IF(ISBLANK(Data!D82)," ",Data!D82)</f>
        <v xml:space="preserve"> </v>
      </c>
      <c r="E70" s="120">
        <f>IF(ISBLANK(Summary!W65)," ",Summary!W65)</f>
        <v>0</v>
      </c>
      <c r="F70" s="120" t="str">
        <f>IF(ISBLANK(Summary!Z65)," ",Summary!Z65)</f>
        <v xml:space="preserve"> </v>
      </c>
      <c r="G70" s="120" t="str">
        <f>IF(ISBLANK(Summary!AC65)," ",Summary!AC65)</f>
        <v xml:space="preserve"> </v>
      </c>
      <c r="H70" s="120" t="str">
        <f>IF(ISBLANK(Summary!AF65)," ",Summary!AF65)</f>
        <v xml:space="preserve"> </v>
      </c>
      <c r="I70" s="120" t="str">
        <f>IF(ISBLANK(Summary!AI65)," ",Summary!AI65)</f>
        <v xml:space="preserve"> </v>
      </c>
      <c r="J70" s="123">
        <f>IF(ISBLANK(Summary!AK65)," ",Summary!AK65)</f>
        <v>0</v>
      </c>
      <c r="K70" s="123">
        <f>IF(ISBLANK(Summary!AL65)," ",Summary!AL65)</f>
        <v>65</v>
      </c>
      <c r="L70" s="123" t="str">
        <f>IF(ISBLANK(Summary!AM65)," ",Summary!AM65)</f>
        <v>INC</v>
      </c>
      <c r="M70" s="120" t="str">
        <f>IF(ISBLANK(Summary!AN65)," ",Summary!AN65)</f>
        <v>NFE</v>
      </c>
    </row>
    <row r="71" spans="1:13" s="124" customFormat="1" ht="15.75" customHeight="1" x14ac:dyDescent="0.3">
      <c r="A71" s="120">
        <f>Data!A83</f>
        <v>62</v>
      </c>
      <c r="B71" s="121" t="str">
        <f>IF(ISBLANK(Data!B83)," ",Data!B83)</f>
        <v xml:space="preserve"> </v>
      </c>
      <c r="C71" s="122" t="str">
        <f>IF(ISBLANK(Data!C83)," ",Data!C83)</f>
        <v xml:space="preserve"> </v>
      </c>
      <c r="D71" s="122" t="str">
        <f>IF(ISBLANK(Data!D83)," ",Data!D83)</f>
        <v xml:space="preserve"> </v>
      </c>
      <c r="E71" s="120">
        <f>IF(ISBLANK(Summary!W66)," ",Summary!W66)</f>
        <v>0</v>
      </c>
      <c r="F71" s="120" t="str">
        <f>IF(ISBLANK(Summary!Z66)," ",Summary!Z66)</f>
        <v xml:space="preserve"> </v>
      </c>
      <c r="G71" s="120" t="str">
        <f>IF(ISBLANK(Summary!AC66)," ",Summary!AC66)</f>
        <v xml:space="preserve"> </v>
      </c>
      <c r="H71" s="120" t="str">
        <f>IF(ISBLANK(Summary!AF66)," ",Summary!AF66)</f>
        <v xml:space="preserve"> </v>
      </c>
      <c r="I71" s="120" t="str">
        <f>IF(ISBLANK(Summary!AI66)," ",Summary!AI66)</f>
        <v xml:space="preserve"> </v>
      </c>
      <c r="J71" s="123">
        <f>IF(ISBLANK(Summary!AK66)," ",Summary!AK66)</f>
        <v>0</v>
      </c>
      <c r="K71" s="123">
        <f>IF(ISBLANK(Summary!AL66)," ",Summary!AL66)</f>
        <v>65</v>
      </c>
      <c r="L71" s="123" t="str">
        <f>IF(ISBLANK(Summary!AM66)," ",Summary!AM66)</f>
        <v>INC</v>
      </c>
      <c r="M71" s="120" t="str">
        <f>IF(ISBLANK(Summary!AN66)," ",Summary!AN66)</f>
        <v>NFE</v>
      </c>
    </row>
    <row r="72" spans="1:13" s="124" customFormat="1" ht="15.75" customHeight="1" x14ac:dyDescent="0.3">
      <c r="A72" s="120">
        <f>Data!A84</f>
        <v>63</v>
      </c>
      <c r="B72" s="121" t="str">
        <f>IF(ISBLANK(Data!B84)," ",Data!B84)</f>
        <v xml:space="preserve"> </v>
      </c>
      <c r="C72" s="122" t="str">
        <f>IF(ISBLANK(Data!C84)," ",Data!C84)</f>
        <v xml:space="preserve"> </v>
      </c>
      <c r="D72" s="122" t="str">
        <f>IF(ISBLANK(Data!D84)," ",Data!D84)</f>
        <v xml:space="preserve"> </v>
      </c>
      <c r="E72" s="120">
        <f>IF(ISBLANK(Summary!W67)," ",Summary!W67)</f>
        <v>0</v>
      </c>
      <c r="F72" s="120" t="str">
        <f>IF(ISBLANK(Summary!Z67)," ",Summary!Z67)</f>
        <v xml:space="preserve"> </v>
      </c>
      <c r="G72" s="120" t="str">
        <f>IF(ISBLANK(Summary!AC67)," ",Summary!AC67)</f>
        <v xml:space="preserve"> </v>
      </c>
      <c r="H72" s="120" t="str">
        <f>IF(ISBLANK(Summary!AF67)," ",Summary!AF67)</f>
        <v xml:space="preserve"> </v>
      </c>
      <c r="I72" s="120" t="str">
        <f>IF(ISBLANK(Summary!AI67)," ",Summary!AI67)</f>
        <v xml:space="preserve"> </v>
      </c>
      <c r="J72" s="123">
        <f>IF(ISBLANK(Summary!AK67)," ",Summary!AK67)</f>
        <v>0</v>
      </c>
      <c r="K72" s="123">
        <f>IF(ISBLANK(Summary!AL67)," ",Summary!AL67)</f>
        <v>65</v>
      </c>
      <c r="L72" s="123" t="str">
        <f>IF(ISBLANK(Summary!AM67)," ",Summary!AM67)</f>
        <v>INC</v>
      </c>
      <c r="M72" s="120" t="str">
        <f>IF(ISBLANK(Summary!AN67)," ",Summary!AN67)</f>
        <v>NFE</v>
      </c>
    </row>
    <row r="73" spans="1:13" s="124" customFormat="1" ht="15.75" customHeight="1" x14ac:dyDescent="0.3">
      <c r="A73" s="120">
        <f>Data!A85</f>
        <v>64</v>
      </c>
      <c r="B73" s="121" t="str">
        <f>IF(ISBLANK(Data!B85)," ",Data!B85)</f>
        <v xml:space="preserve"> </v>
      </c>
      <c r="C73" s="122" t="str">
        <f>IF(ISBLANK(Data!C85)," ",Data!C85)</f>
        <v xml:space="preserve"> </v>
      </c>
      <c r="D73" s="122" t="str">
        <f>IF(ISBLANK(Data!D85)," ",Data!D85)</f>
        <v xml:space="preserve"> </v>
      </c>
      <c r="E73" s="120">
        <f>IF(ISBLANK(Summary!W68)," ",Summary!W68)</f>
        <v>0</v>
      </c>
      <c r="F73" s="120" t="str">
        <f>IF(ISBLANK(Summary!Z68)," ",Summary!Z68)</f>
        <v xml:space="preserve"> </v>
      </c>
      <c r="G73" s="120" t="str">
        <f>IF(ISBLANK(Summary!AC68)," ",Summary!AC68)</f>
        <v xml:space="preserve"> </v>
      </c>
      <c r="H73" s="120" t="str">
        <f>IF(ISBLANK(Summary!AF68)," ",Summary!AF68)</f>
        <v xml:space="preserve"> </v>
      </c>
      <c r="I73" s="120" t="str">
        <f>IF(ISBLANK(Summary!AI68)," ",Summary!AI68)</f>
        <v xml:space="preserve"> </v>
      </c>
      <c r="J73" s="123">
        <f>IF(ISBLANK(Summary!AK68)," ",Summary!AK68)</f>
        <v>0</v>
      </c>
      <c r="K73" s="123">
        <f>IF(ISBLANK(Summary!AL68)," ",Summary!AL68)</f>
        <v>65</v>
      </c>
      <c r="L73" s="123" t="str">
        <f>IF(ISBLANK(Summary!AM68)," ",Summary!AM68)</f>
        <v>INC</v>
      </c>
      <c r="M73" s="120" t="str">
        <f>IF(ISBLANK(Summary!AN68)," ",Summary!AN68)</f>
        <v>NFE</v>
      </c>
    </row>
    <row r="74" spans="1:13" s="124" customFormat="1" ht="15.75" customHeight="1" x14ac:dyDescent="0.3">
      <c r="A74" s="120">
        <f>Data!A86</f>
        <v>65</v>
      </c>
      <c r="B74" s="121" t="str">
        <f>IF(ISBLANK(Data!B86)," ",Data!B86)</f>
        <v xml:space="preserve"> </v>
      </c>
      <c r="C74" s="122" t="str">
        <f>IF(ISBLANK(Data!C86)," ",Data!C86)</f>
        <v xml:space="preserve"> </v>
      </c>
      <c r="D74" s="122" t="str">
        <f>IF(ISBLANK(Data!D86)," ",Data!D86)</f>
        <v xml:space="preserve"> </v>
      </c>
      <c r="E74" s="120">
        <f>IF(ISBLANK(Summary!W69)," ",Summary!W69)</f>
        <v>0</v>
      </c>
      <c r="F74" s="120" t="str">
        <f>IF(ISBLANK(Summary!Z69)," ",Summary!Z69)</f>
        <v xml:space="preserve"> </v>
      </c>
      <c r="G74" s="120" t="str">
        <f>IF(ISBLANK(Summary!AC69)," ",Summary!AC69)</f>
        <v xml:space="preserve"> </v>
      </c>
      <c r="H74" s="120" t="str">
        <f>IF(ISBLANK(Summary!AF69)," ",Summary!AF69)</f>
        <v xml:space="preserve"> </v>
      </c>
      <c r="I74" s="120" t="str">
        <f>IF(ISBLANK(Summary!AI69)," ",Summary!AI69)</f>
        <v xml:space="preserve"> </v>
      </c>
      <c r="J74" s="123">
        <f>IF(ISBLANK(Summary!AK69)," ",Summary!AK69)</f>
        <v>0</v>
      </c>
      <c r="K74" s="123">
        <f>IF(ISBLANK(Summary!AL69)," ",Summary!AL69)</f>
        <v>65</v>
      </c>
      <c r="L74" s="123" t="str">
        <f>IF(ISBLANK(Summary!AM69)," ",Summary!AM69)</f>
        <v>INC</v>
      </c>
      <c r="M74" s="120" t="str">
        <f>IF(ISBLANK(Summary!AN69)," ",Summary!AN69)</f>
        <v>NFE</v>
      </c>
    </row>
    <row r="75" spans="1:13" s="124" customFormat="1" ht="15.75" customHeight="1" x14ac:dyDescent="0.3">
      <c r="A75" s="120">
        <f>Data!A87</f>
        <v>66</v>
      </c>
      <c r="B75" s="121" t="str">
        <f>IF(ISBLANK(Data!B87)," ",Data!B87)</f>
        <v xml:space="preserve"> </v>
      </c>
      <c r="C75" s="122" t="str">
        <f>IF(ISBLANK(Data!C87)," ",Data!C87)</f>
        <v xml:space="preserve"> </v>
      </c>
      <c r="D75" s="122" t="str">
        <f>IF(ISBLANK(Data!D87)," ",Data!D87)</f>
        <v xml:space="preserve"> </v>
      </c>
      <c r="E75" s="120">
        <f>IF(ISBLANK(Summary!W70)," ",Summary!W70)</f>
        <v>0</v>
      </c>
      <c r="F75" s="120" t="str">
        <f>IF(ISBLANK(Summary!Z70)," ",Summary!Z70)</f>
        <v xml:space="preserve"> </v>
      </c>
      <c r="G75" s="120" t="str">
        <f>IF(ISBLANK(Summary!AC70)," ",Summary!AC70)</f>
        <v xml:space="preserve"> </v>
      </c>
      <c r="H75" s="120" t="str">
        <f>IF(ISBLANK(Summary!AF70)," ",Summary!AF70)</f>
        <v xml:space="preserve"> </v>
      </c>
      <c r="I75" s="120" t="str">
        <f>IF(ISBLANK(Summary!AI70)," ",Summary!AI70)</f>
        <v xml:space="preserve"> </v>
      </c>
      <c r="J75" s="123">
        <f>IF(ISBLANK(Summary!AK70)," ",Summary!AK70)</f>
        <v>0</v>
      </c>
      <c r="K75" s="123">
        <f>IF(ISBLANK(Summary!AL70)," ",Summary!AL70)</f>
        <v>65</v>
      </c>
      <c r="L75" s="123" t="str">
        <f>IF(ISBLANK(Summary!AM70)," ",Summary!AM70)</f>
        <v>INC</v>
      </c>
      <c r="M75" s="120" t="str">
        <f>IF(ISBLANK(Summary!AN70)," ",Summary!AN70)</f>
        <v>NFE</v>
      </c>
    </row>
    <row r="76" spans="1:13" s="124" customFormat="1" ht="15.75" customHeight="1" x14ac:dyDescent="0.3">
      <c r="A76" s="120">
        <f>Data!A88</f>
        <v>67</v>
      </c>
      <c r="B76" s="121" t="str">
        <f>IF(ISBLANK(Data!B88)," ",Data!B88)</f>
        <v xml:space="preserve"> </v>
      </c>
      <c r="C76" s="122" t="str">
        <f>IF(ISBLANK(Data!C88)," ",Data!C88)</f>
        <v xml:space="preserve"> </v>
      </c>
      <c r="D76" s="122" t="str">
        <f>IF(ISBLANK(Data!D88)," ",Data!D88)</f>
        <v xml:space="preserve"> </v>
      </c>
      <c r="E76" s="120">
        <f>IF(ISBLANK(Summary!W71)," ",Summary!W71)</f>
        <v>0</v>
      </c>
      <c r="F76" s="120" t="str">
        <f>IF(ISBLANK(Summary!Z71)," ",Summary!Z71)</f>
        <v xml:space="preserve"> </v>
      </c>
      <c r="G76" s="120" t="str">
        <f>IF(ISBLANK(Summary!AC71)," ",Summary!AC71)</f>
        <v xml:space="preserve"> </v>
      </c>
      <c r="H76" s="120" t="str">
        <f>IF(ISBLANK(Summary!AF71)," ",Summary!AF71)</f>
        <v xml:space="preserve"> </v>
      </c>
      <c r="I76" s="120" t="str">
        <f>IF(ISBLANK(Summary!AI71)," ",Summary!AI71)</f>
        <v xml:space="preserve"> </v>
      </c>
      <c r="J76" s="123">
        <f>IF(ISBLANK(Summary!AK71)," ",Summary!AK71)</f>
        <v>0</v>
      </c>
      <c r="K76" s="123">
        <f>IF(ISBLANK(Summary!AL71)," ",Summary!AL71)</f>
        <v>65</v>
      </c>
      <c r="L76" s="123" t="str">
        <f>IF(ISBLANK(Summary!AM71)," ",Summary!AM71)</f>
        <v>INC</v>
      </c>
      <c r="M76" s="120" t="str">
        <f>IF(ISBLANK(Summary!AN71)," ",Summary!AN71)</f>
        <v>NFE</v>
      </c>
    </row>
    <row r="77" spans="1:13" s="124" customFormat="1" ht="15.75" customHeight="1" x14ac:dyDescent="0.3">
      <c r="A77" s="120">
        <f>Data!A89</f>
        <v>68</v>
      </c>
      <c r="B77" s="121" t="str">
        <f>IF(ISBLANK(Data!B89)," ",Data!B89)</f>
        <v xml:space="preserve"> </v>
      </c>
      <c r="C77" s="122" t="str">
        <f>IF(ISBLANK(Data!C89)," ",Data!C89)</f>
        <v xml:space="preserve"> </v>
      </c>
      <c r="D77" s="122" t="str">
        <f>IF(ISBLANK(Data!D89)," ",Data!D89)</f>
        <v xml:space="preserve"> </v>
      </c>
      <c r="E77" s="120">
        <f>IF(ISBLANK(Summary!W72)," ",Summary!W72)</f>
        <v>0</v>
      </c>
      <c r="F77" s="120" t="str">
        <f>IF(ISBLANK(Summary!Z72)," ",Summary!Z72)</f>
        <v xml:space="preserve"> </v>
      </c>
      <c r="G77" s="120" t="str">
        <f>IF(ISBLANK(Summary!AC72)," ",Summary!AC72)</f>
        <v xml:space="preserve"> </v>
      </c>
      <c r="H77" s="120" t="str">
        <f>IF(ISBLANK(Summary!AF72)," ",Summary!AF72)</f>
        <v xml:space="preserve"> </v>
      </c>
      <c r="I77" s="120" t="str">
        <f>IF(ISBLANK(Summary!AI72)," ",Summary!AI72)</f>
        <v xml:space="preserve"> </v>
      </c>
      <c r="J77" s="123">
        <f>IF(ISBLANK(Summary!AK72)," ",Summary!AK72)</f>
        <v>0</v>
      </c>
      <c r="K77" s="123">
        <f>IF(ISBLANK(Summary!AL72)," ",Summary!AL72)</f>
        <v>65</v>
      </c>
      <c r="L77" s="123" t="str">
        <f>IF(ISBLANK(Summary!AM72)," ",Summary!AM72)</f>
        <v>INC</v>
      </c>
      <c r="M77" s="120" t="str">
        <f>IF(ISBLANK(Summary!AN72)," ",Summary!AN72)</f>
        <v>NFE</v>
      </c>
    </row>
    <row r="78" spans="1:13" s="124" customFormat="1" ht="15.75" customHeight="1" x14ac:dyDescent="0.3">
      <c r="A78" s="120">
        <f>Data!A90</f>
        <v>69</v>
      </c>
      <c r="B78" s="121" t="str">
        <f>IF(ISBLANK(Data!B90)," ",Data!B90)</f>
        <v xml:space="preserve"> </v>
      </c>
      <c r="C78" s="122" t="str">
        <f>IF(ISBLANK(Data!C90)," ",Data!C90)</f>
        <v xml:space="preserve"> </v>
      </c>
      <c r="D78" s="122" t="str">
        <f>IF(ISBLANK(Data!D90)," ",Data!D90)</f>
        <v xml:space="preserve"> </v>
      </c>
      <c r="E78" s="120">
        <f>IF(ISBLANK(Summary!W73)," ",Summary!W73)</f>
        <v>0</v>
      </c>
      <c r="F78" s="120" t="str">
        <f>IF(ISBLANK(Summary!Z73)," ",Summary!Z73)</f>
        <v xml:space="preserve"> </v>
      </c>
      <c r="G78" s="120" t="str">
        <f>IF(ISBLANK(Summary!AC73)," ",Summary!AC73)</f>
        <v xml:space="preserve"> </v>
      </c>
      <c r="H78" s="120" t="str">
        <f>IF(ISBLANK(Summary!AF73)," ",Summary!AF73)</f>
        <v xml:space="preserve"> </v>
      </c>
      <c r="I78" s="120" t="str">
        <f>IF(ISBLANK(Summary!AI73)," ",Summary!AI73)</f>
        <v xml:space="preserve"> </v>
      </c>
      <c r="J78" s="123">
        <f>IF(ISBLANK(Summary!AK73)," ",Summary!AK73)</f>
        <v>0</v>
      </c>
      <c r="K78" s="123">
        <f>IF(ISBLANK(Summary!AL73)," ",Summary!AL73)</f>
        <v>65</v>
      </c>
      <c r="L78" s="123" t="str">
        <f>IF(ISBLANK(Summary!AM73)," ",Summary!AM73)</f>
        <v>INC</v>
      </c>
      <c r="M78" s="120" t="str">
        <f>IF(ISBLANK(Summary!AN73)," ",Summary!AN73)</f>
        <v>NFE</v>
      </c>
    </row>
    <row r="79" spans="1:13" s="124" customFormat="1" ht="15.75" customHeight="1" x14ac:dyDescent="0.3">
      <c r="A79" s="120">
        <f>Data!A91</f>
        <v>70</v>
      </c>
      <c r="B79" s="121" t="str">
        <f>IF(ISBLANK(Data!B91)," ",Data!B91)</f>
        <v xml:space="preserve"> </v>
      </c>
      <c r="C79" s="122" t="str">
        <f>IF(ISBLANK(Data!C91)," ",Data!C91)</f>
        <v xml:space="preserve"> </v>
      </c>
      <c r="D79" s="122" t="str">
        <f>IF(ISBLANK(Data!D91)," ",Data!D91)</f>
        <v xml:space="preserve"> </v>
      </c>
      <c r="E79" s="120">
        <f>IF(ISBLANK(Summary!W74)," ",Summary!W74)</f>
        <v>0</v>
      </c>
      <c r="F79" s="120" t="str">
        <f>IF(ISBLANK(Summary!Z74)," ",Summary!Z74)</f>
        <v xml:space="preserve"> </v>
      </c>
      <c r="G79" s="120" t="str">
        <f>IF(ISBLANK(Summary!AC74)," ",Summary!AC74)</f>
        <v xml:space="preserve"> </v>
      </c>
      <c r="H79" s="120" t="str">
        <f>IF(ISBLANK(Summary!AF74)," ",Summary!AF74)</f>
        <v xml:space="preserve"> </v>
      </c>
      <c r="I79" s="120" t="str">
        <f>IF(ISBLANK(Summary!AI74)," ",Summary!AI74)</f>
        <v xml:space="preserve"> </v>
      </c>
      <c r="J79" s="123">
        <f>IF(ISBLANK(Summary!AK74)," ",Summary!AK74)</f>
        <v>0</v>
      </c>
      <c r="K79" s="123">
        <f>IF(ISBLANK(Summary!AL74)," ",Summary!AL74)</f>
        <v>65</v>
      </c>
      <c r="L79" s="123" t="str">
        <f>IF(ISBLANK(Summary!AM74)," ",Summary!AM74)</f>
        <v>INC</v>
      </c>
      <c r="M79" s="120" t="str">
        <f>IF(ISBLANK(Summary!AN74)," ",Summary!AN74)</f>
        <v>NFE</v>
      </c>
    </row>
    <row r="80" spans="1:13" s="124" customFormat="1" ht="15.75" customHeight="1" x14ac:dyDescent="0.3">
      <c r="A80" s="120">
        <f>Data!A92</f>
        <v>71</v>
      </c>
      <c r="B80" s="121" t="str">
        <f>IF(ISBLANK(Data!B92)," ",Data!B92)</f>
        <v xml:space="preserve"> </v>
      </c>
      <c r="C80" s="122" t="str">
        <f>IF(ISBLANK(Data!C92)," ",Data!C92)</f>
        <v xml:space="preserve"> </v>
      </c>
      <c r="D80" s="122" t="str">
        <f>IF(ISBLANK(Data!D92)," ",Data!D92)</f>
        <v xml:space="preserve"> </v>
      </c>
      <c r="E80" s="120">
        <f>IF(ISBLANK(Summary!W75)," ",Summary!W75)</f>
        <v>0</v>
      </c>
      <c r="F80" s="120" t="str">
        <f>IF(ISBLANK(Summary!Z75)," ",Summary!Z75)</f>
        <v xml:space="preserve"> </v>
      </c>
      <c r="G80" s="120" t="str">
        <f>IF(ISBLANK(Summary!AC75)," ",Summary!AC75)</f>
        <v xml:space="preserve"> </v>
      </c>
      <c r="H80" s="120" t="str">
        <f>IF(ISBLANK(Summary!AF75)," ",Summary!AF75)</f>
        <v xml:space="preserve"> </v>
      </c>
      <c r="I80" s="120" t="str">
        <f>IF(ISBLANK(Summary!AI75)," ",Summary!AI75)</f>
        <v xml:space="preserve"> </v>
      </c>
      <c r="J80" s="123">
        <f>IF(ISBLANK(Summary!AK75)," ",Summary!AK75)</f>
        <v>0</v>
      </c>
      <c r="K80" s="123">
        <f>IF(ISBLANK(Summary!AL75)," ",Summary!AL75)</f>
        <v>65</v>
      </c>
      <c r="L80" s="123" t="str">
        <f>IF(ISBLANK(Summary!AM75)," ",Summary!AM75)</f>
        <v>INC</v>
      </c>
      <c r="M80" s="120" t="str">
        <f>IF(ISBLANK(Summary!AN75)," ",Summary!AN75)</f>
        <v>NFE</v>
      </c>
    </row>
    <row r="81" spans="1:13" s="124" customFormat="1" ht="15.75" customHeight="1" x14ac:dyDescent="0.3">
      <c r="A81" s="120">
        <f>Data!A93</f>
        <v>72</v>
      </c>
      <c r="B81" s="121" t="str">
        <f>IF(ISBLANK(Data!B93)," ",Data!B93)</f>
        <v xml:space="preserve"> </v>
      </c>
      <c r="C81" s="122" t="str">
        <f>IF(ISBLANK(Data!C93)," ",Data!C93)</f>
        <v xml:space="preserve"> </v>
      </c>
      <c r="D81" s="122" t="str">
        <f>IF(ISBLANK(Data!D93)," ",Data!D93)</f>
        <v xml:space="preserve"> </v>
      </c>
      <c r="E81" s="120">
        <f>IF(ISBLANK(Summary!W76)," ",Summary!W76)</f>
        <v>0</v>
      </c>
      <c r="F81" s="120" t="str">
        <f>IF(ISBLANK(Summary!Z76)," ",Summary!Z76)</f>
        <v xml:space="preserve"> </v>
      </c>
      <c r="G81" s="120" t="str">
        <f>IF(ISBLANK(Summary!AC76)," ",Summary!AC76)</f>
        <v xml:space="preserve"> </v>
      </c>
      <c r="H81" s="120" t="str">
        <f>IF(ISBLANK(Summary!AF76)," ",Summary!AF76)</f>
        <v xml:space="preserve"> </v>
      </c>
      <c r="I81" s="120" t="str">
        <f>IF(ISBLANK(Summary!AI76)," ",Summary!AI76)</f>
        <v xml:space="preserve"> </v>
      </c>
      <c r="J81" s="123">
        <f>IF(ISBLANK(Summary!AK76)," ",Summary!AK76)</f>
        <v>0</v>
      </c>
      <c r="K81" s="123">
        <f>IF(ISBLANK(Summary!AL76)," ",Summary!AL76)</f>
        <v>65</v>
      </c>
      <c r="L81" s="123" t="str">
        <f>IF(ISBLANK(Summary!AM76)," ",Summary!AM76)</f>
        <v>INC</v>
      </c>
      <c r="M81" s="120" t="str">
        <f>IF(ISBLANK(Summary!AN76)," ",Summary!AN76)</f>
        <v>NFE</v>
      </c>
    </row>
    <row r="82" spans="1:13" s="124" customFormat="1" ht="15.75" customHeight="1" x14ac:dyDescent="0.3">
      <c r="A82" s="120">
        <f>Data!A94</f>
        <v>73</v>
      </c>
      <c r="B82" s="121" t="str">
        <f>IF(ISBLANK(Data!B94)," ",Data!B94)</f>
        <v xml:space="preserve"> </v>
      </c>
      <c r="C82" s="122" t="str">
        <f>IF(ISBLANK(Data!C94)," ",Data!C94)</f>
        <v xml:space="preserve"> </v>
      </c>
      <c r="D82" s="122" t="str">
        <f>IF(ISBLANK(Data!D94)," ",Data!D94)</f>
        <v xml:space="preserve"> </v>
      </c>
      <c r="E82" s="120">
        <f>IF(ISBLANK(Summary!W77)," ",Summary!W77)</f>
        <v>0</v>
      </c>
      <c r="F82" s="120" t="str">
        <f>IF(ISBLANK(Summary!Z77)," ",Summary!Z77)</f>
        <v xml:space="preserve"> </v>
      </c>
      <c r="G82" s="120" t="str">
        <f>IF(ISBLANK(Summary!AC77)," ",Summary!AC77)</f>
        <v xml:space="preserve"> </v>
      </c>
      <c r="H82" s="120" t="str">
        <f>IF(ISBLANK(Summary!AF77)," ",Summary!AF77)</f>
        <v xml:space="preserve"> </v>
      </c>
      <c r="I82" s="120" t="str">
        <f>IF(ISBLANK(Summary!AI77)," ",Summary!AI77)</f>
        <v xml:space="preserve"> </v>
      </c>
      <c r="J82" s="123">
        <f>IF(ISBLANK(Summary!AK77)," ",Summary!AK77)</f>
        <v>0</v>
      </c>
      <c r="K82" s="123">
        <f>IF(ISBLANK(Summary!AL77)," ",Summary!AL77)</f>
        <v>65</v>
      </c>
      <c r="L82" s="123" t="str">
        <f>IF(ISBLANK(Summary!AM77)," ",Summary!AM77)</f>
        <v>INC</v>
      </c>
      <c r="M82" s="120" t="str">
        <f>IF(ISBLANK(Summary!AN77)," ",Summary!AN77)</f>
        <v>NFE</v>
      </c>
    </row>
    <row r="83" spans="1:13" s="124" customFormat="1" ht="15.75" customHeight="1" x14ac:dyDescent="0.3">
      <c r="A83" s="120">
        <f>Data!A95</f>
        <v>74</v>
      </c>
      <c r="B83" s="121" t="str">
        <f>IF(ISBLANK(Data!B95)," ",Data!B95)</f>
        <v xml:space="preserve"> </v>
      </c>
      <c r="C83" s="122" t="str">
        <f>IF(ISBLANK(Data!C95)," ",Data!C95)</f>
        <v xml:space="preserve"> </v>
      </c>
      <c r="D83" s="122" t="str">
        <f>IF(ISBLANK(Data!D95)," ",Data!D95)</f>
        <v xml:space="preserve"> </v>
      </c>
      <c r="E83" s="120">
        <f>IF(ISBLANK(Summary!W78)," ",Summary!W78)</f>
        <v>0</v>
      </c>
      <c r="F83" s="120" t="str">
        <f>IF(ISBLANK(Summary!Z78)," ",Summary!Z78)</f>
        <v xml:space="preserve"> </v>
      </c>
      <c r="G83" s="120" t="str">
        <f>IF(ISBLANK(Summary!AC78)," ",Summary!AC78)</f>
        <v xml:space="preserve"> </v>
      </c>
      <c r="H83" s="120" t="str">
        <f>IF(ISBLANK(Summary!AF78)," ",Summary!AF78)</f>
        <v xml:space="preserve"> </v>
      </c>
      <c r="I83" s="120" t="str">
        <f>IF(ISBLANK(Summary!AI78)," ",Summary!AI78)</f>
        <v xml:space="preserve"> </v>
      </c>
      <c r="J83" s="123">
        <f>IF(ISBLANK(Summary!AK78)," ",Summary!AK78)</f>
        <v>0</v>
      </c>
      <c r="K83" s="123">
        <f>IF(ISBLANK(Summary!AL78)," ",Summary!AL78)</f>
        <v>65</v>
      </c>
      <c r="L83" s="123" t="str">
        <f>IF(ISBLANK(Summary!AM78)," ",Summary!AM78)</f>
        <v>INC</v>
      </c>
      <c r="M83" s="120" t="str">
        <f>IF(ISBLANK(Summary!AN78)," ",Summary!AN78)</f>
        <v>NFE</v>
      </c>
    </row>
    <row r="84" spans="1:13" s="124" customFormat="1" ht="15.75" customHeight="1" x14ac:dyDescent="0.3">
      <c r="A84" s="120">
        <f>Data!A96</f>
        <v>75</v>
      </c>
      <c r="B84" s="121" t="str">
        <f>IF(ISBLANK(Data!B96)," ",Data!B96)</f>
        <v xml:space="preserve"> </v>
      </c>
      <c r="C84" s="122" t="str">
        <f>IF(ISBLANK(Data!C96)," ",Data!C96)</f>
        <v xml:space="preserve"> </v>
      </c>
      <c r="D84" s="122" t="str">
        <f>IF(ISBLANK(Data!D96)," ",Data!D96)</f>
        <v xml:space="preserve"> </v>
      </c>
      <c r="E84" s="120">
        <f>IF(ISBLANK(Summary!W79)," ",Summary!W79)</f>
        <v>0</v>
      </c>
      <c r="F84" s="120" t="str">
        <f>IF(ISBLANK(Summary!Z79)," ",Summary!Z79)</f>
        <v xml:space="preserve"> </v>
      </c>
      <c r="G84" s="120" t="str">
        <f>IF(ISBLANK(Summary!AC79)," ",Summary!AC79)</f>
        <v xml:space="preserve"> </v>
      </c>
      <c r="H84" s="120" t="str">
        <f>IF(ISBLANK(Summary!AF79)," ",Summary!AF79)</f>
        <v xml:space="preserve"> </v>
      </c>
      <c r="I84" s="120" t="str">
        <f>IF(ISBLANK(Summary!AI79)," ",Summary!AI79)</f>
        <v xml:space="preserve"> </v>
      </c>
      <c r="J84" s="123">
        <f>IF(ISBLANK(Summary!AK79)," ",Summary!AK79)</f>
        <v>0</v>
      </c>
      <c r="K84" s="123">
        <f>IF(ISBLANK(Summary!AL79)," ",Summary!AL79)</f>
        <v>65</v>
      </c>
      <c r="L84" s="123" t="str">
        <f>IF(ISBLANK(Summary!AM79)," ",Summary!AM79)</f>
        <v>INC</v>
      </c>
      <c r="M84" s="120" t="str">
        <f>IF(ISBLANK(Summary!AN79)," ",Summary!AN79)</f>
        <v>NFE</v>
      </c>
    </row>
    <row r="85" spans="1:13" s="124" customFormat="1" ht="15.75" customHeight="1" x14ac:dyDescent="0.3">
      <c r="A85" s="120">
        <f>Data!A97</f>
        <v>76</v>
      </c>
      <c r="B85" s="121" t="str">
        <f>IF(ISBLANK(Data!B97)," ",Data!B97)</f>
        <v xml:space="preserve"> </v>
      </c>
      <c r="C85" s="122" t="str">
        <f>IF(ISBLANK(Data!C97)," ",Data!C97)</f>
        <v xml:space="preserve"> </v>
      </c>
      <c r="D85" s="122" t="str">
        <f>IF(ISBLANK(Data!D97)," ",Data!D97)</f>
        <v xml:space="preserve"> </v>
      </c>
      <c r="E85" s="120">
        <f>IF(ISBLANK(Summary!W80)," ",Summary!W80)</f>
        <v>0</v>
      </c>
      <c r="F85" s="120" t="str">
        <f>IF(ISBLANK(Summary!Z80)," ",Summary!Z80)</f>
        <v xml:space="preserve"> </v>
      </c>
      <c r="G85" s="120" t="str">
        <f>IF(ISBLANK(Summary!AC80)," ",Summary!AC80)</f>
        <v xml:space="preserve"> </v>
      </c>
      <c r="H85" s="120" t="str">
        <f>IF(ISBLANK(Summary!AF80)," ",Summary!AF80)</f>
        <v xml:space="preserve"> </v>
      </c>
      <c r="I85" s="120" t="str">
        <f>IF(ISBLANK(Summary!AI80)," ",Summary!AI80)</f>
        <v xml:space="preserve"> </v>
      </c>
      <c r="J85" s="123">
        <f>IF(ISBLANK(Summary!AK80)," ",Summary!AK80)</f>
        <v>0</v>
      </c>
      <c r="K85" s="123">
        <f>IF(ISBLANK(Summary!AL80)," ",Summary!AL80)</f>
        <v>65</v>
      </c>
      <c r="L85" s="123" t="str">
        <f>IF(ISBLANK(Summary!AM80)," ",Summary!AM80)</f>
        <v>INC</v>
      </c>
      <c r="M85" s="120" t="str">
        <f>IF(ISBLANK(Summary!AN80)," ",Summary!AN80)</f>
        <v>NFE</v>
      </c>
    </row>
    <row r="86" spans="1:13" s="124" customFormat="1" ht="15.75" customHeight="1" x14ac:dyDescent="0.3">
      <c r="A86" s="120">
        <f>Data!A98</f>
        <v>77</v>
      </c>
      <c r="B86" s="121" t="str">
        <f>IF(ISBLANK(Data!B98)," ",Data!B98)</f>
        <v xml:space="preserve"> </v>
      </c>
      <c r="C86" s="122" t="str">
        <f>IF(ISBLANK(Data!C98)," ",Data!C98)</f>
        <v xml:space="preserve"> </v>
      </c>
      <c r="D86" s="122" t="str">
        <f>IF(ISBLANK(Data!D98)," ",Data!D98)</f>
        <v xml:space="preserve"> </v>
      </c>
      <c r="E86" s="120">
        <f>IF(ISBLANK(Summary!W81)," ",Summary!W81)</f>
        <v>0</v>
      </c>
      <c r="F86" s="120" t="str">
        <f>IF(ISBLANK(Summary!Z81)," ",Summary!Z81)</f>
        <v xml:space="preserve"> </v>
      </c>
      <c r="G86" s="120" t="str">
        <f>IF(ISBLANK(Summary!AC81)," ",Summary!AC81)</f>
        <v xml:space="preserve"> </v>
      </c>
      <c r="H86" s="120" t="str">
        <f>IF(ISBLANK(Summary!AF81)," ",Summary!AF81)</f>
        <v xml:space="preserve"> </v>
      </c>
      <c r="I86" s="120" t="str">
        <f>IF(ISBLANK(Summary!AI81)," ",Summary!AI81)</f>
        <v xml:space="preserve"> </v>
      </c>
      <c r="J86" s="123">
        <f>IF(ISBLANK(Summary!AK81)," ",Summary!AK81)</f>
        <v>0</v>
      </c>
      <c r="K86" s="123">
        <f>IF(ISBLANK(Summary!AL81)," ",Summary!AL81)</f>
        <v>65</v>
      </c>
      <c r="L86" s="123" t="str">
        <f>IF(ISBLANK(Summary!AM81)," ",Summary!AM81)</f>
        <v>INC</v>
      </c>
      <c r="M86" s="120" t="str">
        <f>IF(ISBLANK(Summary!AN81)," ",Summary!AN81)</f>
        <v>NFE</v>
      </c>
    </row>
    <row r="87" spans="1:13" s="124" customFormat="1" ht="15.75" customHeight="1" x14ac:dyDescent="0.3">
      <c r="A87" s="120">
        <f>Data!A99</f>
        <v>78</v>
      </c>
      <c r="B87" s="121" t="str">
        <f>IF(ISBLANK(Data!B99)," ",Data!B99)</f>
        <v xml:space="preserve"> </v>
      </c>
      <c r="C87" s="122" t="str">
        <f>IF(ISBLANK(Data!C99)," ",Data!C99)</f>
        <v xml:space="preserve"> </v>
      </c>
      <c r="D87" s="122" t="str">
        <f>IF(ISBLANK(Data!D99)," ",Data!D99)</f>
        <v xml:space="preserve"> </v>
      </c>
      <c r="E87" s="120">
        <f>IF(ISBLANK(Summary!W82)," ",Summary!W82)</f>
        <v>0</v>
      </c>
      <c r="F87" s="120" t="str">
        <f>IF(ISBLANK(Summary!Z82)," ",Summary!Z82)</f>
        <v xml:space="preserve"> </v>
      </c>
      <c r="G87" s="120" t="str">
        <f>IF(ISBLANK(Summary!AC82)," ",Summary!AC82)</f>
        <v xml:space="preserve"> </v>
      </c>
      <c r="H87" s="120" t="str">
        <f>IF(ISBLANK(Summary!AF82)," ",Summary!AF82)</f>
        <v xml:space="preserve"> </v>
      </c>
      <c r="I87" s="120" t="str">
        <f>IF(ISBLANK(Summary!AI82)," ",Summary!AI82)</f>
        <v xml:space="preserve"> </v>
      </c>
      <c r="J87" s="123">
        <f>IF(ISBLANK(Summary!AK82)," ",Summary!AK82)</f>
        <v>0</v>
      </c>
      <c r="K87" s="123">
        <f>IF(ISBLANK(Summary!AL82)," ",Summary!AL82)</f>
        <v>65</v>
      </c>
      <c r="L87" s="123" t="str">
        <f>IF(ISBLANK(Summary!AM82)," ",Summary!AM82)</f>
        <v>INC</v>
      </c>
      <c r="M87" s="120" t="str">
        <f>IF(ISBLANK(Summary!AN82)," ",Summary!AN82)</f>
        <v>NFE</v>
      </c>
    </row>
    <row r="88" spans="1:13" s="124" customFormat="1" ht="15.75" customHeight="1" x14ac:dyDescent="0.3">
      <c r="A88" s="120">
        <f>Data!A100</f>
        <v>79</v>
      </c>
      <c r="B88" s="121" t="str">
        <f>IF(ISBLANK(Data!B100)," ",Data!B100)</f>
        <v xml:space="preserve"> </v>
      </c>
      <c r="C88" s="122" t="str">
        <f>IF(ISBLANK(Data!C100)," ",Data!C100)</f>
        <v xml:space="preserve"> </v>
      </c>
      <c r="D88" s="122" t="str">
        <f>IF(ISBLANK(Data!D100)," ",Data!D100)</f>
        <v xml:space="preserve"> </v>
      </c>
      <c r="E88" s="120">
        <f>IF(ISBLANK(Summary!W83)," ",Summary!W83)</f>
        <v>0</v>
      </c>
      <c r="F88" s="120" t="str">
        <f>IF(ISBLANK(Summary!Z83)," ",Summary!Z83)</f>
        <v xml:space="preserve"> </v>
      </c>
      <c r="G88" s="120" t="str">
        <f>IF(ISBLANK(Summary!AC83)," ",Summary!AC83)</f>
        <v xml:space="preserve"> </v>
      </c>
      <c r="H88" s="120" t="str">
        <f>IF(ISBLANK(Summary!AF83)," ",Summary!AF83)</f>
        <v xml:space="preserve"> </v>
      </c>
      <c r="I88" s="120" t="str">
        <f>IF(ISBLANK(Summary!AI83)," ",Summary!AI83)</f>
        <v xml:space="preserve"> </v>
      </c>
      <c r="J88" s="123">
        <f>IF(ISBLANK(Summary!AK83)," ",Summary!AK83)</f>
        <v>0</v>
      </c>
      <c r="K88" s="123">
        <f>IF(ISBLANK(Summary!AL83)," ",Summary!AL83)</f>
        <v>65</v>
      </c>
      <c r="L88" s="123" t="str">
        <f>IF(ISBLANK(Summary!AM83)," ",Summary!AM83)</f>
        <v>INC</v>
      </c>
      <c r="M88" s="120" t="str">
        <f>IF(ISBLANK(Summary!AN83)," ",Summary!AN83)</f>
        <v>NFE</v>
      </c>
    </row>
    <row r="89" spans="1:13" s="124" customFormat="1" ht="15.75" customHeight="1" x14ac:dyDescent="0.3">
      <c r="A89" s="120">
        <f>Data!A101</f>
        <v>80</v>
      </c>
      <c r="B89" s="121" t="str">
        <f>IF(ISBLANK(Data!B101)," ",Data!B101)</f>
        <v xml:space="preserve"> </v>
      </c>
      <c r="C89" s="122" t="str">
        <f>IF(ISBLANK(Data!C101)," ",Data!C101)</f>
        <v xml:space="preserve"> </v>
      </c>
      <c r="D89" s="122" t="str">
        <f>IF(ISBLANK(Data!D101)," ",Data!D101)</f>
        <v xml:space="preserve"> </v>
      </c>
      <c r="E89" s="120">
        <f>IF(ISBLANK(Summary!W84)," ",Summary!W84)</f>
        <v>0</v>
      </c>
      <c r="F89" s="120" t="str">
        <f>IF(ISBLANK(Summary!Z84)," ",Summary!Z84)</f>
        <v xml:space="preserve"> </v>
      </c>
      <c r="G89" s="120" t="str">
        <f>IF(ISBLANK(Summary!AC84)," ",Summary!AC84)</f>
        <v xml:space="preserve"> </v>
      </c>
      <c r="H89" s="120" t="str">
        <f>IF(ISBLANK(Summary!AF84)," ",Summary!AF84)</f>
        <v xml:space="preserve"> </v>
      </c>
      <c r="I89" s="120" t="str">
        <f>IF(ISBLANK(Summary!AI84)," ",Summary!AI84)</f>
        <v xml:space="preserve"> </v>
      </c>
      <c r="J89" s="123">
        <f>IF(ISBLANK(Summary!AK84)," ",Summary!AK84)</f>
        <v>0</v>
      </c>
      <c r="K89" s="123">
        <f>IF(ISBLANK(Summary!AL84)," ",Summary!AL84)</f>
        <v>65</v>
      </c>
      <c r="L89" s="123" t="str">
        <f>IF(ISBLANK(Summary!AM84)," ",Summary!AM84)</f>
        <v>INC</v>
      </c>
      <c r="M89" s="120" t="str">
        <f>IF(ISBLANK(Summary!AN84)," ",Summary!AN84)</f>
        <v>NFE</v>
      </c>
    </row>
    <row r="90" spans="1:13" s="124" customFormat="1" ht="15.75" customHeight="1" x14ac:dyDescent="0.3">
      <c r="A90" s="120">
        <f>Data!A102</f>
        <v>81</v>
      </c>
      <c r="B90" s="121" t="str">
        <f>IF(ISBLANK(Data!B102)," ",Data!B102)</f>
        <v xml:space="preserve"> </v>
      </c>
      <c r="C90" s="122" t="str">
        <f>IF(ISBLANK(Data!C102)," ",Data!C102)</f>
        <v xml:space="preserve"> </v>
      </c>
      <c r="D90" s="122" t="str">
        <f>IF(ISBLANK(Data!D102)," ",Data!D102)</f>
        <v xml:space="preserve"> </v>
      </c>
      <c r="E90" s="120">
        <f>IF(ISBLANK(Summary!W85)," ",Summary!W85)</f>
        <v>0</v>
      </c>
      <c r="F90" s="120" t="str">
        <f>IF(ISBLANK(Summary!Z85)," ",Summary!Z85)</f>
        <v xml:space="preserve"> </v>
      </c>
      <c r="G90" s="120" t="str">
        <f>IF(ISBLANK(Summary!AC85)," ",Summary!AC85)</f>
        <v xml:space="preserve"> </v>
      </c>
      <c r="H90" s="120" t="str">
        <f>IF(ISBLANK(Summary!AF85)," ",Summary!AF85)</f>
        <v xml:space="preserve"> </v>
      </c>
      <c r="I90" s="120" t="str">
        <f>IF(ISBLANK(Summary!AI85)," ",Summary!AI85)</f>
        <v xml:space="preserve"> </v>
      </c>
      <c r="J90" s="123">
        <f>IF(ISBLANK(Summary!AK85)," ",Summary!AK85)</f>
        <v>0</v>
      </c>
      <c r="K90" s="123">
        <f>IF(ISBLANK(Summary!AL85)," ",Summary!AL85)</f>
        <v>65</v>
      </c>
      <c r="L90" s="123" t="str">
        <f>IF(ISBLANK(Summary!AM85)," ",Summary!AM85)</f>
        <v>INC</v>
      </c>
      <c r="M90" s="120" t="str">
        <f>IF(ISBLANK(Summary!AN85)," ",Summary!AN85)</f>
        <v>NFE</v>
      </c>
    </row>
    <row r="91" spans="1:13" s="124" customFormat="1" ht="15.75" customHeight="1" x14ac:dyDescent="0.3">
      <c r="A91" s="120">
        <f>Data!A103</f>
        <v>82</v>
      </c>
      <c r="B91" s="121" t="str">
        <f>IF(ISBLANK(Data!B103)," ",Data!B103)</f>
        <v xml:space="preserve"> </v>
      </c>
      <c r="C91" s="122" t="str">
        <f>IF(ISBLANK(Data!C103)," ",Data!C103)</f>
        <v xml:space="preserve"> </v>
      </c>
      <c r="D91" s="122" t="str">
        <f>IF(ISBLANK(Data!D103)," ",Data!D103)</f>
        <v xml:space="preserve"> </v>
      </c>
      <c r="E91" s="120">
        <f>IF(ISBLANK(Summary!W86)," ",Summary!W86)</f>
        <v>0</v>
      </c>
      <c r="F91" s="120" t="str">
        <f>IF(ISBLANK(Summary!Z86)," ",Summary!Z86)</f>
        <v xml:space="preserve"> </v>
      </c>
      <c r="G91" s="120" t="str">
        <f>IF(ISBLANK(Summary!AC86)," ",Summary!AC86)</f>
        <v xml:space="preserve"> </v>
      </c>
      <c r="H91" s="120" t="str">
        <f>IF(ISBLANK(Summary!AF86)," ",Summary!AF86)</f>
        <v xml:space="preserve"> </v>
      </c>
      <c r="I91" s="120" t="str">
        <f>IF(ISBLANK(Summary!AI86)," ",Summary!AI86)</f>
        <v xml:space="preserve"> </v>
      </c>
      <c r="J91" s="123">
        <f>IF(ISBLANK(Summary!AK86)," ",Summary!AK86)</f>
        <v>0</v>
      </c>
      <c r="K91" s="123">
        <f>IF(ISBLANK(Summary!AL86)," ",Summary!AL86)</f>
        <v>65</v>
      </c>
      <c r="L91" s="123" t="str">
        <f>IF(ISBLANK(Summary!AM86)," ",Summary!AM86)</f>
        <v>INC</v>
      </c>
      <c r="M91" s="120" t="str">
        <f>IF(ISBLANK(Summary!AN86)," ",Summary!AN86)</f>
        <v>NFE</v>
      </c>
    </row>
    <row r="92" spans="1:13" s="124" customFormat="1" ht="15.75" customHeight="1" x14ac:dyDescent="0.3">
      <c r="A92" s="120">
        <f>Data!A104</f>
        <v>83</v>
      </c>
      <c r="B92" s="121" t="str">
        <f>IF(ISBLANK(Data!B104)," ",Data!B104)</f>
        <v xml:space="preserve"> </v>
      </c>
      <c r="C92" s="122" t="str">
        <f>IF(ISBLANK(Data!C104)," ",Data!C104)</f>
        <v xml:space="preserve"> </v>
      </c>
      <c r="D92" s="122" t="str">
        <f>IF(ISBLANK(Data!D104)," ",Data!D104)</f>
        <v xml:space="preserve"> </v>
      </c>
      <c r="E92" s="120">
        <f>IF(ISBLANK(Summary!W87)," ",Summary!W87)</f>
        <v>0</v>
      </c>
      <c r="F92" s="120" t="str">
        <f>IF(ISBLANK(Summary!Z87)," ",Summary!Z87)</f>
        <v xml:space="preserve"> </v>
      </c>
      <c r="G92" s="120" t="str">
        <f>IF(ISBLANK(Summary!AC87)," ",Summary!AC87)</f>
        <v xml:space="preserve"> </v>
      </c>
      <c r="H92" s="120" t="str">
        <f>IF(ISBLANK(Summary!AF87)," ",Summary!AF87)</f>
        <v xml:space="preserve"> </v>
      </c>
      <c r="I92" s="120" t="str">
        <f>IF(ISBLANK(Summary!AI87)," ",Summary!AI87)</f>
        <v xml:space="preserve"> </v>
      </c>
      <c r="J92" s="123">
        <f>IF(ISBLANK(Summary!AK87)," ",Summary!AK87)</f>
        <v>0</v>
      </c>
      <c r="K92" s="123">
        <f>IF(ISBLANK(Summary!AL87)," ",Summary!AL87)</f>
        <v>65</v>
      </c>
      <c r="L92" s="123" t="str">
        <f>IF(ISBLANK(Summary!AM87)," ",Summary!AM87)</f>
        <v>INC</v>
      </c>
      <c r="M92" s="120" t="str">
        <f>IF(ISBLANK(Summary!AN87)," ",Summary!AN87)</f>
        <v>NFE</v>
      </c>
    </row>
    <row r="93" spans="1:13" s="124" customFormat="1" ht="15.75" customHeight="1" x14ac:dyDescent="0.3">
      <c r="A93" s="120">
        <f>Data!A105</f>
        <v>84</v>
      </c>
      <c r="B93" s="121" t="str">
        <f>IF(ISBLANK(Data!B105)," ",Data!B105)</f>
        <v xml:space="preserve"> </v>
      </c>
      <c r="C93" s="122" t="str">
        <f>IF(ISBLANK(Data!C105)," ",Data!C105)</f>
        <v xml:space="preserve"> </v>
      </c>
      <c r="D93" s="122" t="str">
        <f>IF(ISBLANK(Data!D105)," ",Data!D105)</f>
        <v xml:space="preserve"> </v>
      </c>
      <c r="E93" s="120">
        <f>IF(ISBLANK(Summary!W88)," ",Summary!W88)</f>
        <v>0</v>
      </c>
      <c r="F93" s="120" t="str">
        <f>IF(ISBLANK(Summary!Z88)," ",Summary!Z88)</f>
        <v xml:space="preserve"> </v>
      </c>
      <c r="G93" s="120" t="str">
        <f>IF(ISBLANK(Summary!AC88)," ",Summary!AC88)</f>
        <v xml:space="preserve"> </v>
      </c>
      <c r="H93" s="120" t="str">
        <f>IF(ISBLANK(Summary!AF88)," ",Summary!AF88)</f>
        <v xml:space="preserve"> </v>
      </c>
      <c r="I93" s="120" t="str">
        <f>IF(ISBLANK(Summary!AI88)," ",Summary!AI88)</f>
        <v xml:space="preserve"> </v>
      </c>
      <c r="J93" s="123">
        <f>IF(ISBLANK(Summary!AK88)," ",Summary!AK88)</f>
        <v>0</v>
      </c>
      <c r="K93" s="123">
        <f>IF(ISBLANK(Summary!AL88)," ",Summary!AL88)</f>
        <v>65</v>
      </c>
      <c r="L93" s="123" t="str">
        <f>IF(ISBLANK(Summary!AM88)," ",Summary!AM88)</f>
        <v>INC</v>
      </c>
      <c r="M93" s="120" t="str">
        <f>IF(ISBLANK(Summary!AN88)," ",Summary!AN88)</f>
        <v>NFE</v>
      </c>
    </row>
    <row r="94" spans="1:13" s="124" customFormat="1" ht="15.75" customHeight="1" x14ac:dyDescent="0.3">
      <c r="A94" s="120">
        <f>Data!A106</f>
        <v>85</v>
      </c>
      <c r="B94" s="121" t="str">
        <f>IF(ISBLANK(Data!B106)," ",Data!B106)</f>
        <v xml:space="preserve"> </v>
      </c>
      <c r="C94" s="122" t="str">
        <f>IF(ISBLANK(Data!C106)," ",Data!C106)</f>
        <v xml:space="preserve"> </v>
      </c>
      <c r="D94" s="122" t="str">
        <f>IF(ISBLANK(Data!D106)," ",Data!D106)</f>
        <v xml:space="preserve"> </v>
      </c>
      <c r="E94" s="120">
        <f>IF(ISBLANK(Summary!W89)," ",Summary!W89)</f>
        <v>0</v>
      </c>
      <c r="F94" s="120" t="str">
        <f>IF(ISBLANK(Summary!Z89)," ",Summary!Z89)</f>
        <v xml:space="preserve"> </v>
      </c>
      <c r="G94" s="120" t="str">
        <f>IF(ISBLANK(Summary!AC89)," ",Summary!AC89)</f>
        <v xml:space="preserve"> </v>
      </c>
      <c r="H94" s="120" t="str">
        <f>IF(ISBLANK(Summary!AF89)," ",Summary!AF89)</f>
        <v xml:space="preserve"> </v>
      </c>
      <c r="I94" s="120" t="str">
        <f>IF(ISBLANK(Summary!AI89)," ",Summary!AI89)</f>
        <v xml:space="preserve"> </v>
      </c>
      <c r="J94" s="123">
        <f>IF(ISBLANK(Summary!AK89)," ",Summary!AK89)</f>
        <v>0</v>
      </c>
      <c r="K94" s="123">
        <f>IF(ISBLANK(Summary!AL89)," ",Summary!AL89)</f>
        <v>65</v>
      </c>
      <c r="L94" s="123" t="str">
        <f>IF(ISBLANK(Summary!AM89)," ",Summary!AM89)</f>
        <v>INC</v>
      </c>
      <c r="M94" s="120" t="str">
        <f>IF(ISBLANK(Summary!AN89)," ",Summary!AN89)</f>
        <v>NFE</v>
      </c>
    </row>
    <row r="95" spans="1:13" s="124" customFormat="1" ht="15.75" customHeight="1" x14ac:dyDescent="0.3">
      <c r="A95" s="120">
        <f>Data!A107</f>
        <v>86</v>
      </c>
      <c r="B95" s="121" t="str">
        <f>IF(ISBLANK(Data!B107)," ",Data!B107)</f>
        <v xml:space="preserve"> </v>
      </c>
      <c r="C95" s="122" t="str">
        <f>IF(ISBLANK(Data!C107)," ",Data!C107)</f>
        <v xml:space="preserve"> </v>
      </c>
      <c r="D95" s="122" t="str">
        <f>IF(ISBLANK(Data!D107)," ",Data!D107)</f>
        <v xml:space="preserve"> </v>
      </c>
      <c r="E95" s="120">
        <f>IF(ISBLANK(Summary!W90)," ",Summary!W90)</f>
        <v>0</v>
      </c>
      <c r="F95" s="120" t="str">
        <f>IF(ISBLANK(Summary!Z90)," ",Summary!Z90)</f>
        <v xml:space="preserve"> </v>
      </c>
      <c r="G95" s="120" t="str">
        <f>IF(ISBLANK(Summary!AC90)," ",Summary!AC90)</f>
        <v xml:space="preserve"> </v>
      </c>
      <c r="H95" s="120" t="str">
        <f>IF(ISBLANK(Summary!AF90)," ",Summary!AF90)</f>
        <v xml:space="preserve"> </v>
      </c>
      <c r="I95" s="120" t="str">
        <f>IF(ISBLANK(Summary!AI90)," ",Summary!AI90)</f>
        <v xml:space="preserve"> </v>
      </c>
      <c r="J95" s="123">
        <f>IF(ISBLANK(Summary!AK90)," ",Summary!AK90)</f>
        <v>0</v>
      </c>
      <c r="K95" s="123">
        <f>IF(ISBLANK(Summary!AL90)," ",Summary!AL90)</f>
        <v>65</v>
      </c>
      <c r="L95" s="123" t="str">
        <f>IF(ISBLANK(Summary!AM90)," ",Summary!AM90)</f>
        <v>INC</v>
      </c>
      <c r="M95" s="120" t="str">
        <f>IF(ISBLANK(Summary!AN90)," ",Summary!AN90)</f>
        <v>NFE</v>
      </c>
    </row>
    <row r="96" spans="1:13" s="124" customFormat="1" ht="15.75" customHeight="1" x14ac:dyDescent="0.3">
      <c r="A96" s="120">
        <f>Data!A108</f>
        <v>87</v>
      </c>
      <c r="B96" s="121" t="str">
        <f>IF(ISBLANK(Data!B108)," ",Data!B108)</f>
        <v xml:space="preserve"> </v>
      </c>
      <c r="C96" s="122" t="str">
        <f>IF(ISBLANK(Data!C108)," ",Data!C108)</f>
        <v xml:space="preserve"> </v>
      </c>
      <c r="D96" s="122" t="str">
        <f>IF(ISBLANK(Data!D108)," ",Data!D108)</f>
        <v xml:space="preserve"> </v>
      </c>
      <c r="E96" s="120">
        <f>IF(ISBLANK(Summary!W91)," ",Summary!W91)</f>
        <v>0</v>
      </c>
      <c r="F96" s="120" t="str">
        <f>IF(ISBLANK(Summary!Z91)," ",Summary!Z91)</f>
        <v xml:space="preserve"> </v>
      </c>
      <c r="G96" s="120" t="str">
        <f>IF(ISBLANK(Summary!AC91)," ",Summary!AC91)</f>
        <v xml:space="preserve"> </v>
      </c>
      <c r="H96" s="120" t="str">
        <f>IF(ISBLANK(Summary!AF91)," ",Summary!AF91)</f>
        <v xml:space="preserve"> </v>
      </c>
      <c r="I96" s="120" t="str">
        <f>IF(ISBLANK(Summary!AI91)," ",Summary!AI91)</f>
        <v xml:space="preserve"> </v>
      </c>
      <c r="J96" s="123">
        <f>IF(ISBLANK(Summary!AK91)," ",Summary!AK91)</f>
        <v>0</v>
      </c>
      <c r="K96" s="123">
        <f>IF(ISBLANK(Summary!AL91)," ",Summary!AL91)</f>
        <v>65</v>
      </c>
      <c r="L96" s="123" t="str">
        <f>IF(ISBLANK(Summary!AM91)," ",Summary!AM91)</f>
        <v>INC</v>
      </c>
      <c r="M96" s="120" t="str">
        <f>IF(ISBLANK(Summary!AN91)," ",Summary!AN91)</f>
        <v>NFE</v>
      </c>
    </row>
    <row r="97" spans="1:13" s="124" customFormat="1" ht="15.75" customHeight="1" x14ac:dyDescent="0.3">
      <c r="A97" s="120">
        <f>Data!A109</f>
        <v>88</v>
      </c>
      <c r="B97" s="121" t="str">
        <f>IF(ISBLANK(Data!B109)," ",Data!B109)</f>
        <v xml:space="preserve"> </v>
      </c>
      <c r="C97" s="122" t="str">
        <f>IF(ISBLANK(Data!C109)," ",Data!C109)</f>
        <v xml:space="preserve"> </v>
      </c>
      <c r="D97" s="122" t="str">
        <f>IF(ISBLANK(Data!D109)," ",Data!D109)</f>
        <v xml:space="preserve"> </v>
      </c>
      <c r="E97" s="120">
        <f>IF(ISBLANK(Summary!W92)," ",Summary!W92)</f>
        <v>0</v>
      </c>
      <c r="F97" s="120" t="str">
        <f>IF(ISBLANK(Summary!Z92)," ",Summary!Z92)</f>
        <v xml:space="preserve"> </v>
      </c>
      <c r="G97" s="120" t="str">
        <f>IF(ISBLANK(Summary!AC92)," ",Summary!AC92)</f>
        <v xml:space="preserve"> </v>
      </c>
      <c r="H97" s="120" t="str">
        <f>IF(ISBLANK(Summary!AF92)," ",Summary!AF92)</f>
        <v xml:space="preserve"> </v>
      </c>
      <c r="I97" s="120" t="str">
        <f>IF(ISBLANK(Summary!AI92)," ",Summary!AI92)</f>
        <v xml:space="preserve"> </v>
      </c>
      <c r="J97" s="123">
        <f>IF(ISBLANK(Summary!AK92)," ",Summary!AK92)</f>
        <v>0</v>
      </c>
      <c r="K97" s="123">
        <f>IF(ISBLANK(Summary!AL92)," ",Summary!AL92)</f>
        <v>65</v>
      </c>
      <c r="L97" s="123" t="str">
        <f>IF(ISBLANK(Summary!AM92)," ",Summary!AM92)</f>
        <v>INC</v>
      </c>
      <c r="M97" s="120" t="str">
        <f>IF(ISBLANK(Summary!AN92)," ",Summary!AN92)</f>
        <v>NFE</v>
      </c>
    </row>
    <row r="98" spans="1:13" s="124" customFormat="1" ht="15.75" customHeight="1" x14ac:dyDescent="0.3">
      <c r="A98" s="120">
        <f>Data!A110</f>
        <v>89</v>
      </c>
      <c r="B98" s="121" t="str">
        <f>IF(ISBLANK(Data!B110)," ",Data!B110)</f>
        <v xml:space="preserve"> </v>
      </c>
      <c r="C98" s="122" t="str">
        <f>IF(ISBLANK(Data!C110)," ",Data!C110)</f>
        <v xml:space="preserve"> </v>
      </c>
      <c r="D98" s="122" t="str">
        <f>IF(ISBLANK(Data!D110)," ",Data!D110)</f>
        <v xml:space="preserve"> </v>
      </c>
      <c r="E98" s="120">
        <f>IF(ISBLANK(Summary!W93)," ",Summary!W93)</f>
        <v>0</v>
      </c>
      <c r="F98" s="120" t="str">
        <f>IF(ISBLANK(Summary!Z93)," ",Summary!Z93)</f>
        <v xml:space="preserve"> </v>
      </c>
      <c r="G98" s="120" t="str">
        <f>IF(ISBLANK(Summary!AC93)," ",Summary!AC93)</f>
        <v xml:space="preserve"> </v>
      </c>
      <c r="H98" s="120" t="str">
        <f>IF(ISBLANK(Summary!AF93)," ",Summary!AF93)</f>
        <v xml:space="preserve"> </v>
      </c>
      <c r="I98" s="120" t="str">
        <f>IF(ISBLANK(Summary!AI93)," ",Summary!AI93)</f>
        <v xml:space="preserve"> </v>
      </c>
      <c r="J98" s="123">
        <f>IF(ISBLANK(Summary!AK93)," ",Summary!AK93)</f>
        <v>0</v>
      </c>
      <c r="K98" s="123">
        <f>IF(ISBLANK(Summary!AL93)," ",Summary!AL93)</f>
        <v>65</v>
      </c>
      <c r="L98" s="123" t="str">
        <f>IF(ISBLANK(Summary!AM93)," ",Summary!AM93)</f>
        <v>INC</v>
      </c>
      <c r="M98" s="120" t="str">
        <f>IF(ISBLANK(Summary!AN93)," ",Summary!AN93)</f>
        <v>NFE</v>
      </c>
    </row>
    <row r="99" spans="1:13" s="124" customFormat="1" ht="15.75" customHeight="1" x14ac:dyDescent="0.3">
      <c r="A99" s="120">
        <f>Data!A111</f>
        <v>90</v>
      </c>
      <c r="B99" s="121" t="str">
        <f>IF(ISBLANK(Data!B111)," ",Data!B111)</f>
        <v xml:space="preserve"> </v>
      </c>
      <c r="C99" s="122" t="str">
        <f>IF(ISBLANK(Data!C111)," ",Data!C111)</f>
        <v xml:space="preserve"> </v>
      </c>
      <c r="D99" s="122" t="str">
        <f>IF(ISBLANK(Data!D111)," ",Data!D111)</f>
        <v xml:space="preserve"> </v>
      </c>
      <c r="E99" s="120">
        <f>IF(ISBLANK(Summary!W94)," ",Summary!W94)</f>
        <v>0</v>
      </c>
      <c r="F99" s="120" t="str">
        <f>IF(ISBLANK(Summary!Z94)," ",Summary!Z94)</f>
        <v xml:space="preserve"> </v>
      </c>
      <c r="G99" s="120" t="str">
        <f>IF(ISBLANK(Summary!AC94)," ",Summary!AC94)</f>
        <v xml:space="preserve"> </v>
      </c>
      <c r="H99" s="120" t="str">
        <f>IF(ISBLANK(Summary!AF94)," ",Summary!AF94)</f>
        <v xml:space="preserve"> </v>
      </c>
      <c r="I99" s="120" t="str">
        <f>IF(ISBLANK(Summary!AI94)," ",Summary!AI94)</f>
        <v xml:space="preserve"> </v>
      </c>
      <c r="J99" s="123">
        <f>IF(ISBLANK(Summary!AK94)," ",Summary!AK94)</f>
        <v>0</v>
      </c>
      <c r="K99" s="123">
        <f>IF(ISBLANK(Summary!AL94)," ",Summary!AL94)</f>
        <v>65</v>
      </c>
      <c r="L99" s="123" t="str">
        <f>IF(ISBLANK(Summary!AM94)," ",Summary!AM94)</f>
        <v>INC</v>
      </c>
      <c r="M99" s="120" t="str">
        <f>IF(ISBLANK(Summary!AN94)," ",Summary!AN94)</f>
        <v>NFE</v>
      </c>
    </row>
    <row r="100" spans="1:13" s="124" customFormat="1" ht="15.75" customHeight="1" x14ac:dyDescent="0.3">
      <c r="A100" s="120">
        <f>Data!A112</f>
        <v>91</v>
      </c>
      <c r="B100" s="121" t="str">
        <f>IF(ISBLANK(Data!B112)," ",Data!B112)</f>
        <v xml:space="preserve"> </v>
      </c>
      <c r="C100" s="122" t="str">
        <f>IF(ISBLANK(Data!C112)," ",Data!C112)</f>
        <v xml:space="preserve"> </v>
      </c>
      <c r="D100" s="122" t="str">
        <f>IF(ISBLANK(Data!D112)," ",Data!D112)</f>
        <v xml:space="preserve"> </v>
      </c>
      <c r="E100" s="120">
        <f>IF(ISBLANK(Summary!W95)," ",Summary!W95)</f>
        <v>0</v>
      </c>
      <c r="F100" s="120" t="str">
        <f>IF(ISBLANK(Summary!Z95)," ",Summary!Z95)</f>
        <v xml:space="preserve"> </v>
      </c>
      <c r="G100" s="120" t="str">
        <f>IF(ISBLANK(Summary!AC95)," ",Summary!AC95)</f>
        <v xml:space="preserve"> </v>
      </c>
      <c r="H100" s="120" t="str">
        <f>IF(ISBLANK(Summary!AF95)," ",Summary!AF95)</f>
        <v xml:space="preserve"> </v>
      </c>
      <c r="I100" s="120" t="str">
        <f>IF(ISBLANK(Summary!AI95)," ",Summary!AI95)</f>
        <v xml:space="preserve"> </v>
      </c>
      <c r="J100" s="123">
        <f>IF(ISBLANK(Summary!AK95)," ",Summary!AK95)</f>
        <v>0</v>
      </c>
      <c r="K100" s="123">
        <f>IF(ISBLANK(Summary!AL95)," ",Summary!AL95)</f>
        <v>65</v>
      </c>
      <c r="L100" s="123" t="str">
        <f>IF(ISBLANK(Summary!AM95)," ",Summary!AM95)</f>
        <v>INC</v>
      </c>
      <c r="M100" s="120" t="str">
        <f>IF(ISBLANK(Summary!AN95)," ",Summary!AN95)</f>
        <v>NFE</v>
      </c>
    </row>
    <row r="101" spans="1:13" s="124" customFormat="1" ht="15.75" customHeight="1" x14ac:dyDescent="0.3">
      <c r="A101" s="120">
        <f>Data!A113</f>
        <v>92</v>
      </c>
      <c r="B101" s="121" t="str">
        <f>IF(ISBLANK(Data!B113)," ",Data!B113)</f>
        <v xml:space="preserve"> </v>
      </c>
      <c r="C101" s="122" t="str">
        <f>IF(ISBLANK(Data!C113)," ",Data!C113)</f>
        <v xml:space="preserve"> </v>
      </c>
      <c r="D101" s="122" t="str">
        <f>IF(ISBLANK(Data!D113)," ",Data!D113)</f>
        <v xml:space="preserve"> </v>
      </c>
      <c r="E101" s="120">
        <f>IF(ISBLANK(Summary!W96)," ",Summary!W96)</f>
        <v>0</v>
      </c>
      <c r="F101" s="120" t="str">
        <f>IF(ISBLANK(Summary!Z96)," ",Summary!Z96)</f>
        <v xml:space="preserve"> </v>
      </c>
      <c r="G101" s="120" t="str">
        <f>IF(ISBLANK(Summary!AC96)," ",Summary!AC96)</f>
        <v xml:space="preserve"> </v>
      </c>
      <c r="H101" s="120" t="str">
        <f>IF(ISBLANK(Summary!AF96)," ",Summary!AF96)</f>
        <v xml:space="preserve"> </v>
      </c>
      <c r="I101" s="120" t="str">
        <f>IF(ISBLANK(Summary!AI96)," ",Summary!AI96)</f>
        <v xml:space="preserve"> </v>
      </c>
      <c r="J101" s="123">
        <f>IF(ISBLANK(Summary!AK96)," ",Summary!AK96)</f>
        <v>0</v>
      </c>
      <c r="K101" s="123">
        <f>IF(ISBLANK(Summary!AL96)," ",Summary!AL96)</f>
        <v>65</v>
      </c>
      <c r="L101" s="123" t="str">
        <f>IF(ISBLANK(Summary!AM96)," ",Summary!AM96)</f>
        <v>INC</v>
      </c>
      <c r="M101" s="120" t="str">
        <f>IF(ISBLANK(Summary!AN96)," ",Summary!AN96)</f>
        <v>NFE</v>
      </c>
    </row>
    <row r="102" spans="1:13" s="124" customFormat="1" ht="15.75" customHeight="1" x14ac:dyDescent="0.3">
      <c r="A102" s="120">
        <f>Data!A114</f>
        <v>93</v>
      </c>
      <c r="B102" s="121" t="str">
        <f>IF(ISBLANK(Data!B114)," ",Data!B114)</f>
        <v xml:space="preserve"> </v>
      </c>
      <c r="C102" s="122" t="str">
        <f>IF(ISBLANK(Data!C114)," ",Data!C114)</f>
        <v xml:space="preserve"> </v>
      </c>
      <c r="D102" s="122" t="str">
        <f>IF(ISBLANK(Data!D114)," ",Data!D114)</f>
        <v xml:space="preserve"> </v>
      </c>
      <c r="E102" s="120">
        <f>IF(ISBLANK(Summary!W97)," ",Summary!W97)</f>
        <v>0</v>
      </c>
      <c r="F102" s="120" t="str">
        <f>IF(ISBLANK(Summary!Z97)," ",Summary!Z97)</f>
        <v xml:space="preserve"> </v>
      </c>
      <c r="G102" s="120" t="str">
        <f>IF(ISBLANK(Summary!AC97)," ",Summary!AC97)</f>
        <v xml:space="preserve"> </v>
      </c>
      <c r="H102" s="120" t="str">
        <f>IF(ISBLANK(Summary!AF97)," ",Summary!AF97)</f>
        <v xml:space="preserve"> </v>
      </c>
      <c r="I102" s="120" t="str">
        <f>IF(ISBLANK(Summary!AI97)," ",Summary!AI97)</f>
        <v xml:space="preserve"> </v>
      </c>
      <c r="J102" s="123">
        <f>IF(ISBLANK(Summary!AK97)," ",Summary!AK97)</f>
        <v>0</v>
      </c>
      <c r="K102" s="123">
        <f>IF(ISBLANK(Summary!AL97)," ",Summary!AL97)</f>
        <v>65</v>
      </c>
      <c r="L102" s="123" t="str">
        <f>IF(ISBLANK(Summary!AM97)," ",Summary!AM97)</f>
        <v>INC</v>
      </c>
      <c r="M102" s="120" t="str">
        <f>IF(ISBLANK(Summary!AN97)," ",Summary!AN97)</f>
        <v>NFE</v>
      </c>
    </row>
    <row r="103" spans="1:13" s="124" customFormat="1" ht="15.75" customHeight="1" x14ac:dyDescent="0.3">
      <c r="A103" s="120">
        <f>Data!A115</f>
        <v>94</v>
      </c>
      <c r="B103" s="121" t="str">
        <f>IF(ISBLANK(Data!B115)," ",Data!B115)</f>
        <v xml:space="preserve"> </v>
      </c>
      <c r="C103" s="122" t="str">
        <f>IF(ISBLANK(Data!C115)," ",Data!C115)</f>
        <v xml:space="preserve"> </v>
      </c>
      <c r="D103" s="122" t="str">
        <f>IF(ISBLANK(Data!D115)," ",Data!D115)</f>
        <v xml:space="preserve"> </v>
      </c>
      <c r="E103" s="120">
        <f>IF(ISBLANK(Summary!W98)," ",Summary!W98)</f>
        <v>0</v>
      </c>
      <c r="F103" s="120" t="str">
        <f>IF(ISBLANK(Summary!Z98)," ",Summary!Z98)</f>
        <v xml:space="preserve"> </v>
      </c>
      <c r="G103" s="120" t="str">
        <f>IF(ISBLANK(Summary!AC98)," ",Summary!AC98)</f>
        <v xml:space="preserve"> </v>
      </c>
      <c r="H103" s="120" t="str">
        <f>IF(ISBLANK(Summary!AF98)," ",Summary!AF98)</f>
        <v xml:space="preserve"> </v>
      </c>
      <c r="I103" s="120" t="str">
        <f>IF(ISBLANK(Summary!AI98)," ",Summary!AI98)</f>
        <v xml:space="preserve"> </v>
      </c>
      <c r="J103" s="123">
        <f>IF(ISBLANK(Summary!AK98)," ",Summary!AK98)</f>
        <v>0</v>
      </c>
      <c r="K103" s="123">
        <f>IF(ISBLANK(Summary!AL98)," ",Summary!AL98)</f>
        <v>65</v>
      </c>
      <c r="L103" s="123" t="str">
        <f>IF(ISBLANK(Summary!AM98)," ",Summary!AM98)</f>
        <v>INC</v>
      </c>
      <c r="M103" s="120" t="str">
        <f>IF(ISBLANK(Summary!AN98)," ",Summary!AN98)</f>
        <v>NFE</v>
      </c>
    </row>
    <row r="104" spans="1:13" s="124" customFormat="1" ht="15.75" customHeight="1" x14ac:dyDescent="0.3">
      <c r="A104" s="120">
        <f>Data!A116</f>
        <v>95</v>
      </c>
      <c r="B104" s="121" t="str">
        <f>IF(ISBLANK(Data!B116)," ",Data!B116)</f>
        <v xml:space="preserve"> </v>
      </c>
      <c r="C104" s="122" t="str">
        <f>IF(ISBLANK(Data!C116)," ",Data!C116)</f>
        <v xml:space="preserve"> </v>
      </c>
      <c r="D104" s="122" t="str">
        <f>IF(ISBLANK(Data!D116)," ",Data!D116)</f>
        <v xml:space="preserve"> </v>
      </c>
      <c r="E104" s="120">
        <f>IF(ISBLANK(Summary!W99)," ",Summary!W99)</f>
        <v>0</v>
      </c>
      <c r="F104" s="120" t="str">
        <f>IF(ISBLANK(Summary!Z99)," ",Summary!Z99)</f>
        <v xml:space="preserve"> </v>
      </c>
      <c r="G104" s="120" t="str">
        <f>IF(ISBLANK(Summary!AC99)," ",Summary!AC99)</f>
        <v xml:space="preserve"> </v>
      </c>
      <c r="H104" s="120" t="str">
        <f>IF(ISBLANK(Summary!AF99)," ",Summary!AF99)</f>
        <v xml:space="preserve"> </v>
      </c>
      <c r="I104" s="120" t="str">
        <f>IF(ISBLANK(Summary!AI99)," ",Summary!AI99)</f>
        <v xml:space="preserve"> </v>
      </c>
      <c r="J104" s="123">
        <f>IF(ISBLANK(Summary!AK99)," ",Summary!AK99)</f>
        <v>0</v>
      </c>
      <c r="K104" s="123">
        <f>IF(ISBLANK(Summary!AL99)," ",Summary!AL99)</f>
        <v>65</v>
      </c>
      <c r="L104" s="123" t="str">
        <f>IF(ISBLANK(Summary!AM99)," ",Summary!AM99)</f>
        <v>INC</v>
      </c>
      <c r="M104" s="120" t="str">
        <f>IF(ISBLANK(Summary!AN99)," ",Summary!AN99)</f>
        <v>NFE</v>
      </c>
    </row>
    <row r="105" spans="1:13" s="124" customFormat="1" ht="15.75" customHeight="1" x14ac:dyDescent="0.3">
      <c r="A105" s="120">
        <f>Data!A117</f>
        <v>96</v>
      </c>
      <c r="B105" s="121" t="str">
        <f>IF(ISBLANK(Data!B117)," ",Data!B117)</f>
        <v xml:space="preserve"> </v>
      </c>
      <c r="C105" s="122" t="str">
        <f>IF(ISBLANK(Data!C117)," ",Data!C117)</f>
        <v xml:space="preserve"> </v>
      </c>
      <c r="D105" s="122" t="str">
        <f>IF(ISBLANK(Data!D117)," ",Data!D117)</f>
        <v xml:space="preserve"> </v>
      </c>
      <c r="E105" s="120">
        <f>IF(ISBLANK(Summary!W100)," ",Summary!W100)</f>
        <v>0</v>
      </c>
      <c r="F105" s="120" t="str">
        <f>IF(ISBLANK(Summary!Z100)," ",Summary!Z100)</f>
        <v xml:space="preserve"> </v>
      </c>
      <c r="G105" s="120" t="str">
        <f>IF(ISBLANK(Summary!AC100)," ",Summary!AC100)</f>
        <v xml:space="preserve"> </v>
      </c>
      <c r="H105" s="120" t="str">
        <f>IF(ISBLANK(Summary!AF100)," ",Summary!AF100)</f>
        <v xml:space="preserve"> </v>
      </c>
      <c r="I105" s="120" t="str">
        <f>IF(ISBLANK(Summary!AI100)," ",Summary!AI100)</f>
        <v xml:space="preserve"> </v>
      </c>
      <c r="J105" s="123">
        <f>IF(ISBLANK(Summary!AK100)," ",Summary!AK100)</f>
        <v>0</v>
      </c>
      <c r="K105" s="123">
        <f>IF(ISBLANK(Summary!AL100)," ",Summary!AL100)</f>
        <v>65</v>
      </c>
      <c r="L105" s="123" t="str">
        <f>IF(ISBLANK(Summary!AM100)," ",Summary!AM100)</f>
        <v>INC</v>
      </c>
      <c r="M105" s="120" t="str">
        <f>IF(ISBLANK(Summary!AN100)," ",Summary!AN100)</f>
        <v>NFE</v>
      </c>
    </row>
    <row r="106" spans="1:13" s="124" customFormat="1" ht="15.75" customHeight="1" x14ac:dyDescent="0.3">
      <c r="A106" s="120">
        <f>Data!A118</f>
        <v>97</v>
      </c>
      <c r="B106" s="121" t="str">
        <f>IF(ISBLANK(Data!B118)," ",Data!B118)</f>
        <v xml:space="preserve"> </v>
      </c>
      <c r="C106" s="122" t="str">
        <f>IF(ISBLANK(Data!C118)," ",Data!C118)</f>
        <v xml:space="preserve"> </v>
      </c>
      <c r="D106" s="122" t="str">
        <f>IF(ISBLANK(Data!D118)," ",Data!D118)</f>
        <v xml:space="preserve"> </v>
      </c>
      <c r="E106" s="120">
        <f>IF(ISBLANK(Summary!W101)," ",Summary!W101)</f>
        <v>0</v>
      </c>
      <c r="F106" s="120" t="str">
        <f>IF(ISBLANK(Summary!Z101)," ",Summary!Z101)</f>
        <v xml:space="preserve"> </v>
      </c>
      <c r="G106" s="120" t="str">
        <f>IF(ISBLANK(Summary!AC101)," ",Summary!AC101)</f>
        <v xml:space="preserve"> </v>
      </c>
      <c r="H106" s="120" t="str">
        <f>IF(ISBLANK(Summary!AF101)," ",Summary!AF101)</f>
        <v xml:space="preserve"> </v>
      </c>
      <c r="I106" s="120" t="str">
        <f>IF(ISBLANK(Summary!AI101)," ",Summary!AI101)</f>
        <v xml:space="preserve"> </v>
      </c>
      <c r="J106" s="123">
        <f>IF(ISBLANK(Summary!AK101)," ",Summary!AK101)</f>
        <v>0</v>
      </c>
      <c r="K106" s="123">
        <f>IF(ISBLANK(Summary!AL101)," ",Summary!AL101)</f>
        <v>65</v>
      </c>
      <c r="L106" s="123" t="str">
        <f>IF(ISBLANK(Summary!AM101)," ",Summary!AM101)</f>
        <v>INC</v>
      </c>
      <c r="M106" s="120" t="str">
        <f>IF(ISBLANK(Summary!AN101)," ",Summary!AN101)</f>
        <v>NFE</v>
      </c>
    </row>
    <row r="107" spans="1:13" s="124" customFormat="1" ht="15.75" customHeight="1" x14ac:dyDescent="0.3">
      <c r="A107" s="120">
        <f>Data!A119</f>
        <v>98</v>
      </c>
      <c r="B107" s="121" t="str">
        <f>IF(ISBLANK(Data!B119)," ",Data!B119)</f>
        <v xml:space="preserve"> </v>
      </c>
      <c r="C107" s="122" t="str">
        <f>IF(ISBLANK(Data!C119)," ",Data!C119)</f>
        <v xml:space="preserve"> </v>
      </c>
      <c r="D107" s="122" t="str">
        <f>IF(ISBLANK(Data!D119)," ",Data!D119)</f>
        <v xml:space="preserve"> </v>
      </c>
      <c r="E107" s="120">
        <f>IF(ISBLANK(Summary!W102)," ",Summary!W102)</f>
        <v>0</v>
      </c>
      <c r="F107" s="120" t="str">
        <f>IF(ISBLANK(Summary!Z102)," ",Summary!Z102)</f>
        <v xml:space="preserve"> </v>
      </c>
      <c r="G107" s="120" t="str">
        <f>IF(ISBLANK(Summary!AC102)," ",Summary!AC102)</f>
        <v xml:space="preserve"> </v>
      </c>
      <c r="H107" s="120" t="str">
        <f>IF(ISBLANK(Summary!AF102)," ",Summary!AF102)</f>
        <v xml:space="preserve"> </v>
      </c>
      <c r="I107" s="120" t="str">
        <f>IF(ISBLANK(Summary!AI102)," ",Summary!AI102)</f>
        <v xml:space="preserve"> </v>
      </c>
      <c r="J107" s="123">
        <f>IF(ISBLANK(Summary!AK102)," ",Summary!AK102)</f>
        <v>0</v>
      </c>
      <c r="K107" s="123">
        <f>IF(ISBLANK(Summary!AL102)," ",Summary!AL102)</f>
        <v>65</v>
      </c>
      <c r="L107" s="123" t="str">
        <f>IF(ISBLANK(Summary!AM102)," ",Summary!AM102)</f>
        <v>INC</v>
      </c>
      <c r="M107" s="120" t="str">
        <f>IF(ISBLANK(Summary!AN102)," ",Summary!AN102)</f>
        <v>NFE</v>
      </c>
    </row>
    <row r="108" spans="1:13" s="124" customFormat="1" ht="15.75" customHeight="1" x14ac:dyDescent="0.3">
      <c r="A108" s="120">
        <f>Data!A120</f>
        <v>99</v>
      </c>
      <c r="B108" s="121" t="str">
        <f>IF(ISBLANK(Data!B120)," ",Data!B120)</f>
        <v xml:space="preserve"> </v>
      </c>
      <c r="C108" s="122" t="str">
        <f>IF(ISBLANK(Data!C120)," ",Data!C120)</f>
        <v xml:space="preserve"> </v>
      </c>
      <c r="D108" s="122" t="str">
        <f>IF(ISBLANK(Data!D120)," ",Data!D120)</f>
        <v xml:space="preserve"> </v>
      </c>
      <c r="E108" s="120">
        <f>IF(ISBLANK(Summary!W103)," ",Summary!W103)</f>
        <v>0</v>
      </c>
      <c r="F108" s="120" t="str">
        <f>IF(ISBLANK(Summary!Z103)," ",Summary!Z103)</f>
        <v xml:space="preserve"> </v>
      </c>
      <c r="G108" s="120" t="str">
        <f>IF(ISBLANK(Summary!AC103)," ",Summary!AC103)</f>
        <v xml:space="preserve"> </v>
      </c>
      <c r="H108" s="120" t="str">
        <f>IF(ISBLANK(Summary!AF103)," ",Summary!AF103)</f>
        <v xml:space="preserve"> </v>
      </c>
      <c r="I108" s="120" t="str">
        <f>IF(ISBLANK(Summary!AI103)," ",Summary!AI103)</f>
        <v xml:space="preserve"> </v>
      </c>
      <c r="J108" s="123">
        <f>IF(ISBLANK(Summary!AK103)," ",Summary!AK103)</f>
        <v>0</v>
      </c>
      <c r="K108" s="123">
        <f>IF(ISBLANK(Summary!AL103)," ",Summary!AL103)</f>
        <v>65</v>
      </c>
      <c r="L108" s="123" t="str">
        <f>IF(ISBLANK(Summary!AM103)," ",Summary!AM103)</f>
        <v>INC</v>
      </c>
      <c r="M108" s="120" t="str">
        <f>IF(ISBLANK(Summary!AN103)," ",Summary!AN103)</f>
        <v>NFE</v>
      </c>
    </row>
    <row r="109" spans="1:13" s="124" customFormat="1" ht="15.75" customHeight="1" x14ac:dyDescent="0.3">
      <c r="A109" s="120">
        <f>Data!A121</f>
        <v>100</v>
      </c>
      <c r="B109" s="121" t="str">
        <f>IF(ISBLANK(Data!B121)," ",Data!B121)</f>
        <v xml:space="preserve"> </v>
      </c>
      <c r="C109" s="122" t="str">
        <f>IF(ISBLANK(Data!C121)," ",Data!C121)</f>
        <v xml:space="preserve"> </v>
      </c>
      <c r="D109" s="122" t="str">
        <f>IF(ISBLANK(Data!D121)," ",Data!D121)</f>
        <v xml:space="preserve"> </v>
      </c>
      <c r="E109" s="120">
        <f>IF(ISBLANK(Summary!W104)," ",Summary!W104)</f>
        <v>0</v>
      </c>
      <c r="F109" s="120" t="str">
        <f>IF(ISBLANK(Summary!Z104)," ",Summary!Z104)</f>
        <v xml:space="preserve"> </v>
      </c>
      <c r="G109" s="120" t="str">
        <f>IF(ISBLANK(Summary!AC104)," ",Summary!AC104)</f>
        <v xml:space="preserve"> </v>
      </c>
      <c r="H109" s="120" t="str">
        <f>IF(ISBLANK(Summary!AF104)," ",Summary!AF104)</f>
        <v xml:space="preserve"> </v>
      </c>
      <c r="I109" s="120" t="str">
        <f>IF(ISBLANK(Summary!AI104)," ",Summary!AI104)</f>
        <v xml:space="preserve"> </v>
      </c>
      <c r="J109" s="123">
        <f>IF(ISBLANK(Summary!AK104)," ",Summary!AK104)</f>
        <v>0</v>
      </c>
      <c r="K109" s="123">
        <f>IF(ISBLANK(Summary!AL104)," ",Summary!AL104)</f>
        <v>65</v>
      </c>
      <c r="L109" s="123" t="str">
        <f>IF(ISBLANK(Summary!AM104)," ",Summary!AM104)</f>
        <v>INC</v>
      </c>
      <c r="M109" s="120" t="str">
        <f>IF(ISBLANK(Summary!AN104)," ",Summary!AN104)</f>
        <v>NFE</v>
      </c>
    </row>
    <row r="111" spans="1:13" ht="14.4" x14ac:dyDescent="0.3">
      <c r="A111" s="125" t="s">
        <v>52</v>
      </c>
      <c r="B111" s="126"/>
      <c r="C111" s="126"/>
      <c r="D111" s="127"/>
      <c r="E111" s="115"/>
      <c r="F111" s="115" t="s">
        <v>53</v>
      </c>
      <c r="G111" s="115"/>
      <c r="H111" s="115"/>
      <c r="I111" s="115"/>
      <c r="J111" s="115"/>
      <c r="K111" s="115"/>
      <c r="L111" s="115"/>
      <c r="M111" s="128"/>
    </row>
    <row r="112" spans="1:13" ht="14.4" x14ac:dyDescent="0.3">
      <c r="A112" s="125" t="s">
        <v>54</v>
      </c>
      <c r="B112" s="115"/>
      <c r="C112" s="115"/>
      <c r="D112" s="115"/>
      <c r="E112" s="129"/>
      <c r="F112" s="129"/>
      <c r="G112" s="129"/>
      <c r="H112" s="129"/>
      <c r="I112" s="115"/>
      <c r="J112" s="115"/>
      <c r="K112" s="115"/>
      <c r="L112" s="115"/>
      <c r="M112" s="128"/>
    </row>
    <row r="113" spans="1:13" ht="14.4" x14ac:dyDescent="0.3">
      <c r="A113" s="125" t="s">
        <v>55</v>
      </c>
      <c r="B113" s="115"/>
      <c r="C113" s="115"/>
      <c r="D113" s="115"/>
      <c r="E113" s="115"/>
      <c r="F113" s="130" t="str">
        <f>IF(ISBLANK(Data!C12)," ",Data!C12)</f>
        <v xml:space="preserve"> </v>
      </c>
      <c r="G113" s="130"/>
      <c r="H113" s="130"/>
      <c r="I113" s="115"/>
      <c r="J113" s="130" t="str">
        <f>IF(ISBLANK(Data!C15)," ",Data!C15)</f>
        <v xml:space="preserve"> </v>
      </c>
      <c r="K113" s="131"/>
      <c r="L113" s="131"/>
      <c r="M113" s="128"/>
    </row>
    <row r="114" spans="1:13" ht="14.4" x14ac:dyDescent="0.3">
      <c r="A114" s="125"/>
      <c r="B114" s="115"/>
      <c r="C114" s="115"/>
      <c r="D114" s="115"/>
      <c r="E114" s="115"/>
      <c r="F114" s="129"/>
      <c r="G114" s="132" t="s">
        <v>56</v>
      </c>
      <c r="H114" s="133"/>
      <c r="I114" s="115"/>
      <c r="J114" s="197" t="s">
        <v>57</v>
      </c>
      <c r="K114" s="197"/>
      <c r="L114" s="197"/>
      <c r="M114" s="134"/>
    </row>
    <row r="65536" ht="13.8" x14ac:dyDescent="0.25"/>
  </sheetData>
  <sheetProtection selectLockedCells="1" selectUnlockedCells="1"/>
  <mergeCells count="4">
    <mergeCell ref="A1:M1"/>
    <mergeCell ref="A2:M2"/>
    <mergeCell ref="A4:M4"/>
    <mergeCell ref="J114:L114"/>
  </mergeCells>
  <printOptions horizontalCentered="1"/>
  <pageMargins left="0.7" right="0.7" top="0.35" bottom="0.32013888888888892" header="0.51180555555555551" footer="0.2"/>
  <pageSetup scale="85" firstPageNumber="0" orientation="portrait" horizontalDpi="300" verticalDpi="300"/>
  <headerFooter alignWithMargins="0">
    <oddFooter>&amp;C&amp;"Arial Narrow,Italic"&amp;9PAGE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189E-D606-46FF-BFA6-36F8AA88225F}">
  <dimension ref="A1:H19"/>
  <sheetViews>
    <sheetView topLeftCell="A22" workbookViewId="0">
      <selection activeCell="L12" sqref="L12"/>
    </sheetView>
  </sheetViews>
  <sheetFormatPr defaultColWidth="9.109375" defaultRowHeight="13.8" x14ac:dyDescent="0.25"/>
  <cols>
    <col min="1" max="1" width="31" style="135" customWidth="1"/>
    <col min="2" max="2" width="39.33203125" style="135" customWidth="1"/>
    <col min="3" max="3" width="5.6640625" style="136" customWidth="1"/>
    <col min="4" max="4" width="1.5546875" style="135" customWidth="1"/>
    <col min="5" max="5" width="7.33203125" style="135" customWidth="1"/>
    <col min="6" max="6" width="9.109375" style="135"/>
    <col min="7" max="7" width="9.44140625" style="135" customWidth="1"/>
    <col min="8" max="8" width="9.6640625" style="135" customWidth="1"/>
    <col min="9" max="16384" width="9.109375" style="135"/>
  </cols>
  <sheetData>
    <row r="1" spans="1:8" ht="24.6" x14ac:dyDescent="0.25">
      <c r="A1" s="137" t="s">
        <v>58</v>
      </c>
      <c r="B1" s="138"/>
    </row>
    <row r="2" spans="1:8" ht="27.75" customHeight="1" x14ac:dyDescent="0.25">
      <c r="A2" s="139" t="s">
        <v>59</v>
      </c>
      <c r="B2" s="140" t="str">
        <f>IF(ISBLANK($B$1)," ",VLOOKUP($B$1,SGrades,2,FALSE))</f>
        <v xml:space="preserve"> </v>
      </c>
    </row>
    <row r="4" spans="1:8" s="141" customFormat="1" ht="26.4" x14ac:dyDescent="0.25">
      <c r="B4" s="142" t="s">
        <v>60</v>
      </c>
      <c r="C4" s="143" t="s">
        <v>9</v>
      </c>
      <c r="D4" s="143"/>
      <c r="E4" s="143" t="s">
        <v>41</v>
      </c>
      <c r="F4" s="143" t="s">
        <v>61</v>
      </c>
      <c r="G4" s="143" t="s">
        <v>44</v>
      </c>
      <c r="H4" s="144" t="s">
        <v>43</v>
      </c>
    </row>
    <row r="5" spans="1:8" ht="19.2" x14ac:dyDescent="0.35">
      <c r="B5" s="145" t="str">
        <f>IF(ISBLANK(Data!G9)," ",Data!G9)</f>
        <v>CLASS STANDING</v>
      </c>
      <c r="C5" s="198">
        <f>IF(ISBLANK(Data!J9)," ",Data!J9)</f>
        <v>0.4</v>
      </c>
      <c r="D5" s="198"/>
      <c r="E5" s="146"/>
      <c r="F5" s="147"/>
      <c r="G5" s="148" t="str">
        <f>IF(ISBLANK($B$1)," ",VLOOKUP($B$1,SGrades,21,FALSE))</f>
        <v xml:space="preserve"> </v>
      </c>
      <c r="H5" s="149" t="str">
        <f>IF(ISBLANK($B$1)," ",VLOOKUP($B$1,SGrades,22,FALSE))</f>
        <v xml:space="preserve"> </v>
      </c>
    </row>
    <row r="6" spans="1:8" ht="15.6" x14ac:dyDescent="0.3">
      <c r="B6" s="150" t="str">
        <f>IF(ISBLANK(Summary!E2)," ",Summary!E2)</f>
        <v xml:space="preserve"> </v>
      </c>
      <c r="C6" s="151" t="str">
        <f>IF(ISBLANK(Summary!G2)," ",Summary!G2)</f>
        <v xml:space="preserve"> </v>
      </c>
      <c r="D6" s="152"/>
      <c r="E6" s="153" t="str">
        <f>IF(ISBLANK($B$1)," ",VLOOKUP($B$1,SGrades,3,FALSE))</f>
        <v xml:space="preserve"> </v>
      </c>
      <c r="F6" s="154" t="str">
        <f>Summary!$E$4</f>
        <v xml:space="preserve"> </v>
      </c>
      <c r="G6" s="154"/>
      <c r="H6" s="155"/>
    </row>
    <row r="7" spans="1:8" ht="15.6" x14ac:dyDescent="0.3">
      <c r="B7" s="150" t="str">
        <f>IF(ISBLANK(Summary!H2)," ",Summary!H2)</f>
        <v xml:space="preserve"> </v>
      </c>
      <c r="C7" s="151" t="str">
        <f>IF(ISBLANK(Summary!J2)," ",Summary!J2)</f>
        <v xml:space="preserve"> </v>
      </c>
      <c r="D7" s="152"/>
      <c r="E7" s="153" t="str">
        <f>IF(ISBLANK($B$1)," ",VLOOKUP($B$1,SGrades,6,FALSE))</f>
        <v xml:space="preserve"> </v>
      </c>
      <c r="F7" s="147" t="str">
        <f>Summary!H4</f>
        <v xml:space="preserve"> </v>
      </c>
      <c r="G7" s="147"/>
      <c r="H7" s="155"/>
    </row>
    <row r="8" spans="1:8" ht="15.6" x14ac:dyDescent="0.3">
      <c r="B8" s="150" t="str">
        <f>IF(ISBLANK(Summary!K2)," ",Summary!K2)</f>
        <v xml:space="preserve"> </v>
      </c>
      <c r="C8" s="151" t="str">
        <f>IF(ISBLANK(Summary!M2)," ",Summary!M2)</f>
        <v xml:space="preserve"> </v>
      </c>
      <c r="D8" s="152"/>
      <c r="E8" s="153" t="str">
        <f>IF(ISBLANK($B$1)," ",VLOOKUP($B$1,SGrades,9,FALSE))</f>
        <v xml:space="preserve"> </v>
      </c>
      <c r="F8" s="147" t="str">
        <f>Summary!K4</f>
        <v xml:space="preserve"> </v>
      </c>
      <c r="G8" s="147"/>
      <c r="H8" s="155"/>
    </row>
    <row r="9" spans="1:8" ht="15.6" x14ac:dyDescent="0.3">
      <c r="B9" s="150" t="str">
        <f>IF(ISBLANK(Summary!N2)," ",Summary!N2)</f>
        <v xml:space="preserve"> </v>
      </c>
      <c r="C9" s="151" t="str">
        <f>IF(ISBLANK(Summary!P2)," ",Summary!P2)</f>
        <v xml:space="preserve"> </v>
      </c>
      <c r="D9" s="152"/>
      <c r="E9" s="153" t="str">
        <f>IF(ISBLANK($B$1)," ",VLOOKUP($B$1,SGrades,12,FALSE))</f>
        <v xml:space="preserve"> </v>
      </c>
      <c r="F9" s="147" t="str">
        <f>Summary!N4</f>
        <v xml:space="preserve"> </v>
      </c>
      <c r="G9" s="147"/>
      <c r="H9" s="155"/>
    </row>
    <row r="10" spans="1:8" ht="15.6" x14ac:dyDescent="0.3">
      <c r="B10" s="150" t="str">
        <f>IF(ISBLANK(Summary!Q2)," ",Summary!Q2)</f>
        <v xml:space="preserve"> </v>
      </c>
      <c r="C10" s="151" t="str">
        <f>IF(ISBLANK(Summary!S2)," ",Summary!S2)</f>
        <v xml:space="preserve"> </v>
      </c>
      <c r="D10" s="152"/>
      <c r="E10" s="153" t="str">
        <f>IF(ISBLANK($B$1)," ",VLOOKUP($B$1,SGrades,15,FALSE))</f>
        <v xml:space="preserve"> </v>
      </c>
      <c r="F10" s="147" t="str">
        <f>Summary!Q4</f>
        <v xml:space="preserve"> </v>
      </c>
      <c r="G10" s="147"/>
      <c r="H10" s="155"/>
    </row>
    <row r="11" spans="1:8" ht="15.6" x14ac:dyDescent="0.3">
      <c r="B11" s="150" t="str">
        <f>IF(ISBLANK(Summary!T2)," ",Summary!T2)</f>
        <v xml:space="preserve"> </v>
      </c>
      <c r="C11" s="151" t="str">
        <f>IF(ISBLANK(Summary!V2)," ",Summary!V2)</f>
        <v xml:space="preserve"> </v>
      </c>
      <c r="D11" s="152"/>
      <c r="E11" s="153" t="str">
        <f>IF(ISBLANK($B$1)," ",VLOOKUP($B$1,SGrades,18,FALSE))</f>
        <v xml:space="preserve"> </v>
      </c>
      <c r="F11" s="147" t="str">
        <f>Summary!T4</f>
        <v xml:space="preserve"> </v>
      </c>
      <c r="G11" s="147"/>
      <c r="H11" s="155"/>
    </row>
    <row r="12" spans="1:8" ht="19.2" x14ac:dyDescent="0.35">
      <c r="B12" s="145" t="str">
        <f>IF(ISBLANK(Data!G16)," ",Data!G16)</f>
        <v>PRELIM EXAM</v>
      </c>
      <c r="C12" s="199">
        <f>IF(ISBLANK(Data!J16)," ",Data!J16)</f>
        <v>0.1</v>
      </c>
      <c r="D12" s="199"/>
      <c r="E12" s="153" t="str">
        <f>IF(ISBLANK($B$1)," ",VLOOKUP($B$1,SGrades,23,FALSE))</f>
        <v xml:space="preserve"> </v>
      </c>
      <c r="F12" s="147" t="str">
        <f>Summary!Y4</f>
        <v xml:space="preserve"> </v>
      </c>
      <c r="G12" s="148" t="str">
        <f>IF(ISBLANK($B$1)," ",VLOOKUP($B$1,SGrades,24,FALSE))</f>
        <v xml:space="preserve"> </v>
      </c>
      <c r="H12" s="149" t="str">
        <f>IF(ISBLANK($B$1)," ",VLOOKUP($B$1,SGrades,25,FALSE))</f>
        <v xml:space="preserve"> </v>
      </c>
    </row>
    <row r="13" spans="1:8" ht="19.2" x14ac:dyDescent="0.35">
      <c r="B13" s="145" t="str">
        <f>IF(ISBLANK(Data!G17)," ",Data!G17)</f>
        <v>MIDTERM EXAM</v>
      </c>
      <c r="C13" s="200">
        <f>IF(ISBLANK(Data!J17),"  ",Data!J17)</f>
        <v>0.2</v>
      </c>
      <c r="D13" s="200"/>
      <c r="E13" s="153" t="str">
        <f>IF(ISBLANK($B$1)," ",VLOOKUP($B$1,SGrades,26,FALSE))</f>
        <v xml:space="preserve"> </v>
      </c>
      <c r="F13" s="147" t="str">
        <f>Summary!AB4</f>
        <v xml:space="preserve"> </v>
      </c>
      <c r="G13" s="148" t="str">
        <f>IF(ISBLANK($B$1)," ",VLOOKUP($B$1,SGrades,27,FALSE))</f>
        <v xml:space="preserve"> </v>
      </c>
      <c r="H13" s="149" t="str">
        <f>IF(ISBLANK($B$1)," ",VLOOKUP($B$1,SGrades,28,FALSE))</f>
        <v xml:space="preserve"> </v>
      </c>
    </row>
    <row r="14" spans="1:8" ht="19.2" x14ac:dyDescent="0.35">
      <c r="B14" s="145" t="str">
        <f>IF(ISBLANK(Data!G18)," ",Data!G18)</f>
        <v>PREFINAL EXAM</v>
      </c>
      <c r="C14" s="200">
        <f>IF(ISBLANK(Data!J18)," ",Data!J18)</f>
        <v>0.1</v>
      </c>
      <c r="D14" s="200"/>
      <c r="E14" s="153" t="str">
        <f>IF(ISBLANK($B$1)," ",VLOOKUP($B$1,SGrades,29,FALSE))</f>
        <v xml:space="preserve"> </v>
      </c>
      <c r="F14" s="147" t="str">
        <f>Summary!AE4</f>
        <v xml:space="preserve"> </v>
      </c>
      <c r="G14" s="148" t="str">
        <f>IF(ISBLANK($B$1)," ",VLOOKUP($B$1,SGrades,30,FALSE))</f>
        <v xml:space="preserve"> </v>
      </c>
      <c r="H14" s="149" t="str">
        <f>IF(ISBLANK($B$1)," ",VLOOKUP($B$1,SGrades,31,FALSE))</f>
        <v xml:space="preserve"> </v>
      </c>
    </row>
    <row r="15" spans="1:8" ht="19.2" x14ac:dyDescent="0.35">
      <c r="B15" s="156" t="str">
        <f>IF(ISBLANK(Data!G19)," ",Data!G19)</f>
        <v>FINAL EXAM</v>
      </c>
      <c r="C15" s="201">
        <f>IF(ISBLANK(Data!J19)," ",Data!J19)</f>
        <v>0.2</v>
      </c>
      <c r="D15" s="201"/>
      <c r="E15" s="157" t="str">
        <f>IF(ISBLANK($B$1)," ",VLOOKUP($B$1,SGrades,32,FALSE))</f>
        <v xml:space="preserve"> </v>
      </c>
      <c r="F15" s="158" t="str">
        <f>Summary!AH4</f>
        <v xml:space="preserve"> </v>
      </c>
      <c r="G15" s="159" t="str">
        <f>IF(ISBLANK($B$1)," ",VLOOKUP($B$1,SGrades,33,FALSE))</f>
        <v xml:space="preserve"> </v>
      </c>
      <c r="H15" s="160" t="str">
        <f>IF(ISBLANK($B$1)," ",VLOOKUP($B$1,SGrades,34,FALSE))</f>
        <v xml:space="preserve"> </v>
      </c>
    </row>
    <row r="17" spans="7:8" ht="19.2" x14ac:dyDescent="0.25">
      <c r="G17" s="161" t="s">
        <v>62</v>
      </c>
      <c r="H17" s="162" t="str">
        <f>IF(ISBLANK($B$1)," ",VLOOKUP($B$1,SGrades,35,FALSE))</f>
        <v xml:space="preserve"> </v>
      </c>
    </row>
    <row r="18" spans="7:8" ht="19.2" x14ac:dyDescent="0.25">
      <c r="G18" s="163" t="s">
        <v>63</v>
      </c>
      <c r="H18" s="162" t="str">
        <f>IF(ISBLANK($B$1)," ",VLOOKUP($B$1,SGrades,36,FALSE))</f>
        <v xml:space="preserve"> </v>
      </c>
    </row>
    <row r="19" spans="7:8" ht="19.2" x14ac:dyDescent="0.25">
      <c r="G19" s="164" t="s">
        <v>64</v>
      </c>
      <c r="H19" s="165" t="str">
        <f>IF(ISBLANK($B$1)," ",VLOOKUP($B$1,SGrades,37,FALSE))</f>
        <v xml:space="preserve"> </v>
      </c>
    </row>
  </sheetData>
  <sheetProtection sheet="1" objects="1" scenarios="1" formatCells="0" formatColumns="0" formatRows="0"/>
  <mergeCells count="5">
    <mergeCell ref="C5:D5"/>
    <mergeCell ref="C12:D12"/>
    <mergeCell ref="C13:D13"/>
    <mergeCell ref="C14:D14"/>
    <mergeCell ref="C15:D15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7B8-DCCC-4D64-8562-B40EE4AD97D6}">
  <dimension ref="A1:S103"/>
  <sheetViews>
    <sheetView workbookViewId="0">
      <selection activeCell="P3" sqref="P3"/>
    </sheetView>
  </sheetViews>
  <sheetFormatPr defaultRowHeight="14.4" x14ac:dyDescent="0.3"/>
  <cols>
    <col min="1" max="1" width="19.6640625" customWidth="1"/>
    <col min="2" max="2" width="13.33203125" customWidth="1"/>
    <col min="3" max="3" width="10.33203125" customWidth="1"/>
    <col min="4" max="4" width="9.44140625" customWidth="1"/>
    <col min="6" max="6" width="19.6640625" customWidth="1"/>
    <col min="7" max="7" width="13.33203125" customWidth="1"/>
    <col min="8" max="8" width="10.33203125" customWidth="1"/>
    <col min="9" max="9" width="9.44140625" customWidth="1"/>
    <col min="11" max="11" width="19.6640625" customWidth="1"/>
    <col min="12" max="12" width="13.33203125" customWidth="1"/>
    <col min="13" max="13" width="10.33203125" customWidth="1"/>
    <col min="14" max="14" width="9.44140625" customWidth="1"/>
    <col min="16" max="16" width="19.6640625" customWidth="1"/>
    <col min="17" max="17" width="13.33203125" customWidth="1"/>
    <col min="18" max="18" width="10.33203125" customWidth="1"/>
    <col min="19" max="19" width="9.44140625" customWidth="1"/>
  </cols>
  <sheetData>
    <row r="1" spans="1:19" x14ac:dyDescent="0.3">
      <c r="A1" s="202" t="s">
        <v>65</v>
      </c>
      <c r="B1" s="202"/>
      <c r="C1" s="202"/>
      <c r="D1" s="202"/>
      <c r="E1" s="166"/>
      <c r="F1" s="202" t="s">
        <v>66</v>
      </c>
      <c r="G1" s="202"/>
      <c r="H1" s="202"/>
      <c r="I1" s="202"/>
      <c r="J1" s="167"/>
      <c r="K1" s="202" t="s">
        <v>67</v>
      </c>
      <c r="L1" s="202"/>
      <c r="M1" s="202"/>
      <c r="N1" s="202"/>
      <c r="P1" s="202" t="s">
        <v>68</v>
      </c>
      <c r="Q1" s="202"/>
      <c r="R1" s="202"/>
      <c r="S1" s="202"/>
    </row>
    <row r="2" spans="1:19" ht="14.25" customHeight="1" x14ac:dyDescent="0.3">
      <c r="A2" s="168" t="s">
        <v>69</v>
      </c>
      <c r="B2" s="168" t="s">
        <v>70</v>
      </c>
      <c r="C2" s="169" t="s">
        <v>71</v>
      </c>
      <c r="D2" s="169" t="s">
        <v>72</v>
      </c>
      <c r="E2" s="170"/>
      <c r="F2" s="168" t="s">
        <v>69</v>
      </c>
      <c r="G2" s="168" t="s">
        <v>70</v>
      </c>
      <c r="H2" s="169" t="s">
        <v>71</v>
      </c>
      <c r="I2" s="169" t="s">
        <v>72</v>
      </c>
      <c r="J2" s="171"/>
      <c r="K2" s="168" t="s">
        <v>69</v>
      </c>
      <c r="L2" s="168" t="s">
        <v>70</v>
      </c>
      <c r="M2" s="169" t="s">
        <v>71</v>
      </c>
      <c r="N2" s="169" t="s">
        <v>72</v>
      </c>
      <c r="P2" s="168" t="s">
        <v>69</v>
      </c>
      <c r="Q2" s="168" t="s">
        <v>70</v>
      </c>
      <c r="R2" s="169" t="s">
        <v>71</v>
      </c>
      <c r="S2" s="169" t="s">
        <v>72</v>
      </c>
    </row>
    <row r="3" spans="1:19" x14ac:dyDescent="0.3">
      <c r="A3" s="172">
        <v>100</v>
      </c>
      <c r="B3" s="172">
        <v>100</v>
      </c>
      <c r="C3" s="172" t="s">
        <v>73</v>
      </c>
      <c r="D3" s="172">
        <v>4</v>
      </c>
      <c r="E3" s="166"/>
      <c r="F3" s="173">
        <v>100</v>
      </c>
      <c r="G3" s="173">
        <v>100</v>
      </c>
      <c r="H3" s="173" t="s">
        <v>73</v>
      </c>
      <c r="I3" s="173">
        <v>4</v>
      </c>
      <c r="J3" s="174"/>
      <c r="K3" s="173">
        <v>100</v>
      </c>
      <c r="L3" s="173">
        <v>100</v>
      </c>
      <c r="M3" s="173" t="s">
        <v>73</v>
      </c>
      <c r="N3" s="173">
        <v>4</v>
      </c>
      <c r="P3" s="173">
        <v>100</v>
      </c>
      <c r="Q3" s="173">
        <v>100</v>
      </c>
      <c r="R3" s="173" t="s">
        <v>73</v>
      </c>
      <c r="S3" s="173">
        <v>4</v>
      </c>
    </row>
    <row r="4" spans="1:19" x14ac:dyDescent="0.3">
      <c r="A4" s="172">
        <v>99</v>
      </c>
      <c r="B4" s="172">
        <v>99</v>
      </c>
      <c r="C4" s="172" t="s">
        <v>73</v>
      </c>
      <c r="D4" s="172">
        <v>4</v>
      </c>
      <c r="E4" s="166"/>
      <c r="F4" s="173">
        <v>99</v>
      </c>
      <c r="G4" s="173">
        <v>99</v>
      </c>
      <c r="H4" s="173" t="s">
        <v>73</v>
      </c>
      <c r="I4" s="173">
        <v>4</v>
      </c>
      <c r="J4" s="174"/>
      <c r="K4" s="173">
        <v>99</v>
      </c>
      <c r="L4" s="173">
        <v>99</v>
      </c>
      <c r="M4" s="173" t="s">
        <v>73</v>
      </c>
      <c r="N4" s="173">
        <v>4</v>
      </c>
      <c r="P4" s="173">
        <v>99</v>
      </c>
      <c r="Q4" s="173">
        <v>99</v>
      </c>
      <c r="R4" s="173" t="s">
        <v>73</v>
      </c>
      <c r="S4" s="173">
        <v>4</v>
      </c>
    </row>
    <row r="5" spans="1:19" x14ac:dyDescent="0.3">
      <c r="A5" s="172">
        <v>98</v>
      </c>
      <c r="B5" s="172">
        <v>99</v>
      </c>
      <c r="C5" s="172" t="s">
        <v>73</v>
      </c>
      <c r="D5" s="172">
        <v>4</v>
      </c>
      <c r="E5" s="166"/>
      <c r="F5" s="173">
        <v>98</v>
      </c>
      <c r="G5" s="173">
        <v>99</v>
      </c>
      <c r="H5" s="173" t="s">
        <v>73</v>
      </c>
      <c r="I5" s="173">
        <v>4</v>
      </c>
      <c r="J5" s="174"/>
      <c r="K5" s="173">
        <v>98</v>
      </c>
      <c r="L5" s="173">
        <v>99</v>
      </c>
      <c r="M5" s="173" t="s">
        <v>73</v>
      </c>
      <c r="N5" s="173">
        <v>4</v>
      </c>
      <c r="P5" s="173">
        <v>98</v>
      </c>
      <c r="Q5" s="173">
        <v>99</v>
      </c>
      <c r="R5" s="173" t="s">
        <v>73</v>
      </c>
      <c r="S5" s="173">
        <v>4</v>
      </c>
    </row>
    <row r="6" spans="1:19" x14ac:dyDescent="0.3">
      <c r="A6" s="172">
        <v>97</v>
      </c>
      <c r="B6" s="172">
        <v>98</v>
      </c>
      <c r="C6" s="172" t="s">
        <v>73</v>
      </c>
      <c r="D6" s="172">
        <v>4</v>
      </c>
      <c r="E6" s="166"/>
      <c r="F6" s="173">
        <v>97</v>
      </c>
      <c r="G6" s="173">
        <v>98</v>
      </c>
      <c r="H6" s="173" t="s">
        <v>73</v>
      </c>
      <c r="I6" s="173">
        <v>4</v>
      </c>
      <c r="J6" s="174"/>
      <c r="K6" s="173">
        <v>97</v>
      </c>
      <c r="L6" s="173">
        <v>98</v>
      </c>
      <c r="M6" s="173" t="s">
        <v>73</v>
      </c>
      <c r="N6" s="173">
        <v>4</v>
      </c>
      <c r="P6" s="173">
        <v>97</v>
      </c>
      <c r="Q6" s="173">
        <v>98</v>
      </c>
      <c r="R6" s="173" t="s">
        <v>73</v>
      </c>
      <c r="S6" s="173">
        <v>4</v>
      </c>
    </row>
    <row r="7" spans="1:19" x14ac:dyDescent="0.3">
      <c r="A7" s="172">
        <v>96</v>
      </c>
      <c r="B7" s="172">
        <v>98</v>
      </c>
      <c r="C7" s="172" t="s">
        <v>73</v>
      </c>
      <c r="D7" s="172">
        <v>4</v>
      </c>
      <c r="E7" s="166"/>
      <c r="F7" s="173">
        <v>96</v>
      </c>
      <c r="G7" s="173">
        <v>97</v>
      </c>
      <c r="H7" s="173" t="s">
        <v>73</v>
      </c>
      <c r="I7" s="173">
        <v>4</v>
      </c>
      <c r="J7" s="174"/>
      <c r="K7" s="173">
        <v>96</v>
      </c>
      <c r="L7" s="173">
        <v>98</v>
      </c>
      <c r="M7" s="173" t="s">
        <v>73</v>
      </c>
      <c r="N7" s="173">
        <v>4</v>
      </c>
      <c r="P7" s="173">
        <v>96</v>
      </c>
      <c r="Q7" s="173">
        <v>98</v>
      </c>
      <c r="R7" s="173" t="s">
        <v>73</v>
      </c>
      <c r="S7" s="173">
        <v>4</v>
      </c>
    </row>
    <row r="8" spans="1:19" x14ac:dyDescent="0.3">
      <c r="A8" s="172">
        <v>95</v>
      </c>
      <c r="B8" s="172">
        <v>97</v>
      </c>
      <c r="C8" s="172" t="s">
        <v>73</v>
      </c>
      <c r="D8" s="172">
        <v>4</v>
      </c>
      <c r="E8" s="166"/>
      <c r="F8" s="173">
        <v>95</v>
      </c>
      <c r="G8" s="173">
        <v>97</v>
      </c>
      <c r="H8" s="173" t="s">
        <v>73</v>
      </c>
      <c r="I8" s="173">
        <v>4</v>
      </c>
      <c r="J8" s="174"/>
      <c r="K8" s="173">
        <v>95</v>
      </c>
      <c r="L8" s="173">
        <v>97</v>
      </c>
      <c r="M8" s="173" t="s">
        <v>73</v>
      </c>
      <c r="N8" s="173">
        <v>4</v>
      </c>
      <c r="P8" s="173">
        <v>95</v>
      </c>
      <c r="Q8" s="173">
        <v>97</v>
      </c>
      <c r="R8" s="173" t="s">
        <v>74</v>
      </c>
      <c r="S8" s="173">
        <v>3.5</v>
      </c>
    </row>
    <row r="9" spans="1:19" x14ac:dyDescent="0.3">
      <c r="A9" s="172">
        <v>94</v>
      </c>
      <c r="B9" s="172">
        <v>96</v>
      </c>
      <c r="C9" s="172" t="s">
        <v>73</v>
      </c>
      <c r="D9" s="172">
        <v>4</v>
      </c>
      <c r="E9" s="166"/>
      <c r="F9" s="173">
        <v>94</v>
      </c>
      <c r="G9" s="173">
        <v>96</v>
      </c>
      <c r="H9" s="173" t="s">
        <v>73</v>
      </c>
      <c r="I9" s="173">
        <v>4</v>
      </c>
      <c r="J9" s="174"/>
      <c r="K9" s="173">
        <v>94</v>
      </c>
      <c r="L9" s="173">
        <v>96</v>
      </c>
      <c r="M9" s="173" t="s">
        <v>73</v>
      </c>
      <c r="N9" s="173">
        <v>4</v>
      </c>
      <c r="P9" s="173">
        <v>94</v>
      </c>
      <c r="Q9" s="173">
        <v>96</v>
      </c>
      <c r="R9" s="173" t="s">
        <v>74</v>
      </c>
      <c r="S9" s="173">
        <v>3.5</v>
      </c>
    </row>
    <row r="10" spans="1:19" x14ac:dyDescent="0.3">
      <c r="A10" s="172">
        <v>93</v>
      </c>
      <c r="B10" s="172">
        <v>96</v>
      </c>
      <c r="C10" s="172" t="s">
        <v>73</v>
      </c>
      <c r="D10" s="172">
        <v>4</v>
      </c>
      <c r="E10" s="166"/>
      <c r="F10" s="173">
        <v>93</v>
      </c>
      <c r="G10" s="173">
        <v>95</v>
      </c>
      <c r="H10" s="173" t="s">
        <v>74</v>
      </c>
      <c r="I10" s="173">
        <v>3.5</v>
      </c>
      <c r="J10" s="174"/>
      <c r="K10" s="173">
        <v>93</v>
      </c>
      <c r="L10" s="173">
        <v>96</v>
      </c>
      <c r="M10" s="173" t="s">
        <v>73</v>
      </c>
      <c r="N10" s="173">
        <v>4</v>
      </c>
      <c r="P10" s="173">
        <v>93</v>
      </c>
      <c r="Q10" s="173">
        <v>96</v>
      </c>
      <c r="R10" s="173" t="s">
        <v>74</v>
      </c>
      <c r="S10" s="173">
        <v>3.5</v>
      </c>
    </row>
    <row r="11" spans="1:19" x14ac:dyDescent="0.3">
      <c r="A11" s="172">
        <v>92</v>
      </c>
      <c r="B11" s="172">
        <v>95</v>
      </c>
      <c r="C11" s="172" t="s">
        <v>74</v>
      </c>
      <c r="D11" s="172">
        <v>3.5</v>
      </c>
      <c r="E11" s="166"/>
      <c r="F11" s="173">
        <v>92</v>
      </c>
      <c r="G11" s="173">
        <v>95</v>
      </c>
      <c r="H11" s="173" t="s">
        <v>74</v>
      </c>
      <c r="I11" s="173">
        <v>3.5</v>
      </c>
      <c r="J11" s="174"/>
      <c r="K11" s="173">
        <v>92</v>
      </c>
      <c r="L11" s="173">
        <v>95</v>
      </c>
      <c r="M11" s="173" t="s">
        <v>75</v>
      </c>
      <c r="N11" s="173">
        <v>3.5</v>
      </c>
      <c r="P11" s="173">
        <v>92</v>
      </c>
      <c r="Q11" s="173">
        <v>95</v>
      </c>
      <c r="R11" s="173" t="s">
        <v>74</v>
      </c>
      <c r="S11" s="173">
        <v>3.5</v>
      </c>
    </row>
    <row r="12" spans="1:19" x14ac:dyDescent="0.3">
      <c r="A12" s="172">
        <v>91</v>
      </c>
      <c r="B12" s="172">
        <v>94</v>
      </c>
      <c r="C12" s="172" t="s">
        <v>74</v>
      </c>
      <c r="D12" s="172">
        <v>3.5</v>
      </c>
      <c r="E12" s="166"/>
      <c r="F12" s="173">
        <v>91</v>
      </c>
      <c r="G12" s="173">
        <v>94</v>
      </c>
      <c r="H12" s="173" t="s">
        <v>74</v>
      </c>
      <c r="I12" s="173">
        <v>3.5</v>
      </c>
      <c r="J12" s="174"/>
      <c r="K12" s="173">
        <v>91</v>
      </c>
      <c r="L12" s="173">
        <v>94</v>
      </c>
      <c r="M12" s="173" t="s">
        <v>75</v>
      </c>
      <c r="N12" s="173">
        <v>3.5</v>
      </c>
      <c r="P12" s="173">
        <v>91</v>
      </c>
      <c r="Q12" s="173">
        <v>94</v>
      </c>
      <c r="R12" s="173" t="s">
        <v>74</v>
      </c>
      <c r="S12" s="173">
        <v>3.5</v>
      </c>
    </row>
    <row r="13" spans="1:19" x14ac:dyDescent="0.3">
      <c r="A13" s="172">
        <v>90</v>
      </c>
      <c r="B13" s="172">
        <v>94</v>
      </c>
      <c r="C13" s="172" t="s">
        <v>74</v>
      </c>
      <c r="D13" s="172">
        <v>3.5</v>
      </c>
      <c r="E13" s="166"/>
      <c r="F13" s="173">
        <v>90</v>
      </c>
      <c r="G13" s="173">
        <v>94</v>
      </c>
      <c r="H13" s="173" t="s">
        <v>74</v>
      </c>
      <c r="I13" s="173">
        <v>3.5</v>
      </c>
      <c r="J13" s="174"/>
      <c r="K13" s="173">
        <v>90</v>
      </c>
      <c r="L13" s="173">
        <v>94</v>
      </c>
      <c r="M13" s="173" t="s">
        <v>75</v>
      </c>
      <c r="N13" s="173">
        <v>3.5</v>
      </c>
      <c r="P13" s="173">
        <v>90</v>
      </c>
      <c r="Q13" s="173">
        <v>94</v>
      </c>
      <c r="R13" s="173" t="s">
        <v>74</v>
      </c>
      <c r="S13" s="173">
        <v>3.5</v>
      </c>
    </row>
    <row r="14" spans="1:19" x14ac:dyDescent="0.3">
      <c r="A14" s="172">
        <v>89</v>
      </c>
      <c r="B14" s="172">
        <v>93</v>
      </c>
      <c r="C14" s="172" t="s">
        <v>74</v>
      </c>
      <c r="D14" s="172">
        <v>3.5</v>
      </c>
      <c r="E14" s="166"/>
      <c r="F14" s="173">
        <v>89</v>
      </c>
      <c r="G14" s="173">
        <v>93</v>
      </c>
      <c r="H14" s="173" t="s">
        <v>76</v>
      </c>
      <c r="I14" s="173">
        <v>3</v>
      </c>
      <c r="J14" s="174"/>
      <c r="K14" s="173">
        <v>89</v>
      </c>
      <c r="L14" s="173">
        <v>93</v>
      </c>
      <c r="M14" s="173" t="s">
        <v>75</v>
      </c>
      <c r="N14" s="173">
        <v>3.5</v>
      </c>
      <c r="P14" s="173">
        <v>89</v>
      </c>
      <c r="Q14" s="173">
        <v>93</v>
      </c>
      <c r="R14" s="173" t="s">
        <v>76</v>
      </c>
      <c r="S14" s="173">
        <v>3</v>
      </c>
    </row>
    <row r="15" spans="1:19" x14ac:dyDescent="0.3">
      <c r="A15" s="172">
        <v>88</v>
      </c>
      <c r="B15" s="172">
        <v>93</v>
      </c>
      <c r="C15" s="172" t="s">
        <v>74</v>
      </c>
      <c r="D15" s="172">
        <v>3.5</v>
      </c>
      <c r="E15" s="166"/>
      <c r="F15" s="173">
        <v>88</v>
      </c>
      <c r="G15" s="173">
        <v>92</v>
      </c>
      <c r="H15" s="173" t="s">
        <v>76</v>
      </c>
      <c r="I15" s="173">
        <v>3</v>
      </c>
      <c r="J15" s="174"/>
      <c r="K15" s="173">
        <v>88</v>
      </c>
      <c r="L15" s="173">
        <v>93</v>
      </c>
      <c r="M15" s="173" t="s">
        <v>75</v>
      </c>
      <c r="N15" s="173">
        <v>3.5</v>
      </c>
      <c r="P15" s="173">
        <v>88</v>
      </c>
      <c r="Q15" s="173">
        <v>93</v>
      </c>
      <c r="R15" s="173" t="s">
        <v>76</v>
      </c>
      <c r="S15" s="173">
        <v>3</v>
      </c>
    </row>
    <row r="16" spans="1:19" x14ac:dyDescent="0.3">
      <c r="A16" s="172">
        <v>87</v>
      </c>
      <c r="B16" s="172">
        <v>92</v>
      </c>
      <c r="C16" s="172" t="s">
        <v>74</v>
      </c>
      <c r="D16" s="172">
        <v>3.5</v>
      </c>
      <c r="E16" s="166"/>
      <c r="F16" s="173">
        <v>87</v>
      </c>
      <c r="G16" s="173">
        <v>92</v>
      </c>
      <c r="H16" s="173" t="s">
        <v>76</v>
      </c>
      <c r="I16" s="173">
        <v>3</v>
      </c>
      <c r="J16" s="174"/>
      <c r="K16" s="173">
        <v>87</v>
      </c>
      <c r="L16" s="173">
        <v>92</v>
      </c>
      <c r="M16" s="173" t="s">
        <v>75</v>
      </c>
      <c r="N16" s="173">
        <v>3.5</v>
      </c>
      <c r="P16" s="173">
        <v>87</v>
      </c>
      <c r="Q16" s="173">
        <v>92</v>
      </c>
      <c r="R16" s="173" t="s">
        <v>76</v>
      </c>
      <c r="S16" s="173">
        <v>3</v>
      </c>
    </row>
    <row r="17" spans="1:19" x14ac:dyDescent="0.3">
      <c r="A17" s="172">
        <v>86</v>
      </c>
      <c r="B17" s="172">
        <v>91</v>
      </c>
      <c r="C17" s="172" t="s">
        <v>74</v>
      </c>
      <c r="D17" s="172">
        <v>3.5</v>
      </c>
      <c r="E17" s="166"/>
      <c r="F17" s="173">
        <v>86</v>
      </c>
      <c r="G17" s="173">
        <v>91</v>
      </c>
      <c r="H17" s="173" t="s">
        <v>76</v>
      </c>
      <c r="I17" s="173">
        <v>3</v>
      </c>
      <c r="J17" s="174"/>
      <c r="K17" s="173">
        <v>86</v>
      </c>
      <c r="L17" s="173">
        <v>91</v>
      </c>
      <c r="M17" s="173" t="s">
        <v>75</v>
      </c>
      <c r="N17" s="173">
        <v>3.5</v>
      </c>
      <c r="P17" s="173">
        <v>86</v>
      </c>
      <c r="Q17" s="173">
        <v>91</v>
      </c>
      <c r="R17" s="173" t="s">
        <v>76</v>
      </c>
      <c r="S17" s="173">
        <v>3</v>
      </c>
    </row>
    <row r="18" spans="1:19" x14ac:dyDescent="0.3">
      <c r="A18" s="172">
        <v>85</v>
      </c>
      <c r="B18" s="172">
        <v>91</v>
      </c>
      <c r="C18" s="172" t="s">
        <v>74</v>
      </c>
      <c r="D18" s="172">
        <v>3.5</v>
      </c>
      <c r="E18" s="166"/>
      <c r="F18" s="173">
        <v>85</v>
      </c>
      <c r="G18" s="173">
        <v>90</v>
      </c>
      <c r="H18" s="173" t="s">
        <v>76</v>
      </c>
      <c r="I18" s="173">
        <v>3</v>
      </c>
      <c r="J18" s="174"/>
      <c r="K18" s="173">
        <v>85</v>
      </c>
      <c r="L18" s="173">
        <v>91</v>
      </c>
      <c r="M18" s="173" t="s">
        <v>75</v>
      </c>
      <c r="N18" s="173">
        <v>3.5</v>
      </c>
      <c r="P18" s="173">
        <v>85</v>
      </c>
      <c r="Q18" s="173">
        <v>91</v>
      </c>
      <c r="R18" s="173" t="s">
        <v>76</v>
      </c>
      <c r="S18" s="173">
        <v>3</v>
      </c>
    </row>
    <row r="19" spans="1:19" x14ac:dyDescent="0.3">
      <c r="A19" s="172">
        <v>84</v>
      </c>
      <c r="B19" s="172">
        <v>90</v>
      </c>
      <c r="C19" s="172" t="s">
        <v>76</v>
      </c>
      <c r="D19" s="172">
        <v>3</v>
      </c>
      <c r="E19" s="166"/>
      <c r="F19" s="173">
        <v>84</v>
      </c>
      <c r="G19" s="173">
        <v>90</v>
      </c>
      <c r="H19" s="173" t="s">
        <v>76</v>
      </c>
      <c r="I19" s="173">
        <v>3</v>
      </c>
      <c r="J19" s="174"/>
      <c r="K19" s="173">
        <v>84</v>
      </c>
      <c r="L19" s="173">
        <v>90</v>
      </c>
      <c r="M19" s="173" t="s">
        <v>74</v>
      </c>
      <c r="N19" s="173">
        <v>3</v>
      </c>
      <c r="P19" s="173">
        <v>84</v>
      </c>
      <c r="Q19" s="173">
        <v>90</v>
      </c>
      <c r="R19" s="173" t="s">
        <v>76</v>
      </c>
      <c r="S19" s="173">
        <v>3</v>
      </c>
    </row>
    <row r="20" spans="1:19" x14ac:dyDescent="0.3">
      <c r="A20" s="172">
        <v>83</v>
      </c>
      <c r="B20" s="172">
        <v>89</v>
      </c>
      <c r="C20" s="172" t="s">
        <v>76</v>
      </c>
      <c r="D20" s="172">
        <v>3</v>
      </c>
      <c r="E20" s="166"/>
      <c r="F20" s="173">
        <v>83</v>
      </c>
      <c r="G20" s="173">
        <v>89</v>
      </c>
      <c r="H20" s="173" t="s">
        <v>76</v>
      </c>
      <c r="I20" s="173">
        <v>3</v>
      </c>
      <c r="J20" s="174"/>
      <c r="K20" s="173">
        <v>83</v>
      </c>
      <c r="L20" s="173">
        <v>89</v>
      </c>
      <c r="M20" s="173" t="s">
        <v>74</v>
      </c>
      <c r="N20" s="173">
        <v>3</v>
      </c>
      <c r="P20" s="173">
        <v>83</v>
      </c>
      <c r="Q20" s="173">
        <v>89</v>
      </c>
      <c r="R20" s="173" t="s">
        <v>77</v>
      </c>
      <c r="S20" s="173">
        <v>2.5</v>
      </c>
    </row>
    <row r="21" spans="1:19" x14ac:dyDescent="0.3">
      <c r="A21" s="172">
        <v>82</v>
      </c>
      <c r="B21" s="172">
        <v>89</v>
      </c>
      <c r="C21" s="172" t="s">
        <v>76</v>
      </c>
      <c r="D21" s="172">
        <v>3</v>
      </c>
      <c r="E21" s="166"/>
      <c r="F21" s="173">
        <v>82</v>
      </c>
      <c r="G21" s="173">
        <v>89</v>
      </c>
      <c r="H21" s="173" t="s">
        <v>76</v>
      </c>
      <c r="I21" s="173">
        <v>3</v>
      </c>
      <c r="J21" s="174"/>
      <c r="K21" s="173">
        <v>82</v>
      </c>
      <c r="L21" s="173">
        <v>89</v>
      </c>
      <c r="M21" s="173" t="s">
        <v>74</v>
      </c>
      <c r="N21" s="173">
        <v>3</v>
      </c>
      <c r="P21" s="173">
        <v>82</v>
      </c>
      <c r="Q21" s="173">
        <v>89</v>
      </c>
      <c r="R21" s="173" t="s">
        <v>77</v>
      </c>
      <c r="S21" s="173">
        <v>2.5</v>
      </c>
    </row>
    <row r="22" spans="1:19" x14ac:dyDescent="0.3">
      <c r="A22" s="172">
        <v>81</v>
      </c>
      <c r="B22" s="172">
        <v>88</v>
      </c>
      <c r="C22" s="172" t="s">
        <v>76</v>
      </c>
      <c r="D22" s="172">
        <v>3</v>
      </c>
      <c r="E22" s="166"/>
      <c r="F22" s="173">
        <v>81</v>
      </c>
      <c r="G22" s="173">
        <v>88</v>
      </c>
      <c r="H22" s="173" t="s">
        <v>76</v>
      </c>
      <c r="I22" s="173">
        <v>3</v>
      </c>
      <c r="J22" s="174"/>
      <c r="K22" s="173">
        <v>81</v>
      </c>
      <c r="L22" s="173">
        <v>88</v>
      </c>
      <c r="M22" s="173" t="s">
        <v>74</v>
      </c>
      <c r="N22" s="173">
        <v>3</v>
      </c>
      <c r="P22" s="173">
        <v>81</v>
      </c>
      <c r="Q22" s="173">
        <v>88</v>
      </c>
      <c r="R22" s="173" t="s">
        <v>77</v>
      </c>
      <c r="S22" s="173">
        <v>2.5</v>
      </c>
    </row>
    <row r="23" spans="1:19" x14ac:dyDescent="0.3">
      <c r="A23" s="172">
        <v>80</v>
      </c>
      <c r="B23" s="172">
        <v>88</v>
      </c>
      <c r="C23" s="172" t="s">
        <v>76</v>
      </c>
      <c r="D23" s="172">
        <v>3</v>
      </c>
      <c r="E23" s="166"/>
      <c r="F23" s="173">
        <v>80</v>
      </c>
      <c r="G23" s="173">
        <v>87</v>
      </c>
      <c r="H23" s="173" t="s">
        <v>76</v>
      </c>
      <c r="I23" s="173">
        <v>3</v>
      </c>
      <c r="J23" s="174"/>
      <c r="K23" s="173">
        <v>80</v>
      </c>
      <c r="L23" s="173">
        <v>88</v>
      </c>
      <c r="M23" s="173" t="s">
        <v>74</v>
      </c>
      <c r="N23" s="173">
        <v>3</v>
      </c>
      <c r="P23" s="173">
        <v>80</v>
      </c>
      <c r="Q23" s="173">
        <v>88</v>
      </c>
      <c r="R23" s="173" t="s">
        <v>77</v>
      </c>
      <c r="S23" s="173">
        <v>2.5</v>
      </c>
    </row>
    <row r="24" spans="1:19" x14ac:dyDescent="0.3">
      <c r="A24" s="172">
        <v>79</v>
      </c>
      <c r="B24" s="172">
        <v>87</v>
      </c>
      <c r="C24" s="172" t="s">
        <v>76</v>
      </c>
      <c r="D24" s="172">
        <v>3</v>
      </c>
      <c r="E24" s="166"/>
      <c r="F24" s="173">
        <v>79</v>
      </c>
      <c r="G24" s="173">
        <v>87</v>
      </c>
      <c r="H24" s="173" t="s">
        <v>76</v>
      </c>
      <c r="I24" s="173">
        <v>3</v>
      </c>
      <c r="J24" s="174"/>
      <c r="K24" s="173">
        <v>79</v>
      </c>
      <c r="L24" s="173">
        <v>87</v>
      </c>
      <c r="M24" s="173" t="s">
        <v>74</v>
      </c>
      <c r="N24" s="173">
        <v>3</v>
      </c>
      <c r="P24" s="173">
        <v>79</v>
      </c>
      <c r="Q24" s="173">
        <v>87</v>
      </c>
      <c r="R24" s="173" t="s">
        <v>77</v>
      </c>
      <c r="S24" s="173">
        <v>2.5</v>
      </c>
    </row>
    <row r="25" spans="1:19" x14ac:dyDescent="0.3">
      <c r="A25" s="172">
        <v>78</v>
      </c>
      <c r="B25" s="172">
        <v>86</v>
      </c>
      <c r="C25" s="172" t="s">
        <v>76</v>
      </c>
      <c r="D25" s="172">
        <v>3</v>
      </c>
      <c r="E25" s="166"/>
      <c r="F25" s="173">
        <v>78</v>
      </c>
      <c r="G25" s="173">
        <v>86</v>
      </c>
      <c r="H25" s="173" t="s">
        <v>77</v>
      </c>
      <c r="I25" s="173">
        <v>2.5</v>
      </c>
      <c r="J25" s="174"/>
      <c r="K25" s="173">
        <v>78</v>
      </c>
      <c r="L25" s="173">
        <v>86</v>
      </c>
      <c r="M25" s="173" t="s">
        <v>76</v>
      </c>
      <c r="N25" s="173">
        <v>2.5</v>
      </c>
      <c r="P25" s="173">
        <v>78</v>
      </c>
      <c r="Q25" s="173">
        <v>86</v>
      </c>
      <c r="R25" s="173" t="s">
        <v>77</v>
      </c>
      <c r="S25" s="173">
        <v>2.5</v>
      </c>
    </row>
    <row r="26" spans="1:19" x14ac:dyDescent="0.3">
      <c r="A26" s="172">
        <v>77</v>
      </c>
      <c r="B26" s="172">
        <v>86</v>
      </c>
      <c r="C26" s="172" t="s">
        <v>76</v>
      </c>
      <c r="D26" s="172">
        <v>3</v>
      </c>
      <c r="E26" s="166"/>
      <c r="F26" s="173">
        <v>77</v>
      </c>
      <c r="G26" s="173">
        <v>86</v>
      </c>
      <c r="H26" s="173" t="s">
        <v>77</v>
      </c>
      <c r="I26" s="173">
        <v>2.5</v>
      </c>
      <c r="J26" s="174"/>
      <c r="K26" s="173">
        <v>77</v>
      </c>
      <c r="L26" s="173">
        <v>86</v>
      </c>
      <c r="M26" s="173" t="s">
        <v>76</v>
      </c>
      <c r="N26" s="173">
        <v>2.5</v>
      </c>
      <c r="P26" s="173">
        <v>77</v>
      </c>
      <c r="Q26" s="173">
        <v>85</v>
      </c>
      <c r="R26" s="173" t="s">
        <v>78</v>
      </c>
      <c r="S26" s="173">
        <v>2</v>
      </c>
    </row>
    <row r="27" spans="1:19" x14ac:dyDescent="0.3">
      <c r="A27" s="172">
        <v>76</v>
      </c>
      <c r="B27" s="172">
        <v>85</v>
      </c>
      <c r="C27" s="172" t="s">
        <v>77</v>
      </c>
      <c r="D27" s="172">
        <v>2.5</v>
      </c>
      <c r="E27" s="166"/>
      <c r="F27" s="173">
        <v>76</v>
      </c>
      <c r="G27" s="173">
        <v>85</v>
      </c>
      <c r="H27" s="173" t="s">
        <v>77</v>
      </c>
      <c r="I27" s="173">
        <v>2.5</v>
      </c>
      <c r="J27" s="174"/>
      <c r="K27" s="173">
        <v>76</v>
      </c>
      <c r="L27" s="173">
        <v>85</v>
      </c>
      <c r="M27" s="173" t="s">
        <v>76</v>
      </c>
      <c r="N27" s="173">
        <v>2.5</v>
      </c>
      <c r="P27" s="173">
        <v>76</v>
      </c>
      <c r="Q27" s="173">
        <v>85</v>
      </c>
      <c r="R27" s="173" t="s">
        <v>78</v>
      </c>
      <c r="S27" s="173">
        <v>2</v>
      </c>
    </row>
    <row r="28" spans="1:19" x14ac:dyDescent="0.3">
      <c r="A28" s="172">
        <v>75</v>
      </c>
      <c r="B28" s="172">
        <v>84</v>
      </c>
      <c r="C28" s="172" t="s">
        <v>77</v>
      </c>
      <c r="D28" s="172">
        <v>2.5</v>
      </c>
      <c r="E28" s="166"/>
      <c r="F28" s="173">
        <v>75</v>
      </c>
      <c r="G28" s="173">
        <v>84</v>
      </c>
      <c r="H28" s="173" t="s">
        <v>78</v>
      </c>
      <c r="I28" s="173">
        <v>2</v>
      </c>
      <c r="J28" s="174"/>
      <c r="K28" s="173">
        <v>75</v>
      </c>
      <c r="L28" s="173">
        <v>84</v>
      </c>
      <c r="M28" s="173" t="s">
        <v>76</v>
      </c>
      <c r="N28" s="173">
        <v>2.5</v>
      </c>
      <c r="P28" s="173">
        <v>75</v>
      </c>
      <c r="Q28" s="173">
        <v>84</v>
      </c>
      <c r="R28" s="173" t="s">
        <v>78</v>
      </c>
      <c r="S28" s="173">
        <v>2</v>
      </c>
    </row>
    <row r="29" spans="1:19" x14ac:dyDescent="0.3">
      <c r="A29" s="172">
        <v>74</v>
      </c>
      <c r="B29" s="172">
        <v>84</v>
      </c>
      <c r="C29" s="172" t="s">
        <v>77</v>
      </c>
      <c r="D29" s="172">
        <v>2.5</v>
      </c>
      <c r="E29" s="166"/>
      <c r="F29" s="173">
        <v>74</v>
      </c>
      <c r="G29" s="173">
        <v>84</v>
      </c>
      <c r="H29" s="173" t="s">
        <v>78</v>
      </c>
      <c r="I29" s="173">
        <v>2</v>
      </c>
      <c r="J29" s="174"/>
      <c r="K29" s="173">
        <v>74</v>
      </c>
      <c r="L29" s="173">
        <v>84</v>
      </c>
      <c r="M29" s="173" t="s">
        <v>76</v>
      </c>
      <c r="N29" s="173">
        <v>2.5</v>
      </c>
      <c r="P29" s="173">
        <v>74</v>
      </c>
      <c r="Q29" s="173">
        <v>84</v>
      </c>
      <c r="R29" s="173" t="s">
        <v>78</v>
      </c>
      <c r="S29" s="173">
        <v>2</v>
      </c>
    </row>
    <row r="30" spans="1:19" x14ac:dyDescent="0.3">
      <c r="A30" s="172">
        <v>73</v>
      </c>
      <c r="B30" s="172">
        <v>83</v>
      </c>
      <c r="C30" s="172" t="s">
        <v>77</v>
      </c>
      <c r="D30" s="172">
        <v>2.5</v>
      </c>
      <c r="E30" s="166"/>
      <c r="F30" s="173">
        <v>73</v>
      </c>
      <c r="G30" s="173">
        <v>83</v>
      </c>
      <c r="H30" s="173" t="s">
        <v>78</v>
      </c>
      <c r="I30" s="173">
        <v>2</v>
      </c>
      <c r="J30" s="174"/>
      <c r="K30" s="173">
        <v>73</v>
      </c>
      <c r="L30" s="173">
        <v>83</v>
      </c>
      <c r="M30" s="173" t="s">
        <v>79</v>
      </c>
      <c r="N30" s="173">
        <v>2</v>
      </c>
      <c r="P30" s="173">
        <v>73</v>
      </c>
      <c r="Q30" s="173">
        <v>83</v>
      </c>
      <c r="R30" s="173" t="s">
        <v>78</v>
      </c>
      <c r="S30" s="173">
        <v>2</v>
      </c>
    </row>
    <row r="31" spans="1:19" x14ac:dyDescent="0.3">
      <c r="A31" s="172">
        <v>72</v>
      </c>
      <c r="B31" s="172">
        <v>83</v>
      </c>
      <c r="C31" s="172" t="s">
        <v>77</v>
      </c>
      <c r="D31" s="172">
        <v>2.5</v>
      </c>
      <c r="E31" s="166"/>
      <c r="F31" s="173">
        <v>72</v>
      </c>
      <c r="G31" s="173">
        <v>82</v>
      </c>
      <c r="H31" s="173" t="s">
        <v>78</v>
      </c>
      <c r="I31" s="173">
        <v>2</v>
      </c>
      <c r="J31" s="174"/>
      <c r="K31" s="173">
        <v>72</v>
      </c>
      <c r="L31" s="173">
        <v>83</v>
      </c>
      <c r="M31" s="173" t="s">
        <v>79</v>
      </c>
      <c r="N31" s="173">
        <v>2</v>
      </c>
      <c r="P31" s="173">
        <v>72</v>
      </c>
      <c r="Q31" s="173">
        <v>83</v>
      </c>
      <c r="R31" s="173" t="s">
        <v>78</v>
      </c>
      <c r="S31" s="173">
        <v>2</v>
      </c>
    </row>
    <row r="32" spans="1:19" x14ac:dyDescent="0.3">
      <c r="A32" s="172">
        <v>71</v>
      </c>
      <c r="B32" s="172">
        <v>82</v>
      </c>
      <c r="C32" s="172" t="s">
        <v>77</v>
      </c>
      <c r="D32" s="172">
        <v>2.5</v>
      </c>
      <c r="E32" s="166"/>
      <c r="F32" s="173">
        <v>71</v>
      </c>
      <c r="G32" s="173">
        <v>82</v>
      </c>
      <c r="H32" s="173" t="s">
        <v>78</v>
      </c>
      <c r="I32" s="173">
        <v>2</v>
      </c>
      <c r="J32" s="174"/>
      <c r="K32" s="173">
        <v>71</v>
      </c>
      <c r="L32" s="173">
        <v>82</v>
      </c>
      <c r="M32" s="173" t="s">
        <v>79</v>
      </c>
      <c r="N32" s="173">
        <v>2</v>
      </c>
      <c r="P32" s="173">
        <v>71</v>
      </c>
      <c r="Q32" s="173">
        <v>82</v>
      </c>
      <c r="R32" s="173" t="s">
        <v>78</v>
      </c>
      <c r="S32" s="173">
        <v>2</v>
      </c>
    </row>
    <row r="33" spans="1:19" x14ac:dyDescent="0.3">
      <c r="A33" s="172">
        <v>70</v>
      </c>
      <c r="B33" s="172">
        <v>81</v>
      </c>
      <c r="C33" s="172" t="s">
        <v>77</v>
      </c>
      <c r="D33" s="172">
        <v>2.5</v>
      </c>
      <c r="E33" s="166"/>
      <c r="F33" s="173">
        <v>70</v>
      </c>
      <c r="G33" s="173">
        <v>81</v>
      </c>
      <c r="H33" s="173" t="s">
        <v>78</v>
      </c>
      <c r="I33" s="173">
        <v>2</v>
      </c>
      <c r="J33" s="174"/>
      <c r="K33" s="173">
        <v>70</v>
      </c>
      <c r="L33" s="173">
        <v>81</v>
      </c>
      <c r="M33" s="173" t="s">
        <v>79</v>
      </c>
      <c r="N33" s="173">
        <v>2</v>
      </c>
      <c r="P33" s="173">
        <v>70</v>
      </c>
      <c r="Q33" s="173">
        <v>81</v>
      </c>
      <c r="R33" s="173" t="s">
        <v>80</v>
      </c>
      <c r="S33" s="173">
        <v>1.5</v>
      </c>
    </row>
    <row r="34" spans="1:19" x14ac:dyDescent="0.3">
      <c r="A34" s="172">
        <v>69</v>
      </c>
      <c r="B34" s="172">
        <v>81</v>
      </c>
      <c r="C34" s="172" t="s">
        <v>77</v>
      </c>
      <c r="D34" s="172">
        <v>2.5</v>
      </c>
      <c r="E34" s="166"/>
      <c r="F34" s="173">
        <v>69</v>
      </c>
      <c r="G34" s="173">
        <v>80</v>
      </c>
      <c r="H34" s="173" t="s">
        <v>81</v>
      </c>
      <c r="I34" s="173">
        <v>1</v>
      </c>
      <c r="J34" s="174"/>
      <c r="K34" s="173">
        <v>69</v>
      </c>
      <c r="L34" s="173">
        <v>81</v>
      </c>
      <c r="M34" s="173" t="s">
        <v>79</v>
      </c>
      <c r="N34" s="173">
        <v>2</v>
      </c>
      <c r="P34" s="173">
        <v>69</v>
      </c>
      <c r="Q34" s="173">
        <v>81</v>
      </c>
      <c r="R34" s="173" t="s">
        <v>80</v>
      </c>
      <c r="S34" s="173">
        <v>1.5</v>
      </c>
    </row>
    <row r="35" spans="1:19" x14ac:dyDescent="0.3">
      <c r="A35" s="172">
        <v>68</v>
      </c>
      <c r="B35" s="172">
        <v>80</v>
      </c>
      <c r="C35" s="172" t="s">
        <v>78</v>
      </c>
      <c r="D35" s="172">
        <v>2</v>
      </c>
      <c r="E35" s="166"/>
      <c r="F35" s="173">
        <v>68</v>
      </c>
      <c r="G35" s="173">
        <v>80</v>
      </c>
      <c r="H35" s="173" t="s">
        <v>81</v>
      </c>
      <c r="I35" s="173">
        <v>1</v>
      </c>
      <c r="J35" s="174"/>
      <c r="K35" s="173">
        <v>68</v>
      </c>
      <c r="L35" s="173">
        <v>80</v>
      </c>
      <c r="M35" s="173" t="s">
        <v>77</v>
      </c>
      <c r="N35" s="173">
        <v>1.5</v>
      </c>
      <c r="P35" s="173">
        <v>68</v>
      </c>
      <c r="Q35" s="173">
        <v>80</v>
      </c>
      <c r="R35" s="173" t="s">
        <v>80</v>
      </c>
      <c r="S35" s="173">
        <v>1.5</v>
      </c>
    </row>
    <row r="36" spans="1:19" x14ac:dyDescent="0.3">
      <c r="A36" s="172">
        <v>67</v>
      </c>
      <c r="B36" s="172">
        <v>79</v>
      </c>
      <c r="C36" s="172" t="s">
        <v>78</v>
      </c>
      <c r="D36" s="172">
        <v>2</v>
      </c>
      <c r="E36" s="166"/>
      <c r="F36" s="173">
        <v>67</v>
      </c>
      <c r="G36" s="173">
        <v>79</v>
      </c>
      <c r="H36" s="173" t="s">
        <v>81</v>
      </c>
      <c r="I36" s="173">
        <v>1</v>
      </c>
      <c r="J36" s="174"/>
      <c r="K36" s="173">
        <v>67</v>
      </c>
      <c r="L36" s="173">
        <v>79</v>
      </c>
      <c r="M36" s="173" t="s">
        <v>77</v>
      </c>
      <c r="N36" s="173">
        <v>1.5</v>
      </c>
      <c r="P36" s="173">
        <v>67</v>
      </c>
      <c r="Q36" s="173">
        <v>79</v>
      </c>
      <c r="R36" s="173" t="s">
        <v>80</v>
      </c>
      <c r="S36" s="173">
        <v>1.5</v>
      </c>
    </row>
    <row r="37" spans="1:19" x14ac:dyDescent="0.3">
      <c r="A37" s="172">
        <v>66</v>
      </c>
      <c r="B37" s="172">
        <v>79</v>
      </c>
      <c r="C37" s="172" t="s">
        <v>78</v>
      </c>
      <c r="D37" s="172">
        <v>2</v>
      </c>
      <c r="E37" s="166"/>
      <c r="F37" s="173">
        <v>66</v>
      </c>
      <c r="G37" s="173">
        <v>79</v>
      </c>
      <c r="H37" s="173" t="s">
        <v>81</v>
      </c>
      <c r="I37" s="173">
        <v>1</v>
      </c>
      <c r="J37" s="174"/>
      <c r="K37" s="173">
        <v>66</v>
      </c>
      <c r="L37" s="173">
        <v>79</v>
      </c>
      <c r="M37" s="173" t="s">
        <v>77</v>
      </c>
      <c r="N37" s="173">
        <v>1.5</v>
      </c>
      <c r="P37" s="173">
        <v>66</v>
      </c>
      <c r="Q37" s="173">
        <v>79</v>
      </c>
      <c r="R37" s="173" t="s">
        <v>80</v>
      </c>
      <c r="S37" s="173">
        <v>1.5</v>
      </c>
    </row>
    <row r="38" spans="1:19" x14ac:dyDescent="0.3">
      <c r="A38" s="172">
        <v>65</v>
      </c>
      <c r="B38" s="172">
        <v>78</v>
      </c>
      <c r="C38" s="172" t="s">
        <v>78</v>
      </c>
      <c r="D38" s="172">
        <v>2</v>
      </c>
      <c r="E38" s="166"/>
      <c r="F38" s="173">
        <v>65</v>
      </c>
      <c r="G38" s="173">
        <v>78</v>
      </c>
      <c r="H38" s="173" t="s">
        <v>81</v>
      </c>
      <c r="I38" s="173">
        <v>1</v>
      </c>
      <c r="J38" s="174"/>
      <c r="K38" s="173">
        <v>65</v>
      </c>
      <c r="L38" s="173">
        <v>78</v>
      </c>
      <c r="M38" s="173" t="s">
        <v>77</v>
      </c>
      <c r="N38" s="173">
        <v>1.5</v>
      </c>
      <c r="P38" s="173">
        <v>65</v>
      </c>
      <c r="Q38" s="173">
        <v>78</v>
      </c>
      <c r="R38" s="173" t="s">
        <v>80</v>
      </c>
      <c r="S38" s="173">
        <v>1.5</v>
      </c>
    </row>
    <row r="39" spans="1:19" x14ac:dyDescent="0.3">
      <c r="A39" s="172">
        <v>64</v>
      </c>
      <c r="B39" s="172">
        <v>78</v>
      </c>
      <c r="C39" s="172" t="s">
        <v>78</v>
      </c>
      <c r="D39" s="172">
        <v>2</v>
      </c>
      <c r="E39" s="166"/>
      <c r="F39" s="173">
        <v>64</v>
      </c>
      <c r="G39" s="173">
        <v>77</v>
      </c>
      <c r="H39" s="173" t="s">
        <v>81</v>
      </c>
      <c r="I39" s="173">
        <v>1</v>
      </c>
      <c r="J39" s="174"/>
      <c r="K39" s="173">
        <v>64</v>
      </c>
      <c r="L39" s="173">
        <v>78</v>
      </c>
      <c r="M39" s="173" t="s">
        <v>77</v>
      </c>
      <c r="N39" s="173">
        <v>1.5</v>
      </c>
      <c r="P39" s="173">
        <v>64</v>
      </c>
      <c r="Q39" s="173">
        <v>77</v>
      </c>
      <c r="R39" s="173" t="s">
        <v>81</v>
      </c>
      <c r="S39" s="173">
        <v>1</v>
      </c>
    </row>
    <row r="40" spans="1:19" x14ac:dyDescent="0.3">
      <c r="A40" s="172">
        <v>63</v>
      </c>
      <c r="B40" s="172">
        <v>77</v>
      </c>
      <c r="C40" s="172" t="s">
        <v>78</v>
      </c>
      <c r="D40" s="172">
        <v>2</v>
      </c>
      <c r="E40" s="166"/>
      <c r="F40" s="173">
        <v>63</v>
      </c>
      <c r="G40" s="173">
        <v>77</v>
      </c>
      <c r="H40" s="173" t="s">
        <v>81</v>
      </c>
      <c r="I40" s="173">
        <v>1</v>
      </c>
      <c r="J40" s="174"/>
      <c r="K40" s="173">
        <v>63</v>
      </c>
      <c r="L40" s="173">
        <v>77</v>
      </c>
      <c r="M40" s="173" t="s">
        <v>78</v>
      </c>
      <c r="N40" s="173">
        <v>1</v>
      </c>
      <c r="P40" s="173">
        <v>63</v>
      </c>
      <c r="Q40" s="173">
        <v>77</v>
      </c>
      <c r="R40" s="173" t="s">
        <v>81</v>
      </c>
      <c r="S40" s="173">
        <v>1</v>
      </c>
    </row>
    <row r="41" spans="1:19" x14ac:dyDescent="0.3">
      <c r="A41" s="172">
        <v>62</v>
      </c>
      <c r="B41" s="172">
        <v>76</v>
      </c>
      <c r="C41" s="172" t="s">
        <v>78</v>
      </c>
      <c r="D41" s="172">
        <v>2</v>
      </c>
      <c r="E41" s="166"/>
      <c r="F41" s="173">
        <v>62</v>
      </c>
      <c r="G41" s="173">
        <v>76</v>
      </c>
      <c r="H41" s="173" t="s">
        <v>81</v>
      </c>
      <c r="I41" s="173">
        <v>1</v>
      </c>
      <c r="J41" s="174"/>
      <c r="K41" s="173">
        <v>62</v>
      </c>
      <c r="L41" s="173">
        <v>76</v>
      </c>
      <c r="M41" s="173" t="s">
        <v>78</v>
      </c>
      <c r="N41" s="173">
        <v>1</v>
      </c>
      <c r="P41" s="173">
        <v>62</v>
      </c>
      <c r="Q41" s="173">
        <v>76</v>
      </c>
      <c r="R41" s="173" t="s">
        <v>81</v>
      </c>
      <c r="S41" s="173">
        <v>1</v>
      </c>
    </row>
    <row r="42" spans="1:19" x14ac:dyDescent="0.3">
      <c r="A42" s="172">
        <v>61</v>
      </c>
      <c r="B42" s="172">
        <v>76</v>
      </c>
      <c r="C42" s="172" t="s">
        <v>78</v>
      </c>
      <c r="D42" s="172">
        <v>2</v>
      </c>
      <c r="E42" s="166"/>
      <c r="F42" s="173">
        <v>61</v>
      </c>
      <c r="G42" s="173">
        <v>75</v>
      </c>
      <c r="H42" s="173" t="s">
        <v>81</v>
      </c>
      <c r="I42" s="173">
        <v>1</v>
      </c>
      <c r="J42" s="174"/>
      <c r="K42" s="173">
        <v>61</v>
      </c>
      <c r="L42" s="173">
        <v>76</v>
      </c>
      <c r="M42" s="173" t="s">
        <v>78</v>
      </c>
      <c r="N42" s="173">
        <v>1</v>
      </c>
      <c r="P42" s="173">
        <v>61</v>
      </c>
      <c r="Q42" s="173">
        <v>76</v>
      </c>
      <c r="R42" s="173" t="s">
        <v>81</v>
      </c>
      <c r="S42" s="173">
        <v>1</v>
      </c>
    </row>
    <row r="43" spans="1:19" x14ac:dyDescent="0.3">
      <c r="A43" s="172">
        <v>60</v>
      </c>
      <c r="B43" s="172">
        <v>75</v>
      </c>
      <c r="C43" s="172" t="s">
        <v>81</v>
      </c>
      <c r="D43" s="172">
        <v>1</v>
      </c>
      <c r="E43" s="166"/>
      <c r="F43" s="173">
        <v>60</v>
      </c>
      <c r="G43" s="173">
        <v>75</v>
      </c>
      <c r="H43" s="173" t="s">
        <v>81</v>
      </c>
      <c r="I43" s="173">
        <v>1</v>
      </c>
      <c r="J43" s="174"/>
      <c r="K43" s="173">
        <v>60</v>
      </c>
      <c r="L43" s="173">
        <v>75</v>
      </c>
      <c r="M43" s="173" t="s">
        <v>78</v>
      </c>
      <c r="N43" s="173">
        <v>1</v>
      </c>
      <c r="P43" s="173">
        <v>60</v>
      </c>
      <c r="Q43" s="173">
        <v>75</v>
      </c>
      <c r="R43" s="173" t="s">
        <v>81</v>
      </c>
      <c r="S43" s="173">
        <v>1</v>
      </c>
    </row>
    <row r="44" spans="1:19" x14ac:dyDescent="0.3">
      <c r="A44" s="172">
        <v>59</v>
      </c>
      <c r="B44" s="172">
        <v>74</v>
      </c>
      <c r="C44" s="172" t="s">
        <v>82</v>
      </c>
      <c r="D44" s="172">
        <v>0</v>
      </c>
      <c r="E44" s="166"/>
      <c r="F44" s="173">
        <v>59</v>
      </c>
      <c r="G44" s="173">
        <v>74</v>
      </c>
      <c r="H44" s="173" t="s">
        <v>82</v>
      </c>
      <c r="I44" s="173">
        <v>0</v>
      </c>
      <c r="J44" s="174"/>
      <c r="K44" s="173">
        <v>59</v>
      </c>
      <c r="L44" s="173">
        <v>74</v>
      </c>
      <c r="M44" s="173" t="s">
        <v>81</v>
      </c>
      <c r="N44" s="173">
        <v>0.5</v>
      </c>
      <c r="P44" s="173">
        <v>59</v>
      </c>
      <c r="Q44" s="173">
        <v>74</v>
      </c>
      <c r="R44" s="173" t="s">
        <v>82</v>
      </c>
      <c r="S44" s="173">
        <v>0</v>
      </c>
    </row>
    <row r="45" spans="1:19" x14ac:dyDescent="0.3">
      <c r="A45" s="172">
        <v>58</v>
      </c>
      <c r="B45" s="172">
        <v>74</v>
      </c>
      <c r="C45" s="172" t="s">
        <v>82</v>
      </c>
      <c r="D45" s="172">
        <v>0</v>
      </c>
      <c r="E45" s="166"/>
      <c r="F45" s="173">
        <v>58</v>
      </c>
      <c r="G45" s="173">
        <v>74</v>
      </c>
      <c r="H45" s="173" t="s">
        <v>82</v>
      </c>
      <c r="I45" s="173">
        <v>0</v>
      </c>
      <c r="J45" s="174"/>
      <c r="K45" s="173">
        <v>58</v>
      </c>
      <c r="L45" s="173">
        <v>74</v>
      </c>
      <c r="M45" s="173" t="s">
        <v>81</v>
      </c>
      <c r="N45" s="173">
        <v>0.5</v>
      </c>
      <c r="P45" s="173">
        <v>58</v>
      </c>
      <c r="Q45" s="173">
        <v>74</v>
      </c>
      <c r="R45" s="173" t="s">
        <v>82</v>
      </c>
      <c r="S45" s="173">
        <v>0</v>
      </c>
    </row>
    <row r="46" spans="1:19" x14ac:dyDescent="0.3">
      <c r="A46" s="172">
        <v>57</v>
      </c>
      <c r="B46" s="172">
        <v>74</v>
      </c>
      <c r="C46" s="172" t="s">
        <v>82</v>
      </c>
      <c r="D46" s="172">
        <v>0</v>
      </c>
      <c r="E46" s="166"/>
      <c r="F46" s="173">
        <v>57</v>
      </c>
      <c r="G46" s="173">
        <v>74</v>
      </c>
      <c r="H46" s="173" t="s">
        <v>82</v>
      </c>
      <c r="I46" s="173">
        <v>0</v>
      </c>
      <c r="J46" s="174"/>
      <c r="K46" s="173">
        <v>57</v>
      </c>
      <c r="L46" s="173">
        <v>73</v>
      </c>
      <c r="M46" s="173" t="s">
        <v>82</v>
      </c>
      <c r="N46" s="173">
        <v>0</v>
      </c>
      <c r="P46" s="173">
        <v>57</v>
      </c>
      <c r="Q46" s="173">
        <v>74</v>
      </c>
      <c r="R46" s="173" t="s">
        <v>82</v>
      </c>
      <c r="S46" s="173">
        <v>0</v>
      </c>
    </row>
    <row r="47" spans="1:19" x14ac:dyDescent="0.3">
      <c r="A47" s="172">
        <v>56</v>
      </c>
      <c r="B47" s="172">
        <v>74</v>
      </c>
      <c r="C47" s="172" t="s">
        <v>82</v>
      </c>
      <c r="D47" s="172">
        <v>0</v>
      </c>
      <c r="E47" s="166"/>
      <c r="F47" s="173">
        <v>56</v>
      </c>
      <c r="G47" s="173">
        <v>74</v>
      </c>
      <c r="H47" s="173" t="s">
        <v>82</v>
      </c>
      <c r="I47" s="173">
        <v>0</v>
      </c>
      <c r="J47" s="174"/>
      <c r="K47" s="173">
        <v>56</v>
      </c>
      <c r="L47" s="173">
        <v>73</v>
      </c>
      <c r="M47" s="173" t="s">
        <v>82</v>
      </c>
      <c r="N47" s="173">
        <v>0</v>
      </c>
      <c r="P47" s="173">
        <v>56</v>
      </c>
      <c r="Q47" s="173">
        <v>74</v>
      </c>
      <c r="R47" s="173" t="s">
        <v>82</v>
      </c>
      <c r="S47" s="173">
        <v>0</v>
      </c>
    </row>
    <row r="48" spans="1:19" x14ac:dyDescent="0.3">
      <c r="A48" s="172">
        <v>55</v>
      </c>
      <c r="B48" s="172">
        <v>74</v>
      </c>
      <c r="C48" s="172" t="s">
        <v>82</v>
      </c>
      <c r="D48" s="172">
        <v>0</v>
      </c>
      <c r="E48" s="166"/>
      <c r="F48" s="173">
        <v>55</v>
      </c>
      <c r="G48" s="173">
        <v>74</v>
      </c>
      <c r="H48" s="173" t="s">
        <v>82</v>
      </c>
      <c r="I48" s="173">
        <v>0</v>
      </c>
      <c r="J48" s="174"/>
      <c r="K48" s="173">
        <v>55</v>
      </c>
      <c r="L48" s="173">
        <v>73</v>
      </c>
      <c r="M48" s="173" t="s">
        <v>82</v>
      </c>
      <c r="N48" s="173">
        <v>0</v>
      </c>
      <c r="P48" s="173">
        <v>55</v>
      </c>
      <c r="Q48" s="173">
        <v>74</v>
      </c>
      <c r="R48" s="173" t="s">
        <v>82</v>
      </c>
      <c r="S48" s="173">
        <v>0</v>
      </c>
    </row>
    <row r="49" spans="1:19" x14ac:dyDescent="0.3">
      <c r="A49" s="172">
        <v>54</v>
      </c>
      <c r="B49" s="172">
        <v>74</v>
      </c>
      <c r="C49" s="172" t="s">
        <v>82</v>
      </c>
      <c r="D49" s="172">
        <v>0</v>
      </c>
      <c r="E49" s="166"/>
      <c r="F49" s="173">
        <v>54</v>
      </c>
      <c r="G49" s="173">
        <v>74</v>
      </c>
      <c r="H49" s="173" t="s">
        <v>82</v>
      </c>
      <c r="I49" s="173">
        <v>0</v>
      </c>
      <c r="J49" s="174"/>
      <c r="K49" s="173">
        <v>54</v>
      </c>
      <c r="L49" s="173">
        <v>73</v>
      </c>
      <c r="M49" s="173" t="s">
        <v>82</v>
      </c>
      <c r="N49" s="173">
        <v>0</v>
      </c>
      <c r="P49" s="173">
        <v>54</v>
      </c>
      <c r="Q49" s="173">
        <v>74</v>
      </c>
      <c r="R49" s="173" t="s">
        <v>82</v>
      </c>
      <c r="S49" s="173">
        <v>0</v>
      </c>
    </row>
    <row r="50" spans="1:19" x14ac:dyDescent="0.3">
      <c r="A50" s="172">
        <v>53</v>
      </c>
      <c r="B50" s="172">
        <v>73</v>
      </c>
      <c r="C50" s="172" t="s">
        <v>82</v>
      </c>
      <c r="D50" s="172">
        <v>0</v>
      </c>
      <c r="E50" s="166"/>
      <c r="F50" s="173">
        <v>53</v>
      </c>
      <c r="G50" s="173">
        <v>73</v>
      </c>
      <c r="H50" s="173" t="s">
        <v>82</v>
      </c>
      <c r="I50" s="173">
        <v>0</v>
      </c>
      <c r="J50" s="174"/>
      <c r="K50" s="173">
        <v>53</v>
      </c>
      <c r="L50" s="173">
        <v>73</v>
      </c>
      <c r="M50" s="173" t="s">
        <v>82</v>
      </c>
      <c r="N50" s="173">
        <v>0</v>
      </c>
      <c r="P50" s="173">
        <v>53</v>
      </c>
      <c r="Q50" s="173">
        <v>74</v>
      </c>
      <c r="R50" s="173" t="s">
        <v>82</v>
      </c>
      <c r="S50" s="173">
        <v>0</v>
      </c>
    </row>
    <row r="51" spans="1:19" x14ac:dyDescent="0.3">
      <c r="A51" s="172">
        <v>52</v>
      </c>
      <c r="B51" s="172">
        <v>73</v>
      </c>
      <c r="C51" s="172" t="s">
        <v>82</v>
      </c>
      <c r="D51" s="172">
        <v>0</v>
      </c>
      <c r="E51" s="166"/>
      <c r="F51" s="173">
        <v>52</v>
      </c>
      <c r="G51" s="173">
        <v>73</v>
      </c>
      <c r="H51" s="173" t="s">
        <v>82</v>
      </c>
      <c r="I51" s="173">
        <v>0</v>
      </c>
      <c r="J51" s="174"/>
      <c r="K51" s="173">
        <v>52</v>
      </c>
      <c r="L51" s="173">
        <v>73</v>
      </c>
      <c r="M51" s="173" t="s">
        <v>82</v>
      </c>
      <c r="N51" s="173">
        <v>0</v>
      </c>
      <c r="P51" s="173">
        <v>52</v>
      </c>
      <c r="Q51" s="173">
        <v>74</v>
      </c>
      <c r="R51" s="173" t="s">
        <v>82</v>
      </c>
      <c r="S51" s="173">
        <v>0</v>
      </c>
    </row>
    <row r="52" spans="1:19" x14ac:dyDescent="0.3">
      <c r="A52" s="172">
        <v>51</v>
      </c>
      <c r="B52" s="172">
        <v>73</v>
      </c>
      <c r="C52" s="172" t="s">
        <v>82</v>
      </c>
      <c r="D52" s="172">
        <v>0</v>
      </c>
      <c r="E52" s="166"/>
      <c r="F52" s="173">
        <v>51</v>
      </c>
      <c r="G52" s="173">
        <v>73</v>
      </c>
      <c r="H52" s="173" t="s">
        <v>82</v>
      </c>
      <c r="I52" s="173">
        <v>0</v>
      </c>
      <c r="J52" s="174"/>
      <c r="K52" s="173">
        <v>51</v>
      </c>
      <c r="L52" s="173">
        <v>72</v>
      </c>
      <c r="M52" s="173" t="s">
        <v>82</v>
      </c>
      <c r="N52" s="173">
        <v>0</v>
      </c>
      <c r="P52" s="173">
        <v>51</v>
      </c>
      <c r="Q52" s="173">
        <v>74</v>
      </c>
      <c r="R52" s="173" t="s">
        <v>82</v>
      </c>
      <c r="S52" s="173">
        <v>0</v>
      </c>
    </row>
    <row r="53" spans="1:19" x14ac:dyDescent="0.3">
      <c r="A53" s="172">
        <v>50</v>
      </c>
      <c r="B53" s="172">
        <v>73</v>
      </c>
      <c r="C53" s="172" t="s">
        <v>82</v>
      </c>
      <c r="D53" s="172">
        <v>0</v>
      </c>
      <c r="E53" s="166"/>
      <c r="F53" s="173">
        <v>50</v>
      </c>
      <c r="G53" s="173">
        <v>73</v>
      </c>
      <c r="H53" s="173" t="s">
        <v>82</v>
      </c>
      <c r="I53" s="173">
        <v>0</v>
      </c>
      <c r="J53" s="174"/>
      <c r="K53" s="173">
        <v>50</v>
      </c>
      <c r="L53" s="173">
        <v>72</v>
      </c>
      <c r="M53" s="173" t="s">
        <v>82</v>
      </c>
      <c r="N53" s="173">
        <v>0</v>
      </c>
      <c r="P53" s="173">
        <v>50</v>
      </c>
      <c r="Q53" s="173">
        <v>74</v>
      </c>
      <c r="R53" s="173" t="s">
        <v>82</v>
      </c>
      <c r="S53" s="173">
        <v>0</v>
      </c>
    </row>
    <row r="54" spans="1:19" x14ac:dyDescent="0.3">
      <c r="A54" s="172">
        <v>49</v>
      </c>
      <c r="B54" s="172">
        <v>73</v>
      </c>
      <c r="C54" s="172" t="s">
        <v>82</v>
      </c>
      <c r="D54" s="172">
        <v>0</v>
      </c>
      <c r="E54" s="166"/>
      <c r="F54" s="173">
        <v>49</v>
      </c>
      <c r="G54" s="173">
        <v>73</v>
      </c>
      <c r="H54" s="173" t="s">
        <v>82</v>
      </c>
      <c r="I54" s="173">
        <v>0</v>
      </c>
      <c r="J54" s="174"/>
      <c r="K54" s="173">
        <v>49</v>
      </c>
      <c r="L54" s="173">
        <v>72</v>
      </c>
      <c r="M54" s="173" t="s">
        <v>82</v>
      </c>
      <c r="N54" s="173">
        <v>0</v>
      </c>
      <c r="P54" s="173">
        <v>49</v>
      </c>
      <c r="Q54" s="173">
        <v>73</v>
      </c>
      <c r="R54" s="173" t="s">
        <v>82</v>
      </c>
      <c r="S54" s="173">
        <v>0</v>
      </c>
    </row>
    <row r="55" spans="1:19" x14ac:dyDescent="0.3">
      <c r="A55" s="172">
        <v>48</v>
      </c>
      <c r="B55" s="172">
        <v>73</v>
      </c>
      <c r="C55" s="172" t="s">
        <v>82</v>
      </c>
      <c r="D55" s="172">
        <v>0</v>
      </c>
      <c r="E55" s="166"/>
      <c r="F55" s="173">
        <v>48</v>
      </c>
      <c r="G55" s="173">
        <v>73</v>
      </c>
      <c r="H55" s="173" t="s">
        <v>82</v>
      </c>
      <c r="I55" s="173">
        <v>0</v>
      </c>
      <c r="J55" s="174"/>
      <c r="K55" s="173">
        <v>48</v>
      </c>
      <c r="L55" s="173">
        <v>72</v>
      </c>
      <c r="M55" s="173" t="s">
        <v>82</v>
      </c>
      <c r="N55" s="173">
        <v>0</v>
      </c>
      <c r="P55" s="173">
        <v>48</v>
      </c>
      <c r="Q55" s="173">
        <v>73</v>
      </c>
      <c r="R55" s="173" t="s">
        <v>82</v>
      </c>
      <c r="S55" s="173">
        <v>0</v>
      </c>
    </row>
    <row r="56" spans="1:19" x14ac:dyDescent="0.3">
      <c r="A56" s="172">
        <v>47</v>
      </c>
      <c r="B56" s="172">
        <v>73</v>
      </c>
      <c r="C56" s="172" t="s">
        <v>82</v>
      </c>
      <c r="D56" s="172">
        <v>0</v>
      </c>
      <c r="E56" s="166"/>
      <c r="F56" s="173">
        <v>47</v>
      </c>
      <c r="G56" s="173">
        <v>73</v>
      </c>
      <c r="H56" s="173" t="s">
        <v>82</v>
      </c>
      <c r="I56" s="173">
        <v>0</v>
      </c>
      <c r="J56" s="174"/>
      <c r="K56" s="173">
        <v>47</v>
      </c>
      <c r="L56" s="173">
        <v>72</v>
      </c>
      <c r="M56" s="173" t="s">
        <v>82</v>
      </c>
      <c r="N56" s="173">
        <v>0</v>
      </c>
      <c r="P56" s="173">
        <v>47</v>
      </c>
      <c r="Q56" s="173">
        <v>73</v>
      </c>
      <c r="R56" s="173" t="s">
        <v>82</v>
      </c>
      <c r="S56" s="173">
        <v>0</v>
      </c>
    </row>
    <row r="57" spans="1:19" x14ac:dyDescent="0.3">
      <c r="A57" s="172">
        <v>46</v>
      </c>
      <c r="B57" s="172">
        <v>73</v>
      </c>
      <c r="C57" s="172" t="s">
        <v>82</v>
      </c>
      <c r="D57" s="172">
        <v>0</v>
      </c>
      <c r="E57" s="166"/>
      <c r="F57" s="173">
        <v>46</v>
      </c>
      <c r="G57" s="173">
        <v>73</v>
      </c>
      <c r="H57" s="173" t="s">
        <v>82</v>
      </c>
      <c r="I57" s="173">
        <v>0</v>
      </c>
      <c r="J57" s="174"/>
      <c r="K57" s="173">
        <v>46</v>
      </c>
      <c r="L57" s="173">
        <v>72</v>
      </c>
      <c r="M57" s="173" t="s">
        <v>82</v>
      </c>
      <c r="N57" s="173">
        <v>0</v>
      </c>
      <c r="P57" s="173">
        <v>46</v>
      </c>
      <c r="Q57" s="173">
        <v>73</v>
      </c>
      <c r="R57" s="173" t="s">
        <v>82</v>
      </c>
      <c r="S57" s="173">
        <v>0</v>
      </c>
    </row>
    <row r="58" spans="1:19" x14ac:dyDescent="0.3">
      <c r="A58" s="172">
        <v>45</v>
      </c>
      <c r="B58" s="172">
        <v>73</v>
      </c>
      <c r="C58" s="172" t="s">
        <v>82</v>
      </c>
      <c r="D58" s="172">
        <v>0</v>
      </c>
      <c r="E58" s="166"/>
      <c r="F58" s="173">
        <v>45</v>
      </c>
      <c r="G58" s="173">
        <v>73</v>
      </c>
      <c r="H58" s="173" t="s">
        <v>82</v>
      </c>
      <c r="I58" s="173">
        <v>0</v>
      </c>
      <c r="J58" s="174"/>
      <c r="K58" s="173">
        <v>45</v>
      </c>
      <c r="L58" s="173">
        <v>72</v>
      </c>
      <c r="M58" s="173" t="s">
        <v>82</v>
      </c>
      <c r="N58" s="173">
        <v>0</v>
      </c>
      <c r="P58" s="173">
        <v>45</v>
      </c>
      <c r="Q58" s="173">
        <v>73</v>
      </c>
      <c r="R58" s="173" t="s">
        <v>82</v>
      </c>
      <c r="S58" s="173">
        <v>0</v>
      </c>
    </row>
    <row r="59" spans="1:19" x14ac:dyDescent="0.3">
      <c r="A59" s="172">
        <v>44</v>
      </c>
      <c r="B59" s="172">
        <v>73</v>
      </c>
      <c r="C59" s="172" t="s">
        <v>82</v>
      </c>
      <c r="D59" s="172">
        <v>0</v>
      </c>
      <c r="E59" s="166"/>
      <c r="F59" s="173">
        <v>44</v>
      </c>
      <c r="G59" s="173">
        <v>73</v>
      </c>
      <c r="H59" s="173" t="s">
        <v>82</v>
      </c>
      <c r="I59" s="173">
        <v>0</v>
      </c>
      <c r="J59" s="174"/>
      <c r="K59" s="173">
        <v>44</v>
      </c>
      <c r="L59" s="173">
        <v>71</v>
      </c>
      <c r="M59" s="173" t="s">
        <v>82</v>
      </c>
      <c r="N59" s="173">
        <v>0</v>
      </c>
      <c r="P59" s="173">
        <v>44</v>
      </c>
      <c r="Q59" s="173">
        <v>73</v>
      </c>
      <c r="R59" s="173" t="s">
        <v>82</v>
      </c>
      <c r="S59" s="173">
        <v>0</v>
      </c>
    </row>
    <row r="60" spans="1:19" x14ac:dyDescent="0.3">
      <c r="A60" s="172">
        <v>43</v>
      </c>
      <c r="B60" s="172">
        <v>73</v>
      </c>
      <c r="C60" s="172" t="s">
        <v>82</v>
      </c>
      <c r="D60" s="172">
        <v>0</v>
      </c>
      <c r="E60" s="166"/>
      <c r="F60" s="173">
        <v>43</v>
      </c>
      <c r="G60" s="173">
        <v>73</v>
      </c>
      <c r="H60" s="173" t="s">
        <v>82</v>
      </c>
      <c r="I60" s="173">
        <v>0</v>
      </c>
      <c r="J60" s="174"/>
      <c r="K60" s="173">
        <v>43</v>
      </c>
      <c r="L60" s="173">
        <v>71</v>
      </c>
      <c r="M60" s="173" t="s">
        <v>82</v>
      </c>
      <c r="N60" s="173">
        <v>0</v>
      </c>
      <c r="P60" s="173">
        <v>43</v>
      </c>
      <c r="Q60" s="173">
        <v>73</v>
      </c>
      <c r="R60" s="173" t="s">
        <v>82</v>
      </c>
      <c r="S60" s="173">
        <v>0</v>
      </c>
    </row>
    <row r="61" spans="1:19" x14ac:dyDescent="0.3">
      <c r="A61" s="172">
        <v>42</v>
      </c>
      <c r="B61" s="172">
        <v>72</v>
      </c>
      <c r="C61" s="172" t="s">
        <v>82</v>
      </c>
      <c r="D61" s="172">
        <v>0</v>
      </c>
      <c r="E61" s="166"/>
      <c r="F61" s="173">
        <v>42</v>
      </c>
      <c r="G61" s="173">
        <v>72</v>
      </c>
      <c r="H61" s="173" t="s">
        <v>82</v>
      </c>
      <c r="I61" s="173">
        <v>0</v>
      </c>
      <c r="J61" s="174"/>
      <c r="K61" s="173">
        <v>42</v>
      </c>
      <c r="L61" s="173">
        <v>71</v>
      </c>
      <c r="M61" s="173" t="s">
        <v>82</v>
      </c>
      <c r="N61" s="173">
        <v>0</v>
      </c>
      <c r="P61" s="173">
        <v>42</v>
      </c>
      <c r="Q61" s="173">
        <v>73</v>
      </c>
      <c r="R61" s="173" t="s">
        <v>82</v>
      </c>
      <c r="S61" s="173">
        <v>0</v>
      </c>
    </row>
    <row r="62" spans="1:19" x14ac:dyDescent="0.3">
      <c r="A62" s="172">
        <v>41</v>
      </c>
      <c r="B62" s="172">
        <v>72</v>
      </c>
      <c r="C62" s="172" t="s">
        <v>82</v>
      </c>
      <c r="D62" s="172">
        <v>0</v>
      </c>
      <c r="E62" s="166"/>
      <c r="F62" s="173">
        <v>41</v>
      </c>
      <c r="G62" s="173">
        <v>72</v>
      </c>
      <c r="H62" s="173" t="s">
        <v>82</v>
      </c>
      <c r="I62" s="173">
        <v>0</v>
      </c>
      <c r="J62" s="174"/>
      <c r="K62" s="173">
        <v>41</v>
      </c>
      <c r="L62" s="173">
        <v>71</v>
      </c>
      <c r="M62" s="173" t="s">
        <v>82</v>
      </c>
      <c r="N62" s="173">
        <v>0</v>
      </c>
      <c r="P62" s="173">
        <v>41</v>
      </c>
      <c r="Q62" s="173">
        <v>73</v>
      </c>
      <c r="R62" s="173" t="s">
        <v>82</v>
      </c>
      <c r="S62" s="173">
        <v>0</v>
      </c>
    </row>
    <row r="63" spans="1:19" x14ac:dyDescent="0.3">
      <c r="A63" s="172">
        <v>40</v>
      </c>
      <c r="B63" s="172">
        <v>72</v>
      </c>
      <c r="C63" s="172" t="s">
        <v>82</v>
      </c>
      <c r="D63" s="172">
        <v>0</v>
      </c>
      <c r="E63" s="166"/>
      <c r="F63" s="173">
        <v>40</v>
      </c>
      <c r="G63" s="173">
        <v>72</v>
      </c>
      <c r="H63" s="173" t="s">
        <v>82</v>
      </c>
      <c r="I63" s="173">
        <v>0</v>
      </c>
      <c r="J63" s="174"/>
      <c r="K63" s="173">
        <v>40</v>
      </c>
      <c r="L63" s="173">
        <v>71</v>
      </c>
      <c r="M63" s="173" t="s">
        <v>82</v>
      </c>
      <c r="N63" s="173">
        <v>0</v>
      </c>
      <c r="P63" s="173">
        <v>40</v>
      </c>
      <c r="Q63" s="173">
        <v>73</v>
      </c>
      <c r="R63" s="173" t="s">
        <v>82</v>
      </c>
      <c r="S63" s="173">
        <v>0</v>
      </c>
    </row>
    <row r="64" spans="1:19" x14ac:dyDescent="0.3">
      <c r="A64" s="172">
        <v>39</v>
      </c>
      <c r="B64" s="172">
        <v>72</v>
      </c>
      <c r="C64" s="172" t="s">
        <v>82</v>
      </c>
      <c r="D64" s="172">
        <v>0</v>
      </c>
      <c r="E64" s="166"/>
      <c r="F64" s="173">
        <v>39</v>
      </c>
      <c r="G64" s="173">
        <v>72</v>
      </c>
      <c r="H64" s="173" t="s">
        <v>82</v>
      </c>
      <c r="I64" s="173">
        <v>0</v>
      </c>
      <c r="J64" s="174"/>
      <c r="K64" s="173">
        <v>39</v>
      </c>
      <c r="L64" s="173">
        <v>71</v>
      </c>
      <c r="M64" s="173" t="s">
        <v>82</v>
      </c>
      <c r="N64" s="173">
        <v>0</v>
      </c>
      <c r="P64" s="173">
        <v>39</v>
      </c>
      <c r="Q64" s="173">
        <v>72</v>
      </c>
      <c r="R64" s="173" t="s">
        <v>82</v>
      </c>
      <c r="S64" s="173">
        <v>0</v>
      </c>
    </row>
    <row r="65" spans="1:19" x14ac:dyDescent="0.3">
      <c r="A65" s="172">
        <v>38</v>
      </c>
      <c r="B65" s="172">
        <v>72</v>
      </c>
      <c r="C65" s="172" t="s">
        <v>82</v>
      </c>
      <c r="D65" s="172">
        <v>0</v>
      </c>
      <c r="E65" s="166"/>
      <c r="F65" s="173">
        <v>38</v>
      </c>
      <c r="G65" s="173">
        <v>72</v>
      </c>
      <c r="H65" s="173" t="s">
        <v>82</v>
      </c>
      <c r="I65" s="173">
        <v>0</v>
      </c>
      <c r="J65" s="174"/>
      <c r="K65" s="173">
        <v>38</v>
      </c>
      <c r="L65" s="173">
        <v>70</v>
      </c>
      <c r="M65" s="173" t="s">
        <v>82</v>
      </c>
      <c r="N65" s="173">
        <v>0</v>
      </c>
      <c r="P65" s="173">
        <v>38</v>
      </c>
      <c r="Q65" s="173">
        <v>72</v>
      </c>
      <c r="R65" s="173" t="s">
        <v>82</v>
      </c>
      <c r="S65" s="173">
        <v>0</v>
      </c>
    </row>
    <row r="66" spans="1:19" x14ac:dyDescent="0.3">
      <c r="A66" s="172">
        <v>37</v>
      </c>
      <c r="B66" s="172">
        <v>72</v>
      </c>
      <c r="C66" s="172" t="s">
        <v>82</v>
      </c>
      <c r="D66" s="172">
        <v>0</v>
      </c>
      <c r="E66" s="166"/>
      <c r="F66" s="173">
        <v>37</v>
      </c>
      <c r="G66" s="173">
        <v>72</v>
      </c>
      <c r="H66" s="173" t="s">
        <v>82</v>
      </c>
      <c r="I66" s="173">
        <v>0</v>
      </c>
      <c r="J66" s="174"/>
      <c r="K66" s="173">
        <v>37</v>
      </c>
      <c r="L66" s="173">
        <v>70</v>
      </c>
      <c r="M66" s="173" t="s">
        <v>82</v>
      </c>
      <c r="N66" s="173">
        <v>0</v>
      </c>
      <c r="P66" s="173">
        <v>37</v>
      </c>
      <c r="Q66" s="173">
        <v>72</v>
      </c>
      <c r="R66" s="173" t="s">
        <v>82</v>
      </c>
      <c r="S66" s="173">
        <v>0</v>
      </c>
    </row>
    <row r="67" spans="1:19" x14ac:dyDescent="0.3">
      <c r="A67" s="172">
        <v>36</v>
      </c>
      <c r="B67" s="172">
        <v>71</v>
      </c>
      <c r="C67" s="172" t="s">
        <v>82</v>
      </c>
      <c r="D67" s="172">
        <v>0</v>
      </c>
      <c r="E67" s="166"/>
      <c r="F67" s="173">
        <v>36</v>
      </c>
      <c r="G67" s="173">
        <v>71</v>
      </c>
      <c r="H67" s="173" t="s">
        <v>82</v>
      </c>
      <c r="I67" s="173">
        <v>0</v>
      </c>
      <c r="J67" s="174"/>
      <c r="K67" s="173">
        <v>36</v>
      </c>
      <c r="L67" s="173">
        <v>70</v>
      </c>
      <c r="M67" s="173" t="s">
        <v>82</v>
      </c>
      <c r="N67" s="173">
        <v>0</v>
      </c>
      <c r="P67" s="173">
        <v>36</v>
      </c>
      <c r="Q67" s="173">
        <v>72</v>
      </c>
      <c r="R67" s="173" t="s">
        <v>82</v>
      </c>
      <c r="S67" s="173">
        <v>0</v>
      </c>
    </row>
    <row r="68" spans="1:19" x14ac:dyDescent="0.3">
      <c r="A68" s="172">
        <v>35</v>
      </c>
      <c r="B68" s="172">
        <v>71</v>
      </c>
      <c r="C68" s="172" t="s">
        <v>82</v>
      </c>
      <c r="D68" s="172">
        <v>0</v>
      </c>
      <c r="E68" s="166"/>
      <c r="F68" s="173">
        <v>35</v>
      </c>
      <c r="G68" s="173">
        <v>71</v>
      </c>
      <c r="H68" s="173" t="s">
        <v>82</v>
      </c>
      <c r="I68" s="173">
        <v>0</v>
      </c>
      <c r="J68" s="174"/>
      <c r="K68" s="173">
        <v>35</v>
      </c>
      <c r="L68" s="173">
        <v>70</v>
      </c>
      <c r="M68" s="173" t="s">
        <v>82</v>
      </c>
      <c r="N68" s="173">
        <v>0</v>
      </c>
      <c r="P68" s="173">
        <v>35</v>
      </c>
      <c r="Q68" s="173">
        <v>72</v>
      </c>
      <c r="R68" s="173" t="s">
        <v>82</v>
      </c>
      <c r="S68" s="173">
        <v>0</v>
      </c>
    </row>
    <row r="69" spans="1:19" x14ac:dyDescent="0.3">
      <c r="A69" s="172">
        <v>34</v>
      </c>
      <c r="B69" s="172">
        <v>71</v>
      </c>
      <c r="C69" s="172" t="s">
        <v>82</v>
      </c>
      <c r="D69" s="172">
        <v>0</v>
      </c>
      <c r="E69" s="166"/>
      <c r="F69" s="173">
        <v>34</v>
      </c>
      <c r="G69" s="173">
        <v>71</v>
      </c>
      <c r="H69" s="173" t="s">
        <v>82</v>
      </c>
      <c r="I69" s="173">
        <v>0</v>
      </c>
      <c r="J69" s="174"/>
      <c r="K69" s="173">
        <v>34</v>
      </c>
      <c r="L69" s="173">
        <v>70</v>
      </c>
      <c r="M69" s="173" t="s">
        <v>82</v>
      </c>
      <c r="N69" s="173">
        <v>0</v>
      </c>
      <c r="P69" s="173">
        <v>34</v>
      </c>
      <c r="Q69" s="173">
        <v>72</v>
      </c>
      <c r="R69" s="173" t="s">
        <v>82</v>
      </c>
      <c r="S69" s="173">
        <v>0</v>
      </c>
    </row>
    <row r="70" spans="1:19" x14ac:dyDescent="0.3">
      <c r="A70" s="172">
        <v>33</v>
      </c>
      <c r="B70" s="172">
        <v>71</v>
      </c>
      <c r="C70" s="172" t="s">
        <v>82</v>
      </c>
      <c r="D70" s="172">
        <v>0</v>
      </c>
      <c r="E70" s="166"/>
      <c r="F70" s="173">
        <v>33</v>
      </c>
      <c r="G70" s="173">
        <v>71</v>
      </c>
      <c r="H70" s="173" t="s">
        <v>82</v>
      </c>
      <c r="I70" s="173">
        <v>0</v>
      </c>
      <c r="J70" s="174"/>
      <c r="K70" s="173">
        <v>33</v>
      </c>
      <c r="L70" s="173">
        <v>70</v>
      </c>
      <c r="M70" s="173" t="s">
        <v>82</v>
      </c>
      <c r="N70" s="173">
        <v>0</v>
      </c>
      <c r="P70" s="173">
        <v>33</v>
      </c>
      <c r="Q70" s="173">
        <v>72</v>
      </c>
      <c r="R70" s="173" t="s">
        <v>82</v>
      </c>
      <c r="S70" s="173">
        <v>0</v>
      </c>
    </row>
    <row r="71" spans="1:19" x14ac:dyDescent="0.3">
      <c r="A71" s="172">
        <v>32</v>
      </c>
      <c r="B71" s="172">
        <v>71</v>
      </c>
      <c r="C71" s="172" t="s">
        <v>82</v>
      </c>
      <c r="D71" s="172">
        <v>0</v>
      </c>
      <c r="E71" s="166"/>
      <c r="F71" s="173">
        <v>32</v>
      </c>
      <c r="G71" s="173">
        <v>71</v>
      </c>
      <c r="H71" s="173" t="s">
        <v>82</v>
      </c>
      <c r="I71" s="173">
        <v>0</v>
      </c>
      <c r="J71" s="174"/>
      <c r="K71" s="173">
        <v>32</v>
      </c>
      <c r="L71" s="173">
        <v>70</v>
      </c>
      <c r="M71" s="173" t="s">
        <v>82</v>
      </c>
      <c r="N71" s="173">
        <v>0</v>
      </c>
      <c r="P71" s="173">
        <v>32</v>
      </c>
      <c r="Q71" s="173">
        <v>72</v>
      </c>
      <c r="R71" s="173" t="s">
        <v>82</v>
      </c>
      <c r="S71" s="173">
        <v>0</v>
      </c>
    </row>
    <row r="72" spans="1:19" x14ac:dyDescent="0.3">
      <c r="A72" s="172">
        <v>31</v>
      </c>
      <c r="B72" s="172">
        <v>71</v>
      </c>
      <c r="C72" s="172" t="s">
        <v>82</v>
      </c>
      <c r="D72" s="172">
        <v>0</v>
      </c>
      <c r="E72" s="166"/>
      <c r="F72" s="173">
        <v>31</v>
      </c>
      <c r="G72" s="173">
        <v>71</v>
      </c>
      <c r="H72" s="173" t="s">
        <v>82</v>
      </c>
      <c r="I72" s="173">
        <v>0</v>
      </c>
      <c r="J72" s="174"/>
      <c r="K72" s="173">
        <v>31</v>
      </c>
      <c r="L72" s="173">
        <v>69</v>
      </c>
      <c r="M72" s="173" t="s">
        <v>82</v>
      </c>
      <c r="N72" s="173">
        <v>0</v>
      </c>
      <c r="P72" s="173">
        <v>31</v>
      </c>
      <c r="Q72" s="173">
        <v>72</v>
      </c>
      <c r="R72" s="173" t="s">
        <v>82</v>
      </c>
      <c r="S72" s="173">
        <v>0</v>
      </c>
    </row>
    <row r="73" spans="1:19" x14ac:dyDescent="0.3">
      <c r="A73" s="172">
        <v>30</v>
      </c>
      <c r="B73" s="172">
        <v>70</v>
      </c>
      <c r="C73" s="172" t="s">
        <v>82</v>
      </c>
      <c r="D73" s="172">
        <v>0</v>
      </c>
      <c r="E73" s="166"/>
      <c r="F73" s="173">
        <v>30</v>
      </c>
      <c r="G73" s="173">
        <v>70</v>
      </c>
      <c r="H73" s="173" t="s">
        <v>82</v>
      </c>
      <c r="I73" s="173">
        <v>0</v>
      </c>
      <c r="J73" s="174"/>
      <c r="K73" s="173">
        <v>30</v>
      </c>
      <c r="L73" s="173">
        <v>69</v>
      </c>
      <c r="M73" s="173" t="s">
        <v>82</v>
      </c>
      <c r="N73" s="173">
        <v>0</v>
      </c>
      <c r="P73" s="173">
        <v>30</v>
      </c>
      <c r="Q73" s="173">
        <v>72</v>
      </c>
      <c r="R73" s="173" t="s">
        <v>82</v>
      </c>
      <c r="S73" s="173">
        <v>0</v>
      </c>
    </row>
    <row r="74" spans="1:19" x14ac:dyDescent="0.3">
      <c r="A74" s="172">
        <v>29</v>
      </c>
      <c r="B74" s="172">
        <v>70</v>
      </c>
      <c r="C74" s="172" t="s">
        <v>82</v>
      </c>
      <c r="D74" s="172">
        <v>0</v>
      </c>
      <c r="E74" s="166"/>
      <c r="F74" s="173">
        <v>29</v>
      </c>
      <c r="G74" s="173">
        <v>70</v>
      </c>
      <c r="H74" s="173" t="s">
        <v>82</v>
      </c>
      <c r="I74" s="173">
        <v>0</v>
      </c>
      <c r="J74" s="174"/>
      <c r="K74" s="173">
        <v>29</v>
      </c>
      <c r="L74" s="173">
        <v>69</v>
      </c>
      <c r="M74" s="173" t="s">
        <v>82</v>
      </c>
      <c r="N74" s="173">
        <v>0</v>
      </c>
      <c r="P74" s="173">
        <v>29</v>
      </c>
      <c r="Q74" s="173">
        <v>71</v>
      </c>
      <c r="R74" s="173" t="s">
        <v>82</v>
      </c>
      <c r="S74" s="173">
        <v>0</v>
      </c>
    </row>
    <row r="75" spans="1:19" x14ac:dyDescent="0.3">
      <c r="A75" s="172">
        <v>28</v>
      </c>
      <c r="B75" s="172">
        <v>70</v>
      </c>
      <c r="C75" s="172" t="s">
        <v>82</v>
      </c>
      <c r="D75" s="172">
        <v>0</v>
      </c>
      <c r="E75" s="166"/>
      <c r="F75" s="173">
        <v>28</v>
      </c>
      <c r="G75" s="173">
        <v>70</v>
      </c>
      <c r="H75" s="173" t="s">
        <v>82</v>
      </c>
      <c r="I75" s="173">
        <v>0</v>
      </c>
      <c r="J75" s="174"/>
      <c r="K75" s="173">
        <v>28</v>
      </c>
      <c r="L75" s="173">
        <v>69</v>
      </c>
      <c r="M75" s="173" t="s">
        <v>82</v>
      </c>
      <c r="N75" s="173">
        <v>0</v>
      </c>
      <c r="P75" s="173">
        <v>28</v>
      </c>
      <c r="Q75" s="173">
        <v>71</v>
      </c>
      <c r="R75" s="173" t="s">
        <v>82</v>
      </c>
      <c r="S75" s="173">
        <v>0</v>
      </c>
    </row>
    <row r="76" spans="1:19" x14ac:dyDescent="0.3">
      <c r="A76" s="172">
        <v>27</v>
      </c>
      <c r="B76" s="172">
        <v>70</v>
      </c>
      <c r="C76" s="172" t="s">
        <v>82</v>
      </c>
      <c r="D76" s="172">
        <v>0</v>
      </c>
      <c r="E76" s="166"/>
      <c r="F76" s="173">
        <v>27</v>
      </c>
      <c r="G76" s="173">
        <v>70</v>
      </c>
      <c r="H76" s="173" t="s">
        <v>82</v>
      </c>
      <c r="I76" s="173">
        <v>0</v>
      </c>
      <c r="J76" s="174"/>
      <c r="K76" s="173">
        <v>27</v>
      </c>
      <c r="L76" s="173">
        <v>69</v>
      </c>
      <c r="M76" s="173" t="s">
        <v>82</v>
      </c>
      <c r="N76" s="173">
        <v>0</v>
      </c>
      <c r="P76" s="173">
        <v>27</v>
      </c>
      <c r="Q76" s="173">
        <v>71</v>
      </c>
      <c r="R76" s="173" t="s">
        <v>82</v>
      </c>
      <c r="S76" s="173">
        <v>0</v>
      </c>
    </row>
    <row r="77" spans="1:19" x14ac:dyDescent="0.3">
      <c r="A77" s="172">
        <v>26</v>
      </c>
      <c r="B77" s="172">
        <v>70</v>
      </c>
      <c r="C77" s="172" t="s">
        <v>82</v>
      </c>
      <c r="D77" s="172">
        <v>0</v>
      </c>
      <c r="E77" s="166"/>
      <c r="F77" s="173">
        <v>26</v>
      </c>
      <c r="G77" s="173">
        <v>70</v>
      </c>
      <c r="H77" s="173" t="s">
        <v>82</v>
      </c>
      <c r="I77" s="173">
        <v>0</v>
      </c>
      <c r="J77" s="174"/>
      <c r="K77" s="173">
        <v>26</v>
      </c>
      <c r="L77" s="173">
        <v>69</v>
      </c>
      <c r="M77" s="173" t="s">
        <v>82</v>
      </c>
      <c r="N77" s="173">
        <v>0</v>
      </c>
      <c r="P77" s="173">
        <v>26</v>
      </c>
      <c r="Q77" s="173">
        <v>71</v>
      </c>
      <c r="R77" s="173" t="s">
        <v>82</v>
      </c>
      <c r="S77" s="173">
        <v>0</v>
      </c>
    </row>
    <row r="78" spans="1:19" x14ac:dyDescent="0.3">
      <c r="A78" s="172">
        <v>25</v>
      </c>
      <c r="B78" s="172">
        <v>70</v>
      </c>
      <c r="C78" s="172" t="s">
        <v>82</v>
      </c>
      <c r="D78" s="172">
        <v>0</v>
      </c>
      <c r="E78" s="166"/>
      <c r="F78" s="173">
        <v>25</v>
      </c>
      <c r="G78" s="173">
        <v>70</v>
      </c>
      <c r="H78" s="173" t="s">
        <v>82</v>
      </c>
      <c r="I78" s="173">
        <v>0</v>
      </c>
      <c r="J78" s="174"/>
      <c r="K78" s="173">
        <v>25</v>
      </c>
      <c r="L78" s="173">
        <v>68</v>
      </c>
      <c r="M78" s="173" t="s">
        <v>82</v>
      </c>
      <c r="N78" s="173">
        <v>0</v>
      </c>
      <c r="P78" s="173">
        <v>25</v>
      </c>
      <c r="Q78" s="173">
        <v>71</v>
      </c>
      <c r="R78" s="173" t="s">
        <v>82</v>
      </c>
      <c r="S78" s="173">
        <v>0</v>
      </c>
    </row>
    <row r="79" spans="1:19" x14ac:dyDescent="0.3">
      <c r="A79" s="172">
        <v>24</v>
      </c>
      <c r="B79" s="172">
        <v>69</v>
      </c>
      <c r="C79" s="172" t="s">
        <v>82</v>
      </c>
      <c r="D79" s="172">
        <v>0</v>
      </c>
      <c r="E79" s="166"/>
      <c r="F79" s="173">
        <v>24</v>
      </c>
      <c r="G79" s="173">
        <v>69</v>
      </c>
      <c r="H79" s="173" t="s">
        <v>82</v>
      </c>
      <c r="I79" s="173">
        <v>0</v>
      </c>
      <c r="J79" s="174"/>
      <c r="K79" s="173">
        <v>24</v>
      </c>
      <c r="L79" s="173">
        <v>68</v>
      </c>
      <c r="M79" s="173" t="s">
        <v>82</v>
      </c>
      <c r="N79" s="173">
        <v>0</v>
      </c>
      <c r="P79" s="173">
        <v>24</v>
      </c>
      <c r="Q79" s="173">
        <v>71</v>
      </c>
      <c r="R79" s="173" t="s">
        <v>82</v>
      </c>
      <c r="S79" s="173">
        <v>0</v>
      </c>
    </row>
    <row r="80" spans="1:19" x14ac:dyDescent="0.3">
      <c r="A80" s="172">
        <v>23</v>
      </c>
      <c r="B80" s="172">
        <v>69</v>
      </c>
      <c r="C80" s="172" t="s">
        <v>82</v>
      </c>
      <c r="D80" s="172">
        <v>0</v>
      </c>
      <c r="E80" s="166"/>
      <c r="F80" s="173">
        <v>23</v>
      </c>
      <c r="G80" s="173">
        <v>69</v>
      </c>
      <c r="H80" s="173" t="s">
        <v>82</v>
      </c>
      <c r="I80" s="173">
        <v>0</v>
      </c>
      <c r="J80" s="174"/>
      <c r="K80" s="173">
        <v>23</v>
      </c>
      <c r="L80" s="173">
        <v>68</v>
      </c>
      <c r="M80" s="173" t="s">
        <v>82</v>
      </c>
      <c r="N80" s="173">
        <v>0</v>
      </c>
      <c r="P80" s="173">
        <v>23</v>
      </c>
      <c r="Q80" s="173">
        <v>71</v>
      </c>
      <c r="R80" s="173" t="s">
        <v>82</v>
      </c>
      <c r="S80" s="173">
        <v>0</v>
      </c>
    </row>
    <row r="81" spans="1:19" x14ac:dyDescent="0.3">
      <c r="A81" s="172">
        <v>22</v>
      </c>
      <c r="B81" s="172">
        <v>69</v>
      </c>
      <c r="C81" s="172" t="s">
        <v>82</v>
      </c>
      <c r="D81" s="172">
        <v>0</v>
      </c>
      <c r="E81" s="166"/>
      <c r="F81" s="173">
        <v>22</v>
      </c>
      <c r="G81" s="173">
        <v>69</v>
      </c>
      <c r="H81" s="173" t="s">
        <v>82</v>
      </c>
      <c r="I81" s="173">
        <v>0</v>
      </c>
      <c r="J81" s="174"/>
      <c r="K81" s="173">
        <v>22</v>
      </c>
      <c r="L81" s="173">
        <v>68</v>
      </c>
      <c r="M81" s="173" t="s">
        <v>82</v>
      </c>
      <c r="N81" s="173">
        <v>0</v>
      </c>
      <c r="P81" s="173">
        <v>22</v>
      </c>
      <c r="Q81" s="173">
        <v>71</v>
      </c>
      <c r="R81" s="173" t="s">
        <v>82</v>
      </c>
      <c r="S81" s="173">
        <v>0</v>
      </c>
    </row>
    <row r="82" spans="1:19" x14ac:dyDescent="0.3">
      <c r="A82" s="172">
        <v>21</v>
      </c>
      <c r="B82" s="172">
        <v>69</v>
      </c>
      <c r="C82" s="172" t="s">
        <v>82</v>
      </c>
      <c r="D82" s="172">
        <v>0</v>
      </c>
      <c r="E82" s="166"/>
      <c r="F82" s="173">
        <v>21</v>
      </c>
      <c r="G82" s="173">
        <v>69</v>
      </c>
      <c r="H82" s="173" t="s">
        <v>82</v>
      </c>
      <c r="I82" s="173">
        <v>0</v>
      </c>
      <c r="J82" s="174"/>
      <c r="K82" s="173">
        <v>21</v>
      </c>
      <c r="L82" s="173">
        <v>68</v>
      </c>
      <c r="M82" s="173" t="s">
        <v>82</v>
      </c>
      <c r="N82" s="173">
        <v>0</v>
      </c>
      <c r="P82" s="173">
        <v>21</v>
      </c>
      <c r="Q82" s="173">
        <v>71</v>
      </c>
      <c r="R82" s="173" t="s">
        <v>82</v>
      </c>
      <c r="S82" s="173">
        <v>0</v>
      </c>
    </row>
    <row r="83" spans="1:19" x14ac:dyDescent="0.3">
      <c r="A83" s="172">
        <v>20</v>
      </c>
      <c r="B83" s="172">
        <v>69</v>
      </c>
      <c r="C83" s="172" t="s">
        <v>82</v>
      </c>
      <c r="D83" s="172">
        <v>0</v>
      </c>
      <c r="E83" s="166"/>
      <c r="F83" s="173">
        <v>20</v>
      </c>
      <c r="G83" s="173">
        <v>69</v>
      </c>
      <c r="H83" s="173" t="s">
        <v>82</v>
      </c>
      <c r="I83" s="173">
        <v>0</v>
      </c>
      <c r="J83" s="174"/>
      <c r="K83" s="173">
        <v>20</v>
      </c>
      <c r="L83" s="173">
        <v>68</v>
      </c>
      <c r="M83" s="173" t="s">
        <v>82</v>
      </c>
      <c r="N83" s="173">
        <v>0</v>
      </c>
      <c r="P83" s="173">
        <v>20</v>
      </c>
      <c r="Q83" s="173">
        <v>71</v>
      </c>
      <c r="R83" s="173" t="s">
        <v>82</v>
      </c>
      <c r="S83" s="173">
        <v>0</v>
      </c>
    </row>
    <row r="84" spans="1:19" x14ac:dyDescent="0.3">
      <c r="A84" s="172">
        <v>19</v>
      </c>
      <c r="B84" s="172">
        <v>69</v>
      </c>
      <c r="C84" s="172" t="s">
        <v>82</v>
      </c>
      <c r="D84" s="172">
        <v>0</v>
      </c>
      <c r="E84" s="166"/>
      <c r="F84" s="173">
        <v>19</v>
      </c>
      <c r="G84" s="173">
        <v>69</v>
      </c>
      <c r="H84" s="173" t="s">
        <v>82</v>
      </c>
      <c r="I84" s="173">
        <v>0</v>
      </c>
      <c r="J84" s="174"/>
      <c r="K84" s="173">
        <v>19</v>
      </c>
      <c r="L84" s="173">
        <v>68</v>
      </c>
      <c r="M84" s="173" t="s">
        <v>82</v>
      </c>
      <c r="N84" s="173">
        <v>0</v>
      </c>
      <c r="P84" s="173">
        <v>19</v>
      </c>
      <c r="Q84" s="173">
        <v>70</v>
      </c>
      <c r="R84" s="173" t="s">
        <v>82</v>
      </c>
      <c r="S84" s="173">
        <v>0</v>
      </c>
    </row>
    <row r="85" spans="1:19" x14ac:dyDescent="0.3">
      <c r="A85" s="172">
        <v>18</v>
      </c>
      <c r="B85" s="172">
        <v>68</v>
      </c>
      <c r="C85" s="172" t="s">
        <v>82</v>
      </c>
      <c r="D85" s="172">
        <v>0</v>
      </c>
      <c r="E85" s="166"/>
      <c r="F85" s="173">
        <v>18</v>
      </c>
      <c r="G85" s="173">
        <v>68</v>
      </c>
      <c r="H85" s="173" t="s">
        <v>82</v>
      </c>
      <c r="I85" s="173">
        <v>0</v>
      </c>
      <c r="J85" s="174"/>
      <c r="K85" s="173">
        <v>18</v>
      </c>
      <c r="L85" s="173">
        <v>67</v>
      </c>
      <c r="M85" s="173" t="s">
        <v>82</v>
      </c>
      <c r="N85" s="173">
        <v>0</v>
      </c>
      <c r="P85" s="173">
        <v>18</v>
      </c>
      <c r="Q85" s="173">
        <v>70</v>
      </c>
      <c r="R85" s="173" t="s">
        <v>82</v>
      </c>
      <c r="S85" s="173">
        <v>0</v>
      </c>
    </row>
    <row r="86" spans="1:19" x14ac:dyDescent="0.3">
      <c r="A86" s="172">
        <v>17</v>
      </c>
      <c r="B86" s="172">
        <v>68</v>
      </c>
      <c r="C86" s="172" t="s">
        <v>82</v>
      </c>
      <c r="D86" s="172">
        <v>0</v>
      </c>
      <c r="E86" s="166"/>
      <c r="F86" s="173">
        <v>17</v>
      </c>
      <c r="G86" s="173">
        <v>68</v>
      </c>
      <c r="H86" s="173" t="s">
        <v>82</v>
      </c>
      <c r="I86" s="173">
        <v>0</v>
      </c>
      <c r="J86" s="174"/>
      <c r="K86" s="173">
        <v>17</v>
      </c>
      <c r="L86" s="173">
        <v>67</v>
      </c>
      <c r="M86" s="173" t="s">
        <v>82</v>
      </c>
      <c r="N86" s="173">
        <v>0</v>
      </c>
      <c r="P86" s="173">
        <v>17</v>
      </c>
      <c r="Q86" s="173">
        <v>70</v>
      </c>
      <c r="R86" s="173" t="s">
        <v>82</v>
      </c>
      <c r="S86" s="173">
        <v>0</v>
      </c>
    </row>
    <row r="87" spans="1:19" x14ac:dyDescent="0.3">
      <c r="A87" s="172">
        <v>16</v>
      </c>
      <c r="B87" s="172">
        <v>68</v>
      </c>
      <c r="C87" s="172" t="s">
        <v>82</v>
      </c>
      <c r="D87" s="172">
        <v>0</v>
      </c>
      <c r="E87" s="166"/>
      <c r="F87" s="173">
        <v>16</v>
      </c>
      <c r="G87" s="173">
        <v>68</v>
      </c>
      <c r="H87" s="173" t="s">
        <v>82</v>
      </c>
      <c r="I87" s="173">
        <v>0</v>
      </c>
      <c r="J87" s="174"/>
      <c r="K87" s="173">
        <v>16</v>
      </c>
      <c r="L87" s="173">
        <v>67</v>
      </c>
      <c r="M87" s="173" t="s">
        <v>82</v>
      </c>
      <c r="N87" s="173">
        <v>0</v>
      </c>
      <c r="P87" s="173">
        <v>16</v>
      </c>
      <c r="Q87" s="173">
        <v>70</v>
      </c>
      <c r="R87" s="173" t="s">
        <v>82</v>
      </c>
      <c r="S87" s="173">
        <v>0</v>
      </c>
    </row>
    <row r="88" spans="1:19" x14ac:dyDescent="0.3">
      <c r="A88" s="172">
        <v>15</v>
      </c>
      <c r="B88" s="172">
        <v>68</v>
      </c>
      <c r="C88" s="172" t="s">
        <v>82</v>
      </c>
      <c r="D88" s="172">
        <v>0</v>
      </c>
      <c r="E88" s="166"/>
      <c r="F88" s="173">
        <v>15</v>
      </c>
      <c r="G88" s="173">
        <v>68</v>
      </c>
      <c r="H88" s="173" t="s">
        <v>82</v>
      </c>
      <c r="I88" s="173">
        <v>0</v>
      </c>
      <c r="J88" s="174"/>
      <c r="K88" s="173">
        <v>15</v>
      </c>
      <c r="L88" s="173">
        <v>67</v>
      </c>
      <c r="M88" s="173" t="s">
        <v>82</v>
      </c>
      <c r="N88" s="173">
        <v>0</v>
      </c>
      <c r="P88" s="173">
        <v>15</v>
      </c>
      <c r="Q88" s="173">
        <v>70</v>
      </c>
      <c r="R88" s="173" t="s">
        <v>82</v>
      </c>
      <c r="S88" s="173">
        <v>0</v>
      </c>
    </row>
    <row r="89" spans="1:19" x14ac:dyDescent="0.3">
      <c r="A89" s="172">
        <v>14</v>
      </c>
      <c r="B89" s="172">
        <v>68</v>
      </c>
      <c r="C89" s="172" t="s">
        <v>82</v>
      </c>
      <c r="D89" s="172">
        <v>0</v>
      </c>
      <c r="E89" s="166"/>
      <c r="F89" s="173">
        <v>14</v>
      </c>
      <c r="G89" s="173">
        <v>68</v>
      </c>
      <c r="H89" s="173" t="s">
        <v>82</v>
      </c>
      <c r="I89" s="173">
        <v>0</v>
      </c>
      <c r="J89" s="174"/>
      <c r="K89" s="173">
        <v>14</v>
      </c>
      <c r="L89" s="173">
        <v>67</v>
      </c>
      <c r="M89" s="173" t="s">
        <v>82</v>
      </c>
      <c r="N89" s="173">
        <v>0</v>
      </c>
      <c r="P89" s="173">
        <v>14</v>
      </c>
      <c r="Q89" s="173">
        <v>70</v>
      </c>
      <c r="R89" s="173" t="s">
        <v>82</v>
      </c>
      <c r="S89" s="173">
        <v>0</v>
      </c>
    </row>
    <row r="90" spans="1:19" x14ac:dyDescent="0.3">
      <c r="A90" s="172">
        <v>13</v>
      </c>
      <c r="B90" s="172">
        <v>68</v>
      </c>
      <c r="C90" s="172" t="s">
        <v>82</v>
      </c>
      <c r="D90" s="172">
        <v>0</v>
      </c>
      <c r="E90" s="166"/>
      <c r="F90" s="173">
        <v>13</v>
      </c>
      <c r="G90" s="173">
        <v>68</v>
      </c>
      <c r="H90" s="173" t="s">
        <v>82</v>
      </c>
      <c r="I90" s="173">
        <v>0</v>
      </c>
      <c r="J90" s="174"/>
      <c r="K90" s="173">
        <v>13</v>
      </c>
      <c r="L90" s="173">
        <v>67</v>
      </c>
      <c r="M90" s="173" t="s">
        <v>82</v>
      </c>
      <c r="N90" s="173">
        <v>0</v>
      </c>
      <c r="P90" s="173">
        <v>13</v>
      </c>
      <c r="Q90" s="173">
        <v>70</v>
      </c>
      <c r="R90" s="173" t="s">
        <v>82</v>
      </c>
      <c r="S90" s="173">
        <v>0</v>
      </c>
    </row>
    <row r="91" spans="1:19" x14ac:dyDescent="0.3">
      <c r="A91" s="172">
        <v>12</v>
      </c>
      <c r="B91" s="172">
        <v>67</v>
      </c>
      <c r="C91" s="172" t="s">
        <v>82</v>
      </c>
      <c r="D91" s="172">
        <v>0</v>
      </c>
      <c r="E91" s="166"/>
      <c r="F91" s="173">
        <v>12</v>
      </c>
      <c r="G91" s="173">
        <v>67</v>
      </c>
      <c r="H91" s="173" t="s">
        <v>82</v>
      </c>
      <c r="I91" s="173">
        <v>0</v>
      </c>
      <c r="J91" s="174"/>
      <c r="K91" s="173">
        <v>12</v>
      </c>
      <c r="L91" s="173">
        <v>66</v>
      </c>
      <c r="M91" s="173" t="s">
        <v>82</v>
      </c>
      <c r="N91" s="173">
        <v>0</v>
      </c>
      <c r="P91" s="173">
        <v>12</v>
      </c>
      <c r="Q91" s="173">
        <v>70</v>
      </c>
      <c r="R91" s="173" t="s">
        <v>82</v>
      </c>
      <c r="S91" s="173">
        <v>0</v>
      </c>
    </row>
    <row r="92" spans="1:19" x14ac:dyDescent="0.3">
      <c r="A92" s="172">
        <v>11</v>
      </c>
      <c r="B92" s="172">
        <v>67</v>
      </c>
      <c r="C92" s="172" t="s">
        <v>82</v>
      </c>
      <c r="D92" s="172">
        <v>0</v>
      </c>
      <c r="E92" s="166"/>
      <c r="F92" s="173">
        <v>11</v>
      </c>
      <c r="G92" s="173">
        <v>67</v>
      </c>
      <c r="H92" s="173" t="s">
        <v>82</v>
      </c>
      <c r="I92" s="173">
        <v>0</v>
      </c>
      <c r="J92" s="174"/>
      <c r="K92" s="173">
        <v>11</v>
      </c>
      <c r="L92" s="173">
        <v>66</v>
      </c>
      <c r="M92" s="173" t="s">
        <v>82</v>
      </c>
      <c r="N92" s="173">
        <v>0</v>
      </c>
      <c r="P92" s="173">
        <v>11</v>
      </c>
      <c r="Q92" s="173">
        <v>70</v>
      </c>
      <c r="R92" s="173" t="s">
        <v>82</v>
      </c>
      <c r="S92" s="173">
        <v>0</v>
      </c>
    </row>
    <row r="93" spans="1:19" x14ac:dyDescent="0.3">
      <c r="A93" s="172">
        <v>10</v>
      </c>
      <c r="B93" s="172">
        <v>67</v>
      </c>
      <c r="C93" s="172" t="s">
        <v>82</v>
      </c>
      <c r="D93" s="172">
        <v>0</v>
      </c>
      <c r="E93" s="166"/>
      <c r="F93" s="173">
        <v>10</v>
      </c>
      <c r="G93" s="173">
        <v>67</v>
      </c>
      <c r="H93" s="173" t="s">
        <v>82</v>
      </c>
      <c r="I93" s="173">
        <v>0</v>
      </c>
      <c r="J93" s="174"/>
      <c r="K93" s="173">
        <v>10</v>
      </c>
      <c r="L93" s="173">
        <v>66</v>
      </c>
      <c r="M93" s="173" t="s">
        <v>82</v>
      </c>
      <c r="N93" s="173">
        <v>0</v>
      </c>
      <c r="P93" s="173">
        <v>10</v>
      </c>
      <c r="Q93" s="173">
        <v>70</v>
      </c>
      <c r="R93" s="173" t="s">
        <v>82</v>
      </c>
      <c r="S93" s="173">
        <v>0</v>
      </c>
    </row>
    <row r="94" spans="1:19" x14ac:dyDescent="0.3">
      <c r="A94" s="172">
        <v>9</v>
      </c>
      <c r="B94" s="172">
        <v>67</v>
      </c>
      <c r="C94" s="172" t="s">
        <v>82</v>
      </c>
      <c r="D94" s="172">
        <v>0</v>
      </c>
      <c r="E94" s="166"/>
      <c r="F94" s="173">
        <v>9</v>
      </c>
      <c r="G94" s="173">
        <v>67</v>
      </c>
      <c r="H94" s="173" t="s">
        <v>82</v>
      </c>
      <c r="I94" s="173">
        <v>0</v>
      </c>
      <c r="J94" s="174"/>
      <c r="K94" s="173">
        <v>9</v>
      </c>
      <c r="L94" s="173">
        <v>66</v>
      </c>
      <c r="M94" s="173" t="s">
        <v>82</v>
      </c>
      <c r="N94" s="173">
        <v>0</v>
      </c>
      <c r="P94" s="173">
        <v>9</v>
      </c>
      <c r="Q94" s="173">
        <v>70</v>
      </c>
      <c r="R94" s="173" t="s">
        <v>82</v>
      </c>
      <c r="S94" s="173">
        <v>0</v>
      </c>
    </row>
    <row r="95" spans="1:19" x14ac:dyDescent="0.3">
      <c r="A95" s="172">
        <v>8</v>
      </c>
      <c r="B95" s="172">
        <v>67</v>
      </c>
      <c r="C95" s="172" t="s">
        <v>82</v>
      </c>
      <c r="D95" s="172">
        <v>0</v>
      </c>
      <c r="E95" s="166"/>
      <c r="F95" s="173">
        <v>8</v>
      </c>
      <c r="G95" s="173">
        <v>67</v>
      </c>
      <c r="H95" s="173" t="s">
        <v>82</v>
      </c>
      <c r="I95" s="173">
        <v>0</v>
      </c>
      <c r="J95" s="174"/>
      <c r="K95" s="173">
        <v>8</v>
      </c>
      <c r="L95" s="173">
        <v>66</v>
      </c>
      <c r="M95" s="173" t="s">
        <v>82</v>
      </c>
      <c r="N95" s="173">
        <v>0</v>
      </c>
      <c r="P95" s="173">
        <v>8</v>
      </c>
      <c r="Q95" s="173">
        <v>70</v>
      </c>
      <c r="R95" s="173" t="s">
        <v>82</v>
      </c>
      <c r="S95" s="173">
        <v>0</v>
      </c>
    </row>
    <row r="96" spans="1:19" x14ac:dyDescent="0.3">
      <c r="A96" s="172">
        <v>7</v>
      </c>
      <c r="B96" s="172">
        <v>67</v>
      </c>
      <c r="C96" s="172" t="s">
        <v>82</v>
      </c>
      <c r="D96" s="172">
        <v>0</v>
      </c>
      <c r="E96" s="166"/>
      <c r="F96" s="173">
        <v>7</v>
      </c>
      <c r="G96" s="173">
        <v>67</v>
      </c>
      <c r="H96" s="173" t="s">
        <v>82</v>
      </c>
      <c r="I96" s="173">
        <v>0</v>
      </c>
      <c r="J96" s="174"/>
      <c r="K96" s="173">
        <v>7</v>
      </c>
      <c r="L96" s="173">
        <v>66</v>
      </c>
      <c r="M96" s="173" t="s">
        <v>82</v>
      </c>
      <c r="N96" s="173">
        <v>0</v>
      </c>
      <c r="P96" s="173">
        <v>7</v>
      </c>
      <c r="Q96" s="173">
        <v>70</v>
      </c>
      <c r="R96" s="173" t="s">
        <v>82</v>
      </c>
      <c r="S96" s="173">
        <v>0</v>
      </c>
    </row>
    <row r="97" spans="1:19" x14ac:dyDescent="0.3">
      <c r="A97" s="172">
        <v>6</v>
      </c>
      <c r="B97" s="172">
        <v>66</v>
      </c>
      <c r="C97" s="172" t="s">
        <v>82</v>
      </c>
      <c r="D97" s="172">
        <v>0</v>
      </c>
      <c r="E97" s="166"/>
      <c r="F97" s="173">
        <v>6</v>
      </c>
      <c r="G97" s="173">
        <v>66</v>
      </c>
      <c r="H97" s="173" t="s">
        <v>82</v>
      </c>
      <c r="I97" s="173">
        <v>0</v>
      </c>
      <c r="J97" s="174"/>
      <c r="K97" s="173">
        <v>6</v>
      </c>
      <c r="L97" s="173">
        <v>66</v>
      </c>
      <c r="M97" s="173" t="s">
        <v>82</v>
      </c>
      <c r="N97" s="173">
        <v>0</v>
      </c>
      <c r="P97" s="173">
        <v>6</v>
      </c>
      <c r="Q97" s="173">
        <v>70</v>
      </c>
      <c r="R97" s="173" t="s">
        <v>82</v>
      </c>
      <c r="S97" s="173">
        <v>0</v>
      </c>
    </row>
    <row r="98" spans="1:19" x14ac:dyDescent="0.3">
      <c r="A98" s="172">
        <v>5</v>
      </c>
      <c r="B98" s="172">
        <v>66</v>
      </c>
      <c r="C98" s="172" t="s">
        <v>82</v>
      </c>
      <c r="D98" s="172">
        <v>0</v>
      </c>
      <c r="E98" s="166"/>
      <c r="F98" s="173">
        <v>5</v>
      </c>
      <c r="G98" s="173">
        <v>66</v>
      </c>
      <c r="H98" s="173" t="s">
        <v>82</v>
      </c>
      <c r="I98" s="173">
        <v>0</v>
      </c>
      <c r="J98" s="174"/>
      <c r="K98" s="173">
        <v>5</v>
      </c>
      <c r="L98" s="173">
        <v>65</v>
      </c>
      <c r="M98" s="173" t="s">
        <v>82</v>
      </c>
      <c r="N98" s="173">
        <v>0</v>
      </c>
      <c r="P98" s="173">
        <v>5</v>
      </c>
      <c r="Q98" s="173">
        <v>70</v>
      </c>
      <c r="R98" s="173" t="s">
        <v>82</v>
      </c>
      <c r="S98" s="173">
        <v>0</v>
      </c>
    </row>
    <row r="99" spans="1:19" x14ac:dyDescent="0.3">
      <c r="A99" s="172">
        <v>4</v>
      </c>
      <c r="B99" s="172">
        <v>66</v>
      </c>
      <c r="C99" s="172" t="s">
        <v>82</v>
      </c>
      <c r="D99" s="172">
        <v>0</v>
      </c>
      <c r="E99" s="166"/>
      <c r="F99" s="173">
        <v>4</v>
      </c>
      <c r="G99" s="173">
        <v>66</v>
      </c>
      <c r="H99" s="173" t="s">
        <v>82</v>
      </c>
      <c r="I99" s="173">
        <v>0</v>
      </c>
      <c r="J99" s="174"/>
      <c r="K99" s="173">
        <v>4</v>
      </c>
      <c r="L99" s="173">
        <v>65</v>
      </c>
      <c r="M99" s="173" t="s">
        <v>82</v>
      </c>
      <c r="N99" s="173">
        <v>0</v>
      </c>
      <c r="P99" s="173">
        <v>4</v>
      </c>
      <c r="Q99" s="173">
        <v>70</v>
      </c>
      <c r="R99" s="173" t="s">
        <v>82</v>
      </c>
      <c r="S99" s="173">
        <v>0</v>
      </c>
    </row>
    <row r="100" spans="1:19" x14ac:dyDescent="0.3">
      <c r="A100" s="172">
        <v>3</v>
      </c>
      <c r="B100" s="172">
        <v>66</v>
      </c>
      <c r="C100" s="172" t="s">
        <v>82</v>
      </c>
      <c r="D100" s="172">
        <v>0</v>
      </c>
      <c r="E100" s="166"/>
      <c r="F100" s="173">
        <v>3</v>
      </c>
      <c r="G100" s="173">
        <v>66</v>
      </c>
      <c r="H100" s="173" t="s">
        <v>82</v>
      </c>
      <c r="I100" s="173">
        <v>0</v>
      </c>
      <c r="J100" s="174"/>
      <c r="K100" s="173">
        <v>3</v>
      </c>
      <c r="L100" s="173">
        <v>65</v>
      </c>
      <c r="M100" s="173" t="s">
        <v>82</v>
      </c>
      <c r="N100" s="173">
        <v>0</v>
      </c>
      <c r="P100" s="173">
        <v>3</v>
      </c>
      <c r="Q100" s="173">
        <v>70</v>
      </c>
      <c r="R100" s="173" t="s">
        <v>82</v>
      </c>
      <c r="S100" s="173">
        <v>0</v>
      </c>
    </row>
    <row r="101" spans="1:19" x14ac:dyDescent="0.3">
      <c r="A101" s="172">
        <v>2</v>
      </c>
      <c r="B101" s="172">
        <v>66</v>
      </c>
      <c r="C101" s="172" t="s">
        <v>82</v>
      </c>
      <c r="D101" s="172">
        <v>0</v>
      </c>
      <c r="E101" s="166"/>
      <c r="F101" s="173">
        <v>2</v>
      </c>
      <c r="G101" s="173">
        <v>66</v>
      </c>
      <c r="H101" s="173" t="s">
        <v>82</v>
      </c>
      <c r="I101" s="173">
        <v>0</v>
      </c>
      <c r="J101" s="174"/>
      <c r="K101" s="173">
        <v>2</v>
      </c>
      <c r="L101" s="173">
        <v>65</v>
      </c>
      <c r="M101" s="173" t="s">
        <v>82</v>
      </c>
      <c r="N101" s="173">
        <v>0</v>
      </c>
      <c r="P101" s="173">
        <v>2</v>
      </c>
      <c r="Q101" s="173">
        <v>70</v>
      </c>
      <c r="R101" s="173" t="s">
        <v>82</v>
      </c>
      <c r="S101" s="173">
        <v>0</v>
      </c>
    </row>
    <row r="102" spans="1:19" x14ac:dyDescent="0.3">
      <c r="A102" s="172">
        <v>1</v>
      </c>
      <c r="B102" s="172">
        <v>66</v>
      </c>
      <c r="C102" s="172" t="s">
        <v>82</v>
      </c>
      <c r="D102" s="172">
        <v>0</v>
      </c>
      <c r="E102" s="166"/>
      <c r="F102" s="173">
        <v>1</v>
      </c>
      <c r="G102" s="173">
        <v>66</v>
      </c>
      <c r="H102" s="173" t="s">
        <v>82</v>
      </c>
      <c r="I102" s="173">
        <v>0</v>
      </c>
      <c r="J102" s="174"/>
      <c r="K102" s="173">
        <v>1</v>
      </c>
      <c r="L102" s="173">
        <v>65</v>
      </c>
      <c r="M102" s="173" t="s">
        <v>82</v>
      </c>
      <c r="N102" s="173">
        <v>0</v>
      </c>
      <c r="P102" s="173">
        <v>1</v>
      </c>
      <c r="Q102" s="173">
        <v>70</v>
      </c>
      <c r="R102" s="173" t="s">
        <v>82</v>
      </c>
      <c r="S102" s="173">
        <v>0</v>
      </c>
    </row>
    <row r="103" spans="1:19" x14ac:dyDescent="0.3">
      <c r="A103" s="172">
        <v>0</v>
      </c>
      <c r="B103" s="172">
        <v>65</v>
      </c>
      <c r="C103" s="172" t="s">
        <v>82</v>
      </c>
      <c r="D103" s="172">
        <v>0</v>
      </c>
      <c r="E103" s="166"/>
      <c r="F103" s="173">
        <v>0</v>
      </c>
      <c r="G103" s="173">
        <v>65</v>
      </c>
      <c r="H103" s="173" t="s">
        <v>82</v>
      </c>
      <c r="I103" s="173">
        <v>0</v>
      </c>
      <c r="J103" s="174"/>
      <c r="K103" s="173">
        <v>0</v>
      </c>
      <c r="L103" s="173">
        <v>65</v>
      </c>
      <c r="M103" s="173" t="s">
        <v>82</v>
      </c>
      <c r="N103" s="173">
        <v>0</v>
      </c>
      <c r="P103" s="173">
        <v>0</v>
      </c>
      <c r="Q103" s="173">
        <v>70</v>
      </c>
      <c r="R103" s="173" t="s">
        <v>82</v>
      </c>
      <c r="S103" s="173">
        <v>0</v>
      </c>
    </row>
  </sheetData>
  <sheetProtection selectLockedCells="1" selectUnlockedCells="1"/>
  <mergeCells count="4">
    <mergeCell ref="A1:D1"/>
    <mergeCell ref="F1:I1"/>
    <mergeCell ref="K1:N1"/>
    <mergeCell ref="P1:S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Data</vt:lpstr>
      <vt:lpstr>ClassRecord</vt:lpstr>
      <vt:lpstr>Summary</vt:lpstr>
      <vt:lpstr>GradingSheet</vt:lpstr>
      <vt:lpstr>Student's View</vt:lpstr>
      <vt:lpstr>Trans_Tbl</vt:lpstr>
      <vt:lpstr>ALARCON__JOSHUA_ORIEL</vt:lpstr>
      <vt:lpstr>csitem</vt:lpstr>
      <vt:lpstr>Id</vt:lpstr>
      <vt:lpstr>item</vt:lpstr>
      <vt:lpstr>Names</vt:lpstr>
      <vt:lpstr>SGrades</vt:lpstr>
      <vt:lpstr>sid1999</vt:lpstr>
      <vt:lpstr>sid2000</vt:lpstr>
      <vt:lpstr>sid2005</vt:lpstr>
      <vt:lpstr>sid2018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Raphael Peoro</cp:lastModifiedBy>
  <dcterms:created xsi:type="dcterms:W3CDTF">2024-10-15T07:07:03Z</dcterms:created>
  <dcterms:modified xsi:type="dcterms:W3CDTF">2024-10-15T07:07:14Z</dcterms:modified>
</cp:coreProperties>
</file>