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ata\Programming\Projects\Sunaba\Defender\doc\"/>
    </mc:Choice>
  </mc:AlternateContent>
  <xr:revisionPtr revIDLastSave="0" documentId="13_ncr:1_{0BE2FC78-8407-4A94-BEB5-2684DE5C0784}" xr6:coauthVersionLast="46" xr6:coauthVersionMax="46" xr10:uidLastSave="{00000000-0000-0000-0000-000000000000}"/>
  <bookViews>
    <workbookView xWindow="0" yWindow="0" windowWidth="11520" windowHeight="12504" activeTab="1" xr2:uid="{6AD152CE-BB64-4651-A9EB-E7D9A01DA758}"/>
  </bookViews>
  <sheets>
    <sheet name="Enemy" sheetId="1" r:id="rId1"/>
    <sheet name="Tower" sheetId="2" r:id="rId2"/>
    <sheet name="Sheet1" sheetId="3" r:id="rId3"/>
  </sheets>
  <calcPr calcId="181029" concurrentManualCount="2"/>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2" l="1"/>
  <c r="E13" i="2"/>
  <c r="E12" i="2"/>
  <c r="E11" i="2"/>
  <c r="E10" i="2"/>
  <c r="E9" i="2"/>
  <c r="E8" i="2"/>
  <c r="E7" i="2"/>
  <c r="E6" i="2"/>
  <c r="E5" i="2"/>
  <c r="B5" i="2" s="1"/>
  <c r="B12" i="2"/>
  <c r="B8" i="2"/>
  <c r="B6" i="2"/>
  <c r="B10" i="2"/>
  <c r="B14" i="2"/>
  <c r="B7" i="2"/>
  <c r="B13" i="2"/>
  <c r="B11" i="2"/>
  <c r="B9" i="2"/>
  <c r="D5" i="2"/>
  <c r="D6" i="2"/>
  <c r="D7" i="2"/>
  <c r="D8" i="2"/>
  <c r="D9" i="2"/>
  <c r="D10" i="2"/>
  <c r="D11" i="2"/>
  <c r="D12" i="2"/>
  <c r="D13" i="2"/>
  <c r="D14" i="2"/>
  <c r="D10" i="1"/>
  <c r="D11" i="1" s="1"/>
  <c r="A16" i="2"/>
  <c r="C2" i="1"/>
  <c r="D2" i="1"/>
  <c r="E2" i="1" l="1"/>
  <c r="C8" i="2" s="1"/>
  <c r="C7" i="2" l="1"/>
  <c r="C13" i="2"/>
  <c r="C11" i="2"/>
  <c r="C12" i="2"/>
  <c r="C6" i="2"/>
  <c r="C14" i="2"/>
  <c r="C9" i="2"/>
  <c r="C10" i="2"/>
  <c r="C5" i="2"/>
</calcChain>
</file>

<file path=xl/sharedStrings.xml><?xml version="1.0" encoding="utf-8"?>
<sst xmlns="http://schemas.openxmlformats.org/spreadsheetml/2006/main" count="29" uniqueCount="29">
  <si>
    <t>Radius</t>
    <phoneticPr fontId="1"/>
  </si>
  <si>
    <t>Speed</t>
    <phoneticPr fontId="1"/>
  </si>
  <si>
    <t>Distance to Tower</t>
    <phoneticPr fontId="1"/>
  </si>
  <si>
    <t>Height</t>
    <phoneticPr fontId="1"/>
  </si>
  <si>
    <t>Time to Collide with Tower</t>
    <phoneticPr fontId="1"/>
  </si>
  <si>
    <t>Speed of Y-Axis</t>
    <phoneticPr fontId="1"/>
  </si>
  <si>
    <t>Level</t>
    <phoneticPr fontId="1"/>
  </si>
  <si>
    <t>Speed</t>
    <phoneticPr fontId="1"/>
  </si>
  <si>
    <t>Base Speed</t>
    <phoneticPr fontId="1"/>
  </si>
  <si>
    <t>Bullets Shoot till Enemy Arrival</t>
    <phoneticPr fontId="1"/>
  </si>
  <si>
    <t>Life</t>
    <phoneticPr fontId="1"/>
  </si>
  <si>
    <t>Expected Shoot</t>
    <phoneticPr fontId="1"/>
  </si>
  <si>
    <t>15=3*5</t>
    <phoneticPr fontId="1"/>
  </si>
  <si>
    <t>40=4*10</t>
    <phoneticPr fontId="1"/>
  </si>
  <si>
    <t>45=4*10+5</t>
    <phoneticPr fontId="1"/>
  </si>
  <si>
    <t>50=5*10</t>
    <phoneticPr fontId="1"/>
  </si>
  <si>
    <t>350=7*50</t>
    <phoneticPr fontId="1"/>
  </si>
  <si>
    <t>65=6*10+5</t>
    <phoneticPr fontId="1"/>
  </si>
  <si>
    <t>90=6*15</t>
    <phoneticPr fontId="1"/>
  </si>
  <si>
    <t>115=5*20+15</t>
    <phoneticPr fontId="1"/>
  </si>
  <si>
    <t>times of attack</t>
    <phoneticPr fontId="1"/>
  </si>
  <si>
    <t>gold total</t>
    <phoneticPr fontId="1"/>
  </si>
  <si>
    <t>increase in life</t>
    <phoneticPr fontId="1"/>
  </si>
  <si>
    <t>75=5*15</t>
    <phoneticPr fontId="1"/>
  </si>
  <si>
    <t>Equilibrated Shoot</t>
    <phoneticPr fontId="1"/>
  </si>
  <si>
    <t>敵が集まるところに強い砲台を配置</t>
    <rPh sb="0" eb="1">
      <t>テキ</t>
    </rPh>
    <rPh sb="2" eb="3">
      <t>アツ</t>
    </rPh>
    <rPh sb="9" eb="10">
      <t>ツヨ</t>
    </rPh>
    <rPh sb="11" eb="13">
      <t>ホウダイ</t>
    </rPh>
    <rPh sb="14" eb="16">
      <t>ハイチ</t>
    </rPh>
    <phoneticPr fontId="1"/>
  </si>
  <si>
    <t>遠い敵は砲台を取り外して避ける</t>
    <rPh sb="0" eb="1">
      <t>トオ</t>
    </rPh>
    <rPh sb="2" eb="3">
      <t>テキ</t>
    </rPh>
    <rPh sb="4" eb="6">
      <t>ホウダイ</t>
    </rPh>
    <rPh sb="7" eb="8">
      <t>ト</t>
    </rPh>
    <rPh sb="9" eb="10">
      <t>ハズ</t>
    </rPh>
    <rPh sb="12" eb="13">
      <t>ヨ</t>
    </rPh>
    <phoneticPr fontId="1"/>
  </si>
  <si>
    <t>砲台を自爆から守るために捨て砲台を配置</t>
    <rPh sb="0" eb="2">
      <t>ホウダイ</t>
    </rPh>
    <rPh sb="3" eb="5">
      <t>ジバク</t>
    </rPh>
    <rPh sb="7" eb="8">
      <t>マモ</t>
    </rPh>
    <rPh sb="12" eb="13">
      <t>ス</t>
    </rPh>
    <rPh sb="14" eb="16">
      <t>ホウダイ</t>
    </rPh>
    <rPh sb="17" eb="19">
      <t>ハイチ</t>
    </rPh>
    <phoneticPr fontId="1"/>
  </si>
  <si>
    <t>砲台は低レベルのとき強化の恩恵が多いから一つ強力のやつより複数</t>
    <rPh sb="0" eb="2">
      <t>ホウダイ</t>
    </rPh>
    <rPh sb="3" eb="4">
      <t>テイ</t>
    </rPh>
    <rPh sb="10" eb="12">
      <t>キョウカ</t>
    </rPh>
    <rPh sb="13" eb="15">
      <t>オンケイ</t>
    </rPh>
    <rPh sb="16" eb="17">
      <t>オオ</t>
    </rPh>
    <rPh sb="20" eb="21">
      <t>ヒト</t>
    </rPh>
    <rPh sb="22" eb="24">
      <t>キョウリョク</t>
    </rPh>
    <rPh sb="29" eb="31">
      <t>フクスウ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</si>
</sst>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80" formatCode="0.00_ "/>
  </numFmts>
  <fonts count="3" x14ac:knownFonts="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s>
  <fills count="3">
    <fill>
      <patternFill patternType="none"/>
    </fill>
    <fill>
      <patternFill patternType="gray125"/>
    </fill>
    <fill>
      <patternFill patternType="solid">
        <fgColor theme="4"/>
        <bgColor theme="4"/>
      </patternFill>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5">
    <xf numFmtId="0" fontId="0" fillId="0" borderId="0" xfId="0">
      <alignment vertical="center"/>
    </xf>
    <xf numFmtId="0" fontId="2" fillId="2" borderId="1" xfId="0" applyFont="1" applyFill="1" applyBorder="1">
      <alignment vertical="center"/>
    </xf>
    <xf numFmtId="176" fontId="0" fillId="0" borderId="0" xfId="0" applyNumberFormat="1">
      <alignment vertical="center"/>
    </xf>
    <xf numFmtId="0" fontId="2" fillId="2" borderId="0" xfId="0" applyFont="1" applyFill="1" applyBorder="1">
      <alignment vertical="center"/>
    </xf>
    <xf numFmtId="180" fontId="0" fillId="0" borderId="0" xfId="0" applyNumberFormat="1">
      <alignment vertical="center"/>
    </xf>
  </cellXfs>
  <cellStyles count="1">
    <cellStyle name="標準" xfId="0" builtinId="0"/>
  </cellStyles>
  <dxfs count="4">
    <dxf>
      <numFmt numFmtId="176" formatCode="0.0_ "/>
    </dxf>
    <dxf>
      <numFmt numFmtId="180" formatCode="0.00_ "/>
    </dxf>
    <dxf>
      <numFmt numFmtId="176" formatCode="0.0_ "/>
    </dxf>
    <dxf>
      <numFmt numFmtId="176" formatCode="0.0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Speed Formula</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5"/>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trendlineLbl>
          </c:trendline>
          <c:xVal>
            <c:numRef>
              <c:f>Tower!$A$5:$A$14</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Tower!$B$5:$B$14</c:f>
              <c:numCache>
                <c:formatCode>0.00_ </c:formatCode>
                <c:ptCount val="10"/>
                <c:pt idx="0">
                  <c:v>41.813052890456184</c:v>
                </c:pt>
                <c:pt idx="1">
                  <c:v>27.904554138779094</c:v>
                </c:pt>
                <c:pt idx="2">
                  <c:v>22.469541179956238</c:v>
                </c:pt>
                <c:pt idx="3">
                  <c:v>19.39277515135554</c:v>
                </c:pt>
                <c:pt idx="4">
                  <c:v>17.351997874691335</c:v>
                </c:pt>
                <c:pt idx="5">
                  <c:v>15.872155148205277</c:v>
                </c:pt>
                <c:pt idx="6">
                  <c:v>14.73572396181576</c:v>
                </c:pt>
                <c:pt idx="7">
                  <c:v>13.827369567036138</c:v>
                </c:pt>
                <c:pt idx="8">
                  <c:v>13.079555501165361</c:v>
                </c:pt>
                <c:pt idx="9">
                  <c:v>12.449781248667259</c:v>
                </c:pt>
              </c:numCache>
            </c:numRef>
          </c:yVal>
          <c:smooth val="0"/>
          <c:extLst>
            <c:ext xmlns:c16="http://schemas.microsoft.com/office/drawing/2014/chart" uri="{C3380CC4-5D6E-409C-BE32-E72D297353CC}">
              <c16:uniqueId val="{00000000-3904-41DA-BFD8-78BE7CA1A1B0}"/>
            </c:ext>
          </c:extLst>
        </c:ser>
        <c:dLbls>
          <c:showLegendKey val="0"/>
          <c:showVal val="0"/>
          <c:showCatName val="0"/>
          <c:showSerName val="0"/>
          <c:showPercent val="0"/>
          <c:showBubbleSize val="0"/>
        </c:dLbls>
        <c:axId val="1085955976"/>
        <c:axId val="1085957616"/>
      </c:scatterChart>
      <c:valAx>
        <c:axId val="1085955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085957616"/>
        <c:crosses val="autoZero"/>
        <c:crossBetween val="midCat"/>
      </c:valAx>
      <c:valAx>
        <c:axId val="1085957616"/>
        <c:scaling>
          <c:orientation val="minMax"/>
        </c:scaling>
        <c:delete val="0"/>
        <c:axPos val="l"/>
        <c:majorGridlines>
          <c:spPr>
            <a:ln w="9525" cap="flat" cmpd="sng" algn="ctr">
              <a:solidFill>
                <a:schemeClr val="tx1">
                  <a:lumMod val="15000"/>
                  <a:lumOff val="85000"/>
                </a:schemeClr>
              </a:solidFill>
              <a:round/>
            </a:ln>
            <a:effectLst/>
          </c:spPr>
        </c:majorGridlines>
        <c:numFmt formatCode="0.00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0859559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Shoot</a:t>
            </a:r>
            <a:r>
              <a:rPr lang="en-US" altLang="ja-JP" baseline="0"/>
              <a:t> Equilibrium</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Tower!$E$5:$E$14</c:f>
              <c:numCache>
                <c:formatCode>0.0_ </c:formatCode>
                <c:ptCount val="10"/>
                <c:pt idx="0">
                  <c:v>8.7143575756999034</c:v>
                </c:pt>
                <c:pt idx="1">
                  <c:v>14.054727044622879</c:v>
                </c:pt>
                <c:pt idx="2">
                  <c:v>17.938101824688552</c:v>
                </c:pt>
                <c:pt idx="3">
                  <c:v>21.101386805316782</c:v>
                </c:pt>
                <c:pt idx="4">
                  <c:v>23.818352632086707</c:v>
                </c:pt>
                <c:pt idx="5">
                  <c:v>26.225530548109404</c:v>
                </c:pt>
                <c:pt idx="6">
                  <c:v>28.402306745219235</c:v>
                </c:pt>
                <c:pt idx="7">
                  <c:v>30.399510104077422</c:v>
                </c:pt>
                <c:pt idx="8">
                  <c:v>32.25192851240886</c:v>
                </c:pt>
                <c:pt idx="9">
                  <c:v>33.98456800579995</c:v>
                </c:pt>
              </c:numCache>
            </c:numRef>
          </c:yVal>
          <c:smooth val="1"/>
          <c:extLst>
            <c:ext xmlns:c16="http://schemas.microsoft.com/office/drawing/2014/chart" uri="{C3380CC4-5D6E-409C-BE32-E72D297353CC}">
              <c16:uniqueId val="{00000000-1BB0-4185-9600-F1FFEE9DABE1}"/>
            </c:ext>
          </c:extLst>
        </c:ser>
        <c:ser>
          <c:idx val="1"/>
          <c:order val="1"/>
          <c:tx>
            <c:v>EQ</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Tower!$A$5:$A$14</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Tower!$D$5:$D$14</c:f>
              <c:numCache>
                <c:formatCode>0.0_ </c:formatCode>
                <c:ptCount val="10"/>
                <c:pt idx="0">
                  <c:v>5</c:v>
                </c:pt>
                <c:pt idx="1">
                  <c:v>10</c:v>
                </c:pt>
                <c:pt idx="2">
                  <c:v>15</c:v>
                </c:pt>
                <c:pt idx="3">
                  <c:v>20</c:v>
                </c:pt>
                <c:pt idx="4">
                  <c:v>25</c:v>
                </c:pt>
                <c:pt idx="5">
                  <c:v>30</c:v>
                </c:pt>
                <c:pt idx="6">
                  <c:v>35</c:v>
                </c:pt>
                <c:pt idx="7">
                  <c:v>40</c:v>
                </c:pt>
                <c:pt idx="8">
                  <c:v>45</c:v>
                </c:pt>
                <c:pt idx="9">
                  <c:v>50</c:v>
                </c:pt>
              </c:numCache>
            </c:numRef>
          </c:yVal>
          <c:smooth val="1"/>
          <c:extLst>
            <c:ext xmlns:c16="http://schemas.microsoft.com/office/drawing/2014/chart" uri="{C3380CC4-5D6E-409C-BE32-E72D297353CC}">
              <c16:uniqueId val="{00000001-0DBD-4B65-9312-BC3117A5DB7C}"/>
            </c:ext>
          </c:extLst>
        </c:ser>
        <c:dLbls>
          <c:showLegendKey val="0"/>
          <c:showVal val="0"/>
          <c:showCatName val="0"/>
          <c:showSerName val="0"/>
          <c:showPercent val="0"/>
          <c:showBubbleSize val="0"/>
        </c:dLbls>
        <c:axId val="914080048"/>
        <c:axId val="914071848"/>
      </c:scatterChart>
      <c:valAx>
        <c:axId val="91408004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914071848"/>
        <c:crosses val="autoZero"/>
        <c:crossBetween val="midCat"/>
      </c:valAx>
      <c:valAx>
        <c:axId val="914071848"/>
        <c:scaling>
          <c:orientation val="minMax"/>
        </c:scaling>
        <c:delete val="0"/>
        <c:axPos val="l"/>
        <c:majorGridlines>
          <c:spPr>
            <a:ln w="9525" cap="flat" cmpd="sng" algn="ctr">
              <a:solidFill>
                <a:schemeClr val="tx1">
                  <a:lumMod val="15000"/>
                  <a:lumOff val="85000"/>
                </a:schemeClr>
              </a:solidFill>
              <a:round/>
            </a:ln>
            <a:effectLst/>
          </c:spPr>
        </c:majorGridlines>
        <c:numFmt formatCode="0.0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9140800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224790</xdr:colOff>
      <xdr:row>14</xdr:row>
      <xdr:rowOff>158115</xdr:rowOff>
    </xdr:from>
    <xdr:to>
      <xdr:col>4</xdr:col>
      <xdr:colOff>1287780</xdr:colOff>
      <xdr:row>26</xdr:row>
      <xdr:rowOff>203835</xdr:rowOff>
    </xdr:to>
    <xdr:graphicFrame macro="">
      <xdr:nvGraphicFramePr>
        <xdr:cNvPr id="2" name="グラフ 1">
          <a:extLst>
            <a:ext uri="{FF2B5EF4-FFF2-40B4-BE49-F238E27FC236}">
              <a16:creationId xmlns:a16="http://schemas.microsoft.com/office/drawing/2014/main" id="{5421DD2E-812B-4ECF-AB84-CA2CE819E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384810</xdr:colOff>
      <xdr:row>1</xdr:row>
      <xdr:rowOff>211455</xdr:rowOff>
    </xdr:from>
    <xdr:to>
      <xdr:col>12</xdr:col>
      <xdr:colOff>49530</xdr:colOff>
      <xdr:row>14</xdr:row>
      <xdr:rowOff>24765</xdr:rowOff>
    </xdr:to>
    <xdr:graphicFrame macro="">
      <xdr:nvGraphicFramePr>
        <xdr:cNvPr id="3" name="グラフ 2">
          <a:extLst>
            <a:ext uri="{FF2B5EF4-FFF2-40B4-BE49-F238E27FC236}">
              <a16:creationId xmlns:a16="http://schemas.microsoft.com/office/drawing/2014/main" id="{F9AA7176-B26B-4A34-966D-86E72FF70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B00511-5B3F-4AC2-8A67-45947528DA29}" name="テーブル1" displayName="テーブル1" ref="A1:E2" totalsRowShown="0">
  <autoFilter ref="A1:E2" xr:uid="{B9082AB8-0C7F-4F01-85F3-6AF909ED9BE5}"/>
  <tableColumns count="5">
    <tableColumn id="1" xr3:uid="{86F773A7-C3FC-45D8-A2A5-25FC198A447E}" name="Radius"/>
    <tableColumn id="2" xr3:uid="{BD868863-D6B7-43AA-BC1E-AE6DA7A79403}" name="Speed"/>
    <tableColumn id="4" xr3:uid="{A6D96C4C-2078-4018-A7FF-E11B6C25F55B}" name="Speed of Y-Axis">
      <calculatedColumnFormula>テーブル1[[#This Row],[Speed]]*1.4</calculatedColumnFormula>
    </tableColumn>
    <tableColumn id="3" xr3:uid="{D1438613-05EE-4220-A923-D3C78A412DA6}" name="Distance to Tower">
      <calculatedColumnFormula>100-A2*2-Tower!A2</calculatedColumnFormula>
    </tableColumn>
    <tableColumn id="5" xr3:uid="{FC18FFD9-DB8D-4C91-AEC7-5A69167A6F45}" name="Time to Collide with Tower">
      <calculatedColumnFormula>テーブル1[[#This Row],[Distance to Tower]]*テーブル1[[#This Row],[Speed of Y-Axis]]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C1DD45-A7A6-448E-84A7-4A79799FF31F}" name="テーブル4" displayName="テーブル4" ref="A4:A14" totalsRowShown="0">
  <autoFilter ref="A4:A14" xr:uid="{E0E38AE4-5252-433C-BF9F-BBCAB987E4BA}"/>
  <tableColumns count="1">
    <tableColumn id="1" xr3:uid="{0903A73B-90D8-4882-9D59-68AB2500B051}" name="Lif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6D103B-8575-41F0-AE9E-73461599B2C5}" name="テーブル2" displayName="テーブル2" ref="A1:B2" totalsRowShown="0">
  <autoFilter ref="A1:B2" xr:uid="{109998D9-ADBB-4B6C-87B0-DB392D115668}"/>
  <tableColumns count="2">
    <tableColumn id="1" xr3:uid="{23BC00C6-244C-4608-9BA2-C548EA7A78C1}" name="Height"/>
    <tableColumn id="2" xr3:uid="{4EA36D01-4860-41E6-9DFC-D97D3B401540}" name="Base Spe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E28406-1DB1-4718-B732-F959E32F6A4F}" name="テーブル3" displayName="テーブル3" ref="A4:E14" totalsRowShown="0">
  <autoFilter ref="A4:E14" xr:uid="{A1815F41-EAD6-4C06-A656-27A00E6CFACB}"/>
  <tableColumns count="5">
    <tableColumn id="1" xr3:uid="{6A7F8E12-A05C-4EAF-8982-B1077EC711CB}" name="Level"/>
    <tableColumn id="2" xr3:uid="{9979FC82-4591-4A02-80C7-1748B74F4DF0}" name="Speed" dataDxfId="1">
      <calculatedColumnFormula>テーブル1[Time to Collide with Tower]/(テーブル3[[#This Row],[Expected Shoot]] + 2)</calculatedColumnFormula>
    </tableColumn>
    <tableColumn id="3" xr3:uid="{60D3B640-777A-409A-B9F7-8B66EC69AF77}" name="Bullets Shoot till Enemy Arrival" dataDxfId="3">
      <calculatedColumnFormula>テーブル1[Time to Collide with Tower]/テーブル3[Speed] - 2</calculatedColumnFormula>
    </tableColumn>
    <tableColumn id="5" xr3:uid="{29096A4E-D9F4-48B3-8DCD-FB0457D0D19B}" name="Equilibrated Shoot" dataDxfId="2">
      <calculatedColumnFormula>テーブル3[Level]*5</calculatedColumnFormula>
    </tableColumn>
    <tableColumn id="4" xr3:uid="{92538962-7F1E-4D4C-B21E-A38B37AAE60B}" name="Expected Shoot" dataDxfId="0">
      <calculatedColumnFormula>1.1 * POWER(900 * テーブル3[[#This Row],[Level]], 0.4) - 8</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24089-3523-48E2-9C89-EB95F1721D91}">
  <dimension ref="A1:E14"/>
  <sheetViews>
    <sheetView workbookViewId="0">
      <selection activeCell="D5" sqref="D5"/>
    </sheetView>
  </sheetViews>
  <sheetFormatPr defaultRowHeight="17.7" x14ac:dyDescent="0.85"/>
  <cols>
    <col min="1" max="1" width="8.90234375" bestFit="1" customWidth="1"/>
    <col min="2" max="2" width="8.37890625" bestFit="1" customWidth="1"/>
    <col min="3" max="3" width="16.94921875" bestFit="1" customWidth="1"/>
    <col min="4" max="4" width="19.09375" bestFit="1" customWidth="1"/>
    <col min="5" max="5" width="26.94921875" bestFit="1" customWidth="1"/>
    <col min="12" max="12" width="12.7109375" bestFit="1" customWidth="1"/>
  </cols>
  <sheetData>
    <row r="1" spans="1:5" x14ac:dyDescent="0.85">
      <c r="A1" t="s">
        <v>0</v>
      </c>
      <c r="B1" t="s">
        <v>1</v>
      </c>
      <c r="C1" t="s">
        <v>5</v>
      </c>
      <c r="D1" t="s">
        <v>2</v>
      </c>
      <c r="E1" t="s">
        <v>4</v>
      </c>
    </row>
    <row r="2" spans="1:5" x14ac:dyDescent="0.85">
      <c r="A2">
        <v>5</v>
      </c>
      <c r="B2">
        <v>4</v>
      </c>
      <c r="C2">
        <f>テーブル1[[#This Row],[Speed]]*1.4</f>
        <v>5.6</v>
      </c>
      <c r="D2">
        <f>100-A2*2-Tower!A2</f>
        <v>80</v>
      </c>
      <c r="E2">
        <f>テーブル1[[#This Row],[Distance to Tower]]*テーブル1[[#This Row],[Speed of Y-Axis]]</f>
        <v>448</v>
      </c>
    </row>
    <row r="4" spans="1:5" x14ac:dyDescent="0.85">
      <c r="A4" t="s">
        <v>10</v>
      </c>
      <c r="C4" t="s">
        <v>12</v>
      </c>
      <c r="D4">
        <v>25</v>
      </c>
      <c r="E4" t="s">
        <v>22</v>
      </c>
    </row>
    <row r="5" spans="1:5" x14ac:dyDescent="0.85">
      <c r="A5">
        <v>5</v>
      </c>
      <c r="C5" t="s">
        <v>13</v>
      </c>
    </row>
    <row r="6" spans="1:5" x14ac:dyDescent="0.85">
      <c r="A6">
        <v>10</v>
      </c>
      <c r="C6" t="s">
        <v>17</v>
      </c>
    </row>
    <row r="7" spans="1:5" x14ac:dyDescent="0.85">
      <c r="A7">
        <v>15</v>
      </c>
      <c r="C7" t="s">
        <v>18</v>
      </c>
    </row>
    <row r="8" spans="1:5" x14ac:dyDescent="0.85">
      <c r="A8">
        <v>20</v>
      </c>
      <c r="C8" t="s">
        <v>19</v>
      </c>
    </row>
    <row r="9" spans="1:5" x14ac:dyDescent="0.85">
      <c r="A9">
        <v>25</v>
      </c>
      <c r="C9" t="s">
        <v>15</v>
      </c>
    </row>
    <row r="10" spans="1:5" x14ac:dyDescent="0.85">
      <c r="A10">
        <v>30</v>
      </c>
      <c r="C10" t="s">
        <v>16</v>
      </c>
      <c r="D10">
        <f>(350-15)/25</f>
        <v>13.4</v>
      </c>
      <c r="E10" t="s">
        <v>20</v>
      </c>
    </row>
    <row r="11" spans="1:5" x14ac:dyDescent="0.85">
      <c r="A11">
        <v>35</v>
      </c>
      <c r="D11">
        <f>D10*6</f>
        <v>80.400000000000006</v>
      </c>
      <c r="E11" t="s">
        <v>21</v>
      </c>
    </row>
    <row r="12" spans="1:5" x14ac:dyDescent="0.85">
      <c r="A12">
        <v>40</v>
      </c>
      <c r="C12" t="s">
        <v>14</v>
      </c>
    </row>
    <row r="13" spans="1:5" x14ac:dyDescent="0.85">
      <c r="A13">
        <v>45</v>
      </c>
      <c r="C13" t="s">
        <v>23</v>
      </c>
    </row>
    <row r="14" spans="1:5" x14ac:dyDescent="0.85">
      <c r="A14">
        <v>50</v>
      </c>
    </row>
  </sheetData>
  <phoneticPr fontId="1"/>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6B921-6970-4F1C-9BC5-6A0A32D91462}">
  <dimension ref="A1:E16"/>
  <sheetViews>
    <sheetView tabSelected="1" topLeftCell="B1" workbookViewId="0">
      <selection activeCell="E13" sqref="E13"/>
    </sheetView>
  </sheetViews>
  <sheetFormatPr defaultRowHeight="17.7" x14ac:dyDescent="0.85"/>
  <cols>
    <col min="1" max="1" width="8.7109375" bestFit="1" customWidth="1"/>
    <col min="2" max="2" width="13.234375" bestFit="1" customWidth="1"/>
    <col min="3" max="3" width="30.6171875" bestFit="1" customWidth="1"/>
    <col min="4" max="4" width="19.37890625" bestFit="1" customWidth="1"/>
    <col min="5" max="5" width="16.6640625" bestFit="1" customWidth="1"/>
  </cols>
  <sheetData>
    <row r="1" spans="1:5" x14ac:dyDescent="0.85">
      <c r="A1" t="s">
        <v>3</v>
      </c>
      <c r="B1" t="s">
        <v>8</v>
      </c>
    </row>
    <row r="2" spans="1:5" x14ac:dyDescent="0.85">
      <c r="A2">
        <v>10</v>
      </c>
      <c r="B2">
        <v>60</v>
      </c>
    </row>
    <row r="4" spans="1:5" ht="18.3" x14ac:dyDescent="0.85">
      <c r="A4" t="s">
        <v>6</v>
      </c>
      <c r="B4" t="s">
        <v>7</v>
      </c>
      <c r="C4" s="1" t="s">
        <v>9</v>
      </c>
      <c r="D4" s="3" t="s">
        <v>24</v>
      </c>
      <c r="E4" t="s">
        <v>11</v>
      </c>
    </row>
    <row r="5" spans="1:5" x14ac:dyDescent="0.85">
      <c r="A5">
        <v>1</v>
      </c>
      <c r="B5" s="4">
        <f>テーブル1[Time to Collide with Tower]/(テーブル3[[#This Row],[Expected Shoot]] + 2)</f>
        <v>41.813052890456184</v>
      </c>
      <c r="C5" s="2">
        <f>テーブル1[Time to Collide with Tower]/テーブル3[Speed] - 2</f>
        <v>8.7143575756999052</v>
      </c>
      <c r="D5" s="2">
        <f>テーブル3[Level]*5</f>
        <v>5</v>
      </c>
      <c r="E5" s="2">
        <f>1.1 * POWER(900 * テーブル3[[#This Row],[Level]], 0.4) - 8</f>
        <v>8.7143575756999034</v>
      </c>
    </row>
    <row r="6" spans="1:5" x14ac:dyDescent="0.85">
      <c r="A6">
        <v>2</v>
      </c>
      <c r="B6" s="4">
        <f>テーブル1[Time to Collide with Tower]/(テーブル3[[#This Row],[Expected Shoot]] + 2)</f>
        <v>27.904554138779094</v>
      </c>
      <c r="C6" s="2">
        <f>テーブル1[Time to Collide with Tower]/テーブル3[Speed] - 2</f>
        <v>14.054727044622879</v>
      </c>
      <c r="D6" s="2">
        <f>テーブル3[Level]*5</f>
        <v>10</v>
      </c>
      <c r="E6" s="2">
        <f>1.1 * POWER(900 * テーブル3[[#This Row],[Level]], 0.4) - 8</f>
        <v>14.054727044622879</v>
      </c>
    </row>
    <row r="7" spans="1:5" x14ac:dyDescent="0.85">
      <c r="A7">
        <v>3</v>
      </c>
      <c r="B7" s="4">
        <f>テーブル1[Time to Collide with Tower]/(テーブル3[[#This Row],[Expected Shoot]] + 2)</f>
        <v>22.469541179956238</v>
      </c>
      <c r="C7" s="2">
        <f>テーブル1[Time to Collide with Tower]/テーブル3[Speed] - 2</f>
        <v>17.938101824688552</v>
      </c>
      <c r="D7" s="2">
        <f>テーブル3[Level]*5</f>
        <v>15</v>
      </c>
      <c r="E7" s="2">
        <f>1.1 * POWER(900 * テーブル3[[#This Row],[Level]], 0.4) - 8</f>
        <v>17.938101824688552</v>
      </c>
    </row>
    <row r="8" spans="1:5" x14ac:dyDescent="0.85">
      <c r="A8">
        <v>4</v>
      </c>
      <c r="B8" s="4">
        <f>テーブル1[Time to Collide with Tower]/(テーブル3[[#This Row],[Expected Shoot]] + 2)</f>
        <v>19.39277515135554</v>
      </c>
      <c r="C8" s="2">
        <f>テーブル1[Time to Collide with Tower]/テーブル3[Speed] - 2</f>
        <v>21.101386805316782</v>
      </c>
      <c r="D8" s="2">
        <f>テーブル3[Level]*5</f>
        <v>20</v>
      </c>
      <c r="E8" s="2">
        <f>1.1 * POWER(900 * テーブル3[[#This Row],[Level]], 0.4) - 8</f>
        <v>21.101386805316782</v>
      </c>
    </row>
    <row r="9" spans="1:5" x14ac:dyDescent="0.85">
      <c r="A9">
        <v>5</v>
      </c>
      <c r="B9" s="4">
        <f>テーブル1[Time to Collide with Tower]/(テーブル3[[#This Row],[Expected Shoot]] + 2)</f>
        <v>17.351997874691335</v>
      </c>
      <c r="C9" s="2">
        <f>テーブル1[Time to Collide with Tower]/テーブル3[Speed] - 2</f>
        <v>23.818352632086707</v>
      </c>
      <c r="D9" s="2">
        <f>テーブル3[Level]*5</f>
        <v>25</v>
      </c>
      <c r="E9" s="2">
        <f>1.1 * POWER(900 * テーブル3[[#This Row],[Level]], 0.4) - 8</f>
        <v>23.818352632086707</v>
      </c>
    </row>
    <row r="10" spans="1:5" x14ac:dyDescent="0.85">
      <c r="A10">
        <v>6</v>
      </c>
      <c r="B10" s="4">
        <f>テーブル1[Time to Collide with Tower]/(テーブル3[[#This Row],[Expected Shoot]] + 2)</f>
        <v>15.872155148205277</v>
      </c>
      <c r="C10" s="2">
        <f>テーブル1[Time to Collide with Tower]/テーブル3[Speed] - 2</f>
        <v>26.225530548109404</v>
      </c>
      <c r="D10" s="2">
        <f>テーブル3[Level]*5</f>
        <v>30</v>
      </c>
      <c r="E10" s="2">
        <f>1.1 * POWER(900 * テーブル3[[#This Row],[Level]], 0.4) - 8</f>
        <v>26.225530548109404</v>
      </c>
    </row>
    <row r="11" spans="1:5" x14ac:dyDescent="0.85">
      <c r="A11">
        <v>7</v>
      </c>
      <c r="B11" s="4">
        <f>テーブル1[Time to Collide with Tower]/(テーブル3[[#This Row],[Expected Shoot]] + 2)</f>
        <v>14.73572396181576</v>
      </c>
      <c r="C11" s="2">
        <f>テーブル1[Time to Collide with Tower]/テーブル3[Speed] - 2</f>
        <v>28.402306745219235</v>
      </c>
      <c r="D11" s="2">
        <f>テーブル3[Level]*5</f>
        <v>35</v>
      </c>
      <c r="E11" s="2">
        <f>1.1 * POWER(900 * テーブル3[[#This Row],[Level]], 0.4) - 8</f>
        <v>28.402306745219235</v>
      </c>
    </row>
    <row r="12" spans="1:5" x14ac:dyDescent="0.85">
      <c r="A12">
        <v>8</v>
      </c>
      <c r="B12" s="4">
        <f>テーブル1[Time to Collide with Tower]/(テーブル3[[#This Row],[Expected Shoot]] + 2)</f>
        <v>13.827369567036138</v>
      </c>
      <c r="C12" s="2">
        <f>テーブル1[Time to Collide with Tower]/テーブル3[Speed] - 2</f>
        <v>30.399510104077422</v>
      </c>
      <c r="D12" s="2">
        <f>テーブル3[Level]*5</f>
        <v>40</v>
      </c>
      <c r="E12" s="2">
        <f>1.1 * POWER(900 * テーブル3[[#This Row],[Level]], 0.4) - 8</f>
        <v>30.399510104077422</v>
      </c>
    </row>
    <row r="13" spans="1:5" x14ac:dyDescent="0.85">
      <c r="A13">
        <v>9</v>
      </c>
      <c r="B13" s="4">
        <f>テーブル1[Time to Collide with Tower]/(テーブル3[[#This Row],[Expected Shoot]] + 2)</f>
        <v>13.079555501165361</v>
      </c>
      <c r="C13" s="2">
        <f>テーブル1[Time to Collide with Tower]/テーブル3[Speed] - 2</f>
        <v>32.25192851240886</v>
      </c>
      <c r="D13" s="2">
        <f>テーブル3[Level]*5</f>
        <v>45</v>
      </c>
      <c r="E13" s="2">
        <f>1.1 * POWER(900 * テーブル3[[#This Row],[Level]], 0.4) - 8</f>
        <v>32.25192851240886</v>
      </c>
    </row>
    <row r="14" spans="1:5" x14ac:dyDescent="0.85">
      <c r="A14">
        <v>10</v>
      </c>
      <c r="B14" s="4">
        <f>テーブル1[Time to Collide with Tower]/(テーブル3[[#This Row],[Expected Shoot]] + 2)</f>
        <v>12.449781248667259</v>
      </c>
      <c r="C14" s="2">
        <f>テーブル1[Time to Collide with Tower]/テーブル3[Speed] - 2</f>
        <v>33.98456800579995</v>
      </c>
      <c r="D14" s="2">
        <f>テーブル3[Level]*5</f>
        <v>50</v>
      </c>
      <c r="E14" s="2">
        <f>1.1 * POWER(900 * テーブル3[[#This Row],[Level]], 0.4) - 8</f>
        <v>33.98456800579995</v>
      </c>
    </row>
    <row r="16" spans="1:5" x14ac:dyDescent="0.85">
      <c r="A16">
        <f>7*9</f>
        <v>63</v>
      </c>
    </row>
  </sheetData>
  <phoneticPr fontId="1"/>
  <pageMargins left="0.7" right="0.7" top="0.75" bottom="0.75" header="0.3" footer="0.3"/>
  <pageSetup paperSize="9" orientation="portrait" r:id="rId1"/>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A29FC-F91A-4B38-AFFC-EF0161C27771}">
  <dimension ref="A1:A4"/>
  <sheetViews>
    <sheetView workbookViewId="0">
      <selection activeCell="A4" sqref="A4"/>
    </sheetView>
  </sheetViews>
  <sheetFormatPr defaultRowHeight="17.7" x14ac:dyDescent="0.85"/>
  <sheetData>
    <row r="1" spans="1:1" x14ac:dyDescent="0.85">
      <c r="A1" t="s">
        <v>25</v>
      </c>
    </row>
    <row r="2" spans="1:1" x14ac:dyDescent="0.85">
      <c r="A2" t="s">
        <v>26</v>
      </c>
    </row>
    <row r="3" spans="1:1" x14ac:dyDescent="0.85">
      <c r="A3" t="s">
        <v>27</v>
      </c>
    </row>
    <row r="4" spans="1:1" x14ac:dyDescent="0.85">
      <c r="A4" t="s">
        <v>28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Enemy</vt:lpstr>
      <vt:lpstr>Tower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JiaChen ZENG</dc:creator>
  <cp:lastModifiedBy>湊 梓真</cp:lastModifiedBy>
  <dcterms:created xsi:type="dcterms:W3CDTF">2021-05-18T10:00:08Z</dcterms:created>
  <dcterms:modified xsi:type="dcterms:W3CDTF">2021-05-22T15:30:03Z</dcterms:modified>
</cp:coreProperties>
</file>