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编程\Projects\Sunaba\Defender\"/>
    </mc:Choice>
  </mc:AlternateContent>
  <xr:revisionPtr revIDLastSave="0" documentId="13_ncr:1_{41A2079C-2945-4362-B6C4-7AD670FF9A09}" xr6:coauthVersionLast="46" xr6:coauthVersionMax="46" xr10:uidLastSave="{00000000-0000-0000-0000-000000000000}"/>
  <bookViews>
    <workbookView xWindow="0" yWindow="0" windowWidth="11520" windowHeight="12504" xr2:uid="{6AD152CE-BB64-4651-A9EB-E7D9A01DA758}"/>
  </bookViews>
  <sheets>
    <sheet name="Enemy" sheetId="1" r:id="rId1"/>
    <sheet name="Tower" sheetId="2" r:id="rId2"/>
  </sheets>
  <calcPr calcId="181029" concurrentManualCount="2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11" i="1" s="1"/>
  <c r="A16" i="2"/>
  <c r="D5" i="2"/>
  <c r="D6" i="2"/>
  <c r="D7" i="2"/>
  <c r="D8" i="2"/>
  <c r="D9" i="2"/>
  <c r="D10" i="2"/>
  <c r="D11" i="2"/>
  <c r="D12" i="2"/>
  <c r="D13" i="2"/>
  <c r="D14" i="2"/>
  <c r="C2" i="1"/>
  <c r="D2" i="1"/>
  <c r="E2" i="1" l="1"/>
  <c r="C8" i="2" s="1"/>
  <c r="C7" i="2" l="1"/>
  <c r="C13" i="2"/>
  <c r="C11" i="2"/>
  <c r="C12" i="2"/>
  <c r="C6" i="2"/>
  <c r="C14" i="2"/>
  <c r="C9" i="2"/>
  <c r="C10" i="2"/>
  <c r="C5" i="2"/>
</calcChain>
</file>

<file path=xl/sharedStrings.xml><?xml version="1.0" encoding="utf-8"?>
<sst xmlns="http://schemas.openxmlformats.org/spreadsheetml/2006/main" count="25" uniqueCount="25">
  <si>
    <t>Radius</t>
    <phoneticPr fontId="1"/>
  </si>
  <si>
    <t>Speed</t>
    <phoneticPr fontId="1"/>
  </si>
  <si>
    <t>Distance to Tower</t>
    <phoneticPr fontId="1"/>
  </si>
  <si>
    <t>Height</t>
    <phoneticPr fontId="1"/>
  </si>
  <si>
    <t>Time to Collide with Tower</t>
    <phoneticPr fontId="1"/>
  </si>
  <si>
    <t>Speed of Y-Axis</t>
    <phoneticPr fontId="1"/>
  </si>
  <si>
    <t>Level</t>
    <phoneticPr fontId="1"/>
  </si>
  <si>
    <t>Speed</t>
    <phoneticPr fontId="1"/>
  </si>
  <si>
    <t>Base Speed</t>
    <phoneticPr fontId="1"/>
  </si>
  <si>
    <t>Bullets Shoot till Enemy Arrival</t>
    <phoneticPr fontId="1"/>
  </si>
  <si>
    <t>Life</t>
    <phoneticPr fontId="1"/>
  </si>
  <si>
    <t>Speed Level Buff</t>
    <phoneticPr fontId="1"/>
  </si>
  <si>
    <t>Expected Shoot</t>
    <phoneticPr fontId="1"/>
  </si>
  <si>
    <t>15=3*5</t>
    <phoneticPr fontId="1"/>
  </si>
  <si>
    <t>40=4*10</t>
    <phoneticPr fontId="1"/>
  </si>
  <si>
    <t>45=4*10+5</t>
    <phoneticPr fontId="1"/>
  </si>
  <si>
    <t>50=5*10</t>
    <phoneticPr fontId="1"/>
  </si>
  <si>
    <t>350=7*50</t>
    <phoneticPr fontId="1"/>
  </si>
  <si>
    <t>65=6*10+5</t>
    <phoneticPr fontId="1"/>
  </si>
  <si>
    <t>90=6*15</t>
    <phoneticPr fontId="1"/>
  </si>
  <si>
    <t>115=5*20+15</t>
    <phoneticPr fontId="1"/>
  </si>
  <si>
    <t>times of attack</t>
    <phoneticPr fontId="1"/>
  </si>
  <si>
    <t>gold total</t>
    <phoneticPr fontId="1"/>
  </si>
  <si>
    <t>increase in life</t>
    <phoneticPr fontId="1"/>
  </si>
  <si>
    <t>75=5*15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</si>
</sst>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2">
    <dxf>
      <numFmt numFmtId="0" formatCode="General"/>
    </dxf>
    <dxf>
      <numFmt numFmtId="176" formatCode="0.0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Speed Formula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Tower!$A$5:$A$14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Tower!$B$5:$B$14</c:f>
              <c:numCache>
                <c:formatCode>General</c:formatCode>
                <c:ptCount val="10"/>
                <c:pt idx="0">
                  <c:v>45</c:v>
                </c:pt>
                <c:pt idx="1">
                  <c:v>30</c:v>
                </c:pt>
                <c:pt idx="2">
                  <c:v>21</c:v>
                </c:pt>
                <c:pt idx="3">
                  <c:v>17</c:v>
                </c:pt>
                <c:pt idx="4">
                  <c:v>14</c:v>
                </c:pt>
                <c:pt idx="5">
                  <c:v>11</c:v>
                </c:pt>
                <c:pt idx="6">
                  <c:v>10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04-41DA-BFD8-78BE7CA1A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955976"/>
        <c:axId val="1085957616"/>
      </c:scatterChart>
      <c:valAx>
        <c:axId val="1085955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5957616"/>
        <c:crosses val="autoZero"/>
        <c:crossBetween val="midCat"/>
      </c:valAx>
      <c:valAx>
        <c:axId val="108595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5955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2</xdr:row>
      <xdr:rowOff>36195</xdr:rowOff>
    </xdr:from>
    <xdr:to>
      <xdr:col>10</xdr:col>
      <xdr:colOff>613410</xdr:colOff>
      <xdr:row>14</xdr:row>
      <xdr:rowOff>74295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421DD2E-812B-4ECF-AB84-CA2CE819E1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B00511-5B3F-4AC2-8A67-45947528DA29}" name="テーブル1" displayName="テーブル1" ref="A1:E2" totalsRowShown="0">
  <autoFilter ref="A1:E2" xr:uid="{B9082AB8-0C7F-4F01-85F3-6AF909ED9BE5}"/>
  <tableColumns count="5">
    <tableColumn id="1" xr3:uid="{86F773A7-C3FC-45D8-A2A5-25FC198A447E}" name="Radius"/>
    <tableColumn id="2" xr3:uid="{BD868863-D6B7-43AA-BC1E-AE6DA7A79403}" name="Speed"/>
    <tableColumn id="4" xr3:uid="{A6D96C4C-2078-4018-A7FF-E11B6C25F55B}" name="Speed of Y-Axis">
      <calculatedColumnFormula>テーブル1[[#This Row],[Speed]]*1.4</calculatedColumnFormula>
    </tableColumn>
    <tableColumn id="3" xr3:uid="{D1438613-05EE-4220-A923-D3C78A412DA6}" name="Distance to Tower">
      <calculatedColumnFormula>100-A2*2-Tower!A2</calculatedColumnFormula>
    </tableColumn>
    <tableColumn id="5" xr3:uid="{FC18FFD9-DB8D-4C91-AEC7-5A69167A6F45}" name="Time to Collide with Tower">
      <calculatedColumnFormula>テーブル1[[#This Row],[Distance to Tower]]*テーブル1[[#This Row],[Speed of Y-Axis]]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C1DD45-A7A6-448E-84A7-4A79799FF31F}" name="テーブル4" displayName="テーブル4" ref="A4:A14" totalsRowShown="0">
  <autoFilter ref="A4:A14" xr:uid="{E0E38AE4-5252-433C-BF9F-BBCAB987E4BA}"/>
  <tableColumns count="1">
    <tableColumn id="1" xr3:uid="{0903A73B-90D8-4882-9D59-68AB2500B051}" name="Lif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6D103B-8575-41F0-AE9E-73461599B2C5}" name="テーブル2" displayName="テーブル2" ref="A1:C2" totalsRowShown="0">
  <autoFilter ref="A1:C2" xr:uid="{109998D9-ADBB-4B6C-87B0-DB392D115668}"/>
  <tableColumns count="3">
    <tableColumn id="1" xr3:uid="{23BC00C6-244C-4608-9BA2-C548EA7A78C1}" name="Height"/>
    <tableColumn id="2" xr3:uid="{4EA36D01-4860-41E6-9DFC-D97D3B401540}" name="Base Speed"/>
    <tableColumn id="4" xr3:uid="{DD3EF97C-B535-48EE-9753-0D0128110FAB}" name="Speed Level Bu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E28406-1DB1-4718-B732-F959E32F6A4F}" name="テーブル3" displayName="テーブル3" ref="A4:D14" totalsRowShown="0">
  <autoFilter ref="A4:D14" xr:uid="{A1815F41-EAD6-4C06-A656-27A00E6CFACB}"/>
  <tableColumns count="4">
    <tableColumn id="1" xr3:uid="{6A7F8E12-A05C-4EAF-8982-B1077EC711CB}" name="Level"/>
    <tableColumn id="2" xr3:uid="{9979FC82-4591-4A02-80C7-1748B74F4DF0}" name="Speed">
      <calculatedColumnFormula>テーブル2[Base Speed]-テーブル3[[#This Row],[Level]]*テーブル2[Speed Level Buff]</calculatedColumnFormula>
    </tableColumn>
    <tableColumn id="3" xr3:uid="{60D3B640-777A-409A-B9F7-8B66EC69AF77}" name="Bullets Shoot till Enemy Arrival" dataDxfId="1">
      <calculatedColumnFormula>テーブル1[Time to Collide with Tower]/テーブル3[Speed] - 2</calculatedColumnFormula>
    </tableColumn>
    <tableColumn id="4" xr3:uid="{92538962-7F1E-4D4C-B21E-A38B37AAE60B}" name="Expected Shoot" dataDxfId="0">
      <calculatedColumnFormula>テーブル3[[#This Row],[Level]]*5*1.2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4089-3523-48E2-9C89-EB95F1721D91}">
  <dimension ref="A1:E14"/>
  <sheetViews>
    <sheetView tabSelected="1" workbookViewId="0">
      <selection activeCell="D5" sqref="D5"/>
    </sheetView>
  </sheetViews>
  <sheetFormatPr defaultRowHeight="17.7" x14ac:dyDescent="0.85"/>
  <cols>
    <col min="1" max="1" width="8.90234375" bestFit="1" customWidth="1"/>
    <col min="2" max="2" width="8.37890625" bestFit="1" customWidth="1"/>
    <col min="3" max="3" width="16.94921875" bestFit="1" customWidth="1"/>
    <col min="4" max="4" width="19.09375" bestFit="1" customWidth="1"/>
    <col min="5" max="5" width="26.94921875" bestFit="1" customWidth="1"/>
    <col min="12" max="12" width="12.7109375" bestFit="1" customWidth="1"/>
  </cols>
  <sheetData>
    <row r="1" spans="1:5" x14ac:dyDescent="0.85">
      <c r="A1" t="s">
        <v>0</v>
      </c>
      <c r="B1" t="s">
        <v>1</v>
      </c>
      <c r="C1" t="s">
        <v>5</v>
      </c>
      <c r="D1" t="s">
        <v>2</v>
      </c>
      <c r="E1" t="s">
        <v>4</v>
      </c>
    </row>
    <row r="2" spans="1:5" x14ac:dyDescent="0.85">
      <c r="A2">
        <v>5</v>
      </c>
      <c r="B2">
        <v>4</v>
      </c>
      <c r="C2">
        <f>テーブル1[[#This Row],[Speed]]*1.4</f>
        <v>5.6</v>
      </c>
      <c r="D2">
        <f>100-A2*2-Tower!A2</f>
        <v>80</v>
      </c>
      <c r="E2">
        <f>テーブル1[[#This Row],[Distance to Tower]]*テーブル1[[#This Row],[Speed of Y-Axis]]</f>
        <v>448</v>
      </c>
    </row>
    <row r="4" spans="1:5" x14ac:dyDescent="0.85">
      <c r="A4" t="s">
        <v>10</v>
      </c>
      <c r="C4" t="s">
        <v>13</v>
      </c>
      <c r="D4">
        <v>25</v>
      </c>
      <c r="E4" t="s">
        <v>23</v>
      </c>
    </row>
    <row r="5" spans="1:5" x14ac:dyDescent="0.85">
      <c r="A5">
        <v>5</v>
      </c>
      <c r="C5" t="s">
        <v>14</v>
      </c>
    </row>
    <row r="6" spans="1:5" x14ac:dyDescent="0.85">
      <c r="A6">
        <v>10</v>
      </c>
      <c r="C6" t="s">
        <v>18</v>
      </c>
    </row>
    <row r="7" spans="1:5" x14ac:dyDescent="0.85">
      <c r="A7">
        <v>15</v>
      </c>
      <c r="C7" t="s">
        <v>19</v>
      </c>
    </row>
    <row r="8" spans="1:5" x14ac:dyDescent="0.85">
      <c r="A8">
        <v>20</v>
      </c>
      <c r="C8" t="s">
        <v>20</v>
      </c>
    </row>
    <row r="9" spans="1:5" x14ac:dyDescent="0.85">
      <c r="A9">
        <v>25</v>
      </c>
      <c r="C9" t="s">
        <v>16</v>
      </c>
    </row>
    <row r="10" spans="1:5" x14ac:dyDescent="0.85">
      <c r="A10">
        <v>30</v>
      </c>
      <c r="C10" t="s">
        <v>17</v>
      </c>
      <c r="D10">
        <f>(350-15)/25</f>
        <v>13.4</v>
      </c>
      <c r="E10" t="s">
        <v>21</v>
      </c>
    </row>
    <row r="11" spans="1:5" x14ac:dyDescent="0.85">
      <c r="A11">
        <v>35</v>
      </c>
      <c r="D11">
        <f>D10*6</f>
        <v>80.400000000000006</v>
      </c>
      <c r="E11" t="s">
        <v>22</v>
      </c>
    </row>
    <row r="12" spans="1:5" x14ac:dyDescent="0.85">
      <c r="A12">
        <v>40</v>
      </c>
      <c r="C12" t="s">
        <v>15</v>
      </c>
    </row>
    <row r="13" spans="1:5" x14ac:dyDescent="0.85">
      <c r="A13">
        <v>45</v>
      </c>
      <c r="C13" t="s">
        <v>24</v>
      </c>
    </row>
    <row r="14" spans="1:5" x14ac:dyDescent="0.85">
      <c r="A14">
        <v>50</v>
      </c>
    </row>
  </sheetData>
  <phoneticPr fontId="1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B921-6970-4F1C-9BC5-6A0A32D91462}">
  <dimension ref="A1:D16"/>
  <sheetViews>
    <sheetView workbookViewId="0">
      <selection activeCell="A16" sqref="A16"/>
    </sheetView>
  </sheetViews>
  <sheetFormatPr defaultRowHeight="17.7" x14ac:dyDescent="0.85"/>
  <cols>
    <col min="1" max="1" width="8.7109375" bestFit="1" customWidth="1"/>
    <col min="2" max="2" width="13.234375" bestFit="1" customWidth="1"/>
    <col min="3" max="3" width="30.6171875" bestFit="1" customWidth="1"/>
    <col min="4" max="4" width="16.6640625" bestFit="1" customWidth="1"/>
  </cols>
  <sheetData>
    <row r="1" spans="1:4" x14ac:dyDescent="0.85">
      <c r="A1" t="s">
        <v>3</v>
      </c>
      <c r="B1" t="s">
        <v>8</v>
      </c>
      <c r="C1" t="s">
        <v>11</v>
      </c>
    </row>
    <row r="2" spans="1:4" x14ac:dyDescent="0.85">
      <c r="A2">
        <v>10</v>
      </c>
      <c r="B2">
        <v>60</v>
      </c>
      <c r="C2">
        <v>5</v>
      </c>
    </row>
    <row r="4" spans="1:4" ht="18.3" x14ac:dyDescent="0.85">
      <c r="A4" t="s">
        <v>6</v>
      </c>
      <c r="B4" t="s">
        <v>7</v>
      </c>
      <c r="C4" s="1" t="s">
        <v>9</v>
      </c>
      <c r="D4" t="s">
        <v>12</v>
      </c>
    </row>
    <row r="5" spans="1:4" x14ac:dyDescent="0.85">
      <c r="A5">
        <v>1</v>
      </c>
      <c r="B5">
        <v>45</v>
      </c>
      <c r="C5" s="2">
        <f>テーブル1[Time to Collide with Tower]/テーブル3[Speed] - 2</f>
        <v>7.9555555555555557</v>
      </c>
      <c r="D5">
        <f>テーブル3[[#This Row],[Level]]*5*1.2</f>
        <v>6</v>
      </c>
    </row>
    <row r="6" spans="1:4" x14ac:dyDescent="0.85">
      <c r="A6">
        <v>2</v>
      </c>
      <c r="B6">
        <v>30</v>
      </c>
      <c r="C6" s="2">
        <f>テーブル1[Time to Collide with Tower]/テーブル3[Speed] - 2</f>
        <v>12.933333333333334</v>
      </c>
      <c r="D6">
        <f>テーブル3[[#This Row],[Level]]*5*1.2</f>
        <v>12</v>
      </c>
    </row>
    <row r="7" spans="1:4" x14ac:dyDescent="0.85">
      <c r="A7">
        <v>3</v>
      </c>
      <c r="B7">
        <v>21</v>
      </c>
      <c r="C7" s="2">
        <f>テーブル1[Time to Collide with Tower]/テーブル3[Speed] - 2</f>
        <v>19.333333333333332</v>
      </c>
      <c r="D7">
        <f>テーブル3[[#This Row],[Level]]*5*1.2</f>
        <v>18</v>
      </c>
    </row>
    <row r="8" spans="1:4" x14ac:dyDescent="0.85">
      <c r="A8">
        <v>4</v>
      </c>
      <c r="B8">
        <v>17</v>
      </c>
      <c r="C8" s="2">
        <f>テーブル1[Time to Collide with Tower]/テーブル3[Speed] - 2</f>
        <v>24.352941176470587</v>
      </c>
      <c r="D8">
        <f>テーブル3[[#This Row],[Level]]*5*1.2</f>
        <v>24</v>
      </c>
    </row>
    <row r="9" spans="1:4" x14ac:dyDescent="0.85">
      <c r="A9">
        <v>5</v>
      </c>
      <c r="B9">
        <v>14</v>
      </c>
      <c r="C9" s="2">
        <f>テーブル1[Time to Collide with Tower]/テーブル3[Speed] - 2</f>
        <v>30</v>
      </c>
      <c r="D9">
        <f>テーブル3[[#This Row],[Level]]*5*1.2</f>
        <v>30</v>
      </c>
    </row>
    <row r="10" spans="1:4" x14ac:dyDescent="0.85">
      <c r="A10">
        <v>6</v>
      </c>
      <c r="B10">
        <v>11</v>
      </c>
      <c r="C10" s="2">
        <f>テーブル1[Time to Collide with Tower]/テーブル3[Speed] - 2</f>
        <v>38.727272727272727</v>
      </c>
      <c r="D10">
        <f>テーブル3[[#This Row],[Level]]*5*1.2</f>
        <v>36</v>
      </c>
    </row>
    <row r="11" spans="1:4" x14ac:dyDescent="0.85">
      <c r="A11">
        <v>7</v>
      </c>
      <c r="B11">
        <v>10</v>
      </c>
      <c r="C11" s="2">
        <f>テーブル1[Time to Collide with Tower]/テーブル3[Speed] - 2</f>
        <v>42.8</v>
      </c>
      <c r="D11">
        <f>テーブル3[[#This Row],[Level]]*5*1.2</f>
        <v>42</v>
      </c>
    </row>
    <row r="12" spans="1:4" x14ac:dyDescent="0.85">
      <c r="A12">
        <v>8</v>
      </c>
      <c r="B12">
        <v>9</v>
      </c>
      <c r="C12" s="2">
        <f>テーブル1[Time to Collide with Tower]/テーブル3[Speed] - 2</f>
        <v>47.777777777777779</v>
      </c>
      <c r="D12">
        <f>テーブル3[[#This Row],[Level]]*5*1.2</f>
        <v>48</v>
      </c>
    </row>
    <row r="13" spans="1:4" x14ac:dyDescent="0.85">
      <c r="A13">
        <v>9</v>
      </c>
      <c r="B13">
        <v>8</v>
      </c>
      <c r="C13" s="2">
        <f>テーブル1[Time to Collide with Tower]/テーブル3[Speed] - 2</f>
        <v>54</v>
      </c>
      <c r="D13">
        <f>テーブル3[[#This Row],[Level]]*5*1.2</f>
        <v>54</v>
      </c>
    </row>
    <row r="14" spans="1:4" x14ac:dyDescent="0.85">
      <c r="A14">
        <v>10</v>
      </c>
      <c r="B14">
        <v>7</v>
      </c>
      <c r="C14" s="2">
        <f>テーブル1[Time to Collide with Tower]/テーブル3[Speed] - 2</f>
        <v>62</v>
      </c>
      <c r="D14">
        <f>テーブル3[[#This Row],[Level]]*5*1.2</f>
        <v>60</v>
      </c>
    </row>
    <row r="16" spans="1:4" x14ac:dyDescent="0.85">
      <c r="A16">
        <f>7*9</f>
        <v>63</v>
      </c>
    </row>
  </sheetData>
  <phoneticPr fontId="1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Enemy</vt:lpstr>
      <vt:lpstr>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ZENG</dc:creator>
  <cp:lastModifiedBy>湊 梓真</cp:lastModifiedBy>
  <dcterms:created xsi:type="dcterms:W3CDTF">2021-05-18T10:00:08Z</dcterms:created>
  <dcterms:modified xsi:type="dcterms:W3CDTF">2021-05-19T04:11:11Z</dcterms:modified>
</cp:coreProperties>
</file>