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normandie1-my.sharepoint.com/personal/jtang_em-normandie_fr/Documents/2EVRPMM/Result/"/>
    </mc:Choice>
  </mc:AlternateContent>
  <xr:revisionPtr revIDLastSave="1335" documentId="8_{92A22CC0-19AB-D84A-B77D-FA4F4CDBC343}" xr6:coauthVersionLast="47" xr6:coauthVersionMax="47" xr10:uidLastSave="{5FC07088-CEC3-46BE-B820-3F97E99B2146}"/>
  <bookViews>
    <workbookView xWindow="-108" yWindow="-108" windowWidth="23256" windowHeight="12456" activeTab="1" xr2:uid="{8802EF90-BEE6-8145-AE6F-1EA5C18B901E}"/>
  </bookViews>
  <sheets>
    <sheet name="Sheet1" sheetId="1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" i="4"/>
  <c r="N40" i="4"/>
  <c r="N41" i="4"/>
  <c r="N42" i="4"/>
  <c r="M5" i="4"/>
  <c r="N5" i="4" s="1"/>
  <c r="M6" i="4"/>
  <c r="N6" i="4" s="1"/>
  <c r="M7" i="4"/>
  <c r="O7" i="4" s="1"/>
  <c r="M8" i="4"/>
  <c r="N8" i="4" s="1"/>
  <c r="M9" i="4"/>
  <c r="N9" i="4" s="1"/>
  <c r="M10" i="4"/>
  <c r="N10" i="4" s="1"/>
  <c r="M11" i="4"/>
  <c r="O11" i="4" s="1"/>
  <c r="M12" i="4"/>
  <c r="O12" i="4" s="1"/>
  <c r="M13" i="4"/>
  <c r="N13" i="4" s="1"/>
  <c r="M14" i="4"/>
  <c r="N14" i="4" s="1"/>
  <c r="M15" i="4"/>
  <c r="N15" i="4" s="1"/>
  <c r="M16" i="4"/>
  <c r="N16" i="4" s="1"/>
  <c r="M17" i="4"/>
  <c r="O17" i="4" s="1"/>
  <c r="M18" i="4"/>
  <c r="O18" i="4" s="1"/>
  <c r="M19" i="4"/>
  <c r="O19" i="4" s="1"/>
  <c r="M20" i="4"/>
  <c r="N20" i="4" s="1"/>
  <c r="M21" i="4"/>
  <c r="N21" i="4" s="1"/>
  <c r="M22" i="4"/>
  <c r="N22" i="4" s="1"/>
  <c r="M23" i="4"/>
  <c r="O23" i="4" s="1"/>
  <c r="M24" i="4"/>
  <c r="N24" i="4" s="1"/>
  <c r="M25" i="4"/>
  <c r="N25" i="4" s="1"/>
  <c r="M26" i="4"/>
  <c r="N26" i="4" s="1"/>
  <c r="M27" i="4"/>
  <c r="O27" i="4" s="1"/>
  <c r="M28" i="4"/>
  <c r="O28" i="4" s="1"/>
  <c r="M29" i="4"/>
  <c r="O29" i="4" s="1"/>
  <c r="M30" i="4"/>
  <c r="O30" i="4" s="1"/>
  <c r="M31" i="4"/>
  <c r="O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O37" i="4" s="1"/>
  <c r="M38" i="4"/>
  <c r="O38" i="4" s="1"/>
  <c r="M39" i="4"/>
  <c r="O39" i="4" s="1"/>
  <c r="M40" i="4"/>
  <c r="O40" i="4" s="1"/>
  <c r="M41" i="4"/>
  <c r="O41" i="4" s="1"/>
  <c r="M42" i="4"/>
  <c r="O42" i="4" s="1"/>
  <c r="M4" i="4"/>
  <c r="O4" i="4" s="1"/>
  <c r="N4" i="4" l="1"/>
  <c r="N31" i="4"/>
  <c r="N30" i="4"/>
  <c r="N29" i="4"/>
  <c r="N19" i="4"/>
  <c r="N18" i="4"/>
  <c r="N7" i="4"/>
  <c r="N28" i="4"/>
  <c r="N27" i="4"/>
  <c r="N17" i="4"/>
  <c r="N38" i="4"/>
  <c r="N37" i="4"/>
  <c r="O20" i="4"/>
  <c r="O14" i="4"/>
  <c r="O33" i="4"/>
  <c r="O13" i="4"/>
  <c r="O32" i="4"/>
  <c r="O22" i="4"/>
  <c r="O21" i="4"/>
  <c r="N39" i="4"/>
  <c r="N12" i="4"/>
  <c r="O9" i="4"/>
  <c r="N23" i="4"/>
  <c r="N11" i="4"/>
  <c r="O8" i="4"/>
  <c r="O36" i="4"/>
  <c r="O26" i="4"/>
  <c r="O16" i="4"/>
  <c r="O6" i="4"/>
  <c r="O34" i="4"/>
  <c r="O24" i="4"/>
  <c r="O10" i="4"/>
  <c r="O35" i="4"/>
  <c r="O25" i="4"/>
  <c r="O15" i="4"/>
  <c r="O5" i="4"/>
</calcChain>
</file>

<file path=xl/sharedStrings.xml><?xml version="1.0" encoding="utf-8"?>
<sst xmlns="http://schemas.openxmlformats.org/spreadsheetml/2006/main" count="423" uniqueCount="189">
  <si>
    <t>      Model Name: Mac mini</t>
  </si>
  <si>
    <t>      Model Identifier: Mac14,12</t>
  </si>
  <si>
    <t>      Model Number: MNH73CH/A</t>
  </si>
  <si>
    <t>      Chip: Apple M2 Pro</t>
  </si>
  <si>
    <t>      Total Number of Cores: 10 (6 performance and 4 efficiency)</t>
  </si>
  <si>
    <t>      Memory: 16 GB</t>
  </si>
  <si>
    <t>      System Firmware Version: 10151.121.1</t>
  </si>
  <si>
    <t>      OS Loader Version: 10151.121.1</t>
  </si>
  <si>
    <t>      Serial Number (system): QRQD2MYH5M</t>
  </si>
  <si>
    <t>      Hardware UUID: 7CD16B97-1BE4-5650-AAA8-3847B1EED4A5</t>
  </si>
  <si>
    <t>      Provisioning UDID: 00006020-001A61140233C01E</t>
  </si>
  <si>
    <t>      Activation Lock Status: Enabled</t>
  </si>
  <si>
    <t>Customers</t>
    <phoneticPr fontId="1" type="noConversion"/>
  </si>
  <si>
    <t>    Hardware Overview:</t>
    <phoneticPr fontId="1" type="noConversion"/>
  </si>
  <si>
    <t>Robots</t>
    <phoneticPr fontId="1" type="noConversion"/>
  </si>
  <si>
    <t>561.44 / 747.44</t>
    <phoneticPr fontId="1" type="noConversion"/>
  </si>
  <si>
    <t>80.01/ 615.76</t>
    <phoneticPr fontId="1" type="noConversion"/>
  </si>
  <si>
    <t>100 (10 min)</t>
    <phoneticPr fontId="1" type="noConversion"/>
  </si>
  <si>
    <t>100 (60 min)</t>
    <phoneticPr fontId="1" type="noConversion"/>
  </si>
  <si>
    <t>/</t>
    <phoneticPr fontId="1" type="noConversion"/>
  </si>
  <si>
    <t>Total executing time(in seconds) / Travelled distance</t>
    <phoneticPr fontId="1" type="noConversion"/>
  </si>
  <si>
    <t>40.6 / 617.07</t>
    <phoneticPr fontId="1" type="noConversion"/>
  </si>
  <si>
    <t>0.33 / 325.66</t>
    <phoneticPr fontId="1" type="noConversion"/>
  </si>
  <si>
    <t>3.41 / 325.66</t>
    <phoneticPr fontId="1" type="noConversion"/>
  </si>
  <si>
    <t>4.6 / 325.66</t>
    <phoneticPr fontId="1" type="noConversion"/>
  </si>
  <si>
    <t>5.82 / 325.66</t>
    <phoneticPr fontId="1" type="noConversion"/>
  </si>
  <si>
    <t>11.08 / 325.66</t>
    <phoneticPr fontId="1" type="noConversion"/>
  </si>
  <si>
    <t>140.73 / 615.76</t>
    <phoneticPr fontId="1" type="noConversion"/>
  </si>
  <si>
    <t>252.3 / 615.76</t>
    <phoneticPr fontId="1" type="noConversion"/>
  </si>
  <si>
    <t>Experiment result of instnace C101 (3 availble MM given):</t>
    <phoneticPr fontId="1" type="noConversion"/>
  </si>
  <si>
    <t>Demand range</t>
  </si>
  <si>
    <t># MM</t>
  </si>
  <si>
    <t>C101</t>
  </si>
  <si>
    <t>C102</t>
  </si>
  <si>
    <t>C103</t>
  </si>
  <si>
    <t>C104</t>
  </si>
  <si>
    <t>C105</t>
  </si>
  <si>
    <t>R101</t>
  </si>
  <si>
    <t>R102</t>
  </si>
  <si>
    <t>R103</t>
  </si>
  <si>
    <t>R104</t>
  </si>
  <si>
    <t>R105</t>
  </si>
  <si>
    <t>2-50</t>
  </si>
  <si>
    <t>1-36</t>
  </si>
  <si>
    <t>Testing result of these instances</t>
  </si>
  <si>
    <t>Avg. Demand</t>
  </si>
  <si>
    <t>OPT. given</t>
  </si>
  <si>
    <t>Cap. FEV</t>
  </si>
  <si>
    <t>Cap. MM</t>
  </si>
  <si>
    <t>Cap. SEV</t>
  </si>
  <si>
    <t># Parking</t>
  </si>
  <si>
    <t># Robot/MM</t>
  </si>
  <si>
    <t>Log</t>
  </si>
  <si>
    <t>Total distance</t>
  </si>
  <si>
    <t>#MM used</t>
  </si>
  <si>
    <t>#Robot used</t>
  </si>
  <si>
    <t>RC101</t>
  </si>
  <si>
    <t>RC102</t>
  </si>
  <si>
    <t>RC103</t>
  </si>
  <si>
    <t>RC104</t>
  </si>
  <si>
    <t>RC105</t>
  </si>
  <si>
    <t xml:space="preserve"> 2 - 40</t>
  </si>
  <si>
    <t>C101-50</t>
  </si>
  <si>
    <t>C102-50</t>
  </si>
  <si>
    <t>C103-50</t>
  </si>
  <si>
    <t>C104-50</t>
  </si>
  <si>
    <t>C105-50</t>
  </si>
  <si>
    <t>R101-50</t>
  </si>
  <si>
    <t>R102-50</t>
  </si>
  <si>
    <t>R103-50</t>
  </si>
  <si>
    <t>R104-50</t>
  </si>
  <si>
    <t>R105-50</t>
  </si>
  <si>
    <t>RC101-50</t>
  </si>
  <si>
    <t>RC102-50</t>
  </si>
  <si>
    <t>RC103-50</t>
  </si>
  <si>
    <t>RC104-50</t>
  </si>
  <si>
    <t>RC105-50</t>
  </si>
  <si>
    <t>/</t>
  </si>
  <si>
    <t>Speed FEV</t>
  </si>
  <si>
    <t>Speed SEV</t>
  </si>
  <si>
    <t>Execution Time (sec)</t>
    <phoneticPr fontId="4" type="noConversion"/>
  </si>
  <si>
    <t>Optimal / 120min</t>
    <phoneticPr fontId="4" type="noConversion"/>
  </si>
  <si>
    <t>Optimal / 140min</t>
    <phoneticPr fontId="4" type="noConversion"/>
  </si>
  <si>
    <t>Feasible / 140min</t>
    <phoneticPr fontId="4" type="noConversion"/>
  </si>
  <si>
    <t>Fixed</t>
    <phoneticPr fontId="4" type="noConversion"/>
  </si>
  <si>
    <t>Random</t>
    <phoneticPr fontId="4" type="noConversion"/>
  </si>
  <si>
    <t>Optimal Time (sec)</t>
  </si>
  <si>
    <t>Total distance /Feasible Time (sec)</t>
  </si>
  <si>
    <t>Total distance / Execution time</t>
  </si>
  <si>
    <t>2847.82/1950.13</t>
  </si>
  <si>
    <t>2473.64/8651.48</t>
  </si>
  <si>
    <t>NF / 1088.81</t>
  </si>
  <si>
    <t>NF / 6783.41</t>
  </si>
  <si>
    <t>NF / 20411.22</t>
  </si>
  <si>
    <t>NF / 20418.22</t>
  </si>
  <si>
    <t>NF / 0.51</t>
  </si>
  <si>
    <t>NF / 12.94</t>
  </si>
  <si>
    <t>NF 21.47</t>
  </si>
  <si>
    <t>NF / 2.8</t>
  </si>
  <si>
    <t>NF / 982.45</t>
  </si>
  <si>
    <t>NF / 8.41</t>
  </si>
  <si>
    <t>NF 8.66</t>
  </si>
  <si>
    <t>NF 7.73</t>
  </si>
  <si>
    <t>1723.45 / 119.13</t>
  </si>
  <si>
    <t>(Optimal) 1157.89 / 3068.73</t>
  </si>
  <si>
    <t>2005.72 / 0.3</t>
  </si>
  <si>
    <t>(Optimal) 1062.63 / 851.49</t>
  </si>
  <si>
    <t>1036.32 /  41.19</t>
  </si>
  <si>
    <t>947.70 / 3841.89</t>
  </si>
  <si>
    <t>NF / 72.28</t>
  </si>
  <si>
    <t>1121.65 / 1.03</t>
  </si>
  <si>
    <t>926.99 / 20406.99</t>
  </si>
  <si>
    <t>1338.42 / 1796.14</t>
  </si>
  <si>
    <t>897.90 / 5116.68</t>
  </si>
  <si>
    <t>*</t>
  </si>
  <si>
    <t>1366.15 / 0.58</t>
  </si>
  <si>
    <t>997.68 / 4001.09</t>
  </si>
  <si>
    <t>NF / 1735.2</t>
  </si>
  <si>
    <t>NF / 0.01</t>
  </si>
  <si>
    <t>NF / 38.12</t>
  </si>
  <si>
    <t>NF / 32.65</t>
  </si>
  <si>
    <t>2560.18 / 6720.46</t>
  </si>
  <si>
    <t>3339 /  13217.96</t>
  </si>
  <si>
    <t>2015.82 / 14153.63</t>
  </si>
  <si>
    <t>2659.10 / 20450.54</t>
  </si>
  <si>
    <t>3299.38 /  6875.16</t>
  </si>
  <si>
    <t>2822.73 / 9928.74</t>
  </si>
  <si>
    <t>NF / 20243.12</t>
  </si>
  <si>
    <t>NF / 418.53</t>
  </si>
  <si>
    <t>NF / 2252.82</t>
  </si>
  <si>
    <t>NF / 642.74</t>
  </si>
  <si>
    <t>2829.70 / 2504.36</t>
  </si>
  <si>
    <t>2672.45 / 7566.29</t>
  </si>
  <si>
    <t>3042.29 / 11085.32</t>
  </si>
  <si>
    <t>2492.13 / 13073.22</t>
  </si>
  <si>
    <t>2432.82 / 3246.26</t>
  </si>
  <si>
    <t>2248.5135/ 10690.39</t>
  </si>
  <si>
    <t>NF /10015.57</t>
  </si>
  <si>
    <t>NF / 20400.19</t>
  </si>
  <si>
    <t>NF  / 1261.44</t>
  </si>
  <si>
    <t>2282.69 / 1067.19</t>
  </si>
  <si>
    <t>1833.46 / 2790.74</t>
  </si>
  <si>
    <t>2570.76 / 2610.30</t>
  </si>
  <si>
    <t>2440.01 / 3650.86</t>
  </si>
  <si>
    <t>NF / 20428.51</t>
  </si>
  <si>
    <t>3146.86 / 8843.24</t>
  </si>
  <si>
    <t>2469.3177 / 10094.84</t>
  </si>
  <si>
    <t>NF / 20428.85</t>
  </si>
  <si>
    <t>2396.04 / 888.74</t>
  </si>
  <si>
    <t>2226.56 / 3728.84</t>
  </si>
  <si>
    <t>2033.41 / 8567.54</t>
  </si>
  <si>
    <t>2583.93 / 1357.72</t>
  </si>
  <si>
    <t>2941.20 / 4246.52</t>
  </si>
  <si>
    <t>2114.76 / 6371.56</t>
  </si>
  <si>
    <t>3053.06 / 8334.91</t>
  </si>
  <si>
    <t>2012.28 / 10242.10</t>
  </si>
  <si>
    <t>NF / 20410.64</t>
  </si>
  <si>
    <t>NF / 20423.10</t>
  </si>
  <si>
    <t>2597.63 / 677.73</t>
  </si>
  <si>
    <t>1913.45 / 3499.78</t>
  </si>
  <si>
    <t>2763.88 / 8390.06</t>
  </si>
  <si>
    <t>1883.54 / 20470.95</t>
  </si>
  <si>
    <t>3345.16 / 2503.39</t>
  </si>
  <si>
    <t>2298.16 / 9507.12</t>
  </si>
  <si>
    <t>3320.41 / 15559.52</t>
  </si>
  <si>
    <t>1887.92 / 20400.36</t>
  </si>
  <si>
    <t>NF / 20410.54</t>
  </si>
  <si>
    <t>2226.94 / 3260.54</t>
  </si>
  <si>
    <t>1938.99 / 6738.07</t>
  </si>
  <si>
    <t>2571.51 /  1850.24</t>
  </si>
  <si>
    <t>1916.61 / 15876.68</t>
  </si>
  <si>
    <t>NF / 20409.3</t>
  </si>
  <si>
    <t>3008.44 / 15459.59</t>
  </si>
  <si>
    <t>2428.85 / 9635.41</t>
  </si>
  <si>
    <t>2043.74 / 12353.05</t>
  </si>
  <si>
    <t>3216.18 / 7965.39</t>
  </si>
  <si>
    <t>1912.69 / 20398.84</t>
  </si>
  <si>
    <t>NF / 20414.00</t>
  </si>
  <si>
    <t>3269.06 / 4505.04</t>
  </si>
  <si>
    <t>1794.99 / 19332.52</t>
  </si>
  <si>
    <t>2133.84 / 20400.98</t>
  </si>
  <si>
    <t>3362.67 / 12496.07</t>
  </si>
  <si>
    <t>NF / 18806.18</t>
  </si>
  <si>
    <t>2180.34 / 18593.21</t>
  </si>
  <si>
    <t>›</t>
  </si>
  <si>
    <t xml:space="preserve"> Execution time</t>
  </si>
  <si>
    <t>Total distance</t>
    <phoneticPr fontId="1" type="noConversion"/>
  </si>
  <si>
    <t xml:space="preserve">Feasible 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</si>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</sst>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  <font>
      <sz val="8"/>
      <name val="等线"/>
      <family val="2"/>
      <charset val="134"/>
      <scheme val="minor"/>
    </font>
    <font>
      <sz val="12"/>
      <color rgb="FF00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3" xfId="0" applyFill="1" applyBorder="1">
      <alignment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7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10" fontId="0" fillId="2" borderId="14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0" borderId="14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3" borderId="13" xfId="0" applyFill="1" applyBorder="1">
      <alignment vertical="center"/>
    </xf>
    <xf numFmtId="0" fontId="0" fillId="3" borderId="4" xfId="0" applyFill="1" applyBorder="1" applyAlignment="1">
      <alignment horizontal="right" vertical="center"/>
    </xf>
    <xf numFmtId="0" fontId="0" fillId="3" borderId="14" xfId="0" applyFill="1" applyBorder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3" borderId="13" xfId="0" applyFill="1" applyBorder="1" applyAlignment="1">
      <alignment horizontal="right"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5" fillId="0" borderId="0" xfId="0" applyFont="1">
      <alignment vertical="center"/>
    </xf>
    <xf numFmtId="0" fontId="5" fillId="0" borderId="12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1" xfId="0" applyFont="1" applyBorder="1">
      <alignment vertical="center"/>
    </xf>
    <xf numFmtId="10" fontId="5" fillId="0" borderId="0" xfId="0" applyNumberFormat="1" applyFont="1">
      <alignment vertical="center"/>
    </xf>
    <xf numFmtId="10" fontId="5" fillId="4" borderId="0" xfId="0" applyNumberFormat="1" applyFont="1" applyFill="1">
      <alignment vertical="center"/>
    </xf>
    <xf numFmtId="10" fontId="5" fillId="0" borderId="0" xfId="0" applyNumberFormat="1" applyFont="1" applyAlignment="1">
      <alignment horizontal="center" vertical="center"/>
    </xf>
    <xf numFmtId="10" fontId="5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E31F-2A26-E04A-AD01-82ED56214FD8}">
  <dimension ref="A1:F25"/>
  <sheetViews>
    <sheetView workbookViewId="0">
      <selection activeCell="E7" sqref="E7"/>
    </sheetView>
  </sheetViews>
  <sheetFormatPr defaultColWidth="10.81640625" defaultRowHeight="15.6"/>
  <cols>
    <col min="1" max="1" width="10.81640625" customWidth="1"/>
    <col min="2" max="2" width="11.81640625" bestFit="1" customWidth="1"/>
    <col min="3" max="3" width="19.36328125" customWidth="1"/>
    <col min="4" max="4" width="21" customWidth="1"/>
    <col min="5" max="5" width="15.6328125" customWidth="1"/>
    <col min="6" max="6" width="13.36328125" customWidth="1"/>
  </cols>
  <sheetData>
    <row r="1" spans="1:6">
      <c r="A1" s="5" t="s">
        <v>29</v>
      </c>
    </row>
    <row r="2" spans="1:6">
      <c r="A2" s="5" t="s">
        <v>20</v>
      </c>
      <c r="B2" s="3"/>
      <c r="C2" s="3"/>
      <c r="D2" s="3"/>
      <c r="E2" s="3"/>
      <c r="F2" s="3"/>
    </row>
    <row r="3" spans="1:6">
      <c r="C3" s="3" t="s">
        <v>12</v>
      </c>
      <c r="D3" s="3"/>
      <c r="E3" s="3"/>
      <c r="F3" s="6"/>
    </row>
    <row r="4" spans="1:6">
      <c r="A4" s="3"/>
      <c r="B4" s="3"/>
      <c r="C4" s="4">
        <v>30</v>
      </c>
      <c r="D4" s="4">
        <v>70</v>
      </c>
      <c r="E4" s="4" t="s">
        <v>17</v>
      </c>
      <c r="F4" s="6" t="s">
        <v>18</v>
      </c>
    </row>
    <row r="5" spans="1:6">
      <c r="A5" t="s">
        <v>14</v>
      </c>
      <c r="B5" s="1">
        <v>2</v>
      </c>
      <c r="C5" s="7" t="s">
        <v>22</v>
      </c>
      <c r="D5" s="7" t="s">
        <v>15</v>
      </c>
      <c r="E5" s="7" t="s">
        <v>19</v>
      </c>
      <c r="F5" s="7"/>
    </row>
    <row r="6" spans="1:6">
      <c r="B6" s="1">
        <v>4</v>
      </c>
      <c r="C6" s="7" t="s">
        <v>23</v>
      </c>
      <c r="D6" s="7" t="s">
        <v>21</v>
      </c>
      <c r="E6" s="7" t="s">
        <v>19</v>
      </c>
      <c r="F6" s="7"/>
    </row>
    <row r="7" spans="1:6">
      <c r="B7" s="1">
        <v>6</v>
      </c>
      <c r="C7" s="7" t="s">
        <v>24</v>
      </c>
      <c r="D7" s="7" t="s">
        <v>16</v>
      </c>
      <c r="E7" s="7">
        <v>872.32</v>
      </c>
      <c r="F7" s="7"/>
    </row>
    <row r="8" spans="1:6">
      <c r="B8" s="1">
        <v>8</v>
      </c>
      <c r="C8" s="7" t="s">
        <v>25</v>
      </c>
      <c r="D8" s="7" t="s">
        <v>27</v>
      </c>
      <c r="E8" s="7">
        <v>863.33</v>
      </c>
      <c r="F8" s="7">
        <v>849.53</v>
      </c>
    </row>
    <row r="9" spans="1:6">
      <c r="A9" s="3"/>
      <c r="B9" s="4">
        <v>10</v>
      </c>
      <c r="C9" s="8" t="s">
        <v>26</v>
      </c>
      <c r="D9" s="8" t="s">
        <v>28</v>
      </c>
      <c r="E9" s="8">
        <v>884.07</v>
      </c>
      <c r="F9" s="8"/>
    </row>
    <row r="12" spans="1:6">
      <c r="A12" s="2" t="s">
        <v>13</v>
      </c>
    </row>
    <row r="14" spans="1:6">
      <c r="A14" s="2" t="s">
        <v>0</v>
      </c>
    </row>
    <row r="15" spans="1:6">
      <c r="A15" s="2" t="s">
        <v>1</v>
      </c>
    </row>
    <row r="16" spans="1:6">
      <c r="A16" s="2" t="s">
        <v>2</v>
      </c>
    </row>
    <row r="17" spans="1:1">
      <c r="A17" s="2" t="s">
        <v>3</v>
      </c>
    </row>
    <row r="18" spans="1:1">
      <c r="A18" s="2" t="s">
        <v>4</v>
      </c>
    </row>
    <row r="19" spans="1:1">
      <c r="A19" s="2" t="s">
        <v>5</v>
      </c>
    </row>
    <row r="20" spans="1:1">
      <c r="A20" s="2" t="s">
        <v>6</v>
      </c>
    </row>
    <row r="21" spans="1:1">
      <c r="A21" s="2" t="s">
        <v>7</v>
      </c>
    </row>
    <row r="22" spans="1:1">
      <c r="A22" s="2" t="s">
        <v>8</v>
      </c>
    </row>
    <row r="23" spans="1:1">
      <c r="A23" s="2" t="s">
        <v>9</v>
      </c>
    </row>
    <row r="24" spans="1:1">
      <c r="A24" s="2" t="s">
        <v>10</v>
      </c>
    </row>
    <row r="25" spans="1:1">
      <c r="A25" s="2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DEF4-29AA-4D4A-9F28-57B6F8D7E4AE}">
  <dimension ref="A1:U33"/>
  <sheetViews>
    <sheetView tabSelected="1" topLeftCell="A9" workbookViewId="0">
      <selection activeCell="S22" sqref="S22"/>
    </sheetView>
  </sheetViews>
  <sheetFormatPr defaultColWidth="10.81640625" defaultRowHeight="15.6"/>
  <cols>
    <col min="1" max="1" width="10" customWidth="1"/>
    <col min="2" max="2" width="12.81640625" hidden="1" customWidth="1"/>
    <col min="3" max="3" width="11.453125" hidden="1" customWidth="1"/>
    <col min="4" max="4" width="9.36328125" hidden="1" customWidth="1"/>
    <col min="5" max="7" width="8.36328125" hidden="1" customWidth="1"/>
    <col min="8" max="9" width="9.453125" hidden="1" customWidth="1"/>
    <col min="10" max="10" width="8.36328125" hidden="1" customWidth="1"/>
    <col min="11" max="11" width="5.453125" hidden="1" customWidth="1"/>
    <col min="12" max="12" width="11" hidden="1" customWidth="1"/>
    <col min="13" max="13" width="12.453125" hidden="1" customWidth="1"/>
    <col min="14" max="14" width="18" hidden="1" customWidth="1"/>
    <col min="15" max="15" width="15.36328125" hidden="1" customWidth="1"/>
    <col min="16" max="16" width="10.1796875" hidden="1" customWidth="1"/>
    <col min="17" max="17" width="11.1796875" hidden="1" customWidth="1"/>
    <col min="18" max="18" width="3.81640625" hidden="1" customWidth="1"/>
    <col min="19" max="19" width="29.453125" bestFit="1" customWidth="1"/>
    <col min="20" max="20" width="26.1796875" bestFit="1" customWidth="1"/>
    <col min="21" max="21" width="16.453125" hidden="1" customWidth="1"/>
  </cols>
  <sheetData>
    <row r="1" spans="1:21">
      <c r="A1" t="s">
        <v>44</v>
      </c>
    </row>
    <row r="2" spans="1:21">
      <c r="M2" t="s">
        <v>84</v>
      </c>
      <c r="S2" t="s">
        <v>85</v>
      </c>
    </row>
    <row r="3" spans="1:21">
      <c r="A3" s="15"/>
      <c r="B3" s="16" t="s">
        <v>30</v>
      </c>
      <c r="C3" s="17" t="s">
        <v>45</v>
      </c>
      <c r="D3" s="18" t="s">
        <v>46</v>
      </c>
      <c r="E3" s="16" t="s">
        <v>47</v>
      </c>
      <c r="F3" s="17" t="s">
        <v>48</v>
      </c>
      <c r="G3" s="17" t="s">
        <v>49</v>
      </c>
      <c r="H3" s="26" t="s">
        <v>78</v>
      </c>
      <c r="I3" s="26" t="s">
        <v>79</v>
      </c>
      <c r="J3" s="26" t="s">
        <v>50</v>
      </c>
      <c r="K3" s="17" t="s">
        <v>31</v>
      </c>
      <c r="L3" s="18" t="s">
        <v>51</v>
      </c>
      <c r="M3" s="16" t="s">
        <v>53</v>
      </c>
      <c r="N3" s="17" t="s">
        <v>80</v>
      </c>
      <c r="O3" s="17"/>
      <c r="P3" s="17" t="s">
        <v>54</v>
      </c>
      <c r="Q3" s="17" t="s">
        <v>55</v>
      </c>
      <c r="R3" s="18" t="s">
        <v>52</v>
      </c>
      <c r="S3" s="16" t="s">
        <v>87</v>
      </c>
      <c r="T3" s="70" t="s">
        <v>88</v>
      </c>
      <c r="U3" s="18" t="s">
        <v>86</v>
      </c>
    </row>
    <row r="4" spans="1:21">
      <c r="A4" s="21" t="s">
        <v>32</v>
      </c>
      <c r="B4" s="22" t="s">
        <v>42</v>
      </c>
      <c r="C4" s="23">
        <v>17.72</v>
      </c>
      <c r="D4" s="24">
        <v>827.3</v>
      </c>
      <c r="E4" s="25">
        <v>10000</v>
      </c>
      <c r="F4" s="23">
        <v>600</v>
      </c>
      <c r="G4" s="23">
        <v>50</v>
      </c>
      <c r="H4" s="23">
        <v>1</v>
      </c>
      <c r="I4" s="23">
        <v>1</v>
      </c>
      <c r="J4" s="23">
        <v>16</v>
      </c>
      <c r="K4" s="23">
        <v>10</v>
      </c>
      <c r="L4" s="24">
        <v>10</v>
      </c>
      <c r="M4" s="25"/>
      <c r="N4" s="23"/>
      <c r="O4" s="24"/>
      <c r="P4" s="23"/>
      <c r="Q4" s="23"/>
      <c r="R4" s="24"/>
      <c r="S4" s="22" t="s">
        <v>89</v>
      </c>
      <c r="T4" s="71" t="s">
        <v>90</v>
      </c>
      <c r="U4" s="24"/>
    </row>
    <row r="5" spans="1:21">
      <c r="A5" s="77" t="s">
        <v>33</v>
      </c>
      <c r="B5" s="56" t="s">
        <v>42</v>
      </c>
      <c r="C5" s="62">
        <v>17.72</v>
      </c>
      <c r="D5" s="64">
        <v>827.3</v>
      </c>
      <c r="E5" s="61">
        <v>10000</v>
      </c>
      <c r="F5" s="62">
        <v>600</v>
      </c>
      <c r="G5" s="62">
        <v>50</v>
      </c>
      <c r="H5" s="62">
        <v>1</v>
      </c>
      <c r="I5" s="62">
        <v>1</v>
      </c>
      <c r="J5" s="62">
        <v>16</v>
      </c>
      <c r="K5" s="62">
        <v>10</v>
      </c>
      <c r="L5" s="64">
        <v>10</v>
      </c>
      <c r="M5" s="61"/>
      <c r="N5" s="62"/>
      <c r="O5" s="64"/>
      <c r="P5" s="62"/>
      <c r="Q5" s="62"/>
      <c r="R5" s="64"/>
      <c r="S5" s="56" t="s">
        <v>77</v>
      </c>
      <c r="T5" s="75" t="s">
        <v>91</v>
      </c>
      <c r="U5" s="10"/>
    </row>
    <row r="6" spans="1:21">
      <c r="A6" s="77" t="s">
        <v>34</v>
      </c>
      <c r="B6" s="56" t="s">
        <v>42</v>
      </c>
      <c r="C6" s="62">
        <v>17.72</v>
      </c>
      <c r="D6" s="64">
        <v>826.3</v>
      </c>
      <c r="E6" s="61">
        <v>10000</v>
      </c>
      <c r="F6" s="62">
        <v>600</v>
      </c>
      <c r="G6" s="62">
        <v>50</v>
      </c>
      <c r="H6" s="62">
        <v>1</v>
      </c>
      <c r="I6" s="62">
        <v>1</v>
      </c>
      <c r="J6" s="62">
        <v>16</v>
      </c>
      <c r="K6" s="62">
        <v>10</v>
      </c>
      <c r="L6" s="64">
        <v>10</v>
      </c>
      <c r="M6" s="61"/>
      <c r="N6" s="62"/>
      <c r="O6" s="64"/>
      <c r="P6" s="62"/>
      <c r="Q6" s="62"/>
      <c r="R6" s="64"/>
      <c r="S6" s="56" t="s">
        <v>77</v>
      </c>
      <c r="T6" s="75" t="s">
        <v>92</v>
      </c>
      <c r="U6" s="10"/>
    </row>
    <row r="7" spans="1:21">
      <c r="A7" s="77" t="s">
        <v>35</v>
      </c>
      <c r="B7" s="56" t="s">
        <v>42</v>
      </c>
      <c r="C7" s="62">
        <v>17.72</v>
      </c>
      <c r="D7" s="64">
        <v>822.9</v>
      </c>
      <c r="E7" s="61">
        <v>10000</v>
      </c>
      <c r="F7" s="62">
        <v>600</v>
      </c>
      <c r="G7" s="62">
        <v>50</v>
      </c>
      <c r="H7" s="62">
        <v>1</v>
      </c>
      <c r="I7" s="62">
        <v>1</v>
      </c>
      <c r="J7" s="62">
        <v>16</v>
      </c>
      <c r="K7" s="62">
        <v>10</v>
      </c>
      <c r="L7" s="64">
        <v>10</v>
      </c>
      <c r="M7" s="61"/>
      <c r="N7" s="62"/>
      <c r="O7" s="64"/>
      <c r="P7" s="62"/>
      <c r="Q7" s="62"/>
      <c r="R7" s="64"/>
      <c r="S7" s="56" t="s">
        <v>77</v>
      </c>
      <c r="T7" s="75" t="s">
        <v>93</v>
      </c>
      <c r="U7" s="10"/>
    </row>
    <row r="8" spans="1:21">
      <c r="A8" s="78" t="s">
        <v>36</v>
      </c>
      <c r="B8" s="66" t="s">
        <v>42</v>
      </c>
      <c r="C8" s="67">
        <v>17.72</v>
      </c>
      <c r="D8" s="69">
        <v>827.3</v>
      </c>
      <c r="E8" s="65">
        <v>10000</v>
      </c>
      <c r="F8" s="67">
        <v>600</v>
      </c>
      <c r="G8" s="67">
        <v>50</v>
      </c>
      <c r="H8" s="67">
        <v>1</v>
      </c>
      <c r="I8" s="67">
        <v>1</v>
      </c>
      <c r="J8" s="67">
        <v>16</v>
      </c>
      <c r="K8" s="67">
        <v>10</v>
      </c>
      <c r="L8" s="69">
        <v>10</v>
      </c>
      <c r="M8" s="65"/>
      <c r="N8" s="67"/>
      <c r="O8" s="69"/>
      <c r="P8" s="67"/>
      <c r="Q8" s="67"/>
      <c r="R8" s="69"/>
      <c r="S8" s="66" t="s">
        <v>77</v>
      </c>
      <c r="T8" s="76" t="s">
        <v>94</v>
      </c>
      <c r="U8" s="12"/>
    </row>
    <row r="9" spans="1:21">
      <c r="A9" s="77" t="s">
        <v>37</v>
      </c>
      <c r="B9" s="56" t="s">
        <v>43</v>
      </c>
      <c r="C9" s="62">
        <v>14.13</v>
      </c>
      <c r="D9" s="64">
        <v>1637.7</v>
      </c>
      <c r="E9" s="61">
        <v>10000</v>
      </c>
      <c r="F9" s="62">
        <v>600</v>
      </c>
      <c r="G9" s="62">
        <v>50</v>
      </c>
      <c r="H9" s="57">
        <v>1</v>
      </c>
      <c r="I9" s="57">
        <v>1</v>
      </c>
      <c r="J9" s="62">
        <v>16</v>
      </c>
      <c r="K9" s="62">
        <v>10</v>
      </c>
      <c r="L9" s="64">
        <v>10</v>
      </c>
      <c r="M9" s="61"/>
      <c r="N9" s="62"/>
      <c r="O9" s="64"/>
      <c r="P9" s="62"/>
      <c r="Q9" s="62"/>
      <c r="R9" s="64"/>
      <c r="S9" s="60" t="s">
        <v>77</v>
      </c>
      <c r="T9" s="74" t="s">
        <v>95</v>
      </c>
      <c r="U9" s="24"/>
    </row>
    <row r="10" spans="1:21">
      <c r="A10" s="77" t="s">
        <v>38</v>
      </c>
      <c r="B10" s="56" t="s">
        <v>43</v>
      </c>
      <c r="C10" s="62">
        <v>14.13</v>
      </c>
      <c r="D10" s="64">
        <v>1466.6</v>
      </c>
      <c r="E10" s="61">
        <v>10000</v>
      </c>
      <c r="F10" s="62">
        <v>600</v>
      </c>
      <c r="G10" s="62">
        <v>50</v>
      </c>
      <c r="H10" s="62">
        <v>1</v>
      </c>
      <c r="I10" s="62">
        <v>1</v>
      </c>
      <c r="J10" s="62">
        <v>16</v>
      </c>
      <c r="K10" s="62">
        <v>10</v>
      </c>
      <c r="L10" s="64">
        <v>10</v>
      </c>
      <c r="M10" s="61"/>
      <c r="N10" s="62"/>
      <c r="O10" s="64"/>
      <c r="P10" s="62"/>
      <c r="Q10" s="62"/>
      <c r="R10" s="64"/>
      <c r="S10" s="56" t="s">
        <v>77</v>
      </c>
      <c r="T10" s="75" t="s">
        <v>96</v>
      </c>
      <c r="U10" s="10"/>
    </row>
    <row r="11" spans="1:21">
      <c r="A11" s="13" t="s">
        <v>39</v>
      </c>
      <c r="B11" s="19" t="s">
        <v>43</v>
      </c>
      <c r="C11">
        <v>14.13</v>
      </c>
      <c r="D11" s="10">
        <v>1208.7</v>
      </c>
      <c r="E11" s="9">
        <v>10000</v>
      </c>
      <c r="F11">
        <v>600</v>
      </c>
      <c r="G11">
        <v>50</v>
      </c>
      <c r="H11">
        <v>1</v>
      </c>
      <c r="I11">
        <v>1</v>
      </c>
      <c r="J11">
        <v>16</v>
      </c>
      <c r="K11">
        <v>10</v>
      </c>
      <c r="L11" s="10">
        <v>10</v>
      </c>
      <c r="M11" s="9"/>
      <c r="O11" s="10"/>
      <c r="R11" s="10"/>
      <c r="S11" s="19"/>
      <c r="T11" s="72"/>
      <c r="U11" s="10"/>
    </row>
    <row r="12" spans="1:21">
      <c r="A12" s="77" t="s">
        <v>40</v>
      </c>
      <c r="B12" s="56" t="s">
        <v>43</v>
      </c>
      <c r="C12" s="62">
        <v>14.13</v>
      </c>
      <c r="D12" s="64">
        <v>971.5</v>
      </c>
      <c r="E12" s="61">
        <v>10000</v>
      </c>
      <c r="F12" s="62">
        <v>600</v>
      </c>
      <c r="G12" s="62">
        <v>50</v>
      </c>
      <c r="H12" s="62">
        <v>1</v>
      </c>
      <c r="I12" s="62">
        <v>1</v>
      </c>
      <c r="J12" s="62">
        <v>16</v>
      </c>
      <c r="K12" s="62">
        <v>10</v>
      </c>
      <c r="L12" s="64">
        <v>10</v>
      </c>
      <c r="M12" s="61"/>
      <c r="N12" s="62"/>
      <c r="O12" s="64"/>
      <c r="P12" s="62"/>
      <c r="Q12" s="62"/>
      <c r="R12" s="64"/>
      <c r="S12" s="56" t="s">
        <v>77</v>
      </c>
      <c r="T12" s="75" t="s">
        <v>97</v>
      </c>
      <c r="U12" s="10"/>
    </row>
    <row r="13" spans="1:21">
      <c r="A13" s="13" t="s">
        <v>41</v>
      </c>
      <c r="B13" s="20" t="s">
        <v>43</v>
      </c>
      <c r="C13">
        <v>14.13</v>
      </c>
      <c r="D13" s="12">
        <v>1355.3</v>
      </c>
      <c r="E13" s="11">
        <v>10000</v>
      </c>
      <c r="F13" s="3">
        <v>600</v>
      </c>
      <c r="G13" s="3">
        <v>50</v>
      </c>
      <c r="H13" s="3">
        <v>1</v>
      </c>
      <c r="I13" s="3">
        <v>1</v>
      </c>
      <c r="J13" s="3">
        <v>16</v>
      </c>
      <c r="K13" s="3">
        <v>10</v>
      </c>
      <c r="L13" s="12">
        <v>10</v>
      </c>
      <c r="M13" s="11"/>
      <c r="N13" s="3"/>
      <c r="O13" s="12"/>
      <c r="P13" s="3"/>
      <c r="Q13" s="3"/>
      <c r="R13" s="12"/>
      <c r="S13" s="20"/>
      <c r="T13" s="73"/>
      <c r="U13" s="12"/>
    </row>
    <row r="14" spans="1:21">
      <c r="A14" s="55" t="s">
        <v>56</v>
      </c>
      <c r="B14" s="56" t="s">
        <v>61</v>
      </c>
      <c r="C14" s="57">
        <v>19.36</v>
      </c>
      <c r="D14" s="59">
        <v>1619.8</v>
      </c>
      <c r="E14" s="55">
        <v>10000</v>
      </c>
      <c r="F14" s="57">
        <v>600</v>
      </c>
      <c r="G14" s="57">
        <v>50</v>
      </c>
      <c r="H14" s="57">
        <v>1</v>
      </c>
      <c r="I14" s="57">
        <v>1</v>
      </c>
      <c r="J14" s="57">
        <v>16</v>
      </c>
      <c r="K14" s="57">
        <v>10</v>
      </c>
      <c r="L14" s="59">
        <v>10</v>
      </c>
      <c r="M14" s="55"/>
      <c r="N14" s="57"/>
      <c r="O14" s="59"/>
      <c r="P14" s="57"/>
      <c r="Q14" s="57"/>
      <c r="R14" s="59"/>
      <c r="S14" s="60" t="s">
        <v>77</v>
      </c>
      <c r="T14" s="74" t="s">
        <v>102</v>
      </c>
      <c r="U14" s="24"/>
    </row>
    <row r="15" spans="1:21">
      <c r="A15" s="61" t="s">
        <v>57</v>
      </c>
      <c r="B15" s="56" t="s">
        <v>61</v>
      </c>
      <c r="C15" s="62">
        <v>19.36</v>
      </c>
      <c r="D15" s="64">
        <v>1457.4</v>
      </c>
      <c r="E15" s="61">
        <v>10000</v>
      </c>
      <c r="F15" s="62">
        <v>600</v>
      </c>
      <c r="G15" s="62">
        <v>50</v>
      </c>
      <c r="H15" s="62">
        <v>1</v>
      </c>
      <c r="I15" s="62">
        <v>1</v>
      </c>
      <c r="J15" s="62">
        <v>16</v>
      </c>
      <c r="K15" s="62">
        <v>10</v>
      </c>
      <c r="L15" s="64">
        <v>10</v>
      </c>
      <c r="M15" s="61"/>
      <c r="N15" s="62"/>
      <c r="O15" s="64"/>
      <c r="P15" s="62"/>
      <c r="Q15" s="62"/>
      <c r="R15" s="64"/>
      <c r="S15" s="56" t="s">
        <v>77</v>
      </c>
      <c r="T15" s="75" t="s">
        <v>101</v>
      </c>
      <c r="U15" s="10"/>
    </row>
    <row r="16" spans="1:21">
      <c r="A16" s="61" t="s">
        <v>58</v>
      </c>
      <c r="B16" s="56" t="s">
        <v>61</v>
      </c>
      <c r="C16" s="62">
        <v>19.36</v>
      </c>
      <c r="D16" s="64">
        <v>1258</v>
      </c>
      <c r="E16" s="61">
        <v>10000</v>
      </c>
      <c r="F16" s="62">
        <v>600</v>
      </c>
      <c r="G16" s="62">
        <v>50</v>
      </c>
      <c r="H16" s="62">
        <v>1</v>
      </c>
      <c r="I16" s="62">
        <v>1</v>
      </c>
      <c r="J16" s="62">
        <v>16</v>
      </c>
      <c r="K16" s="62">
        <v>10</v>
      </c>
      <c r="L16" s="64">
        <v>10</v>
      </c>
      <c r="M16" s="61"/>
      <c r="N16" s="62"/>
      <c r="O16" s="64"/>
      <c r="P16" s="62"/>
      <c r="Q16" s="62"/>
      <c r="R16" s="64"/>
      <c r="S16" s="56" t="s">
        <v>77</v>
      </c>
      <c r="T16" s="75" t="s">
        <v>100</v>
      </c>
      <c r="U16" s="10"/>
    </row>
    <row r="17" spans="1:21">
      <c r="A17" s="61" t="s">
        <v>59</v>
      </c>
      <c r="B17" s="56" t="s">
        <v>61</v>
      </c>
      <c r="C17" s="62">
        <v>19.36</v>
      </c>
      <c r="D17" s="64">
        <v>1132.3</v>
      </c>
      <c r="E17" s="61">
        <v>10000</v>
      </c>
      <c r="F17" s="62">
        <v>600</v>
      </c>
      <c r="G17" s="62">
        <v>50</v>
      </c>
      <c r="H17" s="62">
        <v>1</v>
      </c>
      <c r="I17" s="62">
        <v>1</v>
      </c>
      <c r="J17" s="62">
        <v>16</v>
      </c>
      <c r="K17" s="62">
        <v>10</v>
      </c>
      <c r="L17" s="64">
        <v>10</v>
      </c>
      <c r="M17" s="61"/>
      <c r="N17" s="62"/>
      <c r="O17" s="64"/>
      <c r="P17" s="62"/>
      <c r="Q17" s="62"/>
      <c r="R17" s="64"/>
      <c r="S17" s="56" t="s">
        <v>77</v>
      </c>
      <c r="T17" s="75" t="s">
        <v>99</v>
      </c>
      <c r="U17" s="10"/>
    </row>
    <row r="18" spans="1:21">
      <c r="A18" s="65" t="s">
        <v>60</v>
      </c>
      <c r="B18" s="66" t="s">
        <v>61</v>
      </c>
      <c r="C18" s="67">
        <v>19.36</v>
      </c>
      <c r="D18" s="69">
        <v>1513.7</v>
      </c>
      <c r="E18" s="65">
        <v>10000</v>
      </c>
      <c r="F18" s="67">
        <v>600</v>
      </c>
      <c r="G18" s="67">
        <v>50</v>
      </c>
      <c r="H18" s="67">
        <v>1</v>
      </c>
      <c r="I18" s="67">
        <v>1</v>
      </c>
      <c r="J18" s="67">
        <v>16</v>
      </c>
      <c r="K18" s="67">
        <v>10</v>
      </c>
      <c r="L18" s="69">
        <v>10</v>
      </c>
      <c r="M18" s="65"/>
      <c r="N18" s="67"/>
      <c r="O18" s="69"/>
      <c r="P18" s="67"/>
      <c r="Q18" s="67"/>
      <c r="R18" s="69"/>
      <c r="S18" s="66" t="s">
        <v>77</v>
      </c>
      <c r="T18" s="76" t="s">
        <v>98</v>
      </c>
      <c r="U18" s="12"/>
    </row>
    <row r="19" spans="1:21">
      <c r="A19" s="21" t="s">
        <v>62</v>
      </c>
      <c r="B19" s="22" t="s">
        <v>42</v>
      </c>
      <c r="C19" s="23">
        <v>16.47</v>
      </c>
      <c r="D19" s="27" t="s">
        <v>77</v>
      </c>
      <c r="E19" s="25">
        <v>10000</v>
      </c>
      <c r="F19" s="23">
        <v>600</v>
      </c>
      <c r="G19" s="23">
        <v>50</v>
      </c>
      <c r="H19" s="23">
        <v>1</v>
      </c>
      <c r="I19" s="23">
        <v>1</v>
      </c>
      <c r="J19" s="23">
        <v>16</v>
      </c>
      <c r="K19" s="23">
        <v>10</v>
      </c>
      <c r="L19" s="24">
        <v>10</v>
      </c>
      <c r="M19" s="25">
        <v>1094.49</v>
      </c>
      <c r="N19" s="23">
        <v>985.05200000000002</v>
      </c>
      <c r="O19" s="24"/>
      <c r="P19" s="23"/>
      <c r="Q19" s="23"/>
      <c r="R19" s="24"/>
      <c r="S19" s="22">
        <v>1157.04</v>
      </c>
      <c r="T19" s="71">
        <v>336.18</v>
      </c>
      <c r="U19" s="24"/>
    </row>
    <row r="20" spans="1:21">
      <c r="A20" s="13" t="s">
        <v>63</v>
      </c>
      <c r="B20" s="19" t="s">
        <v>42</v>
      </c>
      <c r="C20">
        <v>16.47</v>
      </c>
      <c r="D20" s="28" t="s">
        <v>77</v>
      </c>
      <c r="E20" s="9">
        <v>10000</v>
      </c>
      <c r="F20">
        <v>600</v>
      </c>
      <c r="G20">
        <v>50</v>
      </c>
      <c r="H20">
        <v>1</v>
      </c>
      <c r="I20">
        <v>1</v>
      </c>
      <c r="J20">
        <v>16</v>
      </c>
      <c r="K20">
        <v>10</v>
      </c>
      <c r="L20" s="10">
        <v>10</v>
      </c>
      <c r="M20" s="9">
        <v>1094.26</v>
      </c>
      <c r="N20">
        <v>1455.43</v>
      </c>
      <c r="O20" s="10" t="s">
        <v>81</v>
      </c>
      <c r="R20" s="10"/>
      <c r="S20" s="19">
        <v>1075.02</v>
      </c>
      <c r="T20" s="72">
        <v>1063.1199999999999</v>
      </c>
      <c r="U20" s="10"/>
    </row>
    <row r="21" spans="1:21">
      <c r="A21" s="13" t="s">
        <v>64</v>
      </c>
      <c r="B21" s="19" t="s">
        <v>42</v>
      </c>
      <c r="C21">
        <v>16.47</v>
      </c>
      <c r="D21" s="28" t="s">
        <v>77</v>
      </c>
      <c r="E21" s="9">
        <v>10000</v>
      </c>
      <c r="F21">
        <v>600</v>
      </c>
      <c r="G21">
        <v>50</v>
      </c>
      <c r="H21">
        <v>1</v>
      </c>
      <c r="I21">
        <v>1</v>
      </c>
      <c r="J21">
        <v>16</v>
      </c>
      <c r="K21">
        <v>10</v>
      </c>
      <c r="L21" s="10">
        <v>10</v>
      </c>
      <c r="M21" s="9">
        <v>1094.49</v>
      </c>
      <c r="N21">
        <v>2801.37</v>
      </c>
      <c r="O21" s="10" t="s">
        <v>81</v>
      </c>
      <c r="R21" s="10"/>
      <c r="S21" s="19" t="s">
        <v>103</v>
      </c>
      <c r="T21" s="72" t="s">
        <v>104</v>
      </c>
      <c r="U21" s="10"/>
    </row>
    <row r="22" spans="1:21">
      <c r="A22" s="13" t="s">
        <v>65</v>
      </c>
      <c r="B22" s="19" t="s">
        <v>42</v>
      </c>
      <c r="C22">
        <v>16.47</v>
      </c>
      <c r="D22" s="28" t="s">
        <v>77</v>
      </c>
      <c r="E22" s="9">
        <v>10000</v>
      </c>
      <c r="F22">
        <v>600</v>
      </c>
      <c r="G22">
        <v>50</v>
      </c>
      <c r="H22">
        <v>1</v>
      </c>
      <c r="I22">
        <v>1</v>
      </c>
      <c r="J22">
        <v>16</v>
      </c>
      <c r="K22">
        <v>10</v>
      </c>
      <c r="L22" s="10">
        <v>10</v>
      </c>
      <c r="M22" s="9">
        <v>1092.27</v>
      </c>
      <c r="N22">
        <v>4577.79</v>
      </c>
      <c r="O22" s="10" t="s">
        <v>81</v>
      </c>
      <c r="R22" s="10"/>
      <c r="S22" s="19" t="s">
        <v>105</v>
      </c>
      <c r="T22" s="72" t="s">
        <v>106</v>
      </c>
      <c r="U22" s="10"/>
    </row>
    <row r="23" spans="1:21">
      <c r="A23" s="14" t="s">
        <v>66</v>
      </c>
      <c r="B23" s="20" t="s">
        <v>42</v>
      </c>
      <c r="C23" s="3">
        <v>16.47</v>
      </c>
      <c r="D23" s="29" t="s">
        <v>77</v>
      </c>
      <c r="E23" s="11">
        <v>10000</v>
      </c>
      <c r="F23" s="3">
        <v>600</v>
      </c>
      <c r="G23" s="3">
        <v>50</v>
      </c>
      <c r="H23" s="3">
        <v>1</v>
      </c>
      <c r="I23" s="3">
        <v>1</v>
      </c>
      <c r="J23" s="3">
        <v>16</v>
      </c>
      <c r="K23" s="3">
        <v>10</v>
      </c>
      <c r="L23" s="12">
        <v>10</v>
      </c>
      <c r="M23" s="9">
        <v>860.03</v>
      </c>
      <c r="N23" s="3">
        <v>800.68499999999995</v>
      </c>
      <c r="O23" s="12"/>
      <c r="P23" s="3"/>
      <c r="Q23" s="3"/>
      <c r="R23" s="12"/>
      <c r="S23" s="20" t="s">
        <v>107</v>
      </c>
      <c r="T23" s="73" t="s">
        <v>108</v>
      </c>
      <c r="U23" s="12"/>
    </row>
    <row r="24" spans="1:21">
      <c r="A24" s="13" t="s">
        <v>67</v>
      </c>
      <c r="B24" s="19" t="s">
        <v>43</v>
      </c>
      <c r="C24">
        <v>16.47</v>
      </c>
      <c r="D24" s="28" t="s">
        <v>77</v>
      </c>
      <c r="E24" s="9">
        <v>10000</v>
      </c>
      <c r="F24">
        <v>600</v>
      </c>
      <c r="G24">
        <v>50</v>
      </c>
      <c r="H24" s="23">
        <v>1</v>
      </c>
      <c r="I24" s="23">
        <v>1</v>
      </c>
      <c r="J24">
        <v>16</v>
      </c>
      <c r="K24">
        <v>10</v>
      </c>
      <c r="L24">
        <v>10</v>
      </c>
      <c r="M24" s="25">
        <v>979.4</v>
      </c>
      <c r="N24">
        <v>513.24800000000005</v>
      </c>
      <c r="O24" s="10" t="s">
        <v>82</v>
      </c>
      <c r="R24" s="10"/>
      <c r="S24" s="22">
        <v>953.72</v>
      </c>
      <c r="T24" s="71">
        <v>276.27999999999997</v>
      </c>
      <c r="U24" s="24"/>
    </row>
    <row r="25" spans="1:21">
      <c r="A25" s="77" t="s">
        <v>68</v>
      </c>
      <c r="B25" s="56" t="s">
        <v>43</v>
      </c>
      <c r="C25" s="62">
        <v>16.47</v>
      </c>
      <c r="D25" s="63" t="s">
        <v>77</v>
      </c>
      <c r="E25" s="61">
        <v>10000</v>
      </c>
      <c r="F25" s="62">
        <v>600</v>
      </c>
      <c r="G25" s="62">
        <v>50</v>
      </c>
      <c r="H25" s="62">
        <v>1</v>
      </c>
      <c r="I25" s="62">
        <v>1</v>
      </c>
      <c r="J25" s="62">
        <v>16</v>
      </c>
      <c r="K25" s="62">
        <v>10</v>
      </c>
      <c r="L25" s="64">
        <v>10</v>
      </c>
      <c r="M25" s="61">
        <v>963.58</v>
      </c>
      <c r="N25" s="62">
        <v>8412.07</v>
      </c>
      <c r="O25" s="64" t="s">
        <v>83</v>
      </c>
      <c r="P25" s="62"/>
      <c r="Q25" s="62"/>
      <c r="R25" s="64"/>
      <c r="S25" s="56" t="s">
        <v>77</v>
      </c>
      <c r="T25" s="75" t="s">
        <v>109</v>
      </c>
      <c r="U25" s="10"/>
    </row>
    <row r="26" spans="1:21">
      <c r="A26" s="13" t="s">
        <v>69</v>
      </c>
      <c r="B26" s="19" t="s">
        <v>43</v>
      </c>
      <c r="C26">
        <v>16.47</v>
      </c>
      <c r="D26" s="28" t="s">
        <v>77</v>
      </c>
      <c r="E26" s="9">
        <v>10000</v>
      </c>
      <c r="F26">
        <v>600</v>
      </c>
      <c r="G26">
        <v>50</v>
      </c>
      <c r="H26">
        <v>1</v>
      </c>
      <c r="I26">
        <v>1</v>
      </c>
      <c r="J26">
        <v>16</v>
      </c>
      <c r="K26">
        <v>10</v>
      </c>
      <c r="L26" s="10">
        <v>10</v>
      </c>
      <c r="M26" s="9"/>
      <c r="O26" s="10"/>
      <c r="R26" s="10"/>
      <c r="S26" s="19" t="s">
        <v>110</v>
      </c>
      <c r="T26" s="72" t="s">
        <v>111</v>
      </c>
      <c r="U26" s="10"/>
    </row>
    <row r="27" spans="1:21">
      <c r="A27" s="13" t="s">
        <v>70</v>
      </c>
      <c r="B27" s="19" t="s">
        <v>43</v>
      </c>
      <c r="C27">
        <v>16.47</v>
      </c>
      <c r="D27" s="28" t="s">
        <v>77</v>
      </c>
      <c r="E27" s="9">
        <v>10000</v>
      </c>
      <c r="F27">
        <v>600</v>
      </c>
      <c r="G27">
        <v>50</v>
      </c>
      <c r="H27">
        <v>1</v>
      </c>
      <c r="I27">
        <v>1</v>
      </c>
      <c r="J27">
        <v>16</v>
      </c>
      <c r="K27">
        <v>10</v>
      </c>
      <c r="L27" s="10">
        <v>10</v>
      </c>
      <c r="M27" s="9">
        <v>874.51</v>
      </c>
      <c r="N27">
        <v>8412.59</v>
      </c>
      <c r="O27" s="10" t="s">
        <v>83</v>
      </c>
      <c r="R27" s="10"/>
      <c r="S27" s="19" t="s">
        <v>112</v>
      </c>
      <c r="T27" s="72" t="s">
        <v>113</v>
      </c>
      <c r="U27" s="10" t="s">
        <v>114</v>
      </c>
    </row>
    <row r="28" spans="1:21">
      <c r="A28" s="13" t="s">
        <v>71</v>
      </c>
      <c r="B28" s="20" t="s">
        <v>43</v>
      </c>
      <c r="C28">
        <v>16.47</v>
      </c>
      <c r="D28" s="29" t="s">
        <v>77</v>
      </c>
      <c r="E28" s="11">
        <v>10000</v>
      </c>
      <c r="F28" s="3">
        <v>600</v>
      </c>
      <c r="G28" s="3">
        <v>50</v>
      </c>
      <c r="H28" s="3">
        <v>1</v>
      </c>
      <c r="I28" s="3">
        <v>1</v>
      </c>
      <c r="J28" s="3">
        <v>16</v>
      </c>
      <c r="K28" s="3">
        <v>10</v>
      </c>
      <c r="L28" s="12">
        <v>10</v>
      </c>
      <c r="M28" s="11">
        <v>942.03</v>
      </c>
      <c r="N28" s="3">
        <v>2470.12</v>
      </c>
      <c r="O28" s="10" t="s">
        <v>82</v>
      </c>
      <c r="P28" s="3"/>
      <c r="Q28" s="3"/>
      <c r="R28" s="12"/>
      <c r="S28" s="20" t="s">
        <v>115</v>
      </c>
      <c r="T28" s="73" t="s">
        <v>116</v>
      </c>
      <c r="U28" s="12"/>
    </row>
    <row r="29" spans="1:21">
      <c r="A29" s="55" t="s">
        <v>72</v>
      </c>
      <c r="B29" s="56" t="s">
        <v>61</v>
      </c>
      <c r="C29" s="57">
        <v>16.47</v>
      </c>
      <c r="D29" s="58" t="s">
        <v>77</v>
      </c>
      <c r="E29" s="55">
        <v>10000</v>
      </c>
      <c r="F29" s="57">
        <v>600</v>
      </c>
      <c r="G29" s="57">
        <v>50</v>
      </c>
      <c r="H29" s="57">
        <v>1</v>
      </c>
      <c r="I29" s="57">
        <v>1</v>
      </c>
      <c r="J29" s="57">
        <v>16</v>
      </c>
      <c r="K29" s="57">
        <v>10</v>
      </c>
      <c r="L29" s="59">
        <v>10</v>
      </c>
      <c r="M29" s="55"/>
      <c r="N29" s="57"/>
      <c r="O29" s="59"/>
      <c r="P29" s="57"/>
      <c r="Q29" s="57"/>
      <c r="R29" s="59"/>
      <c r="S29" s="60" t="s">
        <v>77</v>
      </c>
      <c r="T29" s="74" t="s">
        <v>118</v>
      </c>
      <c r="U29" s="24"/>
    </row>
    <row r="30" spans="1:21">
      <c r="A30" s="61" t="s">
        <v>73</v>
      </c>
      <c r="B30" s="56" t="s">
        <v>61</v>
      </c>
      <c r="C30" s="62">
        <v>16.47</v>
      </c>
      <c r="D30" s="63" t="s">
        <v>77</v>
      </c>
      <c r="E30" s="61">
        <v>10000</v>
      </c>
      <c r="F30" s="62">
        <v>600</v>
      </c>
      <c r="G30" s="62">
        <v>50</v>
      </c>
      <c r="H30" s="62">
        <v>1</v>
      </c>
      <c r="I30" s="62">
        <v>1</v>
      </c>
      <c r="J30" s="62">
        <v>16</v>
      </c>
      <c r="K30" s="62">
        <v>10</v>
      </c>
      <c r="L30" s="64">
        <v>10</v>
      </c>
      <c r="M30" s="61"/>
      <c r="N30" s="62"/>
      <c r="O30" s="64"/>
      <c r="P30" s="62"/>
      <c r="Q30" s="62"/>
      <c r="R30" s="64"/>
      <c r="S30" s="56" t="s">
        <v>77</v>
      </c>
      <c r="T30" s="75" t="s">
        <v>119</v>
      </c>
      <c r="U30" s="10"/>
    </row>
    <row r="31" spans="1:21">
      <c r="A31" s="61" t="s">
        <v>74</v>
      </c>
      <c r="B31" s="56" t="s">
        <v>61</v>
      </c>
      <c r="C31" s="62">
        <v>16.47</v>
      </c>
      <c r="D31" s="63" t="s">
        <v>77</v>
      </c>
      <c r="E31" s="61">
        <v>10000</v>
      </c>
      <c r="F31" s="62">
        <v>600</v>
      </c>
      <c r="G31" s="62">
        <v>50</v>
      </c>
      <c r="H31" s="62">
        <v>1</v>
      </c>
      <c r="I31" s="62">
        <v>1</v>
      </c>
      <c r="J31" s="62">
        <v>16</v>
      </c>
      <c r="K31" s="62">
        <v>10</v>
      </c>
      <c r="L31" s="64">
        <v>10</v>
      </c>
      <c r="M31" s="61"/>
      <c r="N31" s="62"/>
      <c r="O31" s="64"/>
      <c r="P31" s="62"/>
      <c r="Q31" s="62"/>
      <c r="R31" s="64"/>
      <c r="S31" s="56" t="s">
        <v>77</v>
      </c>
      <c r="T31" s="75" t="s">
        <v>117</v>
      </c>
      <c r="U31" s="10"/>
    </row>
    <row r="32" spans="1:21">
      <c r="A32" s="61" t="s">
        <v>75</v>
      </c>
      <c r="B32" s="56" t="s">
        <v>61</v>
      </c>
      <c r="C32" s="62">
        <v>16.47</v>
      </c>
      <c r="D32" s="63" t="s">
        <v>77</v>
      </c>
      <c r="E32" s="61">
        <v>10000</v>
      </c>
      <c r="F32" s="62">
        <v>600</v>
      </c>
      <c r="G32" s="62">
        <v>50</v>
      </c>
      <c r="H32" s="62">
        <v>1</v>
      </c>
      <c r="I32" s="62">
        <v>1</v>
      </c>
      <c r="J32" s="62">
        <v>16</v>
      </c>
      <c r="K32" s="62">
        <v>10</v>
      </c>
      <c r="L32" s="64">
        <v>10</v>
      </c>
      <c r="M32" s="61"/>
      <c r="N32" s="62"/>
      <c r="O32" s="64"/>
      <c r="P32" s="62"/>
      <c r="Q32" s="62"/>
      <c r="R32" s="64"/>
      <c r="S32" s="56" t="s">
        <v>77</v>
      </c>
      <c r="T32" s="75" t="s">
        <v>120</v>
      </c>
      <c r="U32" s="10"/>
    </row>
    <row r="33" spans="1:21">
      <c r="A33" s="65" t="s">
        <v>76</v>
      </c>
      <c r="B33" s="66" t="s">
        <v>61</v>
      </c>
      <c r="C33" s="67">
        <v>16.47</v>
      </c>
      <c r="D33" s="68" t="s">
        <v>77</v>
      </c>
      <c r="E33" s="65">
        <v>10000</v>
      </c>
      <c r="F33" s="67">
        <v>600</v>
      </c>
      <c r="G33" s="67">
        <v>50</v>
      </c>
      <c r="H33" s="67">
        <v>1</v>
      </c>
      <c r="I33" s="67">
        <v>1</v>
      </c>
      <c r="J33" s="67">
        <v>16</v>
      </c>
      <c r="K33" s="67">
        <v>10</v>
      </c>
      <c r="L33" s="69">
        <v>10</v>
      </c>
      <c r="M33" s="65"/>
      <c r="N33" s="67"/>
      <c r="O33" s="69"/>
      <c r="P33" s="67"/>
      <c r="Q33" s="67"/>
      <c r="R33" s="69"/>
      <c r="S33" s="66" t="s">
        <v>77</v>
      </c>
      <c r="T33" s="76" t="s">
        <v>118</v>
      </c>
      <c r="U33" s="1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448-4F77-844B-8017-8175FCE85EC9}">
  <dimension ref="A1:BL42"/>
  <sheetViews>
    <sheetView topLeftCell="A12" zoomScale="86" workbookViewId="0">
      <selection activeCell="Q31" sqref="Q31"/>
    </sheetView>
  </sheetViews>
  <sheetFormatPr defaultColWidth="10.81640625" defaultRowHeight="15.6"/>
  <cols>
    <col min="1" max="1" width="8.36328125" customWidth="1"/>
    <col min="2" max="2" width="12.81640625" hidden="1" customWidth="1"/>
    <col min="3" max="3" width="11.453125" bestFit="1" customWidth="1"/>
    <col min="4" max="4" width="9.36328125" bestFit="1" customWidth="1"/>
    <col min="5" max="6" width="8.36328125" bestFit="1" customWidth="1"/>
    <col min="7" max="7" width="8.36328125" customWidth="1"/>
    <col min="8" max="9" width="9.453125" bestFit="1" customWidth="1"/>
    <col min="10" max="10" width="8.36328125" bestFit="1" customWidth="1"/>
    <col min="11" max="11" width="5.453125" bestFit="1" customWidth="1"/>
    <col min="12" max="16" width="11" hidden="1" customWidth="1"/>
    <col min="17" max="17" width="29.453125" bestFit="1" customWidth="1"/>
    <col min="18" max="18" width="26.1796875" bestFit="1" customWidth="1"/>
    <col min="19" max="19" width="15.36328125" bestFit="1" customWidth="1"/>
  </cols>
  <sheetData>
    <row r="1" spans="1:64">
      <c r="A1" t="s">
        <v>44</v>
      </c>
    </row>
    <row r="3" spans="1:64">
      <c r="A3" s="21"/>
      <c r="B3" s="30" t="s">
        <v>30</v>
      </c>
      <c r="C3" s="26" t="s">
        <v>45</v>
      </c>
      <c r="D3" s="27" t="s">
        <v>46</v>
      </c>
      <c r="E3" s="30" t="s">
        <v>47</v>
      </c>
      <c r="F3" s="26" t="s">
        <v>48</v>
      </c>
      <c r="G3" s="26" t="s">
        <v>49</v>
      </c>
      <c r="H3" s="26" t="s">
        <v>78</v>
      </c>
      <c r="I3" s="26" t="s">
        <v>79</v>
      </c>
      <c r="J3" s="16" t="s">
        <v>50</v>
      </c>
      <c r="K3" s="17" t="s">
        <v>31</v>
      </c>
      <c r="L3" s="18" t="s">
        <v>51</v>
      </c>
      <c r="M3" s="17"/>
      <c r="N3" s="17"/>
      <c r="O3" s="17"/>
      <c r="P3" s="18"/>
      <c r="Q3" s="16" t="s">
        <v>87</v>
      </c>
      <c r="R3" s="17" t="s">
        <v>88</v>
      </c>
      <c r="S3" s="26"/>
    </row>
    <row r="4" spans="1:64" s="37" customFormat="1">
      <c r="A4" s="34" t="s">
        <v>32</v>
      </c>
      <c r="B4" s="35" t="s">
        <v>42</v>
      </c>
      <c r="C4" s="36">
        <v>17.72</v>
      </c>
      <c r="D4" s="36">
        <v>827.3</v>
      </c>
      <c r="E4" s="36">
        <v>10000</v>
      </c>
      <c r="F4" s="36">
        <v>600</v>
      </c>
      <c r="G4" s="36">
        <v>50</v>
      </c>
      <c r="H4" s="36">
        <v>1</v>
      </c>
      <c r="I4" s="36">
        <v>1</v>
      </c>
      <c r="J4" s="37">
        <v>16</v>
      </c>
      <c r="K4" s="37">
        <v>10</v>
      </c>
      <c r="L4" s="37">
        <v>10</v>
      </c>
      <c r="M4" s="37">
        <f>J4-K4</f>
        <v>6</v>
      </c>
      <c r="N4" s="49">
        <f>M4/(K4+J4)*100%</f>
        <v>0.23076923076923078</v>
      </c>
      <c r="O4" s="49">
        <f>M4/J4</f>
        <v>0.375</v>
      </c>
      <c r="P4" s="49">
        <f>M4/K4</f>
        <v>0.6</v>
      </c>
      <c r="Q4" s="38" t="s">
        <v>77</v>
      </c>
      <c r="R4" s="38" t="s">
        <v>128</v>
      </c>
      <c r="S4" s="39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s="37" customFormat="1">
      <c r="A5" s="40" t="s">
        <v>32</v>
      </c>
      <c r="B5" s="38" t="s">
        <v>42</v>
      </c>
      <c r="C5" s="37">
        <v>17.72</v>
      </c>
      <c r="D5" s="37">
        <v>827.3</v>
      </c>
      <c r="E5" s="37">
        <v>10000</v>
      </c>
      <c r="F5" s="37">
        <v>600</v>
      </c>
      <c r="G5" s="37">
        <v>50</v>
      </c>
      <c r="H5" s="37">
        <v>1</v>
      </c>
      <c r="I5" s="37">
        <v>1</v>
      </c>
      <c r="J5" s="37">
        <v>18</v>
      </c>
      <c r="K5" s="37">
        <v>10</v>
      </c>
      <c r="L5" s="37">
        <v>10</v>
      </c>
      <c r="M5" s="37">
        <f t="shared" ref="M5:M42" si="0">J5-K5</f>
        <v>8</v>
      </c>
      <c r="N5" s="49">
        <f t="shared" ref="N5:N42" si="1">M5/(K5+J5)*100%</f>
        <v>0.2857142857142857</v>
      </c>
      <c r="O5" s="49">
        <f t="shared" ref="O5:O42" si="2">M5/J5</f>
        <v>0.44444444444444442</v>
      </c>
      <c r="P5" s="49">
        <f t="shared" ref="P5:P42" si="3">M5/K5</f>
        <v>0.8</v>
      </c>
      <c r="Q5" s="38" t="s">
        <v>77</v>
      </c>
      <c r="R5" s="38" t="s">
        <v>129</v>
      </c>
      <c r="S5" s="41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>
      <c r="A6" s="9" t="s">
        <v>32</v>
      </c>
      <c r="B6" s="32" t="s">
        <v>42</v>
      </c>
      <c r="C6">
        <v>17.72</v>
      </c>
      <c r="D6">
        <v>827.3</v>
      </c>
      <c r="E6">
        <v>10000</v>
      </c>
      <c r="F6">
        <v>600</v>
      </c>
      <c r="G6">
        <v>50</v>
      </c>
      <c r="H6">
        <v>1</v>
      </c>
      <c r="I6">
        <v>1</v>
      </c>
      <c r="J6">
        <v>20</v>
      </c>
      <c r="K6">
        <v>10</v>
      </c>
      <c r="L6">
        <v>10</v>
      </c>
      <c r="M6">
        <f t="shared" si="0"/>
        <v>10</v>
      </c>
      <c r="N6" s="50">
        <f t="shared" si="1"/>
        <v>0.33333333333333331</v>
      </c>
      <c r="O6" s="50">
        <f t="shared" si="2"/>
        <v>0.5</v>
      </c>
      <c r="P6" s="50">
        <f t="shared" si="3"/>
        <v>1</v>
      </c>
      <c r="Q6" s="19" t="s">
        <v>121</v>
      </c>
      <c r="R6" s="32" t="s">
        <v>123</v>
      </c>
      <c r="S6" s="10"/>
    </row>
    <row r="7" spans="1:64">
      <c r="A7" s="9" t="s">
        <v>32</v>
      </c>
      <c r="B7" s="32" t="s">
        <v>42</v>
      </c>
      <c r="C7">
        <v>17.72</v>
      </c>
      <c r="D7">
        <v>827.3</v>
      </c>
      <c r="E7">
        <v>10000</v>
      </c>
      <c r="F7">
        <v>600</v>
      </c>
      <c r="G7">
        <v>50</v>
      </c>
      <c r="H7">
        <v>1</v>
      </c>
      <c r="I7">
        <v>1</v>
      </c>
      <c r="J7">
        <v>22</v>
      </c>
      <c r="K7">
        <v>10</v>
      </c>
      <c r="L7">
        <v>10</v>
      </c>
      <c r="M7">
        <f t="shared" si="0"/>
        <v>12</v>
      </c>
      <c r="N7" s="50">
        <f t="shared" si="1"/>
        <v>0.375</v>
      </c>
      <c r="O7" s="50">
        <f t="shared" si="2"/>
        <v>0.54545454545454541</v>
      </c>
      <c r="P7" s="50">
        <f t="shared" si="3"/>
        <v>1.2</v>
      </c>
      <c r="Q7" s="19" t="s">
        <v>122</v>
      </c>
      <c r="R7" s="32" t="s">
        <v>124</v>
      </c>
      <c r="S7" s="10"/>
    </row>
    <row r="8" spans="1:64">
      <c r="A8" s="9" t="s">
        <v>32</v>
      </c>
      <c r="B8" s="32" t="s">
        <v>42</v>
      </c>
      <c r="C8">
        <v>17.72</v>
      </c>
      <c r="D8">
        <v>827.3</v>
      </c>
      <c r="E8">
        <v>10000</v>
      </c>
      <c r="F8">
        <v>600</v>
      </c>
      <c r="G8">
        <v>50</v>
      </c>
      <c r="H8">
        <v>1</v>
      </c>
      <c r="I8">
        <v>1</v>
      </c>
      <c r="J8">
        <v>24</v>
      </c>
      <c r="K8">
        <v>10</v>
      </c>
      <c r="L8">
        <v>10</v>
      </c>
      <c r="M8">
        <f t="shared" si="0"/>
        <v>14</v>
      </c>
      <c r="N8" s="50">
        <f t="shared" si="1"/>
        <v>0.41176470588235292</v>
      </c>
      <c r="O8" s="50">
        <f t="shared" si="2"/>
        <v>0.58333333333333337</v>
      </c>
      <c r="P8" s="50">
        <f t="shared" si="3"/>
        <v>1.4</v>
      </c>
      <c r="Q8" s="19" t="s">
        <v>125</v>
      </c>
      <c r="R8" s="32" t="s">
        <v>126</v>
      </c>
      <c r="S8" s="10"/>
    </row>
    <row r="9" spans="1:64" s="37" customFormat="1">
      <c r="A9" s="40" t="s">
        <v>32</v>
      </c>
      <c r="B9" s="38" t="s">
        <v>42</v>
      </c>
      <c r="C9" s="37">
        <v>17.72</v>
      </c>
      <c r="D9" s="37">
        <v>827.3</v>
      </c>
      <c r="E9" s="37">
        <v>10000</v>
      </c>
      <c r="F9" s="37">
        <v>600</v>
      </c>
      <c r="G9" s="37">
        <v>50</v>
      </c>
      <c r="H9" s="37">
        <v>1</v>
      </c>
      <c r="I9" s="37">
        <v>1</v>
      </c>
      <c r="J9" s="37">
        <v>25</v>
      </c>
      <c r="K9" s="37">
        <v>10</v>
      </c>
      <c r="L9" s="37">
        <v>10</v>
      </c>
      <c r="M9" s="37">
        <f t="shared" si="0"/>
        <v>15</v>
      </c>
      <c r="N9" s="49">
        <f t="shared" si="1"/>
        <v>0.42857142857142855</v>
      </c>
      <c r="O9" s="49">
        <f t="shared" si="2"/>
        <v>0.6</v>
      </c>
      <c r="P9" s="49">
        <f t="shared" si="3"/>
        <v>1.5</v>
      </c>
      <c r="Q9" s="42" t="s">
        <v>77</v>
      </c>
      <c r="R9" s="38" t="s">
        <v>127</v>
      </c>
      <c r="S9" s="41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s="37" customFormat="1">
      <c r="A10" s="34" t="s">
        <v>32</v>
      </c>
      <c r="B10" s="35" t="s">
        <v>42</v>
      </c>
      <c r="C10" s="36">
        <v>17.72</v>
      </c>
      <c r="D10" s="36">
        <v>827.3</v>
      </c>
      <c r="E10" s="36">
        <v>10000</v>
      </c>
      <c r="F10" s="36">
        <v>600</v>
      </c>
      <c r="G10" s="36">
        <v>50</v>
      </c>
      <c r="H10" s="36">
        <v>1</v>
      </c>
      <c r="I10" s="36">
        <v>1</v>
      </c>
      <c r="J10" s="36">
        <v>16</v>
      </c>
      <c r="K10" s="36">
        <v>12</v>
      </c>
      <c r="L10" s="36">
        <v>10</v>
      </c>
      <c r="M10" s="36">
        <f t="shared" si="0"/>
        <v>4</v>
      </c>
      <c r="N10" s="51">
        <f t="shared" si="1"/>
        <v>0.14285714285714285</v>
      </c>
      <c r="O10" s="51">
        <f t="shared" si="2"/>
        <v>0.25</v>
      </c>
      <c r="P10" s="51">
        <f t="shared" si="3"/>
        <v>0.33333333333333331</v>
      </c>
      <c r="Q10" s="43" t="s">
        <v>77</v>
      </c>
      <c r="R10" s="35" t="s">
        <v>130</v>
      </c>
      <c r="S10" s="39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>
      <c r="A11" s="9" t="s">
        <v>32</v>
      </c>
      <c r="B11" s="32" t="s">
        <v>42</v>
      </c>
      <c r="C11">
        <v>17.72</v>
      </c>
      <c r="D11">
        <v>827.3</v>
      </c>
      <c r="E11">
        <v>10000</v>
      </c>
      <c r="F11">
        <v>600</v>
      </c>
      <c r="G11">
        <v>50</v>
      </c>
      <c r="H11">
        <v>1</v>
      </c>
      <c r="I11">
        <v>1</v>
      </c>
      <c r="J11">
        <v>18</v>
      </c>
      <c r="K11">
        <v>12</v>
      </c>
      <c r="L11">
        <v>10</v>
      </c>
      <c r="M11">
        <f t="shared" si="0"/>
        <v>6</v>
      </c>
      <c r="N11" s="50">
        <f t="shared" si="1"/>
        <v>0.2</v>
      </c>
      <c r="O11" s="50">
        <f t="shared" si="2"/>
        <v>0.33333333333333331</v>
      </c>
      <c r="P11" s="50">
        <f t="shared" si="3"/>
        <v>0.5</v>
      </c>
      <c r="Q11" s="19" t="s">
        <v>131</v>
      </c>
      <c r="R11" s="32" t="s">
        <v>135</v>
      </c>
      <c r="S11" s="10" t="s">
        <v>114</v>
      </c>
    </row>
    <row r="12" spans="1:64">
      <c r="A12" s="9" t="s">
        <v>32</v>
      </c>
      <c r="B12" s="32" t="s">
        <v>42</v>
      </c>
      <c r="C12">
        <v>17.72</v>
      </c>
      <c r="D12">
        <v>827.3</v>
      </c>
      <c r="E12">
        <v>10000</v>
      </c>
      <c r="F12">
        <v>600</v>
      </c>
      <c r="G12">
        <v>50</v>
      </c>
      <c r="H12">
        <v>1</v>
      </c>
      <c r="I12">
        <v>1</v>
      </c>
      <c r="J12">
        <v>20</v>
      </c>
      <c r="K12">
        <v>12</v>
      </c>
      <c r="L12">
        <v>10</v>
      </c>
      <c r="M12">
        <f t="shared" si="0"/>
        <v>8</v>
      </c>
      <c r="N12" s="50">
        <f t="shared" si="1"/>
        <v>0.25</v>
      </c>
      <c r="O12" s="50">
        <f t="shared" si="2"/>
        <v>0.4</v>
      </c>
      <c r="P12" s="50">
        <f t="shared" si="3"/>
        <v>0.66666666666666663</v>
      </c>
      <c r="Q12" s="19" t="s">
        <v>132</v>
      </c>
      <c r="R12" s="32" t="s">
        <v>136</v>
      </c>
      <c r="S12" s="10" t="s">
        <v>114</v>
      </c>
    </row>
    <row r="13" spans="1:64">
      <c r="A13" s="9" t="s">
        <v>32</v>
      </c>
      <c r="B13" s="32" t="s">
        <v>42</v>
      </c>
      <c r="C13">
        <v>17.72</v>
      </c>
      <c r="D13">
        <v>827.3</v>
      </c>
      <c r="E13">
        <v>10000</v>
      </c>
      <c r="F13">
        <v>600</v>
      </c>
      <c r="G13">
        <v>50</v>
      </c>
      <c r="H13">
        <v>1</v>
      </c>
      <c r="I13">
        <v>1</v>
      </c>
      <c r="J13">
        <v>22</v>
      </c>
      <c r="K13">
        <v>12</v>
      </c>
      <c r="L13">
        <v>10</v>
      </c>
      <c r="M13">
        <f t="shared" si="0"/>
        <v>10</v>
      </c>
      <c r="N13" s="50">
        <f t="shared" si="1"/>
        <v>0.29411764705882354</v>
      </c>
      <c r="O13" s="50">
        <f t="shared" si="2"/>
        <v>0.45454545454545453</v>
      </c>
      <c r="P13" s="50">
        <f t="shared" si="3"/>
        <v>0.83333333333333337</v>
      </c>
      <c r="Q13" s="19" t="s">
        <v>133</v>
      </c>
      <c r="R13" s="32" t="s">
        <v>134</v>
      </c>
      <c r="S13" s="10" t="s">
        <v>114</v>
      </c>
    </row>
    <row r="14" spans="1:64" s="37" customFormat="1">
      <c r="A14" s="40" t="s">
        <v>32</v>
      </c>
      <c r="B14" s="38" t="s">
        <v>42</v>
      </c>
      <c r="C14" s="37">
        <v>17.72</v>
      </c>
      <c r="D14" s="37">
        <v>827.3</v>
      </c>
      <c r="E14" s="37">
        <v>10000</v>
      </c>
      <c r="F14" s="37">
        <v>600</v>
      </c>
      <c r="G14" s="37">
        <v>50</v>
      </c>
      <c r="H14" s="37">
        <v>1</v>
      </c>
      <c r="I14" s="37">
        <v>1</v>
      </c>
      <c r="J14" s="37">
        <v>24</v>
      </c>
      <c r="K14" s="37">
        <v>12</v>
      </c>
      <c r="L14" s="37">
        <v>10</v>
      </c>
      <c r="M14" s="37">
        <f t="shared" si="0"/>
        <v>12</v>
      </c>
      <c r="N14" s="49">
        <f t="shared" si="1"/>
        <v>0.33333333333333331</v>
      </c>
      <c r="O14" s="49">
        <f t="shared" si="2"/>
        <v>0.5</v>
      </c>
      <c r="P14" s="49">
        <f t="shared" si="3"/>
        <v>1</v>
      </c>
      <c r="Q14" s="42" t="s">
        <v>77</v>
      </c>
      <c r="R14" s="38" t="s">
        <v>137</v>
      </c>
      <c r="S14" s="41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s="37" customFormat="1">
      <c r="A15" s="40" t="s">
        <v>32</v>
      </c>
      <c r="B15" s="38" t="s">
        <v>42</v>
      </c>
      <c r="C15" s="37">
        <v>17.72</v>
      </c>
      <c r="D15" s="37">
        <v>827.3</v>
      </c>
      <c r="E15" s="37">
        <v>10000</v>
      </c>
      <c r="F15" s="37">
        <v>600</v>
      </c>
      <c r="G15" s="37">
        <v>50</v>
      </c>
      <c r="H15" s="37">
        <v>1</v>
      </c>
      <c r="I15" s="37">
        <v>1</v>
      </c>
      <c r="J15" s="37">
        <v>25</v>
      </c>
      <c r="K15" s="37">
        <v>12</v>
      </c>
      <c r="L15" s="37">
        <v>10</v>
      </c>
      <c r="M15" s="37">
        <f t="shared" si="0"/>
        <v>13</v>
      </c>
      <c r="N15" s="49">
        <f t="shared" si="1"/>
        <v>0.35135135135135137</v>
      </c>
      <c r="O15" s="49">
        <f t="shared" si="2"/>
        <v>0.52</v>
      </c>
      <c r="P15" s="49">
        <f t="shared" si="3"/>
        <v>1.0833333333333333</v>
      </c>
      <c r="Q15" s="44" t="s">
        <v>77</v>
      </c>
      <c r="R15" s="45" t="s">
        <v>138</v>
      </c>
      <c r="S15" s="46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s="37" customFormat="1">
      <c r="A16" s="34" t="s">
        <v>32</v>
      </c>
      <c r="B16" s="35" t="s">
        <v>42</v>
      </c>
      <c r="C16" s="36">
        <v>17.72</v>
      </c>
      <c r="D16" s="36">
        <v>827.3</v>
      </c>
      <c r="E16" s="36">
        <v>10000</v>
      </c>
      <c r="F16" s="36">
        <v>600</v>
      </c>
      <c r="G16" s="36">
        <v>50</v>
      </c>
      <c r="H16" s="36">
        <v>1</v>
      </c>
      <c r="I16" s="36">
        <v>1</v>
      </c>
      <c r="J16" s="36">
        <v>16</v>
      </c>
      <c r="K16" s="36">
        <v>14</v>
      </c>
      <c r="L16" s="36">
        <v>10</v>
      </c>
      <c r="M16" s="36">
        <f t="shared" si="0"/>
        <v>2</v>
      </c>
      <c r="N16" s="51">
        <f t="shared" si="1"/>
        <v>6.6666666666666666E-2</v>
      </c>
      <c r="O16" s="51">
        <f t="shared" si="2"/>
        <v>0.125</v>
      </c>
      <c r="P16" s="51">
        <f t="shared" si="3"/>
        <v>0.14285714285714285</v>
      </c>
      <c r="Q16" s="43" t="s">
        <v>77</v>
      </c>
      <c r="R16" s="35" t="s">
        <v>139</v>
      </c>
      <c r="S16" s="39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>
      <c r="A17" s="9" t="s">
        <v>32</v>
      </c>
      <c r="B17" s="32" t="s">
        <v>42</v>
      </c>
      <c r="C17">
        <v>17.72</v>
      </c>
      <c r="D17">
        <v>827.3</v>
      </c>
      <c r="E17">
        <v>10000</v>
      </c>
      <c r="F17">
        <v>600</v>
      </c>
      <c r="G17">
        <v>50</v>
      </c>
      <c r="H17">
        <v>1</v>
      </c>
      <c r="I17">
        <v>1</v>
      </c>
      <c r="J17">
        <v>18</v>
      </c>
      <c r="K17">
        <v>14</v>
      </c>
      <c r="L17">
        <v>10</v>
      </c>
      <c r="M17">
        <f t="shared" si="0"/>
        <v>4</v>
      </c>
      <c r="N17" s="50">
        <f t="shared" si="1"/>
        <v>0.125</v>
      </c>
      <c r="O17" s="50">
        <f t="shared" si="2"/>
        <v>0.22222222222222221</v>
      </c>
      <c r="P17" s="50">
        <f t="shared" si="3"/>
        <v>0.2857142857142857</v>
      </c>
      <c r="Q17" s="19" t="s">
        <v>140</v>
      </c>
      <c r="R17" s="32" t="s">
        <v>141</v>
      </c>
      <c r="S17" s="10" t="s">
        <v>114</v>
      </c>
    </row>
    <row r="18" spans="1:64">
      <c r="A18" s="9" t="s">
        <v>32</v>
      </c>
      <c r="B18" s="32" t="s">
        <v>42</v>
      </c>
      <c r="C18">
        <v>17.72</v>
      </c>
      <c r="D18">
        <v>827.3</v>
      </c>
      <c r="E18">
        <v>10000</v>
      </c>
      <c r="F18">
        <v>600</v>
      </c>
      <c r="G18">
        <v>50</v>
      </c>
      <c r="H18">
        <v>1</v>
      </c>
      <c r="I18">
        <v>1</v>
      </c>
      <c r="J18">
        <v>20</v>
      </c>
      <c r="K18">
        <v>14</v>
      </c>
      <c r="L18">
        <v>10</v>
      </c>
      <c r="M18">
        <f t="shared" si="0"/>
        <v>6</v>
      </c>
      <c r="N18" s="50">
        <f t="shared" si="1"/>
        <v>0.17647058823529413</v>
      </c>
      <c r="O18" s="50">
        <f t="shared" si="2"/>
        <v>0.3</v>
      </c>
      <c r="P18" s="50">
        <f t="shared" si="3"/>
        <v>0.42857142857142855</v>
      </c>
      <c r="Q18" s="19" t="s">
        <v>142</v>
      </c>
      <c r="R18" s="32" t="s">
        <v>143</v>
      </c>
      <c r="S18" s="10" t="s">
        <v>114</v>
      </c>
    </row>
    <row r="19" spans="1:64" s="37" customFormat="1">
      <c r="A19" s="40" t="s">
        <v>32</v>
      </c>
      <c r="B19" s="38" t="s">
        <v>42</v>
      </c>
      <c r="C19" s="37">
        <v>17.72</v>
      </c>
      <c r="D19" s="37">
        <v>827.3</v>
      </c>
      <c r="E19" s="37">
        <v>10000</v>
      </c>
      <c r="F19" s="37">
        <v>600</v>
      </c>
      <c r="G19" s="37">
        <v>50</v>
      </c>
      <c r="H19" s="37">
        <v>1</v>
      </c>
      <c r="I19" s="37">
        <v>1</v>
      </c>
      <c r="J19" s="37">
        <v>22</v>
      </c>
      <c r="K19" s="37">
        <v>14</v>
      </c>
      <c r="L19" s="37">
        <v>10</v>
      </c>
      <c r="M19" s="37">
        <f t="shared" si="0"/>
        <v>8</v>
      </c>
      <c r="N19" s="49">
        <f t="shared" si="1"/>
        <v>0.22222222222222221</v>
      </c>
      <c r="O19" s="49">
        <f t="shared" si="2"/>
        <v>0.36363636363636365</v>
      </c>
      <c r="P19" s="49">
        <f t="shared" si="3"/>
        <v>0.5714285714285714</v>
      </c>
      <c r="Q19" s="42" t="s">
        <v>77</v>
      </c>
      <c r="R19" s="38" t="s">
        <v>144</v>
      </c>
      <c r="S19" s="41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>
      <c r="A20" s="9" t="s">
        <v>32</v>
      </c>
      <c r="B20" s="32" t="s">
        <v>42</v>
      </c>
      <c r="C20">
        <v>17.72</v>
      </c>
      <c r="D20" s="32">
        <v>827.3</v>
      </c>
      <c r="E20">
        <v>10000</v>
      </c>
      <c r="F20">
        <v>600</v>
      </c>
      <c r="G20">
        <v>50</v>
      </c>
      <c r="H20">
        <v>1</v>
      </c>
      <c r="I20">
        <v>1</v>
      </c>
      <c r="J20">
        <v>24</v>
      </c>
      <c r="K20">
        <v>14</v>
      </c>
      <c r="L20">
        <v>10</v>
      </c>
      <c r="M20">
        <f t="shared" si="0"/>
        <v>10</v>
      </c>
      <c r="N20" s="50">
        <f t="shared" si="1"/>
        <v>0.26315789473684209</v>
      </c>
      <c r="O20" s="50">
        <f t="shared" si="2"/>
        <v>0.41666666666666669</v>
      </c>
      <c r="P20" s="50">
        <f t="shared" si="3"/>
        <v>0.7142857142857143</v>
      </c>
      <c r="Q20" s="19" t="s">
        <v>145</v>
      </c>
      <c r="R20" s="32" t="s">
        <v>146</v>
      </c>
      <c r="S20" s="10" t="s">
        <v>114</v>
      </c>
    </row>
    <row r="21" spans="1:64" s="37" customFormat="1">
      <c r="A21" s="47" t="s">
        <v>32</v>
      </c>
      <c r="B21" s="45" t="s">
        <v>42</v>
      </c>
      <c r="C21" s="48">
        <v>17.72</v>
      </c>
      <c r="D21" s="45">
        <v>827.3</v>
      </c>
      <c r="E21" s="48">
        <v>10000</v>
      </c>
      <c r="F21" s="48">
        <v>600</v>
      </c>
      <c r="G21" s="48">
        <v>50</v>
      </c>
      <c r="H21" s="48">
        <v>1</v>
      </c>
      <c r="I21" s="48">
        <v>1</v>
      </c>
      <c r="J21" s="48">
        <v>25</v>
      </c>
      <c r="K21" s="48">
        <v>14</v>
      </c>
      <c r="L21" s="48">
        <v>10</v>
      </c>
      <c r="M21" s="48">
        <f t="shared" si="0"/>
        <v>11</v>
      </c>
      <c r="N21" s="52">
        <f t="shared" si="1"/>
        <v>0.28205128205128205</v>
      </c>
      <c r="O21" s="52">
        <f t="shared" si="2"/>
        <v>0.44</v>
      </c>
      <c r="P21" s="52">
        <f t="shared" si="3"/>
        <v>0.7857142857142857</v>
      </c>
      <c r="Q21" s="44" t="s">
        <v>77</v>
      </c>
      <c r="R21" s="45" t="s">
        <v>147</v>
      </c>
      <c r="S21" s="46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>
      <c r="A22" s="25" t="s">
        <v>32</v>
      </c>
      <c r="B22" s="31" t="s">
        <v>42</v>
      </c>
      <c r="C22" s="23">
        <v>17.72</v>
      </c>
      <c r="D22" s="31">
        <v>827.3</v>
      </c>
      <c r="E22" s="23">
        <v>10000</v>
      </c>
      <c r="F22" s="23">
        <v>600</v>
      </c>
      <c r="G22" s="23">
        <v>50</v>
      </c>
      <c r="H22" s="23">
        <v>1</v>
      </c>
      <c r="I22" s="23">
        <v>1</v>
      </c>
      <c r="J22" s="23">
        <v>16</v>
      </c>
      <c r="K22" s="23">
        <v>16</v>
      </c>
      <c r="L22" s="23">
        <v>10</v>
      </c>
      <c r="M22" s="23">
        <f t="shared" si="0"/>
        <v>0</v>
      </c>
      <c r="N22" s="53">
        <f t="shared" si="1"/>
        <v>0</v>
      </c>
      <c r="O22" s="53">
        <f t="shared" si="2"/>
        <v>0</v>
      </c>
      <c r="P22" s="53">
        <f t="shared" si="3"/>
        <v>0</v>
      </c>
      <c r="Q22" s="22" t="s">
        <v>148</v>
      </c>
      <c r="R22" s="31" t="s">
        <v>149</v>
      </c>
      <c r="S22" s="24" t="s">
        <v>114</v>
      </c>
    </row>
    <row r="23" spans="1:64">
      <c r="A23" s="9" t="s">
        <v>32</v>
      </c>
      <c r="B23" s="32" t="s">
        <v>42</v>
      </c>
      <c r="C23">
        <v>17.72</v>
      </c>
      <c r="D23" s="32">
        <v>827.3</v>
      </c>
      <c r="E23">
        <v>10000</v>
      </c>
      <c r="F23">
        <v>600</v>
      </c>
      <c r="G23">
        <v>50</v>
      </c>
      <c r="H23">
        <v>1</v>
      </c>
      <c r="I23">
        <v>1</v>
      </c>
      <c r="J23">
        <v>18</v>
      </c>
      <c r="K23">
        <v>16</v>
      </c>
      <c r="L23">
        <v>10</v>
      </c>
      <c r="M23">
        <f t="shared" si="0"/>
        <v>2</v>
      </c>
      <c r="N23" s="50">
        <f t="shared" si="1"/>
        <v>5.8823529411764705E-2</v>
      </c>
      <c r="O23" s="50">
        <f t="shared" si="2"/>
        <v>0.1111111111111111</v>
      </c>
      <c r="P23" s="50">
        <f t="shared" si="3"/>
        <v>0.125</v>
      </c>
      <c r="Q23" s="19" t="s">
        <v>151</v>
      </c>
      <c r="R23" s="32" t="s">
        <v>150</v>
      </c>
      <c r="S23" s="10" t="s">
        <v>114</v>
      </c>
    </row>
    <row r="24" spans="1:64">
      <c r="A24" s="9" t="s">
        <v>32</v>
      </c>
      <c r="B24" s="32" t="s">
        <v>42</v>
      </c>
      <c r="C24">
        <v>17.72</v>
      </c>
      <c r="D24" s="32">
        <v>827.3</v>
      </c>
      <c r="E24">
        <v>10000</v>
      </c>
      <c r="F24">
        <v>600</v>
      </c>
      <c r="G24">
        <v>50</v>
      </c>
      <c r="H24">
        <v>1</v>
      </c>
      <c r="I24">
        <v>1</v>
      </c>
      <c r="J24">
        <v>20</v>
      </c>
      <c r="K24">
        <v>16</v>
      </c>
      <c r="L24">
        <v>10</v>
      </c>
      <c r="M24">
        <f t="shared" si="0"/>
        <v>4</v>
      </c>
      <c r="N24" s="50">
        <f t="shared" si="1"/>
        <v>0.1111111111111111</v>
      </c>
      <c r="O24" s="50">
        <f t="shared" si="2"/>
        <v>0.2</v>
      </c>
      <c r="P24" s="50">
        <f t="shared" si="3"/>
        <v>0.25</v>
      </c>
      <c r="Q24" s="19" t="s">
        <v>152</v>
      </c>
      <c r="R24" s="32" t="s">
        <v>153</v>
      </c>
      <c r="S24" s="10" t="s">
        <v>114</v>
      </c>
    </row>
    <row r="25" spans="1:64">
      <c r="A25" s="9" t="s">
        <v>32</v>
      </c>
      <c r="B25" s="32" t="s">
        <v>42</v>
      </c>
      <c r="C25">
        <v>17.72</v>
      </c>
      <c r="D25" s="32">
        <v>827.3</v>
      </c>
      <c r="E25">
        <v>10000</v>
      </c>
      <c r="F25">
        <v>600</v>
      </c>
      <c r="G25">
        <v>50</v>
      </c>
      <c r="H25">
        <v>1</v>
      </c>
      <c r="I25">
        <v>1</v>
      </c>
      <c r="J25">
        <v>22</v>
      </c>
      <c r="K25">
        <v>16</v>
      </c>
      <c r="L25">
        <v>10</v>
      </c>
      <c r="M25">
        <f t="shared" si="0"/>
        <v>6</v>
      </c>
      <c r="N25" s="50">
        <f t="shared" si="1"/>
        <v>0.15789473684210525</v>
      </c>
      <c r="O25" s="50">
        <f t="shared" si="2"/>
        <v>0.27272727272727271</v>
      </c>
      <c r="P25" s="50">
        <f t="shared" si="3"/>
        <v>0.375</v>
      </c>
      <c r="Q25" s="19" t="s">
        <v>154</v>
      </c>
      <c r="R25" s="32" t="s">
        <v>155</v>
      </c>
      <c r="S25" s="10" t="s">
        <v>114</v>
      </c>
    </row>
    <row r="26" spans="1:64" s="37" customFormat="1">
      <c r="A26" s="40" t="s">
        <v>32</v>
      </c>
      <c r="B26" s="38" t="s">
        <v>42</v>
      </c>
      <c r="C26" s="37">
        <v>17.72</v>
      </c>
      <c r="D26" s="38">
        <v>827.3</v>
      </c>
      <c r="E26" s="37">
        <v>10000</v>
      </c>
      <c r="F26" s="37">
        <v>600</v>
      </c>
      <c r="G26" s="37">
        <v>50</v>
      </c>
      <c r="H26" s="37">
        <v>1</v>
      </c>
      <c r="I26" s="37">
        <v>1</v>
      </c>
      <c r="J26" s="37">
        <v>24</v>
      </c>
      <c r="K26" s="37">
        <v>16</v>
      </c>
      <c r="L26" s="37">
        <v>10</v>
      </c>
      <c r="M26" s="37">
        <f t="shared" si="0"/>
        <v>8</v>
      </c>
      <c r="N26" s="49">
        <f t="shared" si="1"/>
        <v>0.2</v>
      </c>
      <c r="O26" s="49">
        <f t="shared" si="2"/>
        <v>0.33333333333333331</v>
      </c>
      <c r="P26" s="49">
        <f t="shared" si="3"/>
        <v>0.5</v>
      </c>
      <c r="Q26" s="42" t="s">
        <v>77</v>
      </c>
      <c r="R26" s="38" t="s">
        <v>156</v>
      </c>
      <c r="S26" s="41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64" s="37" customFormat="1">
      <c r="A27" s="47" t="s">
        <v>32</v>
      </c>
      <c r="B27" s="45" t="s">
        <v>42</v>
      </c>
      <c r="C27" s="48">
        <v>17.72</v>
      </c>
      <c r="D27" s="45">
        <v>827.3</v>
      </c>
      <c r="E27" s="48">
        <v>10000</v>
      </c>
      <c r="F27" s="48">
        <v>600</v>
      </c>
      <c r="G27" s="48">
        <v>50</v>
      </c>
      <c r="H27" s="48">
        <v>1</v>
      </c>
      <c r="I27" s="48">
        <v>1</v>
      </c>
      <c r="J27" s="48">
        <v>25</v>
      </c>
      <c r="K27" s="48">
        <v>16</v>
      </c>
      <c r="L27" s="48">
        <v>10</v>
      </c>
      <c r="M27" s="48">
        <f t="shared" si="0"/>
        <v>9</v>
      </c>
      <c r="N27" s="52">
        <f t="shared" si="1"/>
        <v>0.21951219512195122</v>
      </c>
      <c r="O27" s="52">
        <f t="shared" si="2"/>
        <v>0.36</v>
      </c>
      <c r="P27" s="52">
        <f t="shared" si="3"/>
        <v>0.5625</v>
      </c>
      <c r="Q27" s="44" t="s">
        <v>77</v>
      </c>
      <c r="R27" s="45" t="s">
        <v>157</v>
      </c>
      <c r="S27" s="46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>
      <c r="A28" s="25" t="s">
        <v>32</v>
      </c>
      <c r="B28" s="31" t="s">
        <v>42</v>
      </c>
      <c r="C28" s="23">
        <v>17.72</v>
      </c>
      <c r="D28" s="31">
        <v>827.3</v>
      </c>
      <c r="E28" s="23">
        <v>10000</v>
      </c>
      <c r="F28" s="23">
        <v>600</v>
      </c>
      <c r="G28" s="23">
        <v>50</v>
      </c>
      <c r="H28" s="23">
        <v>1</v>
      </c>
      <c r="I28" s="23">
        <v>1</v>
      </c>
      <c r="J28" s="23">
        <v>18</v>
      </c>
      <c r="K28" s="23">
        <v>18</v>
      </c>
      <c r="L28" s="23">
        <v>10</v>
      </c>
      <c r="M28" s="23">
        <f t="shared" si="0"/>
        <v>0</v>
      </c>
      <c r="N28" s="53">
        <f t="shared" si="1"/>
        <v>0</v>
      </c>
      <c r="O28" s="53">
        <f t="shared" si="2"/>
        <v>0</v>
      </c>
      <c r="P28" s="53">
        <f t="shared" si="3"/>
        <v>0</v>
      </c>
      <c r="Q28" s="22" t="s">
        <v>158</v>
      </c>
      <c r="R28" s="31" t="s">
        <v>159</v>
      </c>
      <c r="S28" s="24" t="s">
        <v>114</v>
      </c>
    </row>
    <row r="29" spans="1:64">
      <c r="A29" s="9" t="s">
        <v>32</v>
      </c>
      <c r="B29" s="32" t="s">
        <v>42</v>
      </c>
      <c r="C29">
        <v>17.72</v>
      </c>
      <c r="D29" s="32">
        <v>827.3</v>
      </c>
      <c r="E29">
        <v>10000</v>
      </c>
      <c r="F29">
        <v>600</v>
      </c>
      <c r="G29">
        <v>50</v>
      </c>
      <c r="H29">
        <v>1</v>
      </c>
      <c r="I29">
        <v>1</v>
      </c>
      <c r="J29">
        <v>20</v>
      </c>
      <c r="K29">
        <v>18</v>
      </c>
      <c r="L29">
        <v>10</v>
      </c>
      <c r="M29">
        <f t="shared" si="0"/>
        <v>2</v>
      </c>
      <c r="N29" s="50">
        <f t="shared" si="1"/>
        <v>5.2631578947368418E-2</v>
      </c>
      <c r="O29" s="50">
        <f t="shared" si="2"/>
        <v>0.1</v>
      </c>
      <c r="P29" s="50">
        <f t="shared" si="3"/>
        <v>0.1111111111111111</v>
      </c>
      <c r="Q29" s="19" t="s">
        <v>160</v>
      </c>
      <c r="R29" s="32" t="s">
        <v>161</v>
      </c>
      <c r="S29" s="10"/>
    </row>
    <row r="30" spans="1:64">
      <c r="A30" s="9" t="s">
        <v>32</v>
      </c>
      <c r="B30" s="32" t="s">
        <v>42</v>
      </c>
      <c r="C30">
        <v>17.72</v>
      </c>
      <c r="D30" s="32">
        <v>827.3</v>
      </c>
      <c r="E30">
        <v>10000</v>
      </c>
      <c r="F30">
        <v>600</v>
      </c>
      <c r="G30">
        <v>50</v>
      </c>
      <c r="H30">
        <v>1</v>
      </c>
      <c r="I30">
        <v>1</v>
      </c>
      <c r="J30">
        <v>22</v>
      </c>
      <c r="K30">
        <v>18</v>
      </c>
      <c r="L30">
        <v>10</v>
      </c>
      <c r="M30">
        <f t="shared" si="0"/>
        <v>4</v>
      </c>
      <c r="N30" s="50">
        <f t="shared" si="1"/>
        <v>0.1</v>
      </c>
      <c r="O30" s="50">
        <f t="shared" si="2"/>
        <v>0.18181818181818182</v>
      </c>
      <c r="P30" s="50">
        <f t="shared" si="3"/>
        <v>0.22222222222222221</v>
      </c>
      <c r="Q30" s="19" t="s">
        <v>162</v>
      </c>
      <c r="R30" s="32" t="s">
        <v>163</v>
      </c>
      <c r="S30" s="10" t="s">
        <v>114</v>
      </c>
      <c r="V30" t="s">
        <v>184</v>
      </c>
    </row>
    <row r="31" spans="1:64">
      <c r="A31" s="9" t="s">
        <v>32</v>
      </c>
      <c r="B31" s="32" t="s">
        <v>42</v>
      </c>
      <c r="C31">
        <v>17.72</v>
      </c>
      <c r="D31" s="32">
        <v>827.3</v>
      </c>
      <c r="E31">
        <v>10000</v>
      </c>
      <c r="F31">
        <v>600</v>
      </c>
      <c r="G31">
        <v>50</v>
      </c>
      <c r="H31">
        <v>1</v>
      </c>
      <c r="I31">
        <v>1</v>
      </c>
      <c r="J31">
        <v>24</v>
      </c>
      <c r="K31">
        <v>18</v>
      </c>
      <c r="L31">
        <v>10</v>
      </c>
      <c r="M31">
        <f t="shared" si="0"/>
        <v>6</v>
      </c>
      <c r="N31" s="50">
        <f t="shared" si="1"/>
        <v>0.14285714285714285</v>
      </c>
      <c r="O31" s="50">
        <f t="shared" si="2"/>
        <v>0.25</v>
      </c>
      <c r="P31" s="50">
        <f t="shared" si="3"/>
        <v>0.33333333333333331</v>
      </c>
      <c r="Q31" s="19" t="s">
        <v>164</v>
      </c>
      <c r="R31" s="32" t="s">
        <v>165</v>
      </c>
      <c r="S31" s="10"/>
    </row>
    <row r="32" spans="1:64" s="37" customFormat="1">
      <c r="A32" s="47" t="s">
        <v>32</v>
      </c>
      <c r="B32" s="45" t="s">
        <v>42</v>
      </c>
      <c r="C32" s="48">
        <v>17.72</v>
      </c>
      <c r="D32" s="45">
        <v>827.3</v>
      </c>
      <c r="E32" s="48">
        <v>10000</v>
      </c>
      <c r="F32" s="48">
        <v>600</v>
      </c>
      <c r="G32" s="48">
        <v>50</v>
      </c>
      <c r="H32" s="48">
        <v>1</v>
      </c>
      <c r="I32" s="48">
        <v>1</v>
      </c>
      <c r="J32" s="48">
        <v>25</v>
      </c>
      <c r="K32" s="48">
        <v>18</v>
      </c>
      <c r="L32" s="48">
        <v>10</v>
      </c>
      <c r="M32" s="48">
        <f t="shared" si="0"/>
        <v>7</v>
      </c>
      <c r="N32" s="52">
        <f t="shared" si="1"/>
        <v>0.16279069767441862</v>
      </c>
      <c r="O32" s="52">
        <f t="shared" si="2"/>
        <v>0.28000000000000003</v>
      </c>
      <c r="P32" s="52">
        <f t="shared" si="3"/>
        <v>0.3888888888888889</v>
      </c>
      <c r="Q32" s="44" t="s">
        <v>77</v>
      </c>
      <c r="R32" s="45" t="s">
        <v>166</v>
      </c>
      <c r="S32" s="4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>
      <c r="A33" s="25" t="s">
        <v>32</v>
      </c>
      <c r="B33" s="31" t="s">
        <v>42</v>
      </c>
      <c r="C33" s="23">
        <v>17.72</v>
      </c>
      <c r="D33" s="31">
        <v>827.3</v>
      </c>
      <c r="E33" s="23">
        <v>10000</v>
      </c>
      <c r="F33" s="23">
        <v>600</v>
      </c>
      <c r="G33" s="23">
        <v>50</v>
      </c>
      <c r="H33" s="23">
        <v>1</v>
      </c>
      <c r="I33" s="23">
        <v>1</v>
      </c>
      <c r="J33" s="23">
        <v>20</v>
      </c>
      <c r="K33" s="23">
        <v>20</v>
      </c>
      <c r="L33" s="23">
        <v>10</v>
      </c>
      <c r="M33" s="23">
        <f t="shared" si="0"/>
        <v>0</v>
      </c>
      <c r="N33" s="53">
        <f t="shared" si="1"/>
        <v>0</v>
      </c>
      <c r="O33" s="53">
        <f t="shared" si="2"/>
        <v>0</v>
      </c>
      <c r="P33" s="53">
        <f t="shared" si="3"/>
        <v>0</v>
      </c>
      <c r="Q33" s="22" t="s">
        <v>167</v>
      </c>
      <c r="R33" s="31" t="s">
        <v>168</v>
      </c>
      <c r="S33" s="24"/>
    </row>
    <row r="34" spans="1:64">
      <c r="A34" s="9" t="s">
        <v>32</v>
      </c>
      <c r="B34" s="32" t="s">
        <v>42</v>
      </c>
      <c r="C34">
        <v>17.72</v>
      </c>
      <c r="D34" s="32">
        <v>827.3</v>
      </c>
      <c r="E34">
        <v>10000</v>
      </c>
      <c r="F34">
        <v>600</v>
      </c>
      <c r="G34">
        <v>50</v>
      </c>
      <c r="H34">
        <v>1</v>
      </c>
      <c r="I34">
        <v>1</v>
      </c>
      <c r="J34">
        <v>22</v>
      </c>
      <c r="K34">
        <v>20</v>
      </c>
      <c r="L34">
        <v>10</v>
      </c>
      <c r="M34">
        <f t="shared" si="0"/>
        <v>2</v>
      </c>
      <c r="N34" s="50">
        <f t="shared" si="1"/>
        <v>4.7619047619047616E-2</v>
      </c>
      <c r="O34" s="50">
        <f t="shared" si="2"/>
        <v>9.0909090909090912E-2</v>
      </c>
      <c r="P34" s="50">
        <f t="shared" si="3"/>
        <v>0.1</v>
      </c>
      <c r="Q34" s="19" t="s">
        <v>169</v>
      </c>
      <c r="R34" s="32" t="s">
        <v>170</v>
      </c>
      <c r="S34" s="10" t="s">
        <v>114</v>
      </c>
    </row>
    <row r="35" spans="1:64" s="37" customFormat="1">
      <c r="A35" s="40" t="s">
        <v>32</v>
      </c>
      <c r="B35" s="38" t="s">
        <v>42</v>
      </c>
      <c r="C35" s="37">
        <v>17.72</v>
      </c>
      <c r="D35" s="38">
        <v>827.3</v>
      </c>
      <c r="E35" s="37">
        <v>10000</v>
      </c>
      <c r="F35" s="37">
        <v>600</v>
      </c>
      <c r="G35" s="37">
        <v>50</v>
      </c>
      <c r="H35" s="37">
        <v>1</v>
      </c>
      <c r="I35" s="37">
        <v>1</v>
      </c>
      <c r="J35" s="37">
        <v>24</v>
      </c>
      <c r="K35" s="37">
        <v>20</v>
      </c>
      <c r="L35" s="37">
        <v>10</v>
      </c>
      <c r="M35" s="37">
        <f t="shared" si="0"/>
        <v>4</v>
      </c>
      <c r="N35" s="49">
        <f t="shared" si="1"/>
        <v>9.0909090909090912E-2</v>
      </c>
      <c r="O35" s="49">
        <f t="shared" si="2"/>
        <v>0.16666666666666666</v>
      </c>
      <c r="P35" s="49">
        <f t="shared" si="3"/>
        <v>0.2</v>
      </c>
      <c r="Q35" s="42" t="s">
        <v>77</v>
      </c>
      <c r="R35" s="38" t="s">
        <v>171</v>
      </c>
      <c r="S35" s="41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>
      <c r="A36" s="11" t="s">
        <v>32</v>
      </c>
      <c r="B36" s="33" t="s">
        <v>42</v>
      </c>
      <c r="C36" s="3">
        <v>17.72</v>
      </c>
      <c r="D36" s="33">
        <v>827.3</v>
      </c>
      <c r="E36" s="3">
        <v>10000</v>
      </c>
      <c r="F36" s="3">
        <v>600</v>
      </c>
      <c r="G36" s="3">
        <v>50</v>
      </c>
      <c r="H36" s="3">
        <v>1</v>
      </c>
      <c r="I36" s="3">
        <v>1</v>
      </c>
      <c r="J36" s="3">
        <v>25</v>
      </c>
      <c r="K36" s="3">
        <v>20</v>
      </c>
      <c r="L36" s="3">
        <v>10</v>
      </c>
      <c r="M36" s="3">
        <f t="shared" si="0"/>
        <v>5</v>
      </c>
      <c r="N36" s="54">
        <f t="shared" si="1"/>
        <v>0.1111111111111111</v>
      </c>
      <c r="O36" s="54">
        <f t="shared" si="2"/>
        <v>0.2</v>
      </c>
      <c r="P36" s="54">
        <f t="shared" si="3"/>
        <v>0.25</v>
      </c>
      <c r="Q36" s="20" t="s">
        <v>172</v>
      </c>
      <c r="R36" s="33" t="s">
        <v>183</v>
      </c>
      <c r="S36" s="12" t="s">
        <v>114</v>
      </c>
    </row>
    <row r="37" spans="1:64">
      <c r="A37" s="9" t="s">
        <v>32</v>
      </c>
      <c r="B37" s="32" t="s">
        <v>42</v>
      </c>
      <c r="C37">
        <v>17.72</v>
      </c>
      <c r="D37" s="32">
        <v>827.3</v>
      </c>
      <c r="E37">
        <v>10000</v>
      </c>
      <c r="F37">
        <v>600</v>
      </c>
      <c r="G37">
        <v>50</v>
      </c>
      <c r="H37">
        <v>1</v>
      </c>
      <c r="I37">
        <v>1</v>
      </c>
      <c r="J37">
        <v>22</v>
      </c>
      <c r="K37">
        <v>22</v>
      </c>
      <c r="L37">
        <v>10</v>
      </c>
      <c r="M37">
        <f t="shared" si="0"/>
        <v>0</v>
      </c>
      <c r="N37" s="50">
        <f t="shared" si="1"/>
        <v>0</v>
      </c>
      <c r="O37" s="50">
        <f t="shared" si="2"/>
        <v>0</v>
      </c>
      <c r="P37" s="50">
        <f t="shared" si="3"/>
        <v>0</v>
      </c>
      <c r="Q37" s="22" t="s">
        <v>173</v>
      </c>
      <c r="R37" s="31" t="s">
        <v>174</v>
      </c>
      <c r="S37" s="24" t="s">
        <v>114</v>
      </c>
    </row>
    <row r="38" spans="1:64">
      <c r="A38" s="9" t="s">
        <v>32</v>
      </c>
      <c r="B38" s="32" t="s">
        <v>42</v>
      </c>
      <c r="C38">
        <v>17.72</v>
      </c>
      <c r="D38" s="32">
        <v>827.3</v>
      </c>
      <c r="E38">
        <v>10000</v>
      </c>
      <c r="F38">
        <v>600</v>
      </c>
      <c r="G38">
        <v>50</v>
      </c>
      <c r="H38">
        <v>1</v>
      </c>
      <c r="I38">
        <v>1</v>
      </c>
      <c r="J38">
        <v>24</v>
      </c>
      <c r="K38">
        <v>22</v>
      </c>
      <c r="L38">
        <v>10</v>
      </c>
      <c r="M38">
        <f t="shared" si="0"/>
        <v>2</v>
      </c>
      <c r="N38" s="50">
        <f t="shared" si="1"/>
        <v>4.3478260869565216E-2</v>
      </c>
      <c r="O38" s="50">
        <f t="shared" si="2"/>
        <v>8.3333333333333329E-2</v>
      </c>
      <c r="P38" s="50">
        <f t="shared" si="3"/>
        <v>9.0909090909090912E-2</v>
      </c>
      <c r="Q38" s="19" t="s">
        <v>175</v>
      </c>
      <c r="R38" s="32" t="s">
        <v>176</v>
      </c>
      <c r="S38" s="10"/>
    </row>
    <row r="39" spans="1:64" s="37" customFormat="1">
      <c r="A39" s="47" t="s">
        <v>32</v>
      </c>
      <c r="B39" s="45" t="s">
        <v>42</v>
      </c>
      <c r="C39" s="48">
        <v>17.72</v>
      </c>
      <c r="D39" s="45">
        <v>827.3</v>
      </c>
      <c r="E39" s="48">
        <v>10000</v>
      </c>
      <c r="F39" s="48">
        <v>600</v>
      </c>
      <c r="G39" s="48">
        <v>50</v>
      </c>
      <c r="H39" s="48">
        <v>1</v>
      </c>
      <c r="I39" s="48">
        <v>1</v>
      </c>
      <c r="J39" s="48">
        <v>25</v>
      </c>
      <c r="K39" s="48">
        <v>22</v>
      </c>
      <c r="L39" s="48">
        <v>10</v>
      </c>
      <c r="M39" s="48">
        <f t="shared" si="0"/>
        <v>3</v>
      </c>
      <c r="N39" s="52">
        <f t="shared" si="1"/>
        <v>6.3829787234042548E-2</v>
      </c>
      <c r="O39" s="52">
        <f t="shared" si="2"/>
        <v>0.12</v>
      </c>
      <c r="P39" s="52">
        <f t="shared" si="3"/>
        <v>0.13636363636363635</v>
      </c>
      <c r="Q39" s="44" t="s">
        <v>77</v>
      </c>
      <c r="R39" s="45" t="s">
        <v>177</v>
      </c>
      <c r="S39" s="4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>
      <c r="A40" s="9" t="s">
        <v>32</v>
      </c>
      <c r="B40" s="32" t="s">
        <v>42</v>
      </c>
      <c r="C40">
        <v>17.72</v>
      </c>
      <c r="D40" s="32">
        <v>827.3</v>
      </c>
      <c r="E40">
        <v>10000</v>
      </c>
      <c r="F40">
        <v>600</v>
      </c>
      <c r="G40">
        <v>50</v>
      </c>
      <c r="H40">
        <v>1</v>
      </c>
      <c r="I40">
        <v>1</v>
      </c>
      <c r="J40">
        <v>24</v>
      </c>
      <c r="K40">
        <v>24</v>
      </c>
      <c r="L40">
        <v>10</v>
      </c>
      <c r="M40">
        <f t="shared" si="0"/>
        <v>0</v>
      </c>
      <c r="N40" s="50">
        <f t="shared" si="1"/>
        <v>0</v>
      </c>
      <c r="O40" s="50">
        <f t="shared" si="2"/>
        <v>0</v>
      </c>
      <c r="P40" s="50">
        <f t="shared" si="3"/>
        <v>0</v>
      </c>
      <c r="Q40" s="22" t="s">
        <v>178</v>
      </c>
      <c r="R40" s="31" t="s">
        <v>179</v>
      </c>
      <c r="S40" s="24" t="s">
        <v>114</v>
      </c>
    </row>
    <row r="41" spans="1:64" s="37" customFormat="1">
      <c r="A41" s="47" t="s">
        <v>32</v>
      </c>
      <c r="B41" s="45" t="s">
        <v>42</v>
      </c>
      <c r="C41" s="48">
        <v>17.72</v>
      </c>
      <c r="D41" s="45">
        <v>827.3</v>
      </c>
      <c r="E41" s="48">
        <v>10000</v>
      </c>
      <c r="F41" s="48">
        <v>600</v>
      </c>
      <c r="G41" s="48">
        <v>50</v>
      </c>
      <c r="H41" s="48">
        <v>1</v>
      </c>
      <c r="I41" s="48">
        <v>1</v>
      </c>
      <c r="J41" s="48">
        <v>25</v>
      </c>
      <c r="K41" s="48">
        <v>24</v>
      </c>
      <c r="L41" s="48">
        <v>10</v>
      </c>
      <c r="M41" s="48">
        <f t="shared" si="0"/>
        <v>1</v>
      </c>
      <c r="N41" s="52">
        <f t="shared" si="1"/>
        <v>2.0408163265306121E-2</v>
      </c>
      <c r="O41" s="52">
        <f t="shared" si="2"/>
        <v>0.04</v>
      </c>
      <c r="P41" s="52">
        <f t="shared" si="3"/>
        <v>4.1666666666666664E-2</v>
      </c>
      <c r="Q41" s="44" t="s">
        <v>77</v>
      </c>
      <c r="R41" s="45" t="s">
        <v>182</v>
      </c>
      <c r="S41" s="46" t="s">
        <v>114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>
      <c r="A42" s="11" t="s">
        <v>32</v>
      </c>
      <c r="B42" s="33" t="s">
        <v>42</v>
      </c>
      <c r="C42" s="3">
        <v>17.72</v>
      </c>
      <c r="D42" s="33">
        <v>827.3</v>
      </c>
      <c r="E42" s="3">
        <v>10000</v>
      </c>
      <c r="F42" s="3">
        <v>600</v>
      </c>
      <c r="G42" s="3">
        <v>50</v>
      </c>
      <c r="H42" s="3">
        <v>1</v>
      </c>
      <c r="I42" s="3">
        <v>1</v>
      </c>
      <c r="J42" s="3">
        <v>25</v>
      </c>
      <c r="K42" s="3">
        <v>25</v>
      </c>
      <c r="L42" s="3">
        <v>10</v>
      </c>
      <c r="M42" s="3">
        <f t="shared" si="0"/>
        <v>0</v>
      </c>
      <c r="N42" s="54">
        <f t="shared" si="1"/>
        <v>0</v>
      </c>
      <c r="O42" s="54">
        <f t="shared" si="2"/>
        <v>0</v>
      </c>
      <c r="P42" s="54">
        <f t="shared" si="3"/>
        <v>0</v>
      </c>
      <c r="Q42" s="20" t="s">
        <v>181</v>
      </c>
      <c r="R42" s="33" t="s">
        <v>180</v>
      </c>
      <c r="S42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311A-D25E-EA42-9BFC-4E8254A78F38}">
  <dimension ref="A1:T42"/>
  <sheetViews>
    <sheetView topLeftCell="A22" zoomScale="108" workbookViewId="0">
      <selection activeCell="F9" sqref="F9"/>
    </sheetView>
  </sheetViews>
  <sheetFormatPr defaultColWidth="10.81640625" defaultRowHeight="15.6"/>
  <cols>
    <col min="1" max="1" width="12.6328125" customWidth="1"/>
    <col min="6" max="6" width="12.453125" bestFit="1" customWidth="1"/>
    <col min="7" max="7" width="13.453125" bestFit="1" customWidth="1"/>
    <col min="8" max="8" width="12.453125" bestFit="1" customWidth="1"/>
  </cols>
  <sheetData>
    <row r="1" spans="1:20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>
      <c r="A3" s="80"/>
      <c r="B3" s="81" t="s">
        <v>50</v>
      </c>
      <c r="C3" s="82" t="s">
        <v>31</v>
      </c>
      <c r="D3" s="89"/>
      <c r="F3" s="89" t="s">
        <v>53</v>
      </c>
      <c r="G3" s="90" t="s">
        <v>185</v>
      </c>
      <c r="H3" s="79" t="s">
        <v>186</v>
      </c>
      <c r="I3" s="79" t="s">
        <v>187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>
      <c r="A4" s="83" t="s">
        <v>32</v>
      </c>
      <c r="B4" s="79">
        <v>16</v>
      </c>
      <c r="C4" s="79">
        <v>10</v>
      </c>
      <c r="D4" s="97">
        <f>C4/B4</f>
        <v>0.625</v>
      </c>
      <c r="E4" s="99">
        <f>(B4-C4)/B4</f>
        <v>0.375</v>
      </c>
      <c r="F4" s="23">
        <v>1309.8399999999999</v>
      </c>
      <c r="G4" s="85">
        <v>18425.98</v>
      </c>
      <c r="H4" s="91">
        <v>2107.81</v>
      </c>
      <c r="I4" s="86">
        <v>206.52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1:20">
      <c r="A5" s="84" t="s">
        <v>32</v>
      </c>
      <c r="B5" s="79">
        <v>18</v>
      </c>
      <c r="C5" s="79">
        <v>10</v>
      </c>
      <c r="D5" s="97">
        <f t="shared" ref="D5:D42" si="0">C5/B5</f>
        <v>0.55555555555555558</v>
      </c>
      <c r="E5" s="99">
        <f t="shared" ref="E5:E42" si="1">(B5-C5)/B5</f>
        <v>0.44444444444444442</v>
      </c>
      <c r="F5">
        <v>1411.53</v>
      </c>
      <c r="G5">
        <v>20432.900000000001</v>
      </c>
      <c r="H5" s="79">
        <v>2194.44</v>
      </c>
      <c r="I5" s="92">
        <v>325.24</v>
      </c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</row>
    <row r="6" spans="1:20">
      <c r="A6" s="84" t="s">
        <v>32</v>
      </c>
      <c r="B6" s="79">
        <v>20</v>
      </c>
      <c r="C6" s="79">
        <v>10</v>
      </c>
      <c r="D6" s="98">
        <f t="shared" si="0"/>
        <v>0.5</v>
      </c>
      <c r="E6" s="100">
        <f t="shared" si="1"/>
        <v>0.5</v>
      </c>
      <c r="F6">
        <v>1356.92</v>
      </c>
      <c r="G6">
        <v>20431.05</v>
      </c>
      <c r="H6" s="79">
        <v>2017.01</v>
      </c>
      <c r="I6" s="92">
        <v>285.81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>
      <c r="A7" s="84" t="s">
        <v>32</v>
      </c>
      <c r="B7" s="79">
        <v>22</v>
      </c>
      <c r="C7" s="79">
        <v>10</v>
      </c>
      <c r="D7" s="97">
        <f t="shared" si="0"/>
        <v>0.45454545454545453</v>
      </c>
      <c r="E7" s="99">
        <f t="shared" si="1"/>
        <v>0.54545454545454541</v>
      </c>
      <c r="F7">
        <v>1339.14</v>
      </c>
      <c r="G7">
        <v>20431.12</v>
      </c>
      <c r="H7" s="79">
        <v>2200.41</v>
      </c>
      <c r="I7" s="92">
        <v>3177.06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</row>
    <row r="8" spans="1:20">
      <c r="A8" s="84" t="s">
        <v>32</v>
      </c>
      <c r="B8" s="79">
        <v>24</v>
      </c>
      <c r="C8" s="79">
        <v>10</v>
      </c>
      <c r="D8" s="97">
        <f t="shared" si="0"/>
        <v>0.41666666666666669</v>
      </c>
      <c r="E8" s="99">
        <f t="shared" si="1"/>
        <v>0.58333333333333337</v>
      </c>
      <c r="F8">
        <v>1482.98</v>
      </c>
      <c r="G8">
        <v>20448.8</v>
      </c>
      <c r="H8" s="79">
        <v>8302.75</v>
      </c>
      <c r="I8" s="92">
        <v>12.86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>
      <c r="A9" s="84" t="s">
        <v>32</v>
      </c>
      <c r="B9" s="79">
        <v>25</v>
      </c>
      <c r="C9" s="79">
        <v>10</v>
      </c>
      <c r="D9" s="97">
        <f t="shared" si="0"/>
        <v>0.4</v>
      </c>
      <c r="E9" s="99">
        <f t="shared" si="1"/>
        <v>0.6</v>
      </c>
      <c r="F9" s="3">
        <v>1261.06</v>
      </c>
      <c r="G9" s="3">
        <v>20436.96</v>
      </c>
      <c r="H9" s="88"/>
      <c r="I9" s="93"/>
      <c r="J9" s="79" t="s">
        <v>188</v>
      </c>
      <c r="K9" s="79"/>
      <c r="L9" s="79"/>
      <c r="M9" s="79"/>
      <c r="N9" s="79"/>
      <c r="O9" s="79"/>
      <c r="P9" s="79"/>
      <c r="Q9" s="79"/>
      <c r="R9" s="79"/>
      <c r="S9" s="79"/>
      <c r="T9" s="79"/>
    </row>
    <row r="10" spans="1:20">
      <c r="A10" s="83" t="s">
        <v>32</v>
      </c>
      <c r="B10" s="85">
        <v>16</v>
      </c>
      <c r="C10" s="85">
        <v>12</v>
      </c>
      <c r="D10" s="97">
        <f t="shared" si="0"/>
        <v>0.75</v>
      </c>
      <c r="E10" s="99">
        <f t="shared" si="1"/>
        <v>0.25</v>
      </c>
      <c r="F10" s="23">
        <v>1160.0999999999999</v>
      </c>
      <c r="G10" s="23">
        <v>10645.47</v>
      </c>
      <c r="H10" s="85">
        <v>1932.12</v>
      </c>
      <c r="I10" s="94">
        <v>197.63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</row>
    <row r="11" spans="1:20">
      <c r="A11" s="84" t="s">
        <v>32</v>
      </c>
      <c r="B11" s="79">
        <v>18</v>
      </c>
      <c r="C11" s="79">
        <v>12</v>
      </c>
      <c r="D11" s="97">
        <f t="shared" si="0"/>
        <v>0.66666666666666663</v>
      </c>
      <c r="E11" s="99">
        <f t="shared" si="1"/>
        <v>0.33333333333333331</v>
      </c>
      <c r="F11">
        <v>1377.21</v>
      </c>
      <c r="G11">
        <v>20439.66</v>
      </c>
      <c r="H11" s="79">
        <v>2517.48</v>
      </c>
      <c r="I11" s="92">
        <v>255.51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>
      <c r="A12" s="84" t="s">
        <v>32</v>
      </c>
      <c r="B12" s="79">
        <v>20</v>
      </c>
      <c r="C12" s="79">
        <v>12</v>
      </c>
      <c r="D12" s="98">
        <f t="shared" si="0"/>
        <v>0.6</v>
      </c>
      <c r="E12" s="100">
        <f t="shared" si="1"/>
        <v>0.4</v>
      </c>
      <c r="F12">
        <v>1394.7</v>
      </c>
      <c r="G12">
        <v>20439.13</v>
      </c>
      <c r="H12" s="79">
        <v>2356.91</v>
      </c>
      <c r="I12" s="92">
        <v>197.83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</row>
    <row r="13" spans="1:20">
      <c r="A13" s="84" t="s">
        <v>32</v>
      </c>
      <c r="B13" s="79">
        <v>22</v>
      </c>
      <c r="C13" s="79">
        <v>12</v>
      </c>
      <c r="D13" s="97">
        <f t="shared" si="0"/>
        <v>0.54545454545454541</v>
      </c>
      <c r="E13" s="99">
        <f t="shared" si="1"/>
        <v>0.45454545454545453</v>
      </c>
      <c r="H13" s="79"/>
      <c r="I13" s="92"/>
      <c r="J13" s="79" t="s">
        <v>188</v>
      </c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1:20">
      <c r="A14" s="84" t="s">
        <v>32</v>
      </c>
      <c r="B14" s="79">
        <v>24</v>
      </c>
      <c r="C14" s="79">
        <v>12</v>
      </c>
      <c r="D14" s="97">
        <f t="shared" si="0"/>
        <v>0.5</v>
      </c>
      <c r="E14" s="99">
        <f t="shared" si="1"/>
        <v>0.5</v>
      </c>
      <c r="H14" s="79"/>
      <c r="I14" s="92"/>
      <c r="J14" s="79" t="s">
        <v>188</v>
      </c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1:20">
      <c r="A15" s="84" t="s">
        <v>32</v>
      </c>
      <c r="B15" s="79">
        <v>25</v>
      </c>
      <c r="C15" s="79">
        <v>12</v>
      </c>
      <c r="D15" s="97">
        <f t="shared" si="0"/>
        <v>0.48</v>
      </c>
      <c r="E15" s="99">
        <f t="shared" si="1"/>
        <v>0.52</v>
      </c>
      <c r="F15" s="3">
        <v>1261.06</v>
      </c>
      <c r="G15">
        <v>20330.009999999998</v>
      </c>
      <c r="H15" s="88">
        <v>1848.75</v>
      </c>
      <c r="I15" s="12">
        <v>254.08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1:20">
      <c r="A16" s="83" t="s">
        <v>32</v>
      </c>
      <c r="B16" s="85">
        <v>16</v>
      </c>
      <c r="C16" s="85">
        <v>14</v>
      </c>
      <c r="D16" s="97">
        <f t="shared" si="0"/>
        <v>0.875</v>
      </c>
      <c r="E16" s="99">
        <f t="shared" si="1"/>
        <v>0.125</v>
      </c>
      <c r="F16" s="23">
        <v>1202.26</v>
      </c>
      <c r="G16" s="23">
        <v>10867.36</v>
      </c>
      <c r="H16" s="85">
        <v>1754.43</v>
      </c>
      <c r="I16" s="24">
        <v>200.6</v>
      </c>
      <c r="L16" s="79"/>
      <c r="M16" s="79"/>
      <c r="N16" s="79"/>
      <c r="O16" s="79"/>
      <c r="P16" s="79"/>
      <c r="Q16" s="79"/>
      <c r="R16" s="79"/>
      <c r="S16" s="79"/>
      <c r="T16" s="79"/>
    </row>
    <row r="17" spans="1:20">
      <c r="A17" s="84" t="s">
        <v>32</v>
      </c>
      <c r="B17" s="79">
        <v>18</v>
      </c>
      <c r="C17" s="79">
        <v>14</v>
      </c>
      <c r="D17" s="97">
        <f t="shared" si="0"/>
        <v>0.77777777777777779</v>
      </c>
      <c r="E17" s="99">
        <f t="shared" si="1"/>
        <v>0.22222222222222221</v>
      </c>
      <c r="F17">
        <v>1318.1</v>
      </c>
      <c r="G17">
        <v>20440.48</v>
      </c>
      <c r="H17" s="79">
        <v>2254.2199999999998</v>
      </c>
      <c r="I17" s="10">
        <v>514.47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1:20">
      <c r="A18" s="84" t="s">
        <v>32</v>
      </c>
      <c r="B18" s="79">
        <v>20</v>
      </c>
      <c r="C18" s="79">
        <v>14</v>
      </c>
      <c r="D18" s="97">
        <f t="shared" si="0"/>
        <v>0.7</v>
      </c>
      <c r="E18" s="99">
        <f t="shared" si="1"/>
        <v>0.3</v>
      </c>
      <c r="F18">
        <v>1162.17</v>
      </c>
      <c r="G18">
        <v>20434.47</v>
      </c>
      <c r="H18" s="79">
        <v>2277.61</v>
      </c>
      <c r="I18" s="10">
        <v>400.89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1:20">
      <c r="A19" s="84" t="s">
        <v>32</v>
      </c>
      <c r="B19" s="79">
        <v>22</v>
      </c>
      <c r="C19" s="79">
        <v>14</v>
      </c>
      <c r="D19" s="98">
        <f t="shared" si="0"/>
        <v>0.63636363636363635</v>
      </c>
      <c r="E19" s="100">
        <f t="shared" si="1"/>
        <v>0.36363636363636365</v>
      </c>
      <c r="F19">
        <v>1238.8</v>
      </c>
      <c r="G19">
        <v>20434.53</v>
      </c>
      <c r="H19" s="79">
        <v>2068.09</v>
      </c>
      <c r="I19" s="92">
        <v>349.63</v>
      </c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1:20">
      <c r="A20" s="84" t="s">
        <v>32</v>
      </c>
      <c r="B20" s="79">
        <v>24</v>
      </c>
      <c r="C20" s="79">
        <v>14</v>
      </c>
      <c r="D20" s="97">
        <f t="shared" si="0"/>
        <v>0.58333333333333337</v>
      </c>
      <c r="E20" s="99">
        <f t="shared" si="1"/>
        <v>0.41666666666666669</v>
      </c>
      <c r="F20">
        <v>1139.08</v>
      </c>
      <c r="G20">
        <v>20438.43</v>
      </c>
      <c r="H20" s="79">
        <v>1881.21</v>
      </c>
      <c r="I20" s="92">
        <v>734.35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1:20">
      <c r="A21" s="87" t="s">
        <v>32</v>
      </c>
      <c r="B21" s="88">
        <v>25</v>
      </c>
      <c r="C21" s="88">
        <v>14</v>
      </c>
      <c r="D21" s="97">
        <f t="shared" si="0"/>
        <v>0.56000000000000005</v>
      </c>
      <c r="E21" s="99">
        <f t="shared" si="1"/>
        <v>0.44</v>
      </c>
      <c r="F21" s="3">
        <v>1157.8</v>
      </c>
      <c r="G21" s="3">
        <v>20427.509999999998</v>
      </c>
      <c r="H21" s="88">
        <v>2156.11</v>
      </c>
      <c r="I21" s="93">
        <v>549.1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1:20">
      <c r="A22" s="84" t="s">
        <v>32</v>
      </c>
      <c r="B22" s="79">
        <v>16</v>
      </c>
      <c r="C22" s="79">
        <v>16</v>
      </c>
      <c r="D22" s="97">
        <f t="shared" si="0"/>
        <v>1</v>
      </c>
      <c r="E22" s="99">
        <f t="shared" si="1"/>
        <v>0</v>
      </c>
      <c r="F22" s="23">
        <v>1232.57</v>
      </c>
      <c r="G22" s="23">
        <v>20426.62</v>
      </c>
      <c r="H22" s="85">
        <v>1916.26</v>
      </c>
      <c r="I22" s="94">
        <v>216.09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1:20">
      <c r="A23" s="84" t="s">
        <v>32</v>
      </c>
      <c r="B23" s="79">
        <v>18</v>
      </c>
      <c r="C23" s="79">
        <v>16</v>
      </c>
      <c r="D23" s="97">
        <f t="shared" si="0"/>
        <v>0.88888888888888884</v>
      </c>
      <c r="E23" s="99">
        <f t="shared" si="1"/>
        <v>0.1111111111111111</v>
      </c>
      <c r="F23">
        <v>1258.73</v>
      </c>
      <c r="G23" s="79">
        <v>13052.35</v>
      </c>
      <c r="H23" s="79">
        <v>1621.67</v>
      </c>
      <c r="I23" s="92">
        <v>102.58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1:20">
      <c r="A24" s="84" t="s">
        <v>32</v>
      </c>
      <c r="B24" s="79">
        <v>20</v>
      </c>
      <c r="C24" s="79">
        <v>16</v>
      </c>
      <c r="D24" s="98">
        <f t="shared" si="0"/>
        <v>0.8</v>
      </c>
      <c r="E24" s="100">
        <f t="shared" si="1"/>
        <v>0.2</v>
      </c>
      <c r="F24">
        <v>1171.3699999999999</v>
      </c>
      <c r="G24">
        <v>20441</v>
      </c>
      <c r="H24" s="79">
        <v>1972.08</v>
      </c>
      <c r="I24" s="92">
        <v>258.14</v>
      </c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1:20">
      <c r="A25" s="84" t="s">
        <v>32</v>
      </c>
      <c r="B25" s="79">
        <v>22</v>
      </c>
      <c r="C25" s="79">
        <v>16</v>
      </c>
      <c r="D25" s="97">
        <f t="shared" si="0"/>
        <v>0.72727272727272729</v>
      </c>
      <c r="E25" s="99">
        <f t="shared" si="1"/>
        <v>0.27272727272727271</v>
      </c>
      <c r="F25">
        <v>1323.74</v>
      </c>
      <c r="G25" s="79">
        <v>20376.78</v>
      </c>
      <c r="H25" s="79">
        <v>2287.29</v>
      </c>
      <c r="I25" s="92">
        <v>731.35</v>
      </c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1:20">
      <c r="A26" s="84" t="s">
        <v>32</v>
      </c>
      <c r="B26" s="79">
        <v>24</v>
      </c>
      <c r="C26" s="79">
        <v>16</v>
      </c>
      <c r="D26" s="98">
        <f t="shared" si="0"/>
        <v>0.66666666666666663</v>
      </c>
      <c r="E26" s="100">
        <f t="shared" si="1"/>
        <v>0.33333333333333331</v>
      </c>
      <c r="F26">
        <v>1181.46</v>
      </c>
      <c r="G26">
        <v>20436.349999601</v>
      </c>
      <c r="H26" s="79">
        <v>2265.11</v>
      </c>
      <c r="I26" s="92">
        <v>574.94000000000005</v>
      </c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1:20">
      <c r="A27" s="87" t="s">
        <v>32</v>
      </c>
      <c r="B27" s="88">
        <v>25</v>
      </c>
      <c r="C27" s="88">
        <v>16</v>
      </c>
      <c r="D27" s="97">
        <f t="shared" si="0"/>
        <v>0.64</v>
      </c>
      <c r="E27" s="99">
        <f t="shared" si="1"/>
        <v>0.36</v>
      </c>
      <c r="F27" s="3">
        <v>1187.8399999999999</v>
      </c>
      <c r="G27" s="3">
        <v>20426.400000000001</v>
      </c>
      <c r="H27" s="88">
        <v>7822.48</v>
      </c>
      <c r="I27" s="93">
        <v>9.5399999999999991</v>
      </c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1:20">
      <c r="A28" s="84" t="s">
        <v>32</v>
      </c>
      <c r="B28" s="79">
        <v>18</v>
      </c>
      <c r="C28" s="79">
        <v>18</v>
      </c>
      <c r="D28" s="97">
        <f t="shared" si="0"/>
        <v>1</v>
      </c>
      <c r="E28" s="99">
        <f t="shared" si="1"/>
        <v>0</v>
      </c>
      <c r="F28" s="23">
        <v>1078.02</v>
      </c>
      <c r="G28" s="23">
        <v>20380.64</v>
      </c>
      <c r="H28" s="85">
        <v>1679.07</v>
      </c>
      <c r="I28" s="94">
        <v>206.49</v>
      </c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1:20">
      <c r="A29" s="84" t="s">
        <v>32</v>
      </c>
      <c r="B29" s="79">
        <v>20</v>
      </c>
      <c r="C29" s="79">
        <v>18</v>
      </c>
      <c r="D29" s="97">
        <f t="shared" si="0"/>
        <v>0.9</v>
      </c>
      <c r="E29" s="99">
        <f t="shared" si="1"/>
        <v>0.1</v>
      </c>
      <c r="F29">
        <v>1079.6600000000001</v>
      </c>
      <c r="G29">
        <v>15839.02</v>
      </c>
      <c r="H29" s="79">
        <v>2091.98</v>
      </c>
      <c r="I29" s="92">
        <v>489.23</v>
      </c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1:20">
      <c r="A30" s="84" t="s">
        <v>32</v>
      </c>
      <c r="B30" s="79">
        <v>22</v>
      </c>
      <c r="C30" s="79">
        <v>18</v>
      </c>
      <c r="D30" s="97">
        <f t="shared" si="0"/>
        <v>0.81818181818181823</v>
      </c>
      <c r="E30" s="99">
        <f t="shared" si="1"/>
        <v>0.18181818181818182</v>
      </c>
      <c r="F30">
        <v>1286.97</v>
      </c>
      <c r="G30" s="79">
        <v>20295.72</v>
      </c>
      <c r="H30" s="79">
        <v>2218.4699999999998</v>
      </c>
      <c r="I30" s="92">
        <v>543.34</v>
      </c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1:20">
      <c r="A31" s="84" t="s">
        <v>32</v>
      </c>
      <c r="B31" s="79">
        <v>24</v>
      </c>
      <c r="C31" s="79">
        <v>18</v>
      </c>
      <c r="D31" s="98">
        <f t="shared" si="0"/>
        <v>0.75</v>
      </c>
      <c r="E31" s="100">
        <f t="shared" si="1"/>
        <v>0.25</v>
      </c>
      <c r="F31">
        <v>1194.72</v>
      </c>
      <c r="G31">
        <v>20418.400000000001</v>
      </c>
      <c r="H31" s="79">
        <v>7642.71</v>
      </c>
      <c r="I31" s="92">
        <v>8.58</v>
      </c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1:20">
      <c r="A32" s="87" t="s">
        <v>32</v>
      </c>
      <c r="B32" s="88">
        <v>25</v>
      </c>
      <c r="C32" s="88">
        <v>18</v>
      </c>
      <c r="D32" s="97">
        <f t="shared" si="0"/>
        <v>0.72</v>
      </c>
      <c r="E32" s="99">
        <f t="shared" si="1"/>
        <v>0.28000000000000003</v>
      </c>
      <c r="F32" s="3">
        <v>1097.92</v>
      </c>
      <c r="G32" s="3">
        <v>17346.509999999998</v>
      </c>
      <c r="H32" s="88">
        <v>1897.53</v>
      </c>
      <c r="I32" s="93">
        <v>212.45</v>
      </c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1:20">
      <c r="A33" s="84" t="s">
        <v>32</v>
      </c>
      <c r="B33" s="79">
        <v>20</v>
      </c>
      <c r="C33" s="79">
        <v>20</v>
      </c>
      <c r="D33" s="97">
        <f t="shared" si="0"/>
        <v>1</v>
      </c>
      <c r="E33" s="99">
        <f t="shared" si="1"/>
        <v>0</v>
      </c>
      <c r="F33" s="23">
        <v>1164.47</v>
      </c>
      <c r="G33" s="23">
        <v>20324.64</v>
      </c>
      <c r="H33" s="85">
        <v>1975.66</v>
      </c>
      <c r="I33" s="94">
        <v>305.52999999999997</v>
      </c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1:20">
      <c r="A34" s="84" t="s">
        <v>32</v>
      </c>
      <c r="B34" s="79">
        <v>22</v>
      </c>
      <c r="C34" s="79">
        <v>20</v>
      </c>
      <c r="D34" s="97">
        <f t="shared" si="0"/>
        <v>0.90909090909090906</v>
      </c>
      <c r="E34" s="99">
        <f t="shared" si="1"/>
        <v>9.0909090909090912E-2</v>
      </c>
      <c r="F34">
        <v>1124.3599999999999</v>
      </c>
      <c r="G34" s="79">
        <v>17908.150000000001</v>
      </c>
      <c r="H34" s="79">
        <v>1844.68</v>
      </c>
      <c r="I34" s="92">
        <v>363.54</v>
      </c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1:20">
      <c r="A35" s="84" t="s">
        <v>32</v>
      </c>
      <c r="B35" s="79">
        <v>24</v>
      </c>
      <c r="C35" s="79">
        <v>20</v>
      </c>
      <c r="D35" s="98">
        <f t="shared" si="0"/>
        <v>0.83333333333333337</v>
      </c>
      <c r="E35" s="100">
        <f t="shared" si="1"/>
        <v>0.16666666666666666</v>
      </c>
      <c r="F35">
        <v>1252.1300000000001</v>
      </c>
      <c r="G35" s="79">
        <v>12325.78</v>
      </c>
      <c r="H35" s="79">
        <v>7198.44</v>
      </c>
      <c r="I35" s="92">
        <v>10.44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1:20">
      <c r="A36" s="87" t="s">
        <v>32</v>
      </c>
      <c r="B36" s="88">
        <v>25</v>
      </c>
      <c r="C36" s="88">
        <v>20</v>
      </c>
      <c r="D36" s="97">
        <f t="shared" si="0"/>
        <v>0.8</v>
      </c>
      <c r="E36" s="99">
        <f t="shared" si="1"/>
        <v>0.2</v>
      </c>
      <c r="F36" s="3">
        <v>1295.55</v>
      </c>
      <c r="G36" s="3">
        <v>16108.28</v>
      </c>
      <c r="H36" s="88">
        <v>2211.19</v>
      </c>
      <c r="I36" s="93">
        <v>1036.42</v>
      </c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1:20">
      <c r="A37" s="84" t="s">
        <v>32</v>
      </c>
      <c r="B37" s="79">
        <v>22</v>
      </c>
      <c r="C37" s="79">
        <v>22</v>
      </c>
      <c r="D37" s="97">
        <f t="shared" si="0"/>
        <v>1</v>
      </c>
      <c r="E37" s="99">
        <f t="shared" si="1"/>
        <v>0</v>
      </c>
      <c r="F37" s="23">
        <v>1032.6099999999999</v>
      </c>
      <c r="G37" s="23">
        <v>20312.46</v>
      </c>
      <c r="H37" s="85">
        <v>1635.18</v>
      </c>
      <c r="I37" s="94">
        <v>219.11</v>
      </c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1:20">
      <c r="A38" s="84" t="s">
        <v>32</v>
      </c>
      <c r="B38" s="79">
        <v>24</v>
      </c>
      <c r="C38" s="79">
        <v>22</v>
      </c>
      <c r="D38" s="97">
        <f t="shared" si="0"/>
        <v>0.91666666666666663</v>
      </c>
      <c r="E38" s="99">
        <f t="shared" si="1"/>
        <v>8.3333333333333329E-2</v>
      </c>
      <c r="F38">
        <v>1170.03</v>
      </c>
      <c r="G38" s="79">
        <v>15703.48</v>
      </c>
      <c r="H38" s="79">
        <v>1978.44</v>
      </c>
      <c r="I38" s="92">
        <v>931.44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1:20">
      <c r="A39" s="87" t="s">
        <v>32</v>
      </c>
      <c r="B39" s="88">
        <v>25</v>
      </c>
      <c r="C39" s="88">
        <v>22</v>
      </c>
      <c r="D39" s="98">
        <f t="shared" si="0"/>
        <v>0.88</v>
      </c>
      <c r="E39" s="100">
        <f t="shared" si="1"/>
        <v>0.12</v>
      </c>
      <c r="F39" s="3">
        <v>1145.92</v>
      </c>
      <c r="G39" s="3">
        <v>16641.52</v>
      </c>
      <c r="H39" s="88">
        <v>7063.31</v>
      </c>
      <c r="I39" s="93">
        <v>12.34</v>
      </c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1:20">
      <c r="A40" s="84" t="s">
        <v>32</v>
      </c>
      <c r="B40" s="79">
        <v>24</v>
      </c>
      <c r="C40" s="79">
        <v>24</v>
      </c>
      <c r="D40" s="97">
        <f t="shared" si="0"/>
        <v>1</v>
      </c>
      <c r="E40" s="99">
        <f t="shared" si="1"/>
        <v>0</v>
      </c>
      <c r="F40" s="23">
        <v>1170.03</v>
      </c>
      <c r="G40" s="23">
        <v>15703.48</v>
      </c>
      <c r="H40" s="85">
        <v>1978.44</v>
      </c>
      <c r="I40" s="94">
        <v>931.44</v>
      </c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1:20">
      <c r="A41" s="87" t="s">
        <v>32</v>
      </c>
      <c r="B41" s="88">
        <v>25</v>
      </c>
      <c r="C41" s="88">
        <v>24</v>
      </c>
      <c r="D41" s="97">
        <f t="shared" si="0"/>
        <v>0.96</v>
      </c>
      <c r="E41" s="99">
        <f t="shared" si="1"/>
        <v>0.04</v>
      </c>
      <c r="F41" s="3">
        <v>1160.42</v>
      </c>
      <c r="G41" s="3">
        <v>20374.2</v>
      </c>
      <c r="H41" s="88">
        <v>7063.31</v>
      </c>
      <c r="I41" s="93">
        <v>12.34</v>
      </c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1:20">
      <c r="A42" s="87" t="s">
        <v>32</v>
      </c>
      <c r="B42" s="88">
        <v>25</v>
      </c>
      <c r="C42" s="88">
        <v>25</v>
      </c>
      <c r="D42" s="97">
        <f t="shared" si="0"/>
        <v>1</v>
      </c>
      <c r="E42" s="99">
        <f t="shared" si="1"/>
        <v>0</v>
      </c>
      <c r="F42" s="6">
        <v>969.69</v>
      </c>
      <c r="G42" s="6">
        <v>20422.810000000001</v>
      </c>
      <c r="H42" s="95">
        <v>1536.1</v>
      </c>
      <c r="I42" s="96">
        <v>164.08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Jiahua Tang</dc:creator>
  <cp:lastModifiedBy>TANG Jiahua</cp:lastModifiedBy>
  <dcterms:created xsi:type="dcterms:W3CDTF">2024-07-17T19:07:58Z</dcterms:created>
  <dcterms:modified xsi:type="dcterms:W3CDTF">2025-04-18T09:28:14Z</dcterms:modified>
</cp:coreProperties>
</file>