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<sst xmlns="http://schemas.openxmlformats.org/spreadsheetml/2006/main" count="1" uniqueCount="1">
  <si>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8.54 8.38 7.98 7.36 6.60 5.57 4.20 3.06 1.64 0.12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</si>
</sst>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color rgb="FF000000"/>
      <name val="Times New Roman"/>
      <charset val="134"/>
    </font>
    <font>
      <sz val="10.5"/>
      <color theme="1"/>
      <name val="Times New Roman"/>
      <charset val="134"/>
    </font>
    <font>
      <sz val="12"/>
      <color theme="1"/>
      <name val="Times New Roman"/>
      <charset val="134"/>
    </font>
    <font>
      <sz val="10.5"/>
      <color rgb="FF000000"/>
      <name val="Times New Roman"/>
      <charset val="134"/>
    </font>
    <font>
      <sz val="10.5"/>
      <color rgb="FF000000"/>
      <name val="宋体"/>
      <charset val="134"/>
    </font>
    <font>
      <sz val="9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22" fillId="28" borderId="6" applyNumberFormat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 indent="2"/>
    </xf>
    <xf numFmtId="0" fontId="3" fillId="0" borderId="2" xfId="0" applyFont="1" applyBorder="1" applyAlignment="1">
      <alignment horizontal="center" vertical="top" wrapText="1" indent="2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Sheet1!$E$5:$K$5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Sheet1!$E$6:$K$6</c:f>
              <c:numCache>
                <c:formatCode>General</c:formatCode>
                <c:ptCount val="7"/>
                <c:pt idx="0">
                  <c:v>0</c:v>
                </c:pt>
                <c:pt idx="1">
                  <c:v>24.85</c:v>
                </c:pt>
                <c:pt idx="2">
                  <c:v>49.875</c:v>
                </c:pt>
                <c:pt idx="3">
                  <c:v>74.75</c:v>
                </c:pt>
                <c:pt idx="4">
                  <c:v>99.7</c:v>
                </c:pt>
                <c:pt idx="5">
                  <c:v>124.55</c:v>
                </c:pt>
                <c:pt idx="6">
                  <c:v>149.475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30284"/>
        <c:axId val="951956630"/>
      </c:scatterChart>
      <c:valAx>
        <c:axId val="5928302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工作电流</a:t>
                </a:r>
                <a:r>
                  <a:rPr lang="en-US" altLang="zh-CN"/>
                  <a:t>/mA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8791666666667"/>
              <c:y val="0.88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956630"/>
        <c:crosses val="autoZero"/>
        <c:crossBetween val="midCat"/>
      </c:valAx>
      <c:valAx>
        <c:axId val="9519566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霍尔电压</a:t>
                </a:r>
                <a:r>
                  <a:rPr lang="en-US" altLang="zh-CN"/>
                  <a:t>/mV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8302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Sheet1!$A$148:$K$148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Sheet1!$A$149:$K$149</c:f>
              <c:numCache>
                <c:formatCode>General</c:formatCode>
                <c:ptCount val="11"/>
                <c:pt idx="0">
                  <c:v>0.207989833333333</c:v>
                </c:pt>
                <c:pt idx="1">
                  <c:v>0.208233666666667</c:v>
                </c:pt>
                <c:pt idx="2">
                  <c:v>0.207989833333333</c:v>
                </c:pt>
                <c:pt idx="3">
                  <c:v>0.208233666666667</c:v>
                </c:pt>
                <c:pt idx="4">
                  <c:v>0.208233666666667</c:v>
                </c:pt>
                <c:pt idx="5">
                  <c:v>0.208233666666667</c:v>
                </c:pt>
                <c:pt idx="6">
                  <c:v>0.208233666666667</c:v>
                </c:pt>
                <c:pt idx="7">
                  <c:v>0.207989833333333</c:v>
                </c:pt>
                <c:pt idx="8">
                  <c:v>0.207989833333333</c:v>
                </c:pt>
                <c:pt idx="9">
                  <c:v>0.207989833333333</c:v>
                </c:pt>
                <c:pt idx="10">
                  <c:v>0.207746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49119"/>
        <c:axId val="292589487"/>
      </c:scatterChart>
      <c:valAx>
        <c:axId val="49024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589487"/>
        <c:crosses val="autoZero"/>
        <c:crossBetween val="midCat"/>
      </c:valAx>
      <c:valAx>
        <c:axId val="292589487"/>
        <c:scaling>
          <c:orientation val="minMax"/>
          <c:max val="0.21"/>
          <c:min val="0.2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4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Sheet1!$A$182:$AK$182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Sheet1!$A$183:$AK$183</c:f>
              <c:numCache>
                <c:formatCode>General</c:formatCode>
                <c:ptCount val="37"/>
                <c:pt idx="0">
                  <c:v>8.54</c:v>
                </c:pt>
                <c:pt idx="1">
                  <c:v>8.40751789976134</c:v>
                </c:pt>
                <c:pt idx="2">
                  <c:v>8.02026252983293</c:v>
                </c:pt>
                <c:pt idx="3">
                  <c:v>7.39861575178997</c:v>
                </c:pt>
                <c:pt idx="4">
                  <c:v>6.54257756563246</c:v>
                </c:pt>
                <c:pt idx="5">
                  <c:v>5.49291169451074</c:v>
                </c:pt>
                <c:pt idx="6">
                  <c:v>4.27</c:v>
                </c:pt>
                <c:pt idx="7">
                  <c:v>2.92479713603819</c:v>
                </c:pt>
                <c:pt idx="8">
                  <c:v>1.48787589498807</c:v>
                </c:pt>
                <c:pt idx="9">
                  <c:v>0</c:v>
                </c:pt>
                <c:pt idx="10">
                  <c:v>1.48787589498807</c:v>
                </c:pt>
                <c:pt idx="11">
                  <c:v>2.92479713603819</c:v>
                </c:pt>
                <c:pt idx="12">
                  <c:v>4.27</c:v>
                </c:pt>
                <c:pt idx="13">
                  <c:v>5.49291169451074</c:v>
                </c:pt>
                <c:pt idx="14">
                  <c:v>6.54257756563246</c:v>
                </c:pt>
                <c:pt idx="15">
                  <c:v>7.39861575178997</c:v>
                </c:pt>
                <c:pt idx="16">
                  <c:v>8.02026252983293</c:v>
                </c:pt>
                <c:pt idx="17">
                  <c:v>8.40751789976134</c:v>
                </c:pt>
                <c:pt idx="18">
                  <c:v>8.54</c:v>
                </c:pt>
                <c:pt idx="19">
                  <c:v>8.40751789976134</c:v>
                </c:pt>
                <c:pt idx="20">
                  <c:v>8.02026252983293</c:v>
                </c:pt>
                <c:pt idx="21">
                  <c:v>7.39861575178997</c:v>
                </c:pt>
                <c:pt idx="22">
                  <c:v>6.54257756563246</c:v>
                </c:pt>
                <c:pt idx="23">
                  <c:v>5.49291169451074</c:v>
                </c:pt>
                <c:pt idx="24">
                  <c:v>4.27</c:v>
                </c:pt>
                <c:pt idx="25">
                  <c:v>2.92479713603819</c:v>
                </c:pt>
                <c:pt idx="26">
                  <c:v>1.48787589498807</c:v>
                </c:pt>
                <c:pt idx="27">
                  <c:v>0</c:v>
                </c:pt>
                <c:pt idx="28">
                  <c:v>1.48787589498807</c:v>
                </c:pt>
                <c:pt idx="29">
                  <c:v>2.92479713603819</c:v>
                </c:pt>
                <c:pt idx="30">
                  <c:v>4.27</c:v>
                </c:pt>
                <c:pt idx="31">
                  <c:v>5.49291169451074</c:v>
                </c:pt>
                <c:pt idx="32">
                  <c:v>6.54257756563246</c:v>
                </c:pt>
                <c:pt idx="33">
                  <c:v>7.39861575178997</c:v>
                </c:pt>
                <c:pt idx="34">
                  <c:v>8.02026252983293</c:v>
                </c:pt>
                <c:pt idx="35">
                  <c:v>8.40751789976134</c:v>
                </c:pt>
                <c:pt idx="36">
                  <c:v>8.54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10929"/>
        <c:axId val="748888921"/>
      </c:scatterChart>
      <c:valAx>
        <c:axId val="1976109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888921"/>
        <c:crosses val="autoZero"/>
        <c:crossBetween val="midCat"/>
      </c:valAx>
      <c:valAx>
        <c:axId val="748888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6109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"理论值"</c:f>
              <c:strCache>
                <c:ptCount val="1"/>
                <c:pt idx="0">
                  <c:v>理论值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Sheet1!$A$182:$AK$182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Sheet1!$A$183:$AK$183</c:f>
              <c:numCache>
                <c:formatCode>General</c:formatCode>
                <c:ptCount val="37"/>
                <c:pt idx="0">
                  <c:v>8.54</c:v>
                </c:pt>
                <c:pt idx="1">
                  <c:v>8.40751789976134</c:v>
                </c:pt>
                <c:pt idx="2">
                  <c:v>8.02026252983293</c:v>
                </c:pt>
                <c:pt idx="3">
                  <c:v>7.39861575178997</c:v>
                </c:pt>
                <c:pt idx="4">
                  <c:v>6.54257756563246</c:v>
                </c:pt>
                <c:pt idx="5">
                  <c:v>5.49291169451074</c:v>
                </c:pt>
                <c:pt idx="6">
                  <c:v>4.27</c:v>
                </c:pt>
                <c:pt idx="7">
                  <c:v>2.92479713603819</c:v>
                </c:pt>
                <c:pt idx="8">
                  <c:v>1.48787589498807</c:v>
                </c:pt>
                <c:pt idx="9">
                  <c:v>0</c:v>
                </c:pt>
                <c:pt idx="10">
                  <c:v>1.48787589498807</c:v>
                </c:pt>
                <c:pt idx="11">
                  <c:v>2.92479713603819</c:v>
                </c:pt>
                <c:pt idx="12">
                  <c:v>4.27</c:v>
                </c:pt>
                <c:pt idx="13">
                  <c:v>5.49291169451074</c:v>
                </c:pt>
                <c:pt idx="14">
                  <c:v>6.54257756563246</c:v>
                </c:pt>
                <c:pt idx="15">
                  <c:v>7.39861575178997</c:v>
                </c:pt>
                <c:pt idx="16">
                  <c:v>8.02026252983293</c:v>
                </c:pt>
                <c:pt idx="17">
                  <c:v>8.40751789976134</c:v>
                </c:pt>
                <c:pt idx="18">
                  <c:v>8.54</c:v>
                </c:pt>
                <c:pt idx="19">
                  <c:v>8.40751789976134</c:v>
                </c:pt>
                <c:pt idx="20">
                  <c:v>8.02026252983293</c:v>
                </c:pt>
                <c:pt idx="21">
                  <c:v>7.39861575178997</c:v>
                </c:pt>
                <c:pt idx="22">
                  <c:v>6.54257756563246</c:v>
                </c:pt>
                <c:pt idx="23">
                  <c:v>5.49291169451074</c:v>
                </c:pt>
                <c:pt idx="24">
                  <c:v>4.27</c:v>
                </c:pt>
                <c:pt idx="25">
                  <c:v>2.92479713603819</c:v>
                </c:pt>
                <c:pt idx="26">
                  <c:v>1.48787589498807</c:v>
                </c:pt>
                <c:pt idx="27">
                  <c:v>0</c:v>
                </c:pt>
                <c:pt idx="28">
                  <c:v>1.48787589498807</c:v>
                </c:pt>
                <c:pt idx="29">
                  <c:v>2.92479713603819</c:v>
                </c:pt>
                <c:pt idx="30">
                  <c:v>4.27</c:v>
                </c:pt>
                <c:pt idx="31">
                  <c:v>5.49291169451074</c:v>
                </c:pt>
                <c:pt idx="32">
                  <c:v>6.54257756563246</c:v>
                </c:pt>
                <c:pt idx="33">
                  <c:v>7.39861575178997</c:v>
                </c:pt>
                <c:pt idx="34">
                  <c:v>8.02026252983293</c:v>
                </c:pt>
                <c:pt idx="35">
                  <c:v>8.40751789976134</c:v>
                </c:pt>
                <c:pt idx="36">
                  <c:v>8.54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"观测值"</c:f>
              <c:strCache>
                <c:ptCount val="1"/>
                <c:pt idx="0">
                  <c:v>观测值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Sheet1!$A$182:$AK$182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Sheet1!$A$184:$AK$184</c:f>
              <c:numCache>
                <c:formatCode>General</c:formatCode>
                <c:ptCount val="37"/>
                <c:pt idx="0">
                  <c:v>8.54</c:v>
                </c:pt>
                <c:pt idx="1">
                  <c:v>8.38</c:v>
                </c:pt>
                <c:pt idx="2">
                  <c:v>7.98</c:v>
                </c:pt>
                <c:pt idx="3">
                  <c:v>7.36</c:v>
                </c:pt>
                <c:pt idx="4">
                  <c:v>6.6</c:v>
                </c:pt>
                <c:pt idx="5">
                  <c:v>5.57</c:v>
                </c:pt>
                <c:pt idx="6">
                  <c:v>4.2</c:v>
                </c:pt>
                <c:pt idx="7">
                  <c:v>3.06</c:v>
                </c:pt>
                <c:pt idx="8">
                  <c:v>1.64</c:v>
                </c:pt>
                <c:pt idx="9">
                  <c:v>0.12</c:v>
                </c:pt>
                <c:pt idx="10">
                  <c:v>1.34</c:v>
                </c:pt>
                <c:pt idx="11">
                  <c:v>2.8</c:v>
                </c:pt>
                <c:pt idx="12">
                  <c:v>4.15</c:v>
                </c:pt>
                <c:pt idx="13">
                  <c:v>5.55</c:v>
                </c:pt>
                <c:pt idx="14">
                  <c:v>6.51</c:v>
                </c:pt>
                <c:pt idx="15">
                  <c:v>7.41</c:v>
                </c:pt>
                <c:pt idx="16">
                  <c:v>8.12</c:v>
                </c:pt>
                <c:pt idx="17">
                  <c:v>8.47</c:v>
                </c:pt>
                <c:pt idx="18">
                  <c:v>8.58</c:v>
                </c:pt>
                <c:pt idx="19">
                  <c:v>8.39</c:v>
                </c:pt>
                <c:pt idx="20">
                  <c:v>8.01</c:v>
                </c:pt>
                <c:pt idx="21">
                  <c:v>7.34</c:v>
                </c:pt>
                <c:pt idx="22">
                  <c:v>6.3</c:v>
                </c:pt>
                <c:pt idx="23">
                  <c:v>5.11</c:v>
                </c:pt>
                <c:pt idx="24">
                  <c:v>3.84</c:v>
                </c:pt>
                <c:pt idx="25">
                  <c:v>2.52</c:v>
                </c:pt>
                <c:pt idx="26">
                  <c:v>0.96</c:v>
                </c:pt>
                <c:pt idx="27">
                  <c:v>0.39</c:v>
                </c:pt>
                <c:pt idx="28">
                  <c:v>2.17</c:v>
                </c:pt>
                <c:pt idx="29">
                  <c:v>3.43</c:v>
                </c:pt>
                <c:pt idx="30">
                  <c:v>4.75</c:v>
                </c:pt>
                <c:pt idx="31">
                  <c:v>5.89</c:v>
                </c:pt>
                <c:pt idx="32">
                  <c:v>6.88</c:v>
                </c:pt>
                <c:pt idx="33">
                  <c:v>7.58</c:v>
                </c:pt>
                <c:pt idx="34">
                  <c:v>8.07</c:v>
                </c:pt>
                <c:pt idx="35">
                  <c:v>8.44</c:v>
                </c:pt>
                <c:pt idx="36">
                  <c:v>8.53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510068"/>
        <c:axId val="322107484"/>
      </c:scatterChart>
      <c:valAx>
        <c:axId val="8505100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探测线圈转角</a:t>
                </a:r>
                <a:r>
                  <a:rPr lang="en-US" altLang="zh-CN"/>
                  <a:t>θ/</a:t>
                </a:r>
                <a:r>
                  <a:rPr altLang="en-US"/>
                  <a:t>°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107484"/>
        <c:crosses val="autoZero"/>
        <c:crossBetween val="midCat"/>
      </c:valAx>
      <c:valAx>
        <c:axId val="322107484"/>
        <c:scaling>
          <c:orientation val="minMax"/>
          <c:max val="1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感应电压绝对值</a:t>
                </a:r>
                <a:r>
                  <a:rPr lang="en-US" altLang="zh-CN"/>
                  <a:t>/mV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5100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277777777778"/>
          <c:y val="0.181566181566182"/>
          <c:w val="0.784152777777778"/>
          <c:h val="0.63626703626703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Sheet1!$A$208:$K$208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Sheet1!$A$209:$K$209</c:f>
              <c:numCache>
                <c:formatCode>General</c:formatCode>
                <c:ptCount val="11"/>
                <c:pt idx="0">
                  <c:v>0.206283</c:v>
                </c:pt>
                <c:pt idx="1">
                  <c:v>0.208721333333333</c:v>
                </c:pt>
                <c:pt idx="2">
                  <c:v>0.2084775</c:v>
                </c:pt>
                <c:pt idx="3">
                  <c:v>0.2083312</c:v>
                </c:pt>
                <c:pt idx="4">
                  <c:v>0.210672</c:v>
                </c:pt>
                <c:pt idx="5">
                  <c:v>0.208164</c:v>
                </c:pt>
                <c:pt idx="6">
                  <c:v>0.20738025</c:v>
                </c:pt>
                <c:pt idx="7">
                  <c:v>0.208071111111111</c:v>
                </c:pt>
                <c:pt idx="8">
                  <c:v>0.2083312</c:v>
                </c:pt>
                <c:pt idx="9">
                  <c:v>0.208012</c:v>
                </c:pt>
                <c:pt idx="10">
                  <c:v>0.208721333333333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43002"/>
        <c:axId val="286597194"/>
      </c:scatterChart>
      <c:valAx>
        <c:axId val="463843002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励磁电流频率</a:t>
                </a:r>
                <a:r>
                  <a:rPr lang="en-US" altLang="zh-CN"/>
                  <a:t>f/Hz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597194"/>
        <c:crosses val="autoZero"/>
        <c:crossBetween val="midCat"/>
      </c:valAx>
      <c:valAx>
        <c:axId val="286597194"/>
        <c:scaling>
          <c:orientation val="minMax"/>
          <c:max val="0.2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磁感应强度</a:t>
                </a:r>
                <a:r>
                  <a:rPr lang="en-US" altLang="zh-CN"/>
                  <a:t>B/mT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8430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Sheet1!$C$23:$I$23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Sheet1!$C$24:$I$24</c:f>
              <c:numCache>
                <c:formatCode>General</c:formatCode>
                <c:ptCount val="7"/>
                <c:pt idx="0">
                  <c:v>0.025</c:v>
                </c:pt>
                <c:pt idx="1">
                  <c:v>12.525</c:v>
                </c:pt>
                <c:pt idx="2">
                  <c:v>25.025</c:v>
                </c:pt>
                <c:pt idx="3">
                  <c:v>37.525</c:v>
                </c:pt>
                <c:pt idx="4">
                  <c:v>49.9</c:v>
                </c:pt>
                <c:pt idx="5">
                  <c:v>62.35</c:v>
                </c:pt>
                <c:pt idx="6">
                  <c:v>74.7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71677"/>
        <c:axId val="86945057"/>
      </c:scatterChart>
      <c:valAx>
        <c:axId val="6161716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励磁电流</a:t>
                </a:r>
                <a:r>
                  <a:rPr lang="en-US" altLang="zh-CN"/>
                  <a:t>IM/mA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45057"/>
        <c:crosses val="autoZero"/>
        <c:crossBetween val="midCat"/>
      </c:valAx>
      <c:valAx>
        <c:axId val="86945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霍尔电压</a:t>
                </a:r>
                <a:r>
                  <a:rPr lang="en-US" altLang="zh-CN"/>
                  <a:t>VH/mV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1716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Sheet1!$A$42:$G$42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Sheet1!$A$43:$G$43</c:f>
              <c:numCache>
                <c:formatCode>General</c:formatCode>
                <c:ptCount val="7"/>
                <c:pt idx="0">
                  <c:v>0.425</c:v>
                </c:pt>
                <c:pt idx="1">
                  <c:v>37.1</c:v>
                </c:pt>
                <c:pt idx="2">
                  <c:v>73.55</c:v>
                </c:pt>
                <c:pt idx="3">
                  <c:v>110.2</c:v>
                </c:pt>
                <c:pt idx="4">
                  <c:v>146.425</c:v>
                </c:pt>
                <c:pt idx="5">
                  <c:v>182.75</c:v>
                </c:pt>
                <c:pt idx="6">
                  <c:v>219.05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00494"/>
        <c:axId val="26180764"/>
      </c:scatterChart>
      <c:valAx>
        <c:axId val="4439004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励磁电流</a:t>
                </a:r>
                <a:r>
                  <a:rPr lang="en-US" altLang="zh-CN"/>
                  <a:t>IM/mA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80764"/>
        <c:crosses val="autoZero"/>
        <c:crossBetween val="midCat"/>
      </c:valAx>
      <c:valAx>
        <c:axId val="261807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磁感应强度</a:t>
                </a:r>
                <a:r>
                  <a:rPr lang="en-US" altLang="zh-CN"/>
                  <a:t>B/mT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05555555555556"/>
              <c:y val="0.2924315619967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9004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Sheet1!$I$47:$L$47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Sheet1!$I$48:$L$48</c:f>
              <c:numCache>
                <c:formatCode>General</c:formatCode>
                <c:ptCount val="4"/>
                <c:pt idx="0">
                  <c:v>38.1</c:v>
                </c:pt>
                <c:pt idx="1">
                  <c:v>73.9</c:v>
                </c:pt>
                <c:pt idx="2">
                  <c:v>110</c:v>
                </c:pt>
                <c:pt idx="3">
                  <c:v>146.7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16755"/>
        <c:axId val="634646525"/>
      </c:scatterChart>
      <c:valAx>
        <c:axId val="4801167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</a:t>
                </a:r>
                <a:r>
                  <a:rPr lang="en-US" altLang="zh-CN"/>
                  <a:t>/</a:t>
                </a:r>
                <a:r>
                  <a:t>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646525"/>
        <c:crosses val="autoZero"/>
        <c:crossBetween val="midCat"/>
      </c:valAx>
      <c:valAx>
        <c:axId val="6346465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B/mT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1167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833333333333"/>
          <c:y val="0.0682814302191465"/>
          <c:w val="0.868041666666667"/>
          <c:h val="0.78901960784313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Sheet1!$O$46:$R$46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Sheet1!$I$45:$L$45</c:f>
              <c:numCache>
                <c:formatCode>General</c:formatCode>
                <c:ptCount val="4"/>
                <c:pt idx="0">
                  <c:v>12.805</c:v>
                </c:pt>
                <c:pt idx="1">
                  <c:v>25.32</c:v>
                </c:pt>
                <c:pt idx="2">
                  <c:v>37.815</c:v>
                </c:pt>
                <c:pt idx="3">
                  <c:v>50.237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0650"/>
        <c:axId val="580524281"/>
      </c:scatterChart>
      <c:valAx>
        <c:axId val="9419606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</a:t>
                </a:r>
                <a:r>
                  <a:rPr lang="en-US" altLang="zh-CN"/>
                  <a:t>/</a:t>
                </a:r>
                <a:r>
                  <a:t>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524281"/>
        <c:crosses val="autoZero"/>
        <c:crossBetween val="midCat"/>
      </c:valAx>
      <c:valAx>
        <c:axId val="5805242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VH-AC/mV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9606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"AC模式"</c:f>
              <c:strCache>
                <c:ptCount val="1"/>
                <c:pt idx="0">
                  <c:v>AC模式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Sheet1!$O$46:$R$46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Sheet1!$I$45:$L$45</c:f>
              <c:numCache>
                <c:formatCode>General</c:formatCode>
                <c:ptCount val="4"/>
                <c:pt idx="0">
                  <c:v>12.805</c:v>
                </c:pt>
                <c:pt idx="1">
                  <c:v>25.32</c:v>
                </c:pt>
                <c:pt idx="2">
                  <c:v>37.815</c:v>
                </c:pt>
                <c:pt idx="3">
                  <c:v>50.237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"DC模式"</c:f>
              <c:strCache>
                <c:ptCount val="1"/>
                <c:pt idx="0">
                  <c:v>DC模式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Sheet1!$O$46:$R$46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Sheet1!$I$46:$L$46</c:f>
              <c:numCache>
                <c:formatCode>General</c:formatCode>
                <c:ptCount val="4"/>
                <c:pt idx="0">
                  <c:v>12.525</c:v>
                </c:pt>
                <c:pt idx="1">
                  <c:v>25.025</c:v>
                </c:pt>
                <c:pt idx="2">
                  <c:v>37.525</c:v>
                </c:pt>
                <c:pt idx="3">
                  <c:v>49.9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00643"/>
        <c:axId val="895650386"/>
      </c:scatterChart>
      <c:valAx>
        <c:axId val="6767006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IM/mA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650386"/>
        <c:crosses val="autoZero"/>
        <c:crossBetween val="midCat"/>
      </c:valAx>
      <c:valAx>
        <c:axId val="895650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VH-AC/mV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7006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"AC模式"</c:f>
              <c:strCache>
                <c:ptCount val="1"/>
                <c:pt idx="0">
                  <c:v>AC模式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Sheet1!$O$46:$R$46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Sheet1!$O$47:$R$47</c:f>
              <c:numCache>
                <c:formatCode>General</c:formatCode>
                <c:ptCount val="4"/>
                <c:pt idx="0">
                  <c:v>38.1</c:v>
                </c:pt>
                <c:pt idx="1">
                  <c:v>73.9</c:v>
                </c:pt>
                <c:pt idx="2">
                  <c:v>110</c:v>
                </c:pt>
                <c:pt idx="3">
                  <c:v>146.7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"DC模式"</c:f>
              <c:strCache>
                <c:ptCount val="1"/>
                <c:pt idx="0">
                  <c:v>DC模式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Sheet1!$O$46:$R$46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Sheet1!$O$48:$R$48</c:f>
              <c:numCache>
                <c:formatCode>General</c:formatCode>
                <c:ptCount val="4"/>
                <c:pt idx="0">
                  <c:v>37.1</c:v>
                </c:pt>
                <c:pt idx="1">
                  <c:v>73.55</c:v>
                </c:pt>
                <c:pt idx="2">
                  <c:v>110.2</c:v>
                </c:pt>
                <c:pt idx="3">
                  <c:v>146.425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11554"/>
        <c:axId val="359832200"/>
      </c:scatterChart>
      <c:valAx>
        <c:axId val="7640115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IM/mA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832200"/>
        <c:crosses val="autoZero"/>
        <c:crossBetween val="midCat"/>
      </c:valAx>
      <c:valAx>
        <c:axId val="3598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B/mT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0115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"测量值"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Sheet1!$A$93:$K$93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Sheet1!$A$94:$K$94</c:f>
              <c:numCache>
                <c:formatCode>General</c:formatCode>
                <c:ptCount val="11"/>
                <c:pt idx="0">
                  <c:v>0.1309385</c:v>
                </c:pt>
                <c:pt idx="1">
                  <c:v>0.134839833333333</c:v>
                </c:pt>
                <c:pt idx="2">
                  <c:v>0.138497333333333</c:v>
                </c:pt>
                <c:pt idx="3">
                  <c:v>0.141423333333333</c:v>
                </c:pt>
                <c:pt idx="4">
                  <c:v>0.143617833333333</c:v>
                </c:pt>
                <c:pt idx="5">
                  <c:v>0.145080833333333</c:v>
                </c:pt>
                <c:pt idx="6">
                  <c:v>0.143861666666667</c:v>
                </c:pt>
                <c:pt idx="7">
                  <c:v>0.142154833333333</c:v>
                </c:pt>
                <c:pt idx="8">
                  <c:v>0.140448</c:v>
                </c:pt>
                <c:pt idx="9">
                  <c:v>0.137765833333333</c:v>
                </c:pt>
                <c:pt idx="10">
                  <c:v>0.134108333333333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"计算值"</c:f>
              <c:strCache>
                <c:ptCount val="1"/>
                <c:pt idx="0">
                  <c:v>计算值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Sheet1!$A$93:$K$93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Sheet1!$A$95:$K$95</c:f>
              <c:numCache>
                <c:formatCode>General</c:formatCode>
                <c:ptCount val="11"/>
                <c:pt idx="0">
                  <c:v>0.132215027651563</c:v>
                </c:pt>
                <c:pt idx="1">
                  <c:v>0.136139889916834</c:v>
                </c:pt>
                <c:pt idx="2">
                  <c:v>0.139328808940646</c:v>
                </c:pt>
                <c:pt idx="3">
                  <c:v>0.141683631168095</c:v>
                </c:pt>
                <c:pt idx="4">
                  <c:v>0.143128556461858</c:v>
                </c:pt>
                <c:pt idx="5">
                  <c:v>0.143615664164105</c:v>
                </c:pt>
                <c:pt idx="6">
                  <c:v>0.143128556461858</c:v>
                </c:pt>
                <c:pt idx="7">
                  <c:v>0.141683631168095</c:v>
                </c:pt>
                <c:pt idx="8">
                  <c:v>0.139328808940646</c:v>
                </c:pt>
                <c:pt idx="9">
                  <c:v>0.136139889916834</c:v>
                </c:pt>
                <c:pt idx="10">
                  <c:v>0.132215027651563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50194"/>
        <c:axId val="553532840"/>
      </c:scatterChart>
      <c:valAx>
        <c:axId val="3132501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轴向距离</a:t>
                </a:r>
                <a:r>
                  <a:rPr lang="en-US" altLang="zh-CN"/>
                  <a:t>X/m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532840"/>
        <c:crosses val="autoZero"/>
        <c:crossBetween val="midCat"/>
      </c:valAx>
      <c:valAx>
        <c:axId val="553532840"/>
        <c:scaling>
          <c:orientation val="minMax"/>
          <c:max val="0.152"/>
          <c:min val="0.1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磁场强度</a:t>
                </a:r>
                <a:r>
                  <a:rPr lang="en-US" altLang="zh-CN"/>
                  <a:t>B/mT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72222222222222"/>
              <c:y val="0.221115721530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2501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Sheet1!$A$121:$K$121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Sheet1!$A$122:$K$122</c:f>
              <c:numCache>
                <c:formatCode>General</c:formatCode>
                <c:ptCount val="11"/>
                <c:pt idx="0">
                  <c:v>0.207258333333333</c:v>
                </c:pt>
                <c:pt idx="1">
                  <c:v>0.207746</c:v>
                </c:pt>
                <c:pt idx="2">
                  <c:v>0.207989833333333</c:v>
                </c:pt>
                <c:pt idx="3">
                  <c:v>0.208233666666667</c:v>
                </c:pt>
                <c:pt idx="4">
                  <c:v>0.208233666666667</c:v>
                </c:pt>
                <c:pt idx="5">
                  <c:v>0.208233666666667</c:v>
                </c:pt>
                <c:pt idx="6">
                  <c:v>0.208233666666667</c:v>
                </c:pt>
                <c:pt idx="7">
                  <c:v>0.207989833333333</c:v>
                </c:pt>
                <c:pt idx="8">
                  <c:v>0.207989833333333</c:v>
                </c:pt>
                <c:pt idx="9">
                  <c:v>0.207989833333333</c:v>
                </c:pt>
                <c:pt idx="10">
                  <c:v>0.207746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11358"/>
        <c:axId val="738392686"/>
      </c:scatterChart>
      <c:valAx>
        <c:axId val="8471113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轴向距离X/m</a:t>
                </a:r>
              </a:p>
            </c:rich>
          </c:tx>
          <c:layout>
            <c:manualLayout>
              <c:xMode val="edge"/>
              <c:yMode val="edge"/>
              <c:x val="0.433680555555556"/>
              <c:y val="0.88580674988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392686"/>
        <c:crosses val="autoZero"/>
        <c:crossBetween val="midCat"/>
      </c:valAx>
      <c:valAx>
        <c:axId val="738392686"/>
        <c:scaling>
          <c:orientation val="minMax"/>
          <c:max val="0.21"/>
          <c:min val="0.2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磁场强度B/mT</a:t>
                </a:r>
              </a:p>
            </c:rich>
          </c:tx>
          <c:layout>
            <c:manualLayout>
              <c:xMode val="edge"/>
              <c:yMode val="edge"/>
              <c:x val="0.0172222222222222"/>
              <c:y val="0.2673832639852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1113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279400</xdr:colOff>
      <xdr:row>6</xdr:row>
      <xdr:rowOff>162560</xdr:rowOff>
    </xdr:from>
    <xdr:to>
      <xdr:col>12</xdr:col>
      <xdr:colOff>546100</xdr:colOff>
      <xdr:row>21</xdr:row>
      <xdr:rowOff>139700</xdr:rowOff>
    </xdr:to>
    <xdr:graphicFrame>
      <xdr:nvGraphicFramePr>
        <xdr:cNvPr id="3" name="图表 2"/>
        <xdr:cNvGraphicFramePr/>
      </xdr:nvGraphicFramePr>
      <xdr:xfrm>
        <a:off x="4699000" y="1408430"/>
        <a:ext cx="6621780" cy="282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454660</xdr:colOff>
      <xdr:row>26</xdr:row>
      <xdr:rowOff>2540</xdr:rowOff>
    </xdr:from>
    <xdr:to>
      <xdr:col>14</xdr:col>
      <xdr:colOff>111760</xdr:colOff>
      <xdr:row>41</xdr:row>
      <xdr:rowOff>19685</xdr:rowOff>
    </xdr:to>
    <xdr:graphicFrame>
      <xdr:nvGraphicFramePr>
        <xdr:cNvPr id="4" name="图表 3"/>
        <xdr:cNvGraphicFramePr/>
      </xdr:nvGraphicFramePr>
      <xdr:xfrm>
        <a:off x="5758180" y="5035550"/>
        <a:ext cx="6705600" cy="2846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111760</xdr:colOff>
      <xdr:row>44</xdr:row>
      <xdr:rowOff>35560</xdr:rowOff>
    </xdr:from>
    <xdr:to>
      <xdr:col>7</xdr:col>
      <xdr:colOff>416560</xdr:colOff>
      <xdr:row>59</xdr:row>
      <xdr:rowOff>52705</xdr:rowOff>
    </xdr:to>
    <xdr:graphicFrame>
      <xdr:nvGraphicFramePr>
        <xdr:cNvPr id="6" name="图表 5"/>
        <xdr:cNvGraphicFramePr/>
      </xdr:nvGraphicFramePr>
      <xdr:xfrm>
        <a:off x="111760" y="8480425"/>
        <a:ext cx="6492240" cy="28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393700</xdr:colOff>
      <xdr:row>49</xdr:row>
      <xdr:rowOff>22860</xdr:rowOff>
    </xdr:from>
    <xdr:to>
      <xdr:col>16</xdr:col>
      <xdr:colOff>50800</xdr:colOff>
      <xdr:row>64</xdr:row>
      <xdr:rowOff>34290</xdr:rowOff>
    </xdr:to>
    <xdr:graphicFrame>
      <xdr:nvGraphicFramePr>
        <xdr:cNvPr id="7" name="图表 6"/>
        <xdr:cNvGraphicFramePr/>
      </xdr:nvGraphicFramePr>
      <xdr:xfrm>
        <a:off x="7465060" y="9471660"/>
        <a:ext cx="6873240" cy="275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150495</xdr:colOff>
      <xdr:row>66</xdr:row>
      <xdr:rowOff>147320</xdr:rowOff>
    </xdr:from>
    <xdr:to>
      <xdr:col>13</xdr:col>
      <xdr:colOff>561340</xdr:colOff>
      <xdr:row>82</xdr:row>
      <xdr:rowOff>95885</xdr:rowOff>
    </xdr:to>
    <xdr:graphicFrame>
      <xdr:nvGraphicFramePr>
        <xdr:cNvPr id="8" name="图表 7"/>
        <xdr:cNvGraphicFramePr/>
      </xdr:nvGraphicFramePr>
      <xdr:xfrm>
        <a:off x="5454015" y="12705080"/>
        <a:ext cx="6491605" cy="2874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279400</xdr:colOff>
      <xdr:row>59</xdr:row>
      <xdr:rowOff>154940</xdr:rowOff>
    </xdr:from>
    <xdr:to>
      <xdr:col>7</xdr:col>
      <xdr:colOff>584200</xdr:colOff>
      <xdr:row>74</xdr:row>
      <xdr:rowOff>154940</xdr:rowOff>
    </xdr:to>
    <xdr:graphicFrame>
      <xdr:nvGraphicFramePr>
        <xdr:cNvPr id="11" name="图表 10"/>
        <xdr:cNvGraphicFramePr/>
      </xdr:nvGraphicFramePr>
      <xdr:xfrm>
        <a:off x="279400" y="11432540"/>
        <a:ext cx="6492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233680</xdr:colOff>
      <xdr:row>75</xdr:row>
      <xdr:rowOff>22860</xdr:rowOff>
    </xdr:from>
    <xdr:to>
      <xdr:col>7</xdr:col>
      <xdr:colOff>538480</xdr:colOff>
      <xdr:row>90</xdr:row>
      <xdr:rowOff>34290</xdr:rowOff>
    </xdr:to>
    <xdr:graphicFrame>
      <xdr:nvGraphicFramePr>
        <xdr:cNvPr id="12" name="图表 11"/>
        <xdr:cNvGraphicFramePr/>
      </xdr:nvGraphicFramePr>
      <xdr:xfrm>
        <a:off x="233680" y="14226540"/>
        <a:ext cx="6492240" cy="2756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706120</xdr:colOff>
      <xdr:row>95</xdr:row>
      <xdr:rowOff>139700</xdr:rowOff>
    </xdr:from>
    <xdr:to>
      <xdr:col>8</xdr:col>
      <xdr:colOff>858520</xdr:colOff>
      <xdr:row>110</xdr:row>
      <xdr:rowOff>151130</xdr:rowOff>
    </xdr:to>
    <xdr:graphicFrame>
      <xdr:nvGraphicFramePr>
        <xdr:cNvPr id="13" name="图表 12"/>
        <xdr:cNvGraphicFramePr/>
      </xdr:nvGraphicFramePr>
      <xdr:xfrm>
        <a:off x="3357880" y="18042890"/>
        <a:ext cx="4572000" cy="2754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218440</xdr:colOff>
      <xdr:row>123</xdr:row>
      <xdr:rowOff>71120</xdr:rowOff>
    </xdr:from>
    <xdr:to>
      <xdr:col>8</xdr:col>
      <xdr:colOff>370840</xdr:colOff>
      <xdr:row>138</xdr:row>
      <xdr:rowOff>74930</xdr:rowOff>
    </xdr:to>
    <xdr:graphicFrame>
      <xdr:nvGraphicFramePr>
        <xdr:cNvPr id="15" name="图表 14"/>
        <xdr:cNvGraphicFramePr/>
      </xdr:nvGraphicFramePr>
      <xdr:xfrm>
        <a:off x="2870200" y="23110190"/>
        <a:ext cx="457200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152400</xdr:colOff>
      <xdr:row>150</xdr:row>
      <xdr:rowOff>43180</xdr:rowOff>
    </xdr:from>
    <xdr:to>
      <xdr:col>9</xdr:col>
      <xdr:colOff>304800</xdr:colOff>
      <xdr:row>165</xdr:row>
      <xdr:rowOff>52705</xdr:rowOff>
    </xdr:to>
    <xdr:graphicFrame>
      <xdr:nvGraphicFramePr>
        <xdr:cNvPr id="17" name="图表 16"/>
        <xdr:cNvGraphicFramePr/>
      </xdr:nvGraphicFramePr>
      <xdr:xfrm>
        <a:off x="3688080" y="28060015"/>
        <a:ext cx="45720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594360</xdr:colOff>
      <xdr:row>187</xdr:row>
      <xdr:rowOff>33020</xdr:rowOff>
    </xdr:from>
    <xdr:to>
      <xdr:col>36</xdr:col>
      <xdr:colOff>365760</xdr:colOff>
      <xdr:row>202</xdr:row>
      <xdr:rowOff>55880</xdr:rowOff>
    </xdr:to>
    <xdr:graphicFrame>
      <xdr:nvGraphicFramePr>
        <xdr:cNvPr id="18" name="图表 17"/>
        <xdr:cNvGraphicFramePr/>
      </xdr:nvGraphicFramePr>
      <xdr:xfrm>
        <a:off x="27249120" y="34902140"/>
        <a:ext cx="5074920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236220</xdr:colOff>
      <xdr:row>185</xdr:row>
      <xdr:rowOff>63500</xdr:rowOff>
    </xdr:from>
    <xdr:to>
      <xdr:col>7</xdr:col>
      <xdr:colOff>388620</xdr:colOff>
      <xdr:row>200</xdr:row>
      <xdr:rowOff>84455</xdr:rowOff>
    </xdr:to>
    <xdr:graphicFrame>
      <xdr:nvGraphicFramePr>
        <xdr:cNvPr id="19" name="图表 18"/>
        <xdr:cNvGraphicFramePr/>
      </xdr:nvGraphicFramePr>
      <xdr:xfrm>
        <a:off x="2004060" y="34566860"/>
        <a:ext cx="4572000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579120</xdr:colOff>
      <xdr:row>210</xdr:row>
      <xdr:rowOff>45720</xdr:rowOff>
    </xdr:from>
    <xdr:to>
      <xdr:col>5</xdr:col>
      <xdr:colOff>731520</xdr:colOff>
      <xdr:row>225</xdr:row>
      <xdr:rowOff>51435</xdr:rowOff>
    </xdr:to>
    <xdr:graphicFrame>
      <xdr:nvGraphicFramePr>
        <xdr:cNvPr id="20" name="图表 19"/>
        <xdr:cNvGraphicFramePr/>
      </xdr:nvGraphicFramePr>
      <xdr:xfrm>
        <a:off x="579120" y="39182040"/>
        <a:ext cx="4572000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09"/>
  <sheetViews>
    <sheetView tabSelected="1" topLeftCell="A208" workbookViewId="0">
      <selection activeCell="A208" sqref="A208:K209"/>
    </sheetView>
  </sheetViews>
  <sheetFormatPr defaultColWidth="8.88888888888889" defaultRowHeight="14.4"/>
  <cols>
    <col min="1" max="10" width="12.8888888888889"/>
    <col min="11" max="12" width="14.1111111111111"/>
    <col min="14" max="16" width="14.1111111111111"/>
    <col min="17" max="17" width="12.8888888888889"/>
    <col min="18" max="18" width="11.7777777777778"/>
    <col min="20" max="20" width="11.7777777777778"/>
    <col min="21" max="21" width="12.8888888888889"/>
    <col min="22" max="24" width="14.1111111111111"/>
    <col min="25" max="25" width="12.8888888888889"/>
    <col min="26" max="27" width="14.1111111111111"/>
    <col min="28" max="38" width="12.8888888888889"/>
    <col min="39" max="39" width="10.6666666666667"/>
    <col min="40" max="51" width="12.8888888888889"/>
    <col min="52" max="52" width="11.7777777777778"/>
    <col min="53" max="59" width="12.8888888888889"/>
  </cols>
  <sheetData>
    <row r="1" ht="16.35" spans="1:2">
      <c r="A1" s="1">
        <v>0</v>
      </c>
      <c r="B1" s="2">
        <v>0</v>
      </c>
    </row>
    <row r="2" ht="16.35" spans="1:2">
      <c r="A2" s="3">
        <v>24.85</v>
      </c>
      <c r="B2" s="4">
        <v>0.5</v>
      </c>
    </row>
    <row r="3" ht="16.35" spans="1:2">
      <c r="A3" s="3">
        <v>49.875</v>
      </c>
      <c r="B3" s="4">
        <v>1</v>
      </c>
    </row>
    <row r="4" ht="16.35" spans="1:2">
      <c r="A4" s="3">
        <v>74.75</v>
      </c>
      <c r="B4" s="4">
        <v>1.5</v>
      </c>
    </row>
    <row r="5" ht="16.35" spans="1:11">
      <c r="A5" s="3">
        <v>99.7</v>
      </c>
      <c r="B5" s="4">
        <v>2</v>
      </c>
      <c r="E5" s="2">
        <v>0</v>
      </c>
      <c r="F5" s="4">
        <v>0.5</v>
      </c>
      <c r="G5" s="4">
        <v>1</v>
      </c>
      <c r="H5" s="4">
        <v>1.5</v>
      </c>
      <c r="I5" s="4">
        <v>2</v>
      </c>
      <c r="J5" s="4">
        <v>2.5</v>
      </c>
      <c r="K5" s="4">
        <v>3</v>
      </c>
    </row>
    <row r="6" ht="16.35" spans="1:11">
      <c r="A6" s="3">
        <v>124.55</v>
      </c>
      <c r="B6" s="4">
        <v>2.5</v>
      </c>
      <c r="E6" s="1">
        <v>0</v>
      </c>
      <c r="F6" s="3">
        <v>24.85</v>
      </c>
      <c r="G6" s="3">
        <v>49.875</v>
      </c>
      <c r="H6" s="3">
        <v>74.75</v>
      </c>
      <c r="I6" s="3">
        <v>99.7</v>
      </c>
      <c r="J6" s="3">
        <v>124.55</v>
      </c>
      <c r="K6" s="3">
        <v>149.475</v>
      </c>
    </row>
    <row r="7" ht="16.35" spans="1:2">
      <c r="A7" s="3">
        <v>149.475</v>
      </c>
      <c r="B7" s="4">
        <v>3</v>
      </c>
    </row>
    <row r="12" ht="15.15"/>
    <row r="13" ht="15.15" spans="1:2">
      <c r="A13" s="5">
        <v>0</v>
      </c>
      <c r="B13" s="6">
        <v>0.025</v>
      </c>
    </row>
    <row r="14" ht="15.15" spans="1:4">
      <c r="A14" s="7">
        <v>50</v>
      </c>
      <c r="B14" s="8">
        <v>12.525</v>
      </c>
      <c r="D14" s="6">
        <v>0.025</v>
      </c>
    </row>
    <row r="15" ht="15.15" spans="1:4">
      <c r="A15" s="7">
        <v>100</v>
      </c>
      <c r="B15" s="8">
        <v>25.025</v>
      </c>
      <c r="D15" s="8">
        <v>12.525</v>
      </c>
    </row>
    <row r="16" ht="15.15" spans="1:4">
      <c r="A16" s="7">
        <v>150</v>
      </c>
      <c r="B16" s="8">
        <v>37.525</v>
      </c>
      <c r="D16" s="8">
        <v>25.025</v>
      </c>
    </row>
    <row r="17" ht="15.15" spans="1:4">
      <c r="A17" s="7">
        <v>200</v>
      </c>
      <c r="B17" s="8">
        <v>49.9</v>
      </c>
      <c r="D17" s="8">
        <v>37.525</v>
      </c>
    </row>
    <row r="18" ht="15.15" spans="1:2">
      <c r="A18" s="7">
        <v>250</v>
      </c>
      <c r="B18" s="8">
        <v>62.35</v>
      </c>
    </row>
    <row r="19" ht="15.15" spans="1:2">
      <c r="A19" s="7">
        <v>300</v>
      </c>
      <c r="B19" s="8">
        <v>74.7</v>
      </c>
    </row>
    <row r="22" ht="15.15"/>
    <row r="23" ht="15.15" spans="3:9">
      <c r="C23" s="5">
        <v>0</v>
      </c>
      <c r="D23" s="7">
        <v>50</v>
      </c>
      <c r="E23" s="7">
        <v>100</v>
      </c>
      <c r="F23" s="7">
        <v>150</v>
      </c>
      <c r="G23" s="7">
        <v>200</v>
      </c>
      <c r="H23" s="7">
        <v>250</v>
      </c>
      <c r="I23" s="7">
        <v>300</v>
      </c>
    </row>
    <row r="24" ht="15.15" spans="3:9">
      <c r="C24" s="6">
        <v>0.025</v>
      </c>
      <c r="D24" s="8">
        <v>12.525</v>
      </c>
      <c r="E24" s="8">
        <v>25.025</v>
      </c>
      <c r="F24" s="8">
        <v>37.525</v>
      </c>
      <c r="G24" s="8">
        <v>49.9</v>
      </c>
      <c r="H24" s="8">
        <v>62.35</v>
      </c>
      <c r="I24" s="8">
        <v>74.7</v>
      </c>
    </row>
    <row r="27" ht="15.15"/>
    <row r="28" ht="15.15" spans="1:2">
      <c r="A28" s="5">
        <v>0</v>
      </c>
      <c r="B28" s="6">
        <v>0.425</v>
      </c>
    </row>
    <row r="29" ht="15.15" spans="1:2">
      <c r="A29" s="7">
        <v>50</v>
      </c>
      <c r="B29" s="8">
        <v>37.1</v>
      </c>
    </row>
    <row r="30" ht="15.15" spans="1:2">
      <c r="A30" s="7">
        <v>100</v>
      </c>
      <c r="B30" s="8">
        <v>73.55</v>
      </c>
    </row>
    <row r="31" ht="15.15" spans="1:2">
      <c r="A31" s="7">
        <v>150</v>
      </c>
      <c r="B31" s="8">
        <v>110.2</v>
      </c>
    </row>
    <row r="32" ht="15.15" spans="1:2">
      <c r="A32" s="7">
        <v>200</v>
      </c>
      <c r="B32" s="8">
        <v>146.425</v>
      </c>
    </row>
    <row r="33" ht="15.15" spans="1:2">
      <c r="A33" s="7">
        <v>250</v>
      </c>
      <c r="B33" s="8">
        <v>182.75</v>
      </c>
    </row>
    <row r="34" ht="15.15" spans="1:2">
      <c r="A34" s="7">
        <v>300</v>
      </c>
      <c r="B34" s="8">
        <v>219.05</v>
      </c>
    </row>
    <row r="41" ht="15.15"/>
    <row r="42" ht="15.15" spans="1:7">
      <c r="A42" s="5">
        <v>0</v>
      </c>
      <c r="B42" s="7">
        <v>50</v>
      </c>
      <c r="C42" s="7">
        <v>100</v>
      </c>
      <c r="D42" s="7">
        <v>150</v>
      </c>
      <c r="E42" s="7">
        <v>200</v>
      </c>
      <c r="F42" s="7">
        <v>250</v>
      </c>
      <c r="G42" s="7">
        <v>300</v>
      </c>
    </row>
    <row r="43" ht="16.35" spans="1:12">
      <c r="A43" s="6">
        <v>0.425</v>
      </c>
      <c r="B43" s="8">
        <v>37.1</v>
      </c>
      <c r="C43" s="8">
        <v>73.55</v>
      </c>
      <c r="D43" s="8">
        <v>110.2</v>
      </c>
      <c r="E43" s="8">
        <v>146.425</v>
      </c>
      <c r="F43" s="8">
        <v>182.75</v>
      </c>
      <c r="G43" s="8">
        <v>219.05</v>
      </c>
      <c r="I43" s="9">
        <v>12.805</v>
      </c>
      <c r="J43" s="9">
        <v>25.32</v>
      </c>
      <c r="K43" s="9">
        <v>37.815</v>
      </c>
      <c r="L43" s="9">
        <v>50.237</v>
      </c>
    </row>
    <row r="44" spans="9:12">
      <c r="I44" s="8">
        <v>12.525</v>
      </c>
      <c r="J44" s="8">
        <v>25.025</v>
      </c>
      <c r="K44" s="8">
        <v>37.525</v>
      </c>
      <c r="L44" s="8">
        <v>49.9</v>
      </c>
    </row>
    <row r="45" ht="15.6" spans="9:12">
      <c r="I45" s="9">
        <v>12.805</v>
      </c>
      <c r="J45" s="9">
        <v>25.32</v>
      </c>
      <c r="K45" s="9">
        <v>37.815</v>
      </c>
      <c r="L45" s="9">
        <v>50.237</v>
      </c>
    </row>
    <row r="46" ht="16.35" spans="9:18">
      <c r="I46" s="8">
        <v>12.525</v>
      </c>
      <c r="J46" s="8">
        <v>25.025</v>
      </c>
      <c r="K46" s="8">
        <v>37.525</v>
      </c>
      <c r="L46" s="8">
        <v>49.9</v>
      </c>
      <c r="O46" s="9">
        <v>50</v>
      </c>
      <c r="P46" s="9">
        <v>100</v>
      </c>
      <c r="Q46" s="9">
        <v>150</v>
      </c>
      <c r="R46" s="9">
        <v>200</v>
      </c>
    </row>
    <row r="47" ht="16.35" spans="9:18">
      <c r="I47" s="9">
        <v>50</v>
      </c>
      <c r="J47" s="9">
        <v>100</v>
      </c>
      <c r="K47" s="9">
        <v>150</v>
      </c>
      <c r="L47" s="9">
        <v>200</v>
      </c>
      <c r="O47" s="10">
        <v>38.1</v>
      </c>
      <c r="P47" s="10">
        <v>73.9</v>
      </c>
      <c r="Q47" s="10">
        <v>110</v>
      </c>
      <c r="R47" s="10">
        <v>146.7</v>
      </c>
    </row>
    <row r="48" ht="16.35" spans="9:18">
      <c r="I48" s="10">
        <v>38.1</v>
      </c>
      <c r="J48" s="10">
        <v>73.9</v>
      </c>
      <c r="K48" s="10">
        <v>110</v>
      </c>
      <c r="L48" s="10">
        <v>146.7</v>
      </c>
      <c r="O48" s="8">
        <v>37.1</v>
      </c>
      <c r="P48" s="8">
        <v>73.55</v>
      </c>
      <c r="Q48" s="8">
        <v>110.2</v>
      </c>
      <c r="R48" s="8">
        <v>146.425</v>
      </c>
    </row>
    <row r="89" ht="14.55" spans="9:19">
      <c r="I89" s="13">
        <v>5.37</v>
      </c>
      <c r="J89" s="13">
        <v>5.53</v>
      </c>
      <c r="K89" s="13">
        <v>5.68</v>
      </c>
      <c r="L89" s="13">
        <v>5.8</v>
      </c>
      <c r="M89" s="13">
        <v>5.89</v>
      </c>
      <c r="N89" s="13">
        <v>5.95</v>
      </c>
      <c r="O89" s="13">
        <v>5.9</v>
      </c>
      <c r="P89" s="13">
        <v>5.83</v>
      </c>
      <c r="Q89" s="13">
        <v>5.76</v>
      </c>
      <c r="R89" s="13">
        <v>5.65</v>
      </c>
      <c r="S89" s="13">
        <v>5.5</v>
      </c>
    </row>
    <row r="91" ht="15.15"/>
    <row r="92" ht="15.9"/>
    <row r="93" ht="15.3" spans="1:11">
      <c r="A93" s="11">
        <v>-25</v>
      </c>
      <c r="B93" s="11">
        <v>-20</v>
      </c>
      <c r="C93" s="11">
        <v>-15</v>
      </c>
      <c r="D93" s="11">
        <v>-10</v>
      </c>
      <c r="E93" s="11">
        <v>-5</v>
      </c>
      <c r="F93" s="11">
        <v>0</v>
      </c>
      <c r="G93" s="12">
        <v>5</v>
      </c>
      <c r="H93" s="12">
        <v>10</v>
      </c>
      <c r="I93" s="12">
        <v>15</v>
      </c>
      <c r="J93" s="12">
        <v>20</v>
      </c>
      <c r="K93" s="12">
        <v>25</v>
      </c>
    </row>
    <row r="94" spans="1:11">
      <c r="A94">
        <f>2.926*I89/120</f>
        <v>0.1309385</v>
      </c>
      <c r="B94">
        <f t="shared" ref="B94:K94" si="0">2.926*J89/120</f>
        <v>0.134839833333333</v>
      </c>
      <c r="C94">
        <f t="shared" si="0"/>
        <v>0.138497333333333</v>
      </c>
      <c r="D94">
        <f t="shared" si="0"/>
        <v>0.141423333333333</v>
      </c>
      <c r="E94">
        <f t="shared" si="0"/>
        <v>0.143617833333333</v>
      </c>
      <c r="F94">
        <f t="shared" si="0"/>
        <v>0.145080833333333</v>
      </c>
      <c r="G94">
        <f t="shared" si="0"/>
        <v>0.143861666666667</v>
      </c>
      <c r="H94">
        <f t="shared" si="0"/>
        <v>0.142154833333333</v>
      </c>
      <c r="I94">
        <f t="shared" si="0"/>
        <v>0.140448</v>
      </c>
      <c r="J94">
        <f t="shared" si="0"/>
        <v>0.137765833333333</v>
      </c>
      <c r="K94">
        <f t="shared" si="0"/>
        <v>0.134108333333333</v>
      </c>
    </row>
    <row r="95" spans="1:11">
      <c r="A95">
        <f>4*PI()*6*4*105*105/(2*(105*105+A93*A93)^(3/2))/10</f>
        <v>0.132215027651563</v>
      </c>
      <c r="B95">
        <f t="shared" ref="B95:K95" si="1">4*PI()*6*4*105*105/(2*(105*105+B93*B93)^(3/2))/10</f>
        <v>0.136139889916834</v>
      </c>
      <c r="C95">
        <f t="shared" si="1"/>
        <v>0.139328808940646</v>
      </c>
      <c r="D95">
        <f t="shared" si="1"/>
        <v>0.141683631168095</v>
      </c>
      <c r="E95">
        <f t="shared" si="1"/>
        <v>0.143128556461858</v>
      </c>
      <c r="F95">
        <f t="shared" si="1"/>
        <v>0.143615664164105</v>
      </c>
      <c r="G95">
        <f t="shared" si="1"/>
        <v>0.143128556461858</v>
      </c>
      <c r="H95">
        <f t="shared" si="1"/>
        <v>0.141683631168095</v>
      </c>
      <c r="I95">
        <f t="shared" si="1"/>
        <v>0.139328808940646</v>
      </c>
      <c r="J95">
        <f>4*PI()*6*4*105*105/(2*(105*105+J93*J93)^(3/2))/10</f>
        <v>0.136139889916834</v>
      </c>
      <c r="K95">
        <f>4*PI()*6*4*105*105/(2*(105*105+K93*K93)^(3/2))/10</f>
        <v>0.132215027651563</v>
      </c>
    </row>
    <row r="116" ht="14.55" spans="1:11">
      <c r="A116" s="13">
        <v>8.5</v>
      </c>
      <c r="B116" s="13">
        <v>8.52</v>
      </c>
      <c r="C116" s="13">
        <v>8.53</v>
      </c>
      <c r="D116" s="13">
        <v>8.54</v>
      </c>
      <c r="E116" s="13">
        <v>8.54</v>
      </c>
      <c r="F116" s="13">
        <v>8.54</v>
      </c>
      <c r="G116" s="13">
        <v>8.54</v>
      </c>
      <c r="H116" s="13">
        <v>8.53</v>
      </c>
      <c r="I116" s="13">
        <v>8.53</v>
      </c>
      <c r="J116" s="13">
        <v>8.53</v>
      </c>
      <c r="K116" s="13">
        <v>8.52</v>
      </c>
    </row>
    <row r="118" ht="14.55" spans="1:6">
      <c r="A118" s="13"/>
      <c r="B118" s="13"/>
      <c r="C118" s="13"/>
      <c r="D118" s="13"/>
      <c r="E118" s="13"/>
      <c r="F118" s="13"/>
    </row>
    <row r="121" ht="15.3" spans="1:11">
      <c r="A121" s="11">
        <v>-25</v>
      </c>
      <c r="B121" s="11">
        <v>-20</v>
      </c>
      <c r="C121" s="11">
        <v>-15</v>
      </c>
      <c r="D121" s="11">
        <v>-10</v>
      </c>
      <c r="E121" s="11">
        <v>-5</v>
      </c>
      <c r="F121" s="11">
        <v>0</v>
      </c>
      <c r="G121" s="12">
        <v>5</v>
      </c>
      <c r="H121" s="12">
        <v>10</v>
      </c>
      <c r="I121" s="12">
        <v>15</v>
      </c>
      <c r="J121" s="12">
        <v>20</v>
      </c>
      <c r="K121" s="12">
        <v>25</v>
      </c>
    </row>
    <row r="122" spans="1:11">
      <c r="A122">
        <f>2.926*A116/120</f>
        <v>0.207258333333333</v>
      </c>
      <c r="B122">
        <f>2.926*B116/120</f>
        <v>0.207746</v>
      </c>
      <c r="C122">
        <f>2.926*C116/120</f>
        <v>0.207989833333333</v>
      </c>
      <c r="D122">
        <f t="shared" ref="D122:K122" si="2">2.926*D116/120</f>
        <v>0.208233666666667</v>
      </c>
      <c r="E122">
        <f t="shared" si="2"/>
        <v>0.208233666666667</v>
      </c>
      <c r="F122">
        <f t="shared" si="2"/>
        <v>0.208233666666667</v>
      </c>
      <c r="G122">
        <f t="shared" si="2"/>
        <v>0.208233666666667</v>
      </c>
      <c r="H122">
        <f t="shared" si="2"/>
        <v>0.207989833333333</v>
      </c>
      <c r="I122">
        <f t="shared" si="2"/>
        <v>0.207989833333333</v>
      </c>
      <c r="J122">
        <f t="shared" si="2"/>
        <v>0.207989833333333</v>
      </c>
      <c r="K122">
        <f t="shared" si="2"/>
        <v>0.207746</v>
      </c>
    </row>
    <row r="143" ht="15.15"/>
    <row r="144" ht="15.15" spans="1:11">
      <c r="A144" s="14">
        <v>8.53</v>
      </c>
      <c r="B144" s="14">
        <v>8.54</v>
      </c>
      <c r="C144" s="14">
        <v>8.53</v>
      </c>
      <c r="D144" s="14">
        <v>8.54</v>
      </c>
      <c r="E144" s="14">
        <v>8.54</v>
      </c>
      <c r="F144" s="14">
        <v>8.54</v>
      </c>
      <c r="G144" s="14">
        <v>8.54</v>
      </c>
      <c r="H144" s="14">
        <v>8.53</v>
      </c>
      <c r="I144" s="14">
        <v>8.53</v>
      </c>
      <c r="J144" s="14">
        <v>8.53</v>
      </c>
      <c r="K144" s="14">
        <v>8.52</v>
      </c>
    </row>
    <row r="145" spans="1:11">
      <c r="A145">
        <f>2.926*A144/120</f>
        <v>0.207989833333333</v>
      </c>
      <c r="B145">
        <f t="shared" ref="B145:K145" si="3">2.926*B144/120</f>
        <v>0.208233666666667</v>
      </c>
      <c r="C145">
        <f t="shared" si="3"/>
        <v>0.207989833333333</v>
      </c>
      <c r="D145">
        <f t="shared" si="3"/>
        <v>0.208233666666667</v>
      </c>
      <c r="E145">
        <f t="shared" si="3"/>
        <v>0.208233666666667</v>
      </c>
      <c r="F145">
        <f t="shared" si="3"/>
        <v>0.208233666666667</v>
      </c>
      <c r="G145">
        <f t="shared" si="3"/>
        <v>0.208233666666667</v>
      </c>
      <c r="H145">
        <f t="shared" si="3"/>
        <v>0.207989833333333</v>
      </c>
      <c r="I145">
        <f t="shared" si="3"/>
        <v>0.207989833333333</v>
      </c>
      <c r="J145">
        <f t="shared" si="3"/>
        <v>0.207989833333333</v>
      </c>
      <c r="K145">
        <f t="shared" si="3"/>
        <v>0.207746</v>
      </c>
    </row>
    <row r="147" ht="15.15"/>
    <row r="148" ht="15.3" spans="1:11">
      <c r="A148" s="11">
        <v>-25</v>
      </c>
      <c r="B148" s="11">
        <v>-20</v>
      </c>
      <c r="C148" s="11">
        <v>-15</v>
      </c>
      <c r="D148" s="11">
        <v>-10</v>
      </c>
      <c r="E148" s="11">
        <v>-5</v>
      </c>
      <c r="F148" s="11">
        <v>0</v>
      </c>
      <c r="G148" s="12">
        <v>5</v>
      </c>
      <c r="H148" s="12">
        <v>10</v>
      </c>
      <c r="I148" s="12">
        <v>15</v>
      </c>
      <c r="J148" s="12">
        <v>20</v>
      </c>
      <c r="K148" s="12">
        <v>25</v>
      </c>
    </row>
    <row r="149" spans="1:11">
      <c r="A149">
        <f>2.926*A144/120</f>
        <v>0.207989833333333</v>
      </c>
      <c r="B149">
        <f t="shared" ref="B149:K149" si="4">2.926*B144/120</f>
        <v>0.208233666666667</v>
      </c>
      <c r="C149">
        <f t="shared" si="4"/>
        <v>0.207989833333333</v>
      </c>
      <c r="D149">
        <f t="shared" si="4"/>
        <v>0.208233666666667</v>
      </c>
      <c r="E149">
        <f t="shared" si="4"/>
        <v>0.208233666666667</v>
      </c>
      <c r="F149">
        <f t="shared" si="4"/>
        <v>0.208233666666667</v>
      </c>
      <c r="G149">
        <f t="shared" si="4"/>
        <v>0.208233666666667</v>
      </c>
      <c r="H149">
        <f t="shared" si="4"/>
        <v>0.207989833333333</v>
      </c>
      <c r="I149">
        <f t="shared" si="4"/>
        <v>0.207989833333333</v>
      </c>
      <c r="J149">
        <f t="shared" si="4"/>
        <v>0.207989833333333</v>
      </c>
      <c r="K149">
        <f t="shared" si="4"/>
        <v>0.207746</v>
      </c>
    </row>
    <row r="169" spans="1:1">
      <c r="A169" t="s">
        <v>0</v>
      </c>
    </row>
    <row r="172" ht="15.15"/>
    <row r="173" ht="14.55" spans="1:37">
      <c r="A173" s="13">
        <v>8.54</v>
      </c>
      <c r="B173" s="13">
        <v>8.38</v>
      </c>
      <c r="C173" s="13">
        <v>7.98</v>
      </c>
      <c r="D173" s="13">
        <v>7.36</v>
      </c>
      <c r="E173" s="13">
        <v>6.6</v>
      </c>
      <c r="F173" s="13">
        <v>5.57</v>
      </c>
      <c r="G173" s="13">
        <v>4.2</v>
      </c>
      <c r="H173" s="13">
        <v>3.06</v>
      </c>
      <c r="I173" s="13">
        <v>1.64</v>
      </c>
      <c r="J173" s="13">
        <v>0.12</v>
      </c>
      <c r="K173" s="13">
        <v>1.34</v>
      </c>
      <c r="L173" s="13">
        <v>2.8</v>
      </c>
      <c r="M173" s="13">
        <v>4.15</v>
      </c>
      <c r="N173" s="13">
        <v>5.55</v>
      </c>
      <c r="O173" s="13">
        <v>6.51</v>
      </c>
      <c r="P173" s="13">
        <v>7.41</v>
      </c>
      <c r="Q173" s="13">
        <v>8.12</v>
      </c>
      <c r="R173" s="13">
        <v>8.47</v>
      </c>
      <c r="S173" s="13">
        <v>8.58</v>
      </c>
      <c r="T173" s="13">
        <v>8.39</v>
      </c>
      <c r="U173" s="17">
        <v>8.01</v>
      </c>
      <c r="V173" s="17">
        <v>7.34</v>
      </c>
      <c r="W173" s="17">
        <v>6.3</v>
      </c>
      <c r="X173" s="17">
        <v>5.11</v>
      </c>
      <c r="Y173" s="17">
        <v>3.84</v>
      </c>
      <c r="Z173" s="17">
        <v>2.52</v>
      </c>
      <c r="AA173" s="17">
        <v>0.96</v>
      </c>
      <c r="AB173" s="17">
        <v>0.39</v>
      </c>
      <c r="AC173" s="17">
        <v>2.17</v>
      </c>
      <c r="AD173" s="17">
        <v>3.43</v>
      </c>
      <c r="AE173" s="17">
        <v>4.75</v>
      </c>
      <c r="AF173" s="17">
        <v>5.89</v>
      </c>
      <c r="AG173" s="17">
        <v>6.88</v>
      </c>
      <c r="AH173" s="17">
        <v>7.58</v>
      </c>
      <c r="AI173" s="17">
        <v>8.07</v>
      </c>
      <c r="AJ173" s="17">
        <v>8.44</v>
      </c>
      <c r="AK173" s="17">
        <v>8.53</v>
      </c>
    </row>
    <row r="174" spans="1:1">
      <c r="A174">
        <f>A173*8.38/8.54</f>
        <v>8.38</v>
      </c>
    </row>
    <row r="177" ht="15.15"/>
    <row r="178" ht="14.55" spans="1:37">
      <c r="A178" s="15">
        <v>8.38</v>
      </c>
      <c r="B178" s="15">
        <v>8.25</v>
      </c>
      <c r="C178" s="15">
        <v>7.87</v>
      </c>
      <c r="D178" s="15">
        <v>7.26</v>
      </c>
      <c r="E178" s="15">
        <v>6.42</v>
      </c>
      <c r="F178" s="15">
        <v>5.39</v>
      </c>
      <c r="G178" s="15">
        <v>4.19</v>
      </c>
      <c r="H178" s="15">
        <v>2.87</v>
      </c>
      <c r="I178" s="15">
        <v>1.46</v>
      </c>
      <c r="J178" s="15">
        <v>0</v>
      </c>
      <c r="K178" s="16">
        <v>-1.46</v>
      </c>
      <c r="L178" s="16">
        <v>-2.87</v>
      </c>
      <c r="M178" s="16">
        <v>-4.19</v>
      </c>
      <c r="N178" s="16">
        <v>-5.39</v>
      </c>
      <c r="O178" s="16">
        <v>-6.42</v>
      </c>
      <c r="P178" s="16">
        <v>-7.26</v>
      </c>
      <c r="Q178" s="16">
        <v>-7.87</v>
      </c>
      <c r="R178" s="16">
        <v>-8.25</v>
      </c>
      <c r="S178" s="16">
        <v>-8.38</v>
      </c>
      <c r="T178" s="16">
        <v>-8.25</v>
      </c>
      <c r="U178" s="18">
        <v>-7.87</v>
      </c>
      <c r="V178" s="18">
        <v>-7.26</v>
      </c>
      <c r="W178" s="18">
        <v>-6.42</v>
      </c>
      <c r="X178" s="18">
        <v>-5.39</v>
      </c>
      <c r="Y178" s="18">
        <v>-4.19</v>
      </c>
      <c r="Z178" s="18">
        <v>-2.87</v>
      </c>
      <c r="AA178" s="18">
        <v>-1.46</v>
      </c>
      <c r="AB178" s="20">
        <v>0</v>
      </c>
      <c r="AC178" s="20">
        <v>1.46</v>
      </c>
      <c r="AD178" s="20">
        <v>2.87</v>
      </c>
      <c r="AE178" s="17">
        <v>4.19</v>
      </c>
      <c r="AF178" s="17">
        <v>5.39</v>
      </c>
      <c r="AG178" s="17">
        <v>6.42</v>
      </c>
      <c r="AH178" s="17">
        <v>7.26</v>
      </c>
      <c r="AI178" s="17">
        <v>7.87</v>
      </c>
      <c r="AJ178" s="17">
        <v>8.25</v>
      </c>
      <c r="AK178" s="17">
        <v>8.38</v>
      </c>
    </row>
    <row r="179" ht="15.3" spans="1:37">
      <c r="A179" s="15">
        <f>A178*8.54/8.38</f>
        <v>8.54</v>
      </c>
      <c r="B179" s="15">
        <f t="shared" ref="B179:AK179" si="5">B178*8.54/8.38</f>
        <v>8.40751789976134</v>
      </c>
      <c r="C179" s="15">
        <f t="shared" si="5"/>
        <v>8.02026252983293</v>
      </c>
      <c r="D179" s="15">
        <f t="shared" si="5"/>
        <v>7.39861575178997</v>
      </c>
      <c r="E179" s="15">
        <f t="shared" si="5"/>
        <v>6.54257756563246</v>
      </c>
      <c r="F179" s="15">
        <f t="shared" si="5"/>
        <v>5.49291169451074</v>
      </c>
      <c r="G179" s="15">
        <f t="shared" si="5"/>
        <v>4.27</v>
      </c>
      <c r="H179" s="15">
        <f t="shared" si="5"/>
        <v>2.92479713603819</v>
      </c>
      <c r="I179" s="15">
        <f t="shared" si="5"/>
        <v>1.48787589498807</v>
      </c>
      <c r="J179" s="15">
        <f t="shared" si="5"/>
        <v>0</v>
      </c>
      <c r="K179" s="15">
        <f t="shared" si="5"/>
        <v>-1.48787589498807</v>
      </c>
      <c r="L179" s="15">
        <f t="shared" si="5"/>
        <v>-2.92479713603819</v>
      </c>
      <c r="M179" s="15">
        <f t="shared" si="5"/>
        <v>-4.27</v>
      </c>
      <c r="N179" s="15">
        <f t="shared" si="5"/>
        <v>-5.49291169451074</v>
      </c>
      <c r="O179" s="15">
        <f t="shared" si="5"/>
        <v>-6.54257756563246</v>
      </c>
      <c r="P179" s="15">
        <f t="shared" si="5"/>
        <v>-7.39861575178997</v>
      </c>
      <c r="Q179" s="15">
        <f t="shared" si="5"/>
        <v>-8.02026252983293</v>
      </c>
      <c r="R179" s="15">
        <f t="shared" si="5"/>
        <v>-8.40751789976134</v>
      </c>
      <c r="S179" s="15">
        <f t="shared" si="5"/>
        <v>-8.54</v>
      </c>
      <c r="T179" s="15">
        <f t="shared" si="5"/>
        <v>-8.40751789976134</v>
      </c>
      <c r="U179" s="15">
        <f t="shared" si="5"/>
        <v>-8.02026252983293</v>
      </c>
      <c r="V179" s="15">
        <f t="shared" si="5"/>
        <v>-7.39861575178997</v>
      </c>
      <c r="W179" s="15">
        <f t="shared" si="5"/>
        <v>-6.54257756563246</v>
      </c>
      <c r="X179" s="15">
        <f t="shared" si="5"/>
        <v>-5.49291169451074</v>
      </c>
      <c r="Y179" s="15">
        <f t="shared" si="5"/>
        <v>-4.27</v>
      </c>
      <c r="Z179" s="15">
        <f t="shared" si="5"/>
        <v>-2.92479713603819</v>
      </c>
      <c r="AA179" s="15">
        <f t="shared" si="5"/>
        <v>-1.48787589498807</v>
      </c>
      <c r="AB179" s="15">
        <f t="shared" si="5"/>
        <v>0</v>
      </c>
      <c r="AC179" s="15">
        <f t="shared" si="5"/>
        <v>1.48787589498807</v>
      </c>
      <c r="AD179" s="15">
        <f t="shared" si="5"/>
        <v>2.92479713603819</v>
      </c>
      <c r="AE179" s="15">
        <f t="shared" si="5"/>
        <v>4.27</v>
      </c>
      <c r="AF179" s="15">
        <f t="shared" si="5"/>
        <v>5.49291169451074</v>
      </c>
      <c r="AG179" s="15">
        <f t="shared" si="5"/>
        <v>6.54257756563246</v>
      </c>
      <c r="AH179" s="15">
        <f t="shared" si="5"/>
        <v>7.39861575178997</v>
      </c>
      <c r="AI179" s="15">
        <f t="shared" si="5"/>
        <v>8.02026252983293</v>
      </c>
      <c r="AJ179" s="15">
        <f t="shared" si="5"/>
        <v>8.40751789976134</v>
      </c>
      <c r="AK179" s="15">
        <f t="shared" si="5"/>
        <v>8.54</v>
      </c>
    </row>
    <row r="180" ht="15.15"/>
    <row r="181" ht="15.15"/>
    <row r="182" ht="15.3" spans="1:37">
      <c r="A182" s="11">
        <v>0</v>
      </c>
      <c r="B182" s="11">
        <v>10</v>
      </c>
      <c r="C182" s="11">
        <v>20</v>
      </c>
      <c r="D182" s="11">
        <v>30</v>
      </c>
      <c r="E182" s="11">
        <v>40</v>
      </c>
      <c r="F182" s="11">
        <v>50</v>
      </c>
      <c r="G182" s="11">
        <v>60</v>
      </c>
      <c r="H182" s="11">
        <v>70</v>
      </c>
      <c r="I182" s="11">
        <v>80</v>
      </c>
      <c r="J182" s="11">
        <v>90</v>
      </c>
      <c r="K182" s="12">
        <v>100</v>
      </c>
      <c r="L182" s="12">
        <v>110</v>
      </c>
      <c r="M182" s="12">
        <v>120</v>
      </c>
      <c r="N182" s="12">
        <v>130</v>
      </c>
      <c r="O182" s="12">
        <v>140</v>
      </c>
      <c r="P182" s="12">
        <v>150</v>
      </c>
      <c r="Q182" s="12">
        <v>160</v>
      </c>
      <c r="R182" s="12">
        <v>170</v>
      </c>
      <c r="S182" s="12">
        <v>180</v>
      </c>
      <c r="T182" s="12">
        <v>190</v>
      </c>
      <c r="U182" s="19">
        <v>200</v>
      </c>
      <c r="V182" s="19">
        <v>210</v>
      </c>
      <c r="W182" s="19">
        <v>220</v>
      </c>
      <c r="X182" s="19">
        <v>230</v>
      </c>
      <c r="Y182" s="19">
        <v>240</v>
      </c>
      <c r="Z182" s="19">
        <v>250</v>
      </c>
      <c r="AA182" s="19">
        <v>260</v>
      </c>
      <c r="AB182" s="19">
        <v>270</v>
      </c>
      <c r="AC182" s="19">
        <v>280</v>
      </c>
      <c r="AD182" s="19">
        <v>290</v>
      </c>
      <c r="AE182" s="19">
        <v>300</v>
      </c>
      <c r="AF182" s="19">
        <v>310</v>
      </c>
      <c r="AG182" s="19">
        <v>320</v>
      </c>
      <c r="AH182" s="19">
        <v>330</v>
      </c>
      <c r="AI182" s="19">
        <v>340</v>
      </c>
      <c r="AJ182" s="19">
        <v>350</v>
      </c>
      <c r="AK182" s="19">
        <v>360</v>
      </c>
    </row>
    <row r="183" ht="15.15" spans="1:37">
      <c r="A183" s="15">
        <f>A178*8.54/8.38</f>
        <v>8.54</v>
      </c>
      <c r="B183" s="15">
        <f t="shared" ref="B183:AK183" si="6">B178*8.54/8.38</f>
        <v>8.40751789976134</v>
      </c>
      <c r="C183" s="15">
        <f t="shared" si="6"/>
        <v>8.02026252983293</v>
      </c>
      <c r="D183" s="15">
        <f t="shared" si="6"/>
        <v>7.39861575178997</v>
      </c>
      <c r="E183" s="15">
        <f t="shared" si="6"/>
        <v>6.54257756563246</v>
      </c>
      <c r="F183" s="15">
        <f t="shared" si="6"/>
        <v>5.49291169451074</v>
      </c>
      <c r="G183" s="15">
        <f t="shared" si="6"/>
        <v>4.27</v>
      </c>
      <c r="H183" s="15">
        <f t="shared" si="6"/>
        <v>2.92479713603819</v>
      </c>
      <c r="I183" s="15">
        <f t="shared" si="6"/>
        <v>1.48787589498807</v>
      </c>
      <c r="J183" s="15">
        <f t="shared" si="6"/>
        <v>0</v>
      </c>
      <c r="K183" s="15">
        <f>-K178*8.54/8.38</f>
        <v>1.48787589498807</v>
      </c>
      <c r="L183" s="15">
        <f t="shared" ref="L183:V183" si="7">-L178*8.54/8.38</f>
        <v>2.92479713603819</v>
      </c>
      <c r="M183" s="15">
        <f t="shared" si="7"/>
        <v>4.27</v>
      </c>
      <c r="N183" s="15">
        <f t="shared" si="7"/>
        <v>5.49291169451074</v>
      </c>
      <c r="O183" s="15">
        <f t="shared" si="7"/>
        <v>6.54257756563246</v>
      </c>
      <c r="P183" s="15">
        <f t="shared" si="7"/>
        <v>7.39861575178997</v>
      </c>
      <c r="Q183" s="15">
        <f t="shared" si="7"/>
        <v>8.02026252983293</v>
      </c>
      <c r="R183" s="15">
        <f t="shared" si="7"/>
        <v>8.40751789976134</v>
      </c>
      <c r="S183" s="15">
        <f t="shared" si="7"/>
        <v>8.54</v>
      </c>
      <c r="T183" s="15">
        <f t="shared" si="7"/>
        <v>8.40751789976134</v>
      </c>
      <c r="U183" s="15">
        <f t="shared" si="7"/>
        <v>8.02026252983293</v>
      </c>
      <c r="V183" s="15">
        <f t="shared" si="7"/>
        <v>7.39861575178997</v>
      </c>
      <c r="W183" s="15">
        <f>-W178*8.54/8.38</f>
        <v>6.54257756563246</v>
      </c>
      <c r="X183" s="15">
        <f>-X178*8.54/8.38</f>
        <v>5.49291169451074</v>
      </c>
      <c r="Y183" s="15">
        <f>-Y178*8.54/8.38</f>
        <v>4.27</v>
      </c>
      <c r="Z183" s="15">
        <f>-Z178*8.54/8.38</f>
        <v>2.92479713603819</v>
      </c>
      <c r="AA183" s="15">
        <f>-AA178*8.54/8.38</f>
        <v>1.48787589498807</v>
      </c>
      <c r="AB183" s="15">
        <f t="shared" si="6"/>
        <v>0</v>
      </c>
      <c r="AC183" s="15">
        <f t="shared" si="6"/>
        <v>1.48787589498807</v>
      </c>
      <c r="AD183" s="15">
        <f t="shared" si="6"/>
        <v>2.92479713603819</v>
      </c>
      <c r="AE183" s="15">
        <f t="shared" si="6"/>
        <v>4.27</v>
      </c>
      <c r="AF183" s="15">
        <f t="shared" si="6"/>
        <v>5.49291169451074</v>
      </c>
      <c r="AG183" s="15">
        <f t="shared" si="6"/>
        <v>6.54257756563246</v>
      </c>
      <c r="AH183" s="15">
        <f t="shared" si="6"/>
        <v>7.39861575178997</v>
      </c>
      <c r="AI183" s="15">
        <f t="shared" si="6"/>
        <v>8.02026252983293</v>
      </c>
      <c r="AJ183" s="15">
        <f t="shared" si="6"/>
        <v>8.40751789976134</v>
      </c>
      <c r="AK183" s="15">
        <f t="shared" si="6"/>
        <v>8.54</v>
      </c>
    </row>
    <row r="184" ht="15.3" spans="1:37">
      <c r="A184" s="13">
        <v>8.54</v>
      </c>
      <c r="B184" s="13">
        <v>8.38</v>
      </c>
      <c r="C184" s="13">
        <v>7.98</v>
      </c>
      <c r="D184" s="13">
        <v>7.36</v>
      </c>
      <c r="E184" s="13">
        <v>6.6</v>
      </c>
      <c r="F184" s="13">
        <v>5.57</v>
      </c>
      <c r="G184" s="13">
        <v>4.2</v>
      </c>
      <c r="H184" s="13">
        <v>3.06</v>
      </c>
      <c r="I184" s="13">
        <v>1.64</v>
      </c>
      <c r="J184" s="13">
        <v>0.12</v>
      </c>
      <c r="K184" s="13">
        <v>1.34</v>
      </c>
      <c r="L184" s="13">
        <v>2.8</v>
      </c>
      <c r="M184" s="13">
        <v>4.15</v>
      </c>
      <c r="N184" s="13">
        <v>5.55</v>
      </c>
      <c r="O184" s="13">
        <v>6.51</v>
      </c>
      <c r="P184" s="13">
        <v>7.41</v>
      </c>
      <c r="Q184" s="13">
        <v>8.12</v>
      </c>
      <c r="R184" s="13">
        <v>8.47</v>
      </c>
      <c r="S184" s="13">
        <v>8.58</v>
      </c>
      <c r="T184" s="13">
        <v>8.39</v>
      </c>
      <c r="U184" s="17">
        <v>8.01</v>
      </c>
      <c r="V184" s="17">
        <v>7.34</v>
      </c>
      <c r="W184" s="17">
        <v>6.3</v>
      </c>
      <c r="X184" s="17">
        <v>5.11</v>
      </c>
      <c r="Y184" s="17">
        <v>3.84</v>
      </c>
      <c r="Z184" s="17">
        <v>2.52</v>
      </c>
      <c r="AA184" s="17">
        <v>0.96</v>
      </c>
      <c r="AB184" s="17">
        <v>0.39</v>
      </c>
      <c r="AC184" s="17">
        <v>2.17</v>
      </c>
      <c r="AD184" s="17">
        <v>3.43</v>
      </c>
      <c r="AE184" s="17">
        <v>4.75</v>
      </c>
      <c r="AF184" s="17">
        <v>5.89</v>
      </c>
      <c r="AG184" s="17">
        <v>6.88</v>
      </c>
      <c r="AH184" s="17">
        <v>7.58</v>
      </c>
      <c r="AI184" s="17">
        <v>8.07</v>
      </c>
      <c r="AJ184" s="17">
        <v>8.44</v>
      </c>
      <c r="AK184" s="17">
        <v>8.53</v>
      </c>
    </row>
    <row r="191" ht="14.55" spans="23:59">
      <c r="W191" s="15"/>
      <c r="X191" s="15">
        <f t="shared" ref="W191:BG191" si="8">B184*8.54/8.38</f>
        <v>8.54</v>
      </c>
      <c r="Y191" s="15">
        <f t="shared" si="8"/>
        <v>8.13236276849642</v>
      </c>
      <c r="Z191" s="15">
        <f t="shared" si="8"/>
        <v>7.50052505966587</v>
      </c>
      <c r="AA191" s="15">
        <f t="shared" si="8"/>
        <v>6.72601431980907</v>
      </c>
      <c r="AB191" s="15">
        <f t="shared" si="8"/>
        <v>5.67634844868735</v>
      </c>
      <c r="AC191" s="15">
        <f t="shared" si="8"/>
        <v>4.28019093078759</v>
      </c>
      <c r="AD191" s="15">
        <f t="shared" si="8"/>
        <v>3.11842482100239</v>
      </c>
      <c r="AE191" s="15">
        <f t="shared" si="8"/>
        <v>1.67131264916468</v>
      </c>
      <c r="AF191" s="15">
        <f t="shared" si="8"/>
        <v>0.122291169451074</v>
      </c>
      <c r="AG191" s="15">
        <f t="shared" si="8"/>
        <v>1.36558472553699</v>
      </c>
      <c r="AH191" s="15">
        <f t="shared" si="8"/>
        <v>2.85346062052506</v>
      </c>
      <c r="AI191" s="15">
        <f t="shared" si="8"/>
        <v>4.22923627684964</v>
      </c>
      <c r="AJ191" s="15">
        <f t="shared" si="8"/>
        <v>5.65596658711217</v>
      </c>
      <c r="AK191" s="15">
        <f t="shared" si="8"/>
        <v>6.63429594272076</v>
      </c>
      <c r="AL191" s="15">
        <f t="shared" si="8"/>
        <v>7.55147971360382</v>
      </c>
      <c r="AM191" s="15">
        <f t="shared" si="8"/>
        <v>8.27503579952267</v>
      </c>
      <c r="AN191" s="15">
        <f t="shared" si="8"/>
        <v>8.6317183770883</v>
      </c>
      <c r="AO191" s="15">
        <f t="shared" si="8"/>
        <v>8.74381861575179</v>
      </c>
      <c r="AP191" s="15">
        <f t="shared" si="8"/>
        <v>8.55019093078759</v>
      </c>
      <c r="AQ191" s="15">
        <f t="shared" si="8"/>
        <v>8.16293556085919</v>
      </c>
      <c r="AR191" s="15">
        <f t="shared" si="8"/>
        <v>7.48014319809069</v>
      </c>
      <c r="AS191" s="15">
        <f t="shared" si="8"/>
        <v>6.42028639618138</v>
      </c>
      <c r="AT191" s="15">
        <f t="shared" si="8"/>
        <v>5.20756563245823</v>
      </c>
      <c r="AU191" s="15">
        <f t="shared" si="8"/>
        <v>3.91331742243437</v>
      </c>
      <c r="AV191" s="15">
        <f t="shared" si="8"/>
        <v>2.56811455847255</v>
      </c>
      <c r="AW191" s="15">
        <f t="shared" si="8"/>
        <v>0.978329355608592</v>
      </c>
      <c r="AX191" s="15">
        <f t="shared" si="8"/>
        <v>0.39744630071599</v>
      </c>
      <c r="AY191" s="15">
        <f t="shared" si="8"/>
        <v>2.21143198090692</v>
      </c>
      <c r="AZ191" s="15">
        <f t="shared" si="8"/>
        <v>3.4954892601432</v>
      </c>
      <c r="BA191" s="15">
        <f t="shared" si="8"/>
        <v>4.84069212410501</v>
      </c>
      <c r="BB191" s="15">
        <f t="shared" si="8"/>
        <v>6.00245823389021</v>
      </c>
      <c r="BC191" s="15">
        <f t="shared" si="8"/>
        <v>7.01136038186157</v>
      </c>
      <c r="BD191" s="15">
        <f t="shared" si="8"/>
        <v>7.72472553699284</v>
      </c>
      <c r="BE191" s="15">
        <f t="shared" si="8"/>
        <v>8.22408114558472</v>
      </c>
      <c r="BF191" s="15">
        <f t="shared" si="8"/>
        <v>8.60114558472553</v>
      </c>
      <c r="BG191" s="15">
        <f t="shared" si="8"/>
        <v>8.69286396181384</v>
      </c>
    </row>
    <row r="203" ht="16.35" spans="1:11">
      <c r="A203" s="2">
        <v>1.41</v>
      </c>
      <c r="B203" s="2">
        <v>2.14</v>
      </c>
      <c r="C203" s="2">
        <v>2.85</v>
      </c>
      <c r="D203" s="2">
        <v>3.56</v>
      </c>
      <c r="E203" s="2">
        <v>4.32</v>
      </c>
      <c r="F203" s="2">
        <v>4.98</v>
      </c>
      <c r="G203" s="2">
        <v>5.67</v>
      </c>
      <c r="H203" s="2">
        <v>6.4</v>
      </c>
      <c r="I203" s="2">
        <v>7.12</v>
      </c>
      <c r="J203" s="2">
        <v>7.82</v>
      </c>
      <c r="K203" s="2">
        <v>8.56</v>
      </c>
    </row>
    <row r="208" ht="17.1" spans="1:11">
      <c r="A208" s="21">
        <v>20</v>
      </c>
      <c r="B208" s="21">
        <v>30</v>
      </c>
      <c r="C208" s="21">
        <v>40</v>
      </c>
      <c r="D208" s="21">
        <v>50</v>
      </c>
      <c r="E208" s="21">
        <v>60</v>
      </c>
      <c r="F208" s="21">
        <v>70</v>
      </c>
      <c r="G208" s="22">
        <v>80</v>
      </c>
      <c r="H208" s="22">
        <v>90</v>
      </c>
      <c r="I208" s="22">
        <v>100</v>
      </c>
      <c r="J208" s="22">
        <v>110</v>
      </c>
      <c r="K208" s="22">
        <v>120</v>
      </c>
    </row>
    <row r="209" spans="1:11">
      <c r="A209">
        <f>A203*2.926/A208</f>
        <v>0.206283</v>
      </c>
      <c r="B209">
        <f t="shared" ref="B209:K209" si="9">B203*2.926/B208</f>
        <v>0.208721333333333</v>
      </c>
      <c r="C209">
        <f t="shared" si="9"/>
        <v>0.2084775</v>
      </c>
      <c r="D209">
        <f t="shared" si="9"/>
        <v>0.2083312</v>
      </c>
      <c r="E209">
        <f t="shared" si="9"/>
        <v>0.210672</v>
      </c>
      <c r="F209">
        <f t="shared" si="9"/>
        <v>0.208164</v>
      </c>
      <c r="G209">
        <f t="shared" si="9"/>
        <v>0.20738025</v>
      </c>
      <c r="H209">
        <f t="shared" si="9"/>
        <v>0.208071111111111</v>
      </c>
      <c r="I209">
        <f t="shared" si="9"/>
        <v>0.2083312</v>
      </c>
      <c r="J209">
        <f t="shared" si="9"/>
        <v>0.208012</v>
      </c>
      <c r="K209">
        <f t="shared" si="9"/>
        <v>0.208721333333333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唐嘉良</dc:creator>
  <cp:lastModifiedBy>唐嘉良</cp:lastModifiedBy>
  <dcterms:created xsi:type="dcterms:W3CDTF">2021-11-29T10:49:21Z</dcterms:created>
  <dcterms:modified xsi:type="dcterms:W3CDTF">2021-12-01T08:33:57Z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804530757A3F4F798A0C9F7852B2BDC1</vt:lpwstr>
  </property>
  <property fmtid="{D5CDD505-2E9C-101B-9397-08002B2CF9AE}" pid="3" name="KSOProductBuildVer">
    <vt:lpwstr>2052-11.1.0.11115</vt:lpwstr>
  </property>
</Properties>
</file>