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3" borderId="8" applyNumberFormat="0" applyAlignment="0" applyProtection="0">
      <alignment vertical="center"/>
    </xf>
    <xf numFmtId="0" fontId="16" fillId="3" borderId="10" applyNumberFormat="0" applyAlignment="0" applyProtection="0">
      <alignment vertical="center"/>
    </xf>
    <xf numFmtId="0" fontId="4" fillId="4" borderId="9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5"/>
                  <c:y val="0.01388888888888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Sheet1!$A$6:$E$6</c:f>
              <c:numCache>
                <c:formatCode>General</c:formatCode>
                <c:ptCount val="5"/>
                <c:pt idx="0">
                  <c:v>0.246860077931526</c:v>
                </c:pt>
                <c:pt idx="1">
                  <c:v>-0.0408219945202552</c:v>
                </c:pt>
                <c:pt idx="2">
                  <c:v>-0.446287102628419</c:v>
                </c:pt>
                <c:pt idx="3">
                  <c:v>-0.7339691750802</c:v>
                </c:pt>
                <c:pt idx="4">
                  <c:v>-1.13943428318836</c:v>
                </c:pt>
              </c:numCache>
            </c:numRef>
          </c:xVal>
          <c:yVal>
            <c:numRef>
              <c:f>Sheet1!$A$7:$E$7</c:f>
              <c:numCache>
                <c:formatCode>General</c:formatCode>
                <c:ptCount val="5"/>
                <c:pt idx="0">
                  <c:v>3.19867311755068</c:v>
                </c:pt>
                <c:pt idx="1">
                  <c:v>3.40452517175483</c:v>
                </c:pt>
                <c:pt idx="2">
                  <c:v>3.82864139648909</c:v>
                </c:pt>
                <c:pt idx="3">
                  <c:v>4.1026433650368</c:v>
                </c:pt>
                <c:pt idx="4">
                  <c:v>4.52936847257181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5951"/>
        <c:axId val="24284761"/>
      </c:scatterChart>
      <c:valAx>
        <c:axId val="1617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lnλ / ln(m)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84761"/>
        <c:crosses val="autoZero"/>
        <c:crossBetween val="midCat"/>
      </c:valAx>
      <c:valAx>
        <c:axId val="24284761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lnf / ln(Hz)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7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733333333333333"/>
                  <c:y val="0.26990087895447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Sheet1!$A$16:$E$16</c:f>
              <c:numCache>
                <c:formatCode>General</c:formatCode>
                <c:ptCount val="5"/>
                <c:pt idx="0">
                  <c:v>0.912282710476616</c:v>
                </c:pt>
                <c:pt idx="1">
                  <c:v>1.60542989103656</c:v>
                </c:pt>
                <c:pt idx="2">
                  <c:v>2.01089499914473</c:v>
                </c:pt>
                <c:pt idx="3">
                  <c:v>2.29857707159651</c:v>
                </c:pt>
                <c:pt idx="4">
                  <c:v>2.52172062291072</c:v>
                </c:pt>
              </c:numCache>
            </c:numRef>
          </c:xVal>
          <c:yVal>
            <c:numRef>
              <c:f>Sheet1!$A$17:$E$17</c:f>
              <c:numCache>
                <c:formatCode>General</c:formatCode>
                <c:ptCount val="5"/>
                <c:pt idx="0">
                  <c:v>3.32503602069659</c:v>
                </c:pt>
                <c:pt idx="1">
                  <c:v>3.65325227647078</c:v>
                </c:pt>
                <c:pt idx="2">
                  <c:v>3.84374416467485</c:v>
                </c:pt>
                <c:pt idx="3">
                  <c:v>3.958906591327</c:v>
                </c:pt>
                <c:pt idx="4">
                  <c:v>4.09933210373314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4837"/>
        <c:axId val="39875479"/>
      </c:scatterChart>
      <c:valAx>
        <c:axId val="72204837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lnT / ln(N)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75479"/>
        <c:crosses val="autoZero"/>
        <c:crossBetween val="midCat"/>
      </c:valAx>
      <c:valAx>
        <c:axId val="39875479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lnf_1 / ln(Hz)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0483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31695743273772"/>
                  <c:y val="-0.37170596393897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Sheet1!$A$26:$E$26</c:f>
              <c:numCache>
                <c:formatCode>General</c:formatCode>
                <c:ptCount val="5"/>
                <c:pt idx="0">
                  <c:v>-5.1693965864812</c:v>
                </c:pt>
                <c:pt idx="1">
                  <c:v>-5.15162298739723</c:v>
                </c:pt>
                <c:pt idx="2">
                  <c:v>-5.66158542595641</c:v>
                </c:pt>
                <c:pt idx="3">
                  <c:v>-6.32553965912947</c:v>
                </c:pt>
                <c:pt idx="4">
                  <c:v>-5.1812456949622</c:v>
                </c:pt>
              </c:numCache>
            </c:numRef>
          </c:xVal>
          <c:yVal>
            <c:numRef>
              <c:f>Sheet1!$A$27:$E$27</c:f>
              <c:numCache>
                <c:formatCode>General</c:formatCode>
                <c:ptCount val="5"/>
                <c:pt idx="0">
                  <c:v>3.65325227647078</c:v>
                </c:pt>
                <c:pt idx="1">
                  <c:v>3.5918177412708</c:v>
                </c:pt>
                <c:pt idx="2">
                  <c:v>3.89182029811063</c:v>
                </c:pt>
                <c:pt idx="3">
                  <c:v>4.19116874685764</c:v>
                </c:pt>
                <c:pt idx="4">
                  <c:v>3.67376581630389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1131"/>
        <c:axId val="775939329"/>
      </c:scatterChart>
      <c:valAx>
        <c:axId val="30411131"/>
        <c:scaling>
          <c:orientation val="minMax"/>
          <c:max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lnμ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939329"/>
        <c:crosses val="autoZero"/>
        <c:crossBetween val="midCat"/>
      </c:valAx>
      <c:valAx>
        <c:axId val="7759393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lnf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205555555555556"/>
              <c:y val="0.3953305594082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111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691056910569"/>
          <c:y val="0.0477159656264134"/>
          <c:w val="0.843685636856369"/>
          <c:h val="0.78909995477159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Sheet1!$A$48:$E$48</c:f>
              <c:numCache>
                <c:formatCode>General</c:formatCode>
                <c:ptCount val="5"/>
                <c:pt idx="0">
                  <c:v>30.6</c:v>
                </c:pt>
                <c:pt idx="1">
                  <c:v>35.7</c:v>
                </c:pt>
                <c:pt idx="2">
                  <c:v>39.9</c:v>
                </c:pt>
                <c:pt idx="3">
                  <c:v>45.3</c:v>
                </c:pt>
                <c:pt idx="4">
                  <c:v>50.3</c:v>
                </c:pt>
              </c:numCache>
            </c:numRef>
          </c:xVal>
          <c:yVal>
            <c:numRef>
              <c:f>Sheet1!$A$49:$E$49</c:f>
              <c:numCache>
                <c:formatCode>General</c:formatCode>
                <c:ptCount val="5"/>
                <c:pt idx="0">
                  <c:v>2316</c:v>
                </c:pt>
                <c:pt idx="1">
                  <c:v>1951.8</c:v>
                </c:pt>
                <c:pt idx="2">
                  <c:v>1634.8</c:v>
                </c:pt>
                <c:pt idx="3">
                  <c:v>1637.2</c:v>
                </c:pt>
                <c:pt idx="4">
                  <c:v>1148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8800"/>
        <c:axId val="888580180"/>
      </c:scatterChart>
      <c:valAx>
        <c:axId val="348838800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</a:t>
                </a:r>
                <a:r>
                  <a:rPr altLang="en-US"/>
                  <a:t>℃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580180"/>
        <c:crosses val="autoZero"/>
        <c:crossBetween val="midCat"/>
      </c:valAx>
      <c:valAx>
        <c:axId val="88858018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R_T/Ω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38211382113821"/>
              <c:y val="0.3217322478516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8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Sheet1!$A$50:$E$50</c:f>
              <c:numCache>
                <c:formatCode>General</c:formatCode>
                <c:ptCount val="5"/>
                <c:pt idx="0">
                  <c:v>0.00329380764163373</c:v>
                </c:pt>
                <c:pt idx="1">
                  <c:v>0.00323939099449304</c:v>
                </c:pt>
                <c:pt idx="2">
                  <c:v>0.00319590923617769</c:v>
                </c:pt>
                <c:pt idx="3">
                  <c:v>0.00314169022934339</c:v>
                </c:pt>
                <c:pt idx="4">
                  <c:v>0.00309310238168883</c:v>
                </c:pt>
              </c:numCache>
            </c:numRef>
          </c:xVal>
          <c:yVal>
            <c:numRef>
              <c:f>Sheet1!$A$51:$E$51</c:f>
              <c:numCache>
                <c:formatCode>General</c:formatCode>
                <c:ptCount val="5"/>
                <c:pt idx="0">
                  <c:v>7.74759683869289</c:v>
                </c:pt>
                <c:pt idx="1">
                  <c:v>7.57650730270736</c:v>
                </c:pt>
                <c:pt idx="2">
                  <c:v>7.39927575169012</c:v>
                </c:pt>
                <c:pt idx="3">
                  <c:v>7.40074274461825</c:v>
                </c:pt>
                <c:pt idx="4">
                  <c:v>7.04577657687951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86878"/>
        <c:axId val="355878378"/>
      </c:scatterChart>
      <c:valAx>
        <c:axId val="3335868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1/T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5878378"/>
        <c:crosses val="autoZero"/>
        <c:crossBetween val="midCat"/>
      </c:valAx>
      <c:valAx>
        <c:axId val="3558783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lnR_T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58687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file:///C:\Users\&#21776;&#22025;&#33391;\AppData\Local\Temp\ksohtml\wps385E.tmp.jpg" TargetMode="External"/><Relationship Id="rId8" Type="http://schemas.openxmlformats.org/officeDocument/2006/relationships/image" Target="../media/image2.jpeg"/><Relationship Id="rId7" Type="http://schemas.openxmlformats.org/officeDocument/2006/relationships/image" Target="file:///C:\Users\&#21776;&#22025;&#33391;\AppData\Local\Temp\ksohtml\wps384E.tmp.jpg" TargetMode="External"/><Relationship Id="rId6" Type="http://schemas.openxmlformats.org/officeDocument/2006/relationships/image" Target="../media/image1.jpeg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1" Type="http://schemas.openxmlformats.org/officeDocument/2006/relationships/image" Target="file:///C:\Users\&#21776;&#22025;&#33391;\AppData\Local\Temp\ksohtml\wpsDA38.tmp.png" TargetMode="External"/><Relationship Id="rId20" Type="http://schemas.openxmlformats.org/officeDocument/2006/relationships/image" Target="../media/image8.png"/><Relationship Id="rId2" Type="http://schemas.openxmlformats.org/officeDocument/2006/relationships/chart" Target="../charts/chart2.xml"/><Relationship Id="rId19" Type="http://schemas.openxmlformats.org/officeDocument/2006/relationships/image" Target="file:///C:\Users\&#21776;&#22025;&#33391;\AppData\Local\Temp\ksohtml\wpsDA37.tmp.png" TargetMode="External"/><Relationship Id="rId18" Type="http://schemas.openxmlformats.org/officeDocument/2006/relationships/image" Target="../media/image7.png"/><Relationship Id="rId17" Type="http://schemas.openxmlformats.org/officeDocument/2006/relationships/image" Target="file:///C:\Users\&#21776;&#22025;&#33391;\AppData\Local\Temp\ksohtml\wpsDB37.tmp.jpg" TargetMode="External"/><Relationship Id="rId16" Type="http://schemas.openxmlformats.org/officeDocument/2006/relationships/image" Target="../media/image6.jpeg"/><Relationship Id="rId15" Type="http://schemas.openxmlformats.org/officeDocument/2006/relationships/image" Target="file:///C:\Users\&#21776;&#22025;&#33391;\AppData\Local\Temp\ksohtml\wps3861.tmp.jpg" TargetMode="External"/><Relationship Id="rId14" Type="http://schemas.openxmlformats.org/officeDocument/2006/relationships/image" Target="../media/image5.jpeg"/><Relationship Id="rId13" Type="http://schemas.openxmlformats.org/officeDocument/2006/relationships/image" Target="file:///C:\Users\&#21776;&#22025;&#33391;\AppData\Local\Temp\ksohtml\wps3860.tmp.jpg" TargetMode="External"/><Relationship Id="rId12" Type="http://schemas.openxmlformats.org/officeDocument/2006/relationships/image" Target="../media/image4.jpeg"/><Relationship Id="rId11" Type="http://schemas.openxmlformats.org/officeDocument/2006/relationships/image" Target="file:///C:\Users\&#21776;&#22025;&#33391;\AppData\Local\Temp\ksohtml\wps385F.tmp.jpg" TargetMode="External"/><Relationship Id="rId10" Type="http://schemas.openxmlformats.org/officeDocument/2006/relationships/image" Target="../media/image3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396240</xdr:colOff>
      <xdr:row>0</xdr:row>
      <xdr:rowOff>198120</xdr:rowOff>
    </xdr:to>
    <xdr:pic>
      <xdr:nvPicPr>
        <xdr:cNvPr id="2" name="图片 1"/>
        <xdr:cNvPicPr>
          <a:picLocks noChangeAspect="1"/>
        </xdr:cNvPicPr>
      </xdr:nvPicPr>
      <xdr:blipFill>
        <a:blip r:embed="rId6" r:link="rId7"/>
        <a:stretch>
          <a:fillRect/>
        </a:stretch>
      </xdr:blipFill>
      <xdr:spPr>
        <a:xfrm>
          <a:off x="0" y="0"/>
          <a:ext cx="3962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396240</xdr:colOff>
      <xdr:row>0</xdr:row>
      <xdr:rowOff>198120</xdr:rowOff>
    </xdr:to>
    <xdr:pic>
      <xdr:nvPicPr>
        <xdr:cNvPr id="3" name="图片 2"/>
        <xdr:cNvPicPr>
          <a:picLocks noChangeAspect="1"/>
        </xdr:cNvPicPr>
      </xdr:nvPicPr>
      <xdr:blipFill>
        <a:blip r:embed="rId8" r:link="rId9"/>
        <a:stretch>
          <a:fillRect/>
        </a:stretch>
      </xdr:blipFill>
      <xdr:spPr>
        <a:xfrm>
          <a:off x="967740" y="0"/>
          <a:ext cx="3962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396240</xdr:colOff>
      <xdr:row>0</xdr:row>
      <xdr:rowOff>198120</xdr:rowOff>
    </xdr:to>
    <xdr:pic>
      <xdr:nvPicPr>
        <xdr:cNvPr id="4" name="图片 3"/>
        <xdr:cNvPicPr>
          <a:picLocks noChangeAspect="1"/>
        </xdr:cNvPicPr>
      </xdr:nvPicPr>
      <xdr:blipFill>
        <a:blip r:embed="rId10" r:link="rId11"/>
        <a:stretch>
          <a:fillRect/>
        </a:stretch>
      </xdr:blipFill>
      <xdr:spPr>
        <a:xfrm>
          <a:off x="1935480" y="0"/>
          <a:ext cx="3962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396240</xdr:colOff>
      <xdr:row>0</xdr:row>
      <xdr:rowOff>198120</xdr:rowOff>
    </xdr:to>
    <xdr:pic>
      <xdr:nvPicPr>
        <xdr:cNvPr id="5" name="图片 4"/>
        <xdr:cNvPicPr>
          <a:picLocks noChangeAspect="1"/>
        </xdr:cNvPicPr>
      </xdr:nvPicPr>
      <xdr:blipFill>
        <a:blip r:embed="rId12" r:link="rId13"/>
        <a:stretch>
          <a:fillRect/>
        </a:stretch>
      </xdr:blipFill>
      <xdr:spPr>
        <a:xfrm>
          <a:off x="2903220" y="0"/>
          <a:ext cx="3962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396240</xdr:colOff>
      <xdr:row>0</xdr:row>
      <xdr:rowOff>198120</xdr:rowOff>
    </xdr:to>
    <xdr:pic>
      <xdr:nvPicPr>
        <xdr:cNvPr id="6" name="图片 5"/>
        <xdr:cNvPicPr>
          <a:picLocks noChangeAspect="1"/>
        </xdr:cNvPicPr>
      </xdr:nvPicPr>
      <xdr:blipFill>
        <a:blip r:embed="rId14" r:link="rId15"/>
        <a:stretch>
          <a:fillRect/>
        </a:stretch>
      </xdr:blipFill>
      <xdr:spPr>
        <a:xfrm>
          <a:off x="3870960" y="0"/>
          <a:ext cx="396240" cy="198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561340</xdr:colOff>
      <xdr:row>5</xdr:row>
      <xdr:rowOff>48260</xdr:rowOff>
    </xdr:from>
    <xdr:to>
      <xdr:col>13</xdr:col>
      <xdr:colOff>256540</xdr:colOff>
      <xdr:row>20</xdr:row>
      <xdr:rowOff>48260</xdr:rowOff>
    </xdr:to>
    <xdr:graphicFrame>
      <xdr:nvGraphicFramePr>
        <xdr:cNvPr id="7" name="图表 6"/>
        <xdr:cNvGraphicFramePr/>
      </xdr:nvGraphicFramePr>
      <xdr:xfrm>
        <a:off x="5400040" y="1021715"/>
        <a:ext cx="4572000" cy="2787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18</xdr:row>
      <xdr:rowOff>0</xdr:rowOff>
    </xdr:from>
    <xdr:to>
      <xdr:col>14</xdr:col>
      <xdr:colOff>274320</xdr:colOff>
      <xdr:row>19</xdr:row>
      <xdr:rowOff>53340</xdr:rowOff>
    </xdr:to>
    <xdr:pic>
      <xdr:nvPicPr>
        <xdr:cNvPr id="8" name="图片 7"/>
        <xdr:cNvPicPr>
          <a:picLocks noChangeAspect="1"/>
        </xdr:cNvPicPr>
      </xdr:nvPicPr>
      <xdr:blipFill>
        <a:blip r:embed="rId16" r:link="rId17"/>
        <a:stretch>
          <a:fillRect/>
        </a:stretch>
      </xdr:blipFill>
      <xdr:spPr>
        <a:xfrm>
          <a:off x="10325100" y="3394710"/>
          <a:ext cx="274320" cy="236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233680</xdr:colOff>
      <xdr:row>20</xdr:row>
      <xdr:rowOff>132080</xdr:rowOff>
    </xdr:from>
    <xdr:to>
      <xdr:col>17</xdr:col>
      <xdr:colOff>538480</xdr:colOff>
      <xdr:row>35</xdr:row>
      <xdr:rowOff>128270</xdr:rowOff>
    </xdr:to>
    <xdr:graphicFrame>
      <xdr:nvGraphicFramePr>
        <xdr:cNvPr id="11" name="图表 10"/>
        <xdr:cNvGraphicFramePr/>
      </xdr:nvGraphicFramePr>
      <xdr:xfrm>
        <a:off x="8120380" y="3892550"/>
        <a:ext cx="4572000" cy="2798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426720</xdr:colOff>
      <xdr:row>28</xdr:row>
      <xdr:rowOff>157480</xdr:rowOff>
    </xdr:from>
    <xdr:to>
      <xdr:col>8</xdr:col>
      <xdr:colOff>266700</xdr:colOff>
      <xdr:row>43</xdr:row>
      <xdr:rowOff>161290</xdr:rowOff>
    </xdr:to>
    <xdr:graphicFrame>
      <xdr:nvGraphicFramePr>
        <xdr:cNvPr id="12" name="图表 11"/>
        <xdr:cNvGraphicFramePr/>
      </xdr:nvGraphicFramePr>
      <xdr:xfrm>
        <a:off x="2362200" y="5440045"/>
        <a:ext cx="4572000" cy="2747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635</xdr:colOff>
      <xdr:row>52</xdr:row>
      <xdr:rowOff>40005</xdr:rowOff>
    </xdr:from>
    <xdr:to>
      <xdr:col>2</xdr:col>
      <xdr:colOff>861695</xdr:colOff>
      <xdr:row>53</xdr:row>
      <xdr:rowOff>131445</xdr:rowOff>
    </xdr:to>
    <xdr:pic>
      <xdr:nvPicPr>
        <xdr:cNvPr id="13" name="图片 12"/>
        <xdr:cNvPicPr>
          <a:picLocks noChangeAspect="1"/>
        </xdr:cNvPicPr>
      </xdr:nvPicPr>
      <xdr:blipFill>
        <a:blip r:embed="rId18" r:link="rId19"/>
        <a:stretch>
          <a:fillRect/>
        </a:stretch>
      </xdr:blipFill>
      <xdr:spPr>
        <a:xfrm>
          <a:off x="635" y="9770745"/>
          <a:ext cx="2796540" cy="274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53</xdr:row>
      <xdr:rowOff>123825</xdr:rowOff>
    </xdr:from>
    <xdr:to>
      <xdr:col>2</xdr:col>
      <xdr:colOff>777875</xdr:colOff>
      <xdr:row>55</xdr:row>
      <xdr:rowOff>32385</xdr:rowOff>
    </xdr:to>
    <xdr:pic>
      <xdr:nvPicPr>
        <xdr:cNvPr id="14" name="图片 13"/>
        <xdr:cNvPicPr>
          <a:picLocks noChangeAspect="1"/>
        </xdr:cNvPicPr>
      </xdr:nvPicPr>
      <xdr:blipFill>
        <a:blip r:embed="rId20" r:link="rId21"/>
        <a:stretch>
          <a:fillRect/>
        </a:stretch>
      </xdr:blipFill>
      <xdr:spPr>
        <a:xfrm>
          <a:off x="635" y="10037445"/>
          <a:ext cx="2712720" cy="274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5</xdr:col>
      <xdr:colOff>149860</xdr:colOff>
      <xdr:row>48</xdr:row>
      <xdr:rowOff>104140</xdr:rowOff>
    </xdr:from>
    <xdr:to>
      <xdr:col>12</xdr:col>
      <xdr:colOff>568960</xdr:colOff>
      <xdr:row>63</xdr:row>
      <xdr:rowOff>146050</xdr:rowOff>
    </xdr:to>
    <xdr:graphicFrame>
      <xdr:nvGraphicFramePr>
        <xdr:cNvPr id="15" name="图表 14"/>
        <xdr:cNvGraphicFramePr/>
      </xdr:nvGraphicFramePr>
      <xdr:xfrm>
        <a:off x="4988560" y="9078595"/>
        <a:ext cx="4686300" cy="280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294640</xdr:colOff>
      <xdr:row>55</xdr:row>
      <xdr:rowOff>162560</xdr:rowOff>
    </xdr:from>
    <xdr:to>
      <xdr:col>5</xdr:col>
      <xdr:colOff>27940</xdr:colOff>
      <xdr:row>70</xdr:row>
      <xdr:rowOff>168275</xdr:rowOff>
    </xdr:to>
    <xdr:graphicFrame>
      <xdr:nvGraphicFramePr>
        <xdr:cNvPr id="17" name="图表 16"/>
        <xdr:cNvGraphicFramePr/>
      </xdr:nvGraphicFramePr>
      <xdr:xfrm>
        <a:off x="294640" y="10441940"/>
        <a:ext cx="4572000" cy="2748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abSelected="1" topLeftCell="A67" workbookViewId="0">
      <selection activeCell="D75" sqref="D75:D79"/>
    </sheetView>
  </sheetViews>
  <sheetFormatPr defaultColWidth="8.88888888888889" defaultRowHeight="14.4" outlineLevelCol="4"/>
  <cols>
    <col min="1" max="5" width="14.1111111111111"/>
  </cols>
  <sheetData>
    <row r="1" ht="17.1" customHeight="1" spans="1:5">
      <c r="A1" s="1"/>
      <c r="B1" s="2"/>
      <c r="C1" s="2"/>
      <c r="D1" s="2"/>
      <c r="E1" s="2"/>
    </row>
    <row r="2" ht="16.35" spans="1:5">
      <c r="A2" s="3">
        <v>24.5</v>
      </c>
      <c r="B2" s="3">
        <v>30.1</v>
      </c>
      <c r="C2" s="3">
        <v>46</v>
      </c>
      <c r="D2" s="3">
        <v>60.5</v>
      </c>
      <c r="E2" s="3">
        <v>92.7</v>
      </c>
    </row>
    <row r="4" spans="1:5">
      <c r="A4">
        <v>1.28</v>
      </c>
      <c r="B4">
        <v>0.96</v>
      </c>
      <c r="C4">
        <v>0.64</v>
      </c>
      <c r="D4">
        <v>0.48</v>
      </c>
      <c r="E4">
        <v>0.32</v>
      </c>
    </row>
    <row r="6" spans="1:5">
      <c r="A6">
        <f>LN(A4)</f>
        <v>0.246860077931526</v>
      </c>
      <c r="B6">
        <f>LN(B4)</f>
        <v>-0.0408219945202552</v>
      </c>
      <c r="C6">
        <f>LN(C4)</f>
        <v>-0.446287102628419</v>
      </c>
      <c r="D6">
        <f>LN(D4)</f>
        <v>-0.7339691750802</v>
      </c>
      <c r="E6">
        <f>LN(E4)</f>
        <v>-1.13943428318836</v>
      </c>
    </row>
    <row r="7" spans="1:5">
      <c r="A7">
        <f>LN(A2)</f>
        <v>3.19867311755068</v>
      </c>
      <c r="B7">
        <f>LN(B2)</f>
        <v>3.40452517175483</v>
      </c>
      <c r="C7">
        <f>LN(C2)</f>
        <v>3.82864139648909</v>
      </c>
      <c r="D7">
        <f>LN(D2)</f>
        <v>4.1026433650368</v>
      </c>
      <c r="E7">
        <f>LN(E2)</f>
        <v>4.52936847257181</v>
      </c>
    </row>
    <row r="10" ht="15.15"/>
    <row r="11" spans="1:5">
      <c r="A11" s="2">
        <v>2.49</v>
      </c>
      <c r="B11" s="4">
        <v>4.98</v>
      </c>
      <c r="C11" s="4">
        <v>7.47</v>
      </c>
      <c r="D11" s="2">
        <v>9.96</v>
      </c>
      <c r="E11" s="2">
        <v>12.45</v>
      </c>
    </row>
    <row r="12" ht="15.15" spans="1:5">
      <c r="A12" s="2"/>
      <c r="B12" s="3"/>
      <c r="C12" s="3"/>
      <c r="D12" s="2"/>
      <c r="E12" s="2"/>
    </row>
    <row r="13" ht="16.35" spans="1:5">
      <c r="A13" s="3">
        <v>27.8</v>
      </c>
      <c r="B13" s="3">
        <v>38.6</v>
      </c>
      <c r="C13" s="3">
        <v>46.7</v>
      </c>
      <c r="D13" s="3">
        <v>52.4</v>
      </c>
      <c r="E13" s="3">
        <v>60.3</v>
      </c>
    </row>
    <row r="16" spans="1:5">
      <c r="A16">
        <f>LN(A11)</f>
        <v>0.912282710476616</v>
      </c>
      <c r="B16">
        <f>LN(B11)</f>
        <v>1.60542989103656</v>
      </c>
      <c r="C16">
        <f>LN(C11)</f>
        <v>2.01089499914473</v>
      </c>
      <c r="D16">
        <f>LN(D11)</f>
        <v>2.29857707159651</v>
      </c>
      <c r="E16">
        <f>LN(E11)</f>
        <v>2.52172062291072</v>
      </c>
    </row>
    <row r="17" spans="1:5">
      <c r="A17">
        <f>LN(A13)</f>
        <v>3.32503602069659</v>
      </c>
      <c r="B17">
        <f>LN(B13)</f>
        <v>3.65325227647078</v>
      </c>
      <c r="C17">
        <f>LN(C13)</f>
        <v>3.84374416467485</v>
      </c>
      <c r="D17">
        <f>LN(D13)</f>
        <v>3.958906591327</v>
      </c>
      <c r="E17">
        <f>LN(E13)</f>
        <v>4.09933210373314</v>
      </c>
    </row>
    <row r="22" ht="15.15"/>
    <row r="23" ht="16.35" spans="1:5">
      <c r="A23" s="2">
        <v>0.005688</v>
      </c>
      <c r="B23" s="2">
        <v>0.00579</v>
      </c>
      <c r="C23" s="2">
        <v>0.003477</v>
      </c>
      <c r="D23" s="2">
        <v>0.00179</v>
      </c>
      <c r="E23" s="2">
        <v>0.005621</v>
      </c>
    </row>
    <row r="24" ht="16.35" spans="1:5">
      <c r="A24" s="3">
        <v>38.6</v>
      </c>
      <c r="B24" s="3">
        <v>36.3</v>
      </c>
      <c r="C24" s="3">
        <v>49</v>
      </c>
      <c r="D24" s="3">
        <v>66.1</v>
      </c>
      <c r="E24" s="3">
        <v>39.4</v>
      </c>
    </row>
    <row r="26" spans="1:5">
      <c r="A26">
        <f>LN(A23)</f>
        <v>-5.1693965864812</v>
      </c>
      <c r="B26">
        <f>LN(B23)</f>
        <v>-5.15162298739723</v>
      </c>
      <c r="C26">
        <f>LN(C23)</f>
        <v>-5.66158542595641</v>
      </c>
      <c r="D26">
        <f>LN(D23)</f>
        <v>-6.32553965912947</v>
      </c>
      <c r="E26">
        <f>LN(E23)</f>
        <v>-5.1812456949622</v>
      </c>
    </row>
    <row r="27" spans="1:5">
      <c r="A27">
        <f>LN(A24)</f>
        <v>3.65325227647078</v>
      </c>
      <c r="B27">
        <f>LN(B24)</f>
        <v>3.5918177412708</v>
      </c>
      <c r="C27">
        <f>LN(C24)</f>
        <v>3.89182029811063</v>
      </c>
      <c r="D27">
        <f>LN(D24)</f>
        <v>4.19116874685764</v>
      </c>
      <c r="E27">
        <f>LN(E24)</f>
        <v>3.67376581630389</v>
      </c>
    </row>
    <row r="47" ht="15.15"/>
    <row r="48" ht="16.35" spans="1:5">
      <c r="A48" s="2">
        <v>30.6</v>
      </c>
      <c r="B48" s="2">
        <v>35.7</v>
      </c>
      <c r="C48" s="2">
        <v>39.9</v>
      </c>
      <c r="D48" s="2">
        <v>45.3</v>
      </c>
      <c r="E48" s="2">
        <v>50.3</v>
      </c>
    </row>
    <row r="49" ht="16.35" spans="1:5">
      <c r="A49" s="3">
        <v>2316</v>
      </c>
      <c r="B49" s="3">
        <v>1951.8</v>
      </c>
      <c r="C49" s="3">
        <v>1634.8</v>
      </c>
      <c r="D49" s="3">
        <v>1637.2</v>
      </c>
      <c r="E49" s="3">
        <v>1148</v>
      </c>
    </row>
    <row r="50" spans="1:5">
      <c r="A50">
        <f>1/(A48+273)</f>
        <v>0.00329380764163373</v>
      </c>
      <c r="B50">
        <f>1/(B48+273)</f>
        <v>0.00323939099449304</v>
      </c>
      <c r="C50">
        <f>1/(C48+273)</f>
        <v>0.00319590923617769</v>
      </c>
      <c r="D50">
        <f>1/(D48+273)</f>
        <v>0.00314169022934339</v>
      </c>
      <c r="E50">
        <f>1/(E48+273)</f>
        <v>0.00309310238168883</v>
      </c>
    </row>
    <row r="51" spans="1:5">
      <c r="A51">
        <f>LN(A49)</f>
        <v>7.74759683869289</v>
      </c>
      <c r="B51">
        <f>LN(B49)</f>
        <v>7.57650730270736</v>
      </c>
      <c r="C51">
        <f>LN(C49)</f>
        <v>7.39927575169012</v>
      </c>
      <c r="D51">
        <f>LN(D49)</f>
        <v>7.40074274461825</v>
      </c>
      <c r="E51">
        <f>LN(E49)</f>
        <v>7.04577657687951</v>
      </c>
    </row>
    <row r="73" ht="15.15"/>
    <row r="74" ht="16.35" spans="1:2">
      <c r="A74" s="5">
        <v>122.025</v>
      </c>
      <c r="B74">
        <f>2*(A75-A74)</f>
        <v>-0.957999999999998</v>
      </c>
    </row>
    <row r="75" ht="16.35" spans="1:5">
      <c r="A75" s="6">
        <v>121.546</v>
      </c>
      <c r="B75">
        <f t="shared" ref="B75:B83" si="0">2*(A76-A75)</f>
        <v>-1.072</v>
      </c>
      <c r="D75" s="7">
        <v>0.958</v>
      </c>
      <c r="E75">
        <f>AVERAGE(D75:D79)</f>
        <v>0.9472</v>
      </c>
    </row>
    <row r="76" ht="16.35" spans="1:4">
      <c r="A76" s="6">
        <v>121.01</v>
      </c>
      <c r="B76">
        <f t="shared" si="0"/>
        <v>-0.542000000000002</v>
      </c>
      <c r="D76" s="8">
        <v>0.542</v>
      </c>
    </row>
    <row r="77" ht="16.35" spans="1:4">
      <c r="A77" s="6">
        <v>120.739</v>
      </c>
      <c r="B77">
        <f t="shared" si="0"/>
        <v>-1.24200000000002</v>
      </c>
      <c r="D77" s="8">
        <v>0.788</v>
      </c>
    </row>
    <row r="78" ht="16.35" spans="1:4">
      <c r="A78" s="6">
        <v>120.118</v>
      </c>
      <c r="B78">
        <f t="shared" si="0"/>
        <v>-0.787999999999982</v>
      </c>
      <c r="D78" s="8">
        <v>1.348</v>
      </c>
    </row>
    <row r="79" ht="16.35" spans="1:4">
      <c r="A79" s="6">
        <v>119.724</v>
      </c>
      <c r="B79">
        <f t="shared" si="0"/>
        <v>-1.06400000000002</v>
      </c>
      <c r="D79" s="8">
        <v>1.1</v>
      </c>
    </row>
    <row r="80" ht="16.35" spans="1:2">
      <c r="A80" s="6">
        <v>119.192</v>
      </c>
      <c r="B80">
        <f t="shared" si="0"/>
        <v>-1.34799999999998</v>
      </c>
    </row>
    <row r="81" ht="16.35" spans="1:5">
      <c r="A81" s="6">
        <v>118.518</v>
      </c>
      <c r="B81">
        <f t="shared" si="0"/>
        <v>-0.936000000000007</v>
      </c>
      <c r="D81" s="2">
        <v>8.016</v>
      </c>
      <c r="E81">
        <f>AVERAGE(D81:D85)</f>
        <v>8.5896</v>
      </c>
    </row>
    <row r="82" ht="16.35" spans="1:4">
      <c r="A82" s="6">
        <v>118.05</v>
      </c>
      <c r="B82">
        <f t="shared" si="0"/>
        <v>-1.09999999999999</v>
      </c>
      <c r="D82" s="3">
        <v>8.07</v>
      </c>
    </row>
    <row r="83" ht="16.35" spans="1:4">
      <c r="A83" s="6">
        <v>117.5</v>
      </c>
      <c r="B83">
        <f t="shared" si="0"/>
        <v>-235</v>
      </c>
      <c r="D83" s="3">
        <v>8.896</v>
      </c>
    </row>
    <row r="84" ht="16.35" spans="4:4">
      <c r="D84" s="3">
        <v>9.024</v>
      </c>
    </row>
    <row r="85" ht="16.35" spans="4:4">
      <c r="D85" s="3">
        <v>8.942</v>
      </c>
    </row>
  </sheetData>
  <mergeCells count="5">
    <mergeCell ref="A11:A12"/>
    <mergeCell ref="B11:B12"/>
    <mergeCell ref="C11:C12"/>
    <mergeCell ref="D11:D12"/>
    <mergeCell ref="E11:E1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唐嘉良</dc:creator>
  <cp:lastModifiedBy>唐嘉良</cp:lastModifiedBy>
  <dcterms:created xsi:type="dcterms:W3CDTF">2021-11-22T10:23:03Z</dcterms:created>
  <dcterms:modified xsi:type="dcterms:W3CDTF">2021-11-23T11:18:44Z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02A001DF2848486D84E17131613AE335</vt:lpwstr>
  </property>
  <property fmtid="{D5CDD505-2E9C-101B-9397-08002B2CF9AE}" pid="3" name="KSOProductBuildVer">
    <vt:lpwstr>2052-11.1.0.11115</vt:lpwstr>
  </property>
</Properties>
</file>