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48" windowHeight="92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<sst xmlns="http://schemas.openxmlformats.org/spreadsheetml/2006/main" count="10" uniqueCount="5">
  <si>
    <t>-92.0 (注:-Hs)</t>
  </si>
  <si>
    <t>-18.4 (注:-Bs)</t>
  </si>
  <si>
    <t>--</t>
  </si>
  <si>
    <t>82.4 (注:Hs)</t>
  </si>
  <si>
    <t>18.0 (注:Bs)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</si>
</sst>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_ "/>
  </numFmts>
  <fonts count="23">
    <font>
      <sz val="11"/>
      <color theme="1"/>
      <name val="宋体"/>
      <charset val="134"/>
      <scheme val="minor"/>
    </font>
    <font>
      <b/>
      <sz val="10.5"/>
      <color theme="1"/>
      <name val="宋体"/>
      <charset val="134"/>
    </font>
    <font>
      <sz val="10.5"/>
      <color theme="1"/>
      <name val="宋体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13" borderId="8" applyNumberFormat="0" applyAlignment="0" applyProtection="0">
      <alignment vertical="center"/>
    </xf>
    <xf numFmtId="0" fontId="20" fillId="13" borderId="9" applyNumberFormat="0" applyAlignment="0" applyProtection="0">
      <alignment vertical="center"/>
    </xf>
    <xf numFmtId="0" fontId="19" fillId="21" borderId="11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top" wrapText="1"/>
    </xf>
    <xf numFmtId="0" fontId="2" fillId="0" borderId="4" xfId="0" applyFont="1" applyBorder="1" applyAlignment="1">
      <alignment horizontal="justify" vertical="top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justify" vertical="center" wrapText="1"/>
    </xf>
    <xf numFmtId="176" fontId="0" fillId="0" borderId="0" xfId="0" applyNumberFormat="1">
      <alignment vertical="center"/>
    </xf>
    <xf numFmtId="0" fontId="2" fillId="0" borderId="4" xfId="0" applyFont="1" applyBorder="1" applyAlignment="1">
      <alignment horizontal="justify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饱和磁滞回线</a:t>
            </a:r>
            <a:r>
              <a:rPr lang="en-US" altLang="zh-CN"/>
              <a:t>B-H</a:t>
            </a:r>
            <a:r>
              <a:rPr altLang="en-US"/>
              <a:t>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Sheet1!$E$8:$L$8</c:f>
              <c:numCache>
                <c:formatCode>General</c:formatCode>
                <c:ptCount val="8"/>
                <c:pt idx="0">
                  <c:v>-92</c:v>
                </c:pt>
                <c:pt idx="1">
                  <c:v>-14.4</c:v>
                </c:pt>
                <c:pt idx="2">
                  <c:v>0</c:v>
                </c:pt>
                <c:pt idx="3">
                  <c:v>5.6</c:v>
                </c:pt>
                <c:pt idx="4">
                  <c:v>82.4</c:v>
                </c:pt>
                <c:pt idx="5">
                  <c:v>5.6</c:v>
                </c:pt>
                <c:pt idx="6">
                  <c:v>0</c:v>
                </c:pt>
                <c:pt idx="7">
                  <c:v>-14.4</c:v>
                </c:pt>
              </c:numCache>
            </c:numRef>
          </c:xVal>
          <c:yVal>
            <c:numRef>
              <c:f>Sheet1!$E$9:$L$9</c:f>
              <c:numCache>
                <c:formatCode>General</c:formatCode>
                <c:ptCount val="8"/>
                <c:pt idx="0">
                  <c:v>-18.4</c:v>
                </c:pt>
                <c:pt idx="1">
                  <c:v>-9.2</c:v>
                </c:pt>
                <c:pt idx="2">
                  <c:v>-3.6</c:v>
                </c:pt>
                <c:pt idx="3">
                  <c:v>-2</c:v>
                </c:pt>
                <c:pt idx="4">
                  <c:v>18</c:v>
                </c:pt>
                <c:pt idx="5">
                  <c:v>-2</c:v>
                </c:pt>
                <c:pt idx="6">
                  <c:v>3.6</c:v>
                </c:pt>
                <c:pt idx="7">
                  <c:v>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02926"/>
        <c:axId val="882695673"/>
      </c:scatterChart>
      <c:valAx>
        <c:axId val="5020029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H(A/m)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2695673"/>
        <c:crosses val="autoZero"/>
        <c:crossBetween val="midCat"/>
      </c:valAx>
      <c:valAx>
        <c:axId val="8826956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B(T)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0029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Sheet1!$A$30:$T$30</c:f>
              <c:numCache>
                <c:formatCode>General</c:formatCode>
                <c:ptCount val="20"/>
                <c:pt idx="0">
                  <c:v>5.2</c:v>
                </c:pt>
                <c:pt idx="1">
                  <c:v>8.08</c:v>
                </c:pt>
                <c:pt idx="2">
                  <c:v>10.2</c:v>
                </c:pt>
                <c:pt idx="3">
                  <c:v>11.2</c:v>
                </c:pt>
                <c:pt idx="4">
                  <c:v>13.2</c:v>
                </c:pt>
                <c:pt idx="5">
                  <c:v>15.6</c:v>
                </c:pt>
                <c:pt idx="6">
                  <c:v>16.8</c:v>
                </c:pt>
                <c:pt idx="7">
                  <c:v>19.6</c:v>
                </c:pt>
                <c:pt idx="8">
                  <c:v>22.8</c:v>
                </c:pt>
                <c:pt idx="9">
                  <c:v>24</c:v>
                </c:pt>
                <c:pt idx="10">
                  <c:v>25.6</c:v>
                </c:pt>
                <c:pt idx="11">
                  <c:v>26.8</c:v>
                </c:pt>
                <c:pt idx="12">
                  <c:v>28.4</c:v>
                </c:pt>
                <c:pt idx="13">
                  <c:v>29.2</c:v>
                </c:pt>
                <c:pt idx="14">
                  <c:v>30</c:v>
                </c:pt>
                <c:pt idx="15">
                  <c:v>31.6</c:v>
                </c:pt>
                <c:pt idx="16">
                  <c:v>33.2</c:v>
                </c:pt>
                <c:pt idx="17">
                  <c:v>36</c:v>
                </c:pt>
                <c:pt idx="18">
                  <c:v>36.8</c:v>
                </c:pt>
                <c:pt idx="19">
                  <c:v>44.8</c:v>
                </c:pt>
              </c:numCache>
            </c:numRef>
          </c:xVal>
          <c:yVal>
            <c:numRef>
              <c:f>Sheet1!$A$31:$T$31</c:f>
              <c:numCache>
                <c:formatCode>General</c:formatCode>
                <c:ptCount val="20"/>
                <c:pt idx="0">
                  <c:v>1.68</c:v>
                </c:pt>
                <c:pt idx="1">
                  <c:v>2.56</c:v>
                </c:pt>
                <c:pt idx="2">
                  <c:v>3.34</c:v>
                </c:pt>
                <c:pt idx="3">
                  <c:v>3.76</c:v>
                </c:pt>
                <c:pt idx="4">
                  <c:v>4.4</c:v>
                </c:pt>
                <c:pt idx="5">
                  <c:v>5.2</c:v>
                </c:pt>
                <c:pt idx="6">
                  <c:v>5.6</c:v>
                </c:pt>
                <c:pt idx="7">
                  <c:v>6.8</c:v>
                </c:pt>
                <c:pt idx="8">
                  <c:v>7.8</c:v>
                </c:pt>
                <c:pt idx="9">
                  <c:v>8.2</c:v>
                </c:pt>
                <c:pt idx="10">
                  <c:v>8.8</c:v>
                </c:pt>
                <c:pt idx="11">
                  <c:v>9.2</c:v>
                </c:pt>
                <c:pt idx="12">
                  <c:v>9.6</c:v>
                </c:pt>
                <c:pt idx="13">
                  <c:v>10</c:v>
                </c:pt>
                <c:pt idx="14">
                  <c:v>10.2</c:v>
                </c:pt>
                <c:pt idx="15">
                  <c:v>10.8</c:v>
                </c:pt>
                <c:pt idx="16">
                  <c:v>11.2</c:v>
                </c:pt>
                <c:pt idx="17">
                  <c:v>11.8</c:v>
                </c:pt>
                <c:pt idx="18">
                  <c:v>12</c:v>
                </c:pt>
                <c:pt idx="19">
                  <c:v>13.6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10114"/>
        <c:axId val="426214892"/>
      </c:scatterChart>
      <c:valAx>
        <c:axId val="5833101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Hm(A/m)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214892"/>
        <c:crosses val="autoZero"/>
        <c:crossBetween val="midCat"/>
      </c:valAx>
      <c:valAx>
        <c:axId val="4262148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Bm(T)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31011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Sheet1!$A$33:$T$33</c:f>
              <c:numCache>
                <c:formatCode>General</c:formatCode>
                <c:ptCount val="20"/>
                <c:pt idx="0">
                  <c:v>5.2</c:v>
                </c:pt>
                <c:pt idx="1">
                  <c:v>8.08</c:v>
                </c:pt>
                <c:pt idx="2">
                  <c:v>10.2</c:v>
                </c:pt>
                <c:pt idx="3">
                  <c:v>11.2</c:v>
                </c:pt>
                <c:pt idx="4">
                  <c:v>13.2</c:v>
                </c:pt>
                <c:pt idx="5">
                  <c:v>15.6</c:v>
                </c:pt>
                <c:pt idx="6">
                  <c:v>16.8</c:v>
                </c:pt>
                <c:pt idx="7">
                  <c:v>19.6</c:v>
                </c:pt>
                <c:pt idx="8">
                  <c:v>22.8</c:v>
                </c:pt>
                <c:pt idx="9">
                  <c:v>24</c:v>
                </c:pt>
                <c:pt idx="10">
                  <c:v>25.6</c:v>
                </c:pt>
                <c:pt idx="11">
                  <c:v>26.8</c:v>
                </c:pt>
                <c:pt idx="12">
                  <c:v>28.4</c:v>
                </c:pt>
                <c:pt idx="13">
                  <c:v>29.2</c:v>
                </c:pt>
                <c:pt idx="14">
                  <c:v>30</c:v>
                </c:pt>
                <c:pt idx="15">
                  <c:v>31.6</c:v>
                </c:pt>
                <c:pt idx="16">
                  <c:v>33.2</c:v>
                </c:pt>
                <c:pt idx="17">
                  <c:v>36</c:v>
                </c:pt>
                <c:pt idx="18">
                  <c:v>36.8</c:v>
                </c:pt>
                <c:pt idx="19">
                  <c:v>44.8</c:v>
                </c:pt>
              </c:numCache>
            </c:numRef>
          </c:xVal>
          <c:yVal>
            <c:numRef>
              <c:f>Sheet1!$A$34:$T$34</c:f>
              <c:numCache>
                <c:formatCode>General</c:formatCode>
                <c:ptCount val="20"/>
                <c:pt idx="0">
                  <c:v>0.323076923076923</c:v>
                </c:pt>
                <c:pt idx="1">
                  <c:v>0.316831683168317</c:v>
                </c:pt>
                <c:pt idx="2">
                  <c:v>0.327450980392157</c:v>
                </c:pt>
                <c:pt idx="3">
                  <c:v>0.335714285714286</c:v>
                </c:pt>
                <c:pt idx="4">
                  <c:v>0.333333333333333</c:v>
                </c:pt>
                <c:pt idx="5">
                  <c:v>0.333333333333333</c:v>
                </c:pt>
                <c:pt idx="6">
                  <c:v>0.333333333333333</c:v>
                </c:pt>
                <c:pt idx="7">
                  <c:v>0.346938775510204</c:v>
                </c:pt>
                <c:pt idx="8">
                  <c:v>0.342105263157895</c:v>
                </c:pt>
                <c:pt idx="9">
                  <c:v>0.341666666666667</c:v>
                </c:pt>
                <c:pt idx="10">
                  <c:v>0.34375</c:v>
                </c:pt>
                <c:pt idx="11">
                  <c:v>0.343283582089552</c:v>
                </c:pt>
                <c:pt idx="12">
                  <c:v>0.338028169014085</c:v>
                </c:pt>
                <c:pt idx="13">
                  <c:v>0.342465753424658</c:v>
                </c:pt>
                <c:pt idx="14">
                  <c:v>0.34</c:v>
                </c:pt>
                <c:pt idx="15">
                  <c:v>0.341772151898734</c:v>
                </c:pt>
                <c:pt idx="16">
                  <c:v>0.337349397590361</c:v>
                </c:pt>
                <c:pt idx="17">
                  <c:v>0.327777777777778</c:v>
                </c:pt>
                <c:pt idx="18">
                  <c:v>0.326086956521739</c:v>
                </c:pt>
                <c:pt idx="19">
                  <c:v>0.303571428571429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35606"/>
        <c:axId val="813494786"/>
      </c:scatterChart>
      <c:valAx>
        <c:axId val="3911356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Hm(A/m)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94786"/>
        <c:crosses val="autoZero"/>
        <c:crossBetween val="midCat"/>
      </c:valAx>
      <c:valAx>
        <c:axId val="813494786"/>
        <c:scaling>
          <c:orientation val="minMax"/>
          <c:max val="0.37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μmμ0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13560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Sheet1!$A$56:$J$56</c:f>
              <c:numCache>
                <c:formatCode>General</c:formatCode>
                <c:ptCount val="10"/>
                <c:pt idx="0">
                  <c:v>0</c:v>
                </c:pt>
                <c:pt idx="1">
                  <c:v>23.1</c:v>
                </c:pt>
                <c:pt idx="2">
                  <c:v>34.6</c:v>
                </c:pt>
                <c:pt idx="3">
                  <c:v>46.2</c:v>
                </c:pt>
                <c:pt idx="4">
                  <c:v>57.7</c:v>
                </c:pt>
                <c:pt idx="5">
                  <c:v>80.8</c:v>
                </c:pt>
                <c:pt idx="6">
                  <c:v>103.8</c:v>
                </c:pt>
                <c:pt idx="7">
                  <c:v>138.5</c:v>
                </c:pt>
                <c:pt idx="8">
                  <c:v>184.6</c:v>
                </c:pt>
                <c:pt idx="9">
                  <c:v>230.8</c:v>
                </c:pt>
              </c:numCache>
            </c:numRef>
          </c:xVal>
          <c:yVal>
            <c:numRef>
              <c:f>Sheet1!$A$57:$J$57</c:f>
              <c:numCache>
                <c:formatCode>General</c:formatCode>
                <c:ptCount val="10"/>
                <c:pt idx="0">
                  <c:v>473.074348086944</c:v>
                </c:pt>
                <c:pt idx="1">
                  <c:v>355.758108087766</c:v>
                </c:pt>
                <c:pt idx="2">
                  <c:v>134.286983233787</c:v>
                </c:pt>
                <c:pt idx="3">
                  <c:v>102.83507067972</c:v>
                </c:pt>
                <c:pt idx="4">
                  <c:v>49.7805259222408</c:v>
                </c:pt>
                <c:pt idx="5">
                  <c:v>24.7929810846671</c:v>
                </c:pt>
                <c:pt idx="6">
                  <c:v>13.5390711863105</c:v>
                </c:pt>
                <c:pt idx="7">
                  <c:v>7.91484824810099</c:v>
                </c:pt>
                <c:pt idx="8">
                  <c:v>4.47977690175525</c:v>
                </c:pt>
                <c:pt idx="9">
                  <c:v>3.61715779754308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6850"/>
        <c:axId val="410606248"/>
      </c:scatterChart>
      <c:valAx>
        <c:axId val="1933468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H(A/m)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606248"/>
        <c:crosses val="autoZero"/>
        <c:crossBetween val="midCat"/>
      </c:valAx>
      <c:valAx>
        <c:axId val="41060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μr*10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34685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Sheet1!$B$110:$B$131</c:f>
              <c:numCache>
                <c:formatCode>General</c:formatCode>
                <c:ptCount val="22"/>
                <c:pt idx="0">
                  <c:v>0</c:v>
                </c:pt>
                <c:pt idx="1">
                  <c:v>313.3</c:v>
                </c:pt>
                <c:pt idx="2">
                  <c:v>513.3</c:v>
                </c:pt>
                <c:pt idx="3">
                  <c:v>780</c:v>
                </c:pt>
                <c:pt idx="4">
                  <c:v>1007.5</c:v>
                </c:pt>
                <c:pt idx="5">
                  <c:v>1282.5</c:v>
                </c:pt>
                <c:pt idx="6">
                  <c:v>1519.2</c:v>
                </c:pt>
                <c:pt idx="7">
                  <c:v>1801.7</c:v>
                </c:pt>
                <c:pt idx="8">
                  <c:v>2015.8</c:v>
                </c:pt>
                <c:pt idx="9">
                  <c:v>2260</c:v>
                </c:pt>
                <c:pt idx="10">
                  <c:v>2516.7</c:v>
                </c:pt>
                <c:pt idx="11">
                  <c:v>2750.8</c:v>
                </c:pt>
                <c:pt idx="12">
                  <c:v>3007.5</c:v>
                </c:pt>
                <c:pt idx="13">
                  <c:v>3243.3</c:v>
                </c:pt>
                <c:pt idx="14">
                  <c:v>3512.5</c:v>
                </c:pt>
                <c:pt idx="15">
                  <c:v>3746.7</c:v>
                </c:pt>
                <c:pt idx="16">
                  <c:v>4020.8</c:v>
                </c:pt>
                <c:pt idx="17">
                  <c:v>4273.3</c:v>
                </c:pt>
                <c:pt idx="18">
                  <c:v>4505.8</c:v>
                </c:pt>
                <c:pt idx="19">
                  <c:v>4775.8</c:v>
                </c:pt>
                <c:pt idx="20">
                  <c:v>5004.2</c:v>
                </c:pt>
                <c:pt idx="21">
                  <c:v>5348.3</c:v>
                </c:pt>
              </c:numCache>
            </c:numRef>
          </c:xVal>
          <c:yVal>
            <c:numRef>
              <c:f>Sheet1!$C$110:$C$131</c:f>
              <c:numCache>
                <c:formatCode>General</c:formatCode>
                <c:ptCount val="22"/>
                <c:pt idx="0">
                  <c:v>0</c:v>
                </c:pt>
                <c:pt idx="1">
                  <c:v>8.1</c:v>
                </c:pt>
                <c:pt idx="2">
                  <c:v>13.8</c:v>
                </c:pt>
                <c:pt idx="3">
                  <c:v>22.1</c:v>
                </c:pt>
                <c:pt idx="4">
                  <c:v>34</c:v>
                </c:pt>
                <c:pt idx="5">
                  <c:v>57</c:v>
                </c:pt>
                <c:pt idx="6">
                  <c:v>77.1</c:v>
                </c:pt>
                <c:pt idx="7">
                  <c:v>100.6</c:v>
                </c:pt>
                <c:pt idx="8">
                  <c:v>118.2</c:v>
                </c:pt>
                <c:pt idx="9">
                  <c:v>137.8</c:v>
                </c:pt>
                <c:pt idx="10">
                  <c:v>158.8</c:v>
                </c:pt>
                <c:pt idx="11">
                  <c:v>178.8</c:v>
                </c:pt>
                <c:pt idx="12">
                  <c:v>200.8</c:v>
                </c:pt>
                <c:pt idx="13">
                  <c:v>220.6</c:v>
                </c:pt>
                <c:pt idx="14">
                  <c:v>242.7</c:v>
                </c:pt>
                <c:pt idx="15">
                  <c:v>261.4</c:v>
                </c:pt>
                <c:pt idx="16">
                  <c:v>282.2</c:v>
                </c:pt>
                <c:pt idx="17">
                  <c:v>300.1</c:v>
                </c:pt>
                <c:pt idx="18">
                  <c:v>315.3</c:v>
                </c:pt>
                <c:pt idx="19">
                  <c:v>332</c:v>
                </c:pt>
                <c:pt idx="20">
                  <c:v>315.3</c:v>
                </c:pt>
                <c:pt idx="21">
                  <c:v>354.2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021081"/>
        <c:axId val="855461759"/>
      </c:scatterChart>
      <c:valAx>
        <c:axId val="9240210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H(A/m)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461759"/>
        <c:crosses val="autoZero"/>
        <c:crossBetween val="midCat"/>
      </c:valAx>
      <c:valAx>
        <c:axId val="8554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B(T)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02108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Sheet1!$B$137:$B$189</c:f>
              <c:numCache>
                <c:formatCode>General</c:formatCode>
                <c:ptCount val="53"/>
                <c:pt idx="0">
                  <c:v>370.3</c:v>
                </c:pt>
                <c:pt idx="1">
                  <c:v>364.3</c:v>
                </c:pt>
                <c:pt idx="2">
                  <c:v>357.5</c:v>
                </c:pt>
                <c:pt idx="3">
                  <c:v>349.8</c:v>
                </c:pt>
                <c:pt idx="4">
                  <c:v>340.1</c:v>
                </c:pt>
                <c:pt idx="5">
                  <c:v>328.3</c:v>
                </c:pt>
                <c:pt idx="6">
                  <c:v>312.3</c:v>
                </c:pt>
                <c:pt idx="7">
                  <c:v>292.2</c:v>
                </c:pt>
                <c:pt idx="8">
                  <c:v>266.9</c:v>
                </c:pt>
                <c:pt idx="9">
                  <c:v>236.3</c:v>
                </c:pt>
                <c:pt idx="10">
                  <c:v>201.7</c:v>
                </c:pt>
                <c:pt idx="11">
                  <c:v>162.7</c:v>
                </c:pt>
                <c:pt idx="12">
                  <c:v>123.4</c:v>
                </c:pt>
                <c:pt idx="13">
                  <c:v>82.3</c:v>
                </c:pt>
                <c:pt idx="14">
                  <c:v>42.6</c:v>
                </c:pt>
                <c:pt idx="15">
                  <c:v>0</c:v>
                </c:pt>
                <c:pt idx="16">
                  <c:v>-40.2</c:v>
                </c:pt>
                <c:pt idx="17">
                  <c:v>-85.4</c:v>
                </c:pt>
                <c:pt idx="18">
                  <c:v>-121.8</c:v>
                </c:pt>
                <c:pt idx="19">
                  <c:v>-164</c:v>
                </c:pt>
                <c:pt idx="20">
                  <c:v>-199.9</c:v>
                </c:pt>
                <c:pt idx="21">
                  <c:v>-236.9</c:v>
                </c:pt>
                <c:pt idx="22">
                  <c:v>-273.3</c:v>
                </c:pt>
                <c:pt idx="23">
                  <c:v>-306.4</c:v>
                </c:pt>
                <c:pt idx="24">
                  <c:v>-331.1</c:v>
                </c:pt>
                <c:pt idx="25">
                  <c:v>-358.8</c:v>
                </c:pt>
                <c:pt idx="26">
                  <c:v>-369</c:v>
                </c:pt>
                <c:pt idx="27">
                  <c:v>-362.7</c:v>
                </c:pt>
                <c:pt idx="28">
                  <c:v>-355.9</c:v>
                </c:pt>
                <c:pt idx="29">
                  <c:v>-347.9</c:v>
                </c:pt>
                <c:pt idx="30">
                  <c:v>-338.6</c:v>
                </c:pt>
                <c:pt idx="31">
                  <c:v>-327</c:v>
                </c:pt>
                <c:pt idx="32">
                  <c:v>-311.6</c:v>
                </c:pt>
                <c:pt idx="33">
                  <c:v>-291</c:v>
                </c:pt>
                <c:pt idx="34">
                  <c:v>-266.6</c:v>
                </c:pt>
                <c:pt idx="35">
                  <c:v>-236.6</c:v>
                </c:pt>
                <c:pt idx="36">
                  <c:v>-202.9</c:v>
                </c:pt>
                <c:pt idx="37">
                  <c:v>-164.7</c:v>
                </c:pt>
                <c:pt idx="38">
                  <c:v>-125.6</c:v>
                </c:pt>
                <c:pt idx="39">
                  <c:v>-84.3</c:v>
                </c:pt>
                <c:pt idx="40">
                  <c:v>-38.7</c:v>
                </c:pt>
                <c:pt idx="41">
                  <c:v>-3</c:v>
                </c:pt>
                <c:pt idx="42">
                  <c:v>39</c:v>
                </c:pt>
                <c:pt idx="43">
                  <c:v>85.8</c:v>
                </c:pt>
                <c:pt idx="44">
                  <c:v>120.4</c:v>
                </c:pt>
                <c:pt idx="45">
                  <c:v>168.8</c:v>
                </c:pt>
                <c:pt idx="46">
                  <c:v>196.6</c:v>
                </c:pt>
                <c:pt idx="47">
                  <c:v>233</c:v>
                </c:pt>
                <c:pt idx="48">
                  <c:v>267.2</c:v>
                </c:pt>
                <c:pt idx="49">
                  <c:v>299.4</c:v>
                </c:pt>
                <c:pt idx="50">
                  <c:v>327.4</c:v>
                </c:pt>
                <c:pt idx="51">
                  <c:v>351.1</c:v>
                </c:pt>
                <c:pt idx="52">
                  <c:v>363</c:v>
                </c:pt>
              </c:numCache>
            </c:numRef>
          </c:xVal>
          <c:yVal>
            <c:numRef>
              <c:f>Sheet1!$C$137:$C$189</c:f>
              <c:numCache>
                <c:formatCode>General</c:formatCode>
                <c:ptCount val="53"/>
                <c:pt idx="0">
                  <c:v>3565</c:v>
                </c:pt>
                <c:pt idx="1">
                  <c:v>3282.77777777778</c:v>
                </c:pt>
                <c:pt idx="2">
                  <c:v>3000</c:v>
                </c:pt>
                <c:pt idx="3">
                  <c:v>2730</c:v>
                </c:pt>
                <c:pt idx="4">
                  <c:v>2445.55555555556</c:v>
                </c:pt>
                <c:pt idx="5">
                  <c:v>2171.11111111111</c:v>
                </c:pt>
                <c:pt idx="6">
                  <c:v>1882.77777777778</c:v>
                </c:pt>
                <c:pt idx="7">
                  <c:v>1607.77777777778</c:v>
                </c:pt>
                <c:pt idx="8">
                  <c:v>1331.66666666667</c:v>
                </c:pt>
                <c:pt idx="9">
                  <c:v>1056.11111111111</c:v>
                </c:pt>
                <c:pt idx="10">
                  <c:v>779.444444444444</c:v>
                </c:pt>
                <c:pt idx="11">
                  <c:v>489.444444444444</c:v>
                </c:pt>
                <c:pt idx="12">
                  <c:v>210</c:v>
                </c:pt>
                <c:pt idx="13">
                  <c:v>-72.7777777777778</c:v>
                </c:pt>
                <c:pt idx="14">
                  <c:v>-342.777777777778</c:v>
                </c:pt>
                <c:pt idx="15">
                  <c:v>-625</c:v>
                </c:pt>
                <c:pt idx="16">
                  <c:v>-891.111111111111</c:v>
                </c:pt>
                <c:pt idx="17">
                  <c:v>-1192.77777777778</c:v>
                </c:pt>
                <c:pt idx="18">
                  <c:v>-1444.44444444444</c:v>
                </c:pt>
                <c:pt idx="19">
                  <c:v>-1742.22222222222</c:v>
                </c:pt>
                <c:pt idx="20">
                  <c:v>-2003.33333333333</c:v>
                </c:pt>
                <c:pt idx="21">
                  <c:v>-2282.77777777778</c:v>
                </c:pt>
                <c:pt idx="22">
                  <c:v>-2575</c:v>
                </c:pt>
                <c:pt idx="23">
                  <c:v>-2865</c:v>
                </c:pt>
                <c:pt idx="24">
                  <c:v>-3110.55555555556</c:v>
                </c:pt>
                <c:pt idx="25">
                  <c:v>-3430.55555555556</c:v>
                </c:pt>
                <c:pt idx="26">
                  <c:v>-3565.55555555556</c:v>
                </c:pt>
                <c:pt idx="27">
                  <c:v>-3277.77777777778</c:v>
                </c:pt>
                <c:pt idx="28">
                  <c:v>-3000</c:v>
                </c:pt>
                <c:pt idx="29">
                  <c:v>-2719.44444444444</c:v>
                </c:pt>
                <c:pt idx="30">
                  <c:v>-2446.66666666667</c:v>
                </c:pt>
                <c:pt idx="31">
                  <c:v>-2171.66666666667</c:v>
                </c:pt>
                <c:pt idx="32">
                  <c:v>-1887.22222222222</c:v>
                </c:pt>
                <c:pt idx="33">
                  <c:v>-1596.66666666667</c:v>
                </c:pt>
                <c:pt idx="34">
                  <c:v>-1328.33333333333</c:v>
                </c:pt>
                <c:pt idx="35">
                  <c:v>-1054.44444444444</c:v>
                </c:pt>
                <c:pt idx="36">
                  <c:v>-781.666666666667</c:v>
                </c:pt>
                <c:pt idx="37">
                  <c:v>-494.444444444444</c:v>
                </c:pt>
                <c:pt idx="38">
                  <c:v>-213.888888888889</c:v>
                </c:pt>
                <c:pt idx="39">
                  <c:v>71.6666666666667</c:v>
                </c:pt>
                <c:pt idx="40">
                  <c:v>381.111111111111</c:v>
                </c:pt>
                <c:pt idx="41">
                  <c:v>618.333333333333</c:v>
                </c:pt>
                <c:pt idx="42">
                  <c:v>896.111111111111</c:v>
                </c:pt>
                <c:pt idx="43">
                  <c:v>1209.44444444444</c:v>
                </c:pt>
                <c:pt idx="44">
                  <c:v>1450</c:v>
                </c:pt>
                <c:pt idx="45">
                  <c:v>1792.77777777778</c:v>
                </c:pt>
                <c:pt idx="46">
                  <c:v>1996.11111111111</c:v>
                </c:pt>
                <c:pt idx="47">
                  <c:v>2272.77777777778</c:v>
                </c:pt>
                <c:pt idx="48">
                  <c:v>2550</c:v>
                </c:pt>
                <c:pt idx="49">
                  <c:v>2836.66666666667</c:v>
                </c:pt>
                <c:pt idx="50">
                  <c:v>3121.66666666667</c:v>
                </c:pt>
                <c:pt idx="51">
                  <c:v>3406.11111111111</c:v>
                </c:pt>
                <c:pt idx="52">
                  <c:v>3566.11111111111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194691"/>
        <c:axId val="625695401"/>
      </c:scatterChart>
      <c:valAx>
        <c:axId val="9791946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H(A/m)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695401"/>
        <c:crosses val="autoZero"/>
        <c:crossBetween val="midCat"/>
      </c:valAx>
      <c:valAx>
        <c:axId val="6256954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B(T)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1946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548640</xdr:colOff>
      <xdr:row>10</xdr:row>
      <xdr:rowOff>147320</xdr:rowOff>
    </xdr:from>
    <xdr:to>
      <xdr:col>13</xdr:col>
      <xdr:colOff>243840</xdr:colOff>
      <xdr:row>25</xdr:row>
      <xdr:rowOff>156845</xdr:rowOff>
    </xdr:to>
    <xdr:graphicFrame>
      <xdr:nvGraphicFramePr>
        <xdr:cNvPr id="5" name="图表 4"/>
        <xdr:cNvGraphicFramePr/>
      </xdr:nvGraphicFramePr>
      <xdr:xfrm>
        <a:off x="5135880" y="2610485"/>
        <a:ext cx="6766560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12</xdr:row>
      <xdr:rowOff>83820</xdr:rowOff>
    </xdr:from>
    <xdr:to>
      <xdr:col>15</xdr:col>
      <xdr:colOff>584200</xdr:colOff>
      <xdr:row>27</xdr:row>
      <xdr:rowOff>83820</xdr:rowOff>
    </xdr:to>
    <xdr:graphicFrame>
      <xdr:nvGraphicFramePr>
        <xdr:cNvPr id="6" name="图表 5"/>
        <xdr:cNvGraphicFramePr/>
      </xdr:nvGraphicFramePr>
      <xdr:xfrm>
        <a:off x="7518400" y="2912745"/>
        <a:ext cx="64922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</xdr:colOff>
      <xdr:row>19</xdr:row>
      <xdr:rowOff>124460</xdr:rowOff>
    </xdr:from>
    <xdr:to>
      <xdr:col>16</xdr:col>
      <xdr:colOff>490220</xdr:colOff>
      <xdr:row>34</xdr:row>
      <xdr:rowOff>86360</xdr:rowOff>
    </xdr:to>
    <xdr:graphicFrame>
      <xdr:nvGraphicFramePr>
        <xdr:cNvPr id="7" name="图表 6"/>
        <xdr:cNvGraphicFramePr/>
      </xdr:nvGraphicFramePr>
      <xdr:xfrm>
        <a:off x="9954260" y="4233545"/>
        <a:ext cx="4846320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675640</xdr:colOff>
      <xdr:row>39</xdr:row>
      <xdr:rowOff>96520</xdr:rowOff>
    </xdr:from>
    <xdr:to>
      <xdr:col>8</xdr:col>
      <xdr:colOff>828040</xdr:colOff>
      <xdr:row>54</xdr:row>
      <xdr:rowOff>66040</xdr:rowOff>
    </xdr:to>
    <xdr:graphicFrame>
      <xdr:nvGraphicFramePr>
        <xdr:cNvPr id="8" name="图表 7"/>
        <xdr:cNvGraphicFramePr/>
      </xdr:nvGraphicFramePr>
      <xdr:xfrm>
        <a:off x="3411220" y="7929880"/>
        <a:ext cx="4655820" cy="275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472440</xdr:colOff>
      <xdr:row>112</xdr:row>
      <xdr:rowOff>119380</xdr:rowOff>
    </xdr:from>
    <xdr:to>
      <xdr:col>6</xdr:col>
      <xdr:colOff>624840</xdr:colOff>
      <xdr:row>127</xdr:row>
      <xdr:rowOff>3175</xdr:rowOff>
    </xdr:to>
    <xdr:graphicFrame>
      <xdr:nvGraphicFramePr>
        <xdr:cNvPr id="10" name="图表 9"/>
        <xdr:cNvGraphicFramePr/>
      </xdr:nvGraphicFramePr>
      <xdr:xfrm>
        <a:off x="1356360" y="21836380"/>
        <a:ext cx="4739640" cy="2769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22860</xdr:colOff>
      <xdr:row>188</xdr:row>
      <xdr:rowOff>134620</xdr:rowOff>
    </xdr:from>
    <xdr:to>
      <xdr:col>6</xdr:col>
      <xdr:colOff>7620</xdr:colOff>
      <xdr:row>203</xdr:row>
      <xdr:rowOff>151765</xdr:rowOff>
    </xdr:to>
    <xdr:graphicFrame>
      <xdr:nvGraphicFramePr>
        <xdr:cNvPr id="11" name="图表 10"/>
        <xdr:cNvGraphicFramePr/>
      </xdr:nvGraphicFramePr>
      <xdr:xfrm>
        <a:off x="906780" y="36436300"/>
        <a:ext cx="4572000" cy="2769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9"/>
  <sheetViews>
    <sheetView tabSelected="1" topLeftCell="A181" workbookViewId="0">
      <selection activeCell="B137" sqref="B137:C189"/>
    </sheetView>
  </sheetViews>
  <sheetFormatPr defaultColWidth="8.88888888888889" defaultRowHeight="14.4"/>
  <cols>
    <col min="1" max="2" width="12.8888888888889"/>
    <col min="3" max="4" width="14.1111111111111"/>
    <col min="5" max="20" width="12.8888888888889"/>
  </cols>
  <sheetData>
    <row r="1" ht="44.7" customHeight="1" spans="1:3">
      <c r="A1" s="1" t="s">
        <v>0</v>
      </c>
      <c r="B1" s="1" t="s">
        <v>1</v>
      </c>
      <c r="C1" s="1"/>
    </row>
    <row r="2" spans="1:3">
      <c r="A2" s="2"/>
      <c r="B2" s="2"/>
      <c r="C2" s="3"/>
    </row>
    <row r="3" ht="15.15" spans="1:3">
      <c r="A3" s="4">
        <v>-14.4</v>
      </c>
      <c r="B3" s="4">
        <v>-2</v>
      </c>
      <c r="C3" s="4">
        <v>-9.2</v>
      </c>
    </row>
    <row r="4" spans="1:3">
      <c r="A4" s="2"/>
      <c r="B4" s="2"/>
      <c r="C4" s="2"/>
    </row>
    <row r="5" ht="15.15" spans="1:12">
      <c r="A5" s="4">
        <v>0</v>
      </c>
      <c r="B5" s="4">
        <v>3.6</v>
      </c>
      <c r="C5" s="4">
        <v>-3.6</v>
      </c>
      <c r="G5">
        <v>-14.4</v>
      </c>
      <c r="I5">
        <v>0</v>
      </c>
      <c r="J5">
        <v>5.6</v>
      </c>
      <c r="K5">
        <v>5.6</v>
      </c>
      <c r="L5">
        <v>82.4</v>
      </c>
    </row>
    <row r="6" spans="1:12">
      <c r="A6" s="2"/>
      <c r="B6" s="2"/>
      <c r="C6" s="2"/>
      <c r="G6">
        <v>-2</v>
      </c>
      <c r="I6">
        <v>3.6</v>
      </c>
      <c r="J6">
        <v>5.6</v>
      </c>
      <c r="K6">
        <v>-2</v>
      </c>
      <c r="L6">
        <v>18</v>
      </c>
    </row>
    <row r="7" ht="15.15" spans="1:3">
      <c r="A7" s="4">
        <v>5.6</v>
      </c>
      <c r="B7" s="4">
        <v>-2</v>
      </c>
      <c r="C7" s="4">
        <v>5.6</v>
      </c>
    </row>
    <row r="8" ht="15.15" spans="1:13">
      <c r="A8" s="4" t="s">
        <v>2</v>
      </c>
      <c r="B8" s="4" t="s">
        <v>2</v>
      </c>
      <c r="C8" s="4" t="s">
        <v>2</v>
      </c>
      <c r="E8">
        <v>-92</v>
      </c>
      <c r="F8">
        <v>-14.4</v>
      </c>
      <c r="G8">
        <v>0</v>
      </c>
      <c r="H8">
        <v>5.6</v>
      </c>
      <c r="I8">
        <v>82.4</v>
      </c>
      <c r="J8">
        <v>5.6</v>
      </c>
      <c r="K8">
        <v>0</v>
      </c>
      <c r="L8">
        <v>-14.4</v>
      </c>
      <c r="M8">
        <v>-92</v>
      </c>
    </row>
    <row r="9" ht="15.15" spans="1:13">
      <c r="A9" s="4" t="s">
        <v>2</v>
      </c>
      <c r="B9" s="4" t="s">
        <v>2</v>
      </c>
      <c r="C9" s="4" t="s">
        <v>2</v>
      </c>
      <c r="E9">
        <v>-18.4</v>
      </c>
      <c r="F9">
        <v>-9.2</v>
      </c>
      <c r="G9">
        <v>-3.6</v>
      </c>
      <c r="H9">
        <v>-2</v>
      </c>
      <c r="I9">
        <v>18</v>
      </c>
      <c r="J9">
        <v>-2</v>
      </c>
      <c r="K9">
        <v>3.6</v>
      </c>
      <c r="L9">
        <v>-2</v>
      </c>
      <c r="M9">
        <v>-18.4</v>
      </c>
    </row>
    <row r="10" ht="30.3" customHeight="1" spans="1:3">
      <c r="A10" s="5" t="s">
        <v>3</v>
      </c>
      <c r="B10" s="5" t="s">
        <v>4</v>
      </c>
      <c r="C10" s="5"/>
    </row>
    <row r="29" ht="15.15"/>
    <row r="30" ht="15.15" spans="1:20">
      <c r="A30" s="6">
        <v>5.2</v>
      </c>
      <c r="B30" s="6">
        <v>8.08</v>
      </c>
      <c r="C30" s="6">
        <v>10.2</v>
      </c>
      <c r="D30" s="6">
        <v>11.2</v>
      </c>
      <c r="E30" s="6">
        <v>13.2</v>
      </c>
      <c r="F30" s="6">
        <v>15.6</v>
      </c>
      <c r="G30" s="6">
        <v>16.8</v>
      </c>
      <c r="H30" s="6">
        <v>19.6</v>
      </c>
      <c r="I30" s="6">
        <v>22.8</v>
      </c>
      <c r="J30" s="6">
        <v>24</v>
      </c>
      <c r="K30" s="6">
        <v>25.6</v>
      </c>
      <c r="L30" s="6">
        <v>26.8</v>
      </c>
      <c r="M30" s="6">
        <v>28.4</v>
      </c>
      <c r="N30" s="6">
        <v>29.2</v>
      </c>
      <c r="O30" s="6">
        <v>30</v>
      </c>
      <c r="P30" s="6">
        <v>31.6</v>
      </c>
      <c r="Q30" s="6">
        <v>33.2</v>
      </c>
      <c r="R30" s="6">
        <v>36</v>
      </c>
      <c r="S30" s="6">
        <v>36.8</v>
      </c>
      <c r="T30" s="6">
        <v>44.8</v>
      </c>
    </row>
    <row r="31" ht="15.15" spans="1:20">
      <c r="A31" s="7">
        <v>1.68</v>
      </c>
      <c r="B31" s="7">
        <v>2.56</v>
      </c>
      <c r="C31" s="7">
        <v>3.34</v>
      </c>
      <c r="D31" s="7">
        <v>3.76</v>
      </c>
      <c r="E31" s="7">
        <v>4.4</v>
      </c>
      <c r="F31" s="7">
        <v>5.2</v>
      </c>
      <c r="G31" s="7">
        <v>5.6</v>
      </c>
      <c r="H31" s="7">
        <v>6.8</v>
      </c>
      <c r="I31" s="7">
        <v>7.8</v>
      </c>
      <c r="J31" s="7">
        <v>8.2</v>
      </c>
      <c r="K31" s="7">
        <v>8.8</v>
      </c>
      <c r="L31" s="7">
        <v>9.2</v>
      </c>
      <c r="M31" s="7">
        <v>9.6</v>
      </c>
      <c r="N31" s="7">
        <v>10</v>
      </c>
      <c r="O31" s="7">
        <v>10.2</v>
      </c>
      <c r="P31" s="7">
        <v>10.8</v>
      </c>
      <c r="Q31" s="7">
        <v>11.2</v>
      </c>
      <c r="R31" s="7">
        <v>11.8</v>
      </c>
      <c r="S31" s="7">
        <v>12</v>
      </c>
      <c r="T31" s="7">
        <v>13.6</v>
      </c>
    </row>
    <row r="32" ht="15.15"/>
    <row r="33" ht="15.15" spans="1:20">
      <c r="A33" s="6">
        <v>5.2</v>
      </c>
      <c r="B33" s="6">
        <v>8.08</v>
      </c>
      <c r="C33" s="6">
        <v>10.2</v>
      </c>
      <c r="D33" s="6">
        <v>11.2</v>
      </c>
      <c r="E33" s="6">
        <v>13.2</v>
      </c>
      <c r="F33" s="6">
        <v>15.6</v>
      </c>
      <c r="G33" s="6">
        <v>16.8</v>
      </c>
      <c r="H33" s="6">
        <v>19.6</v>
      </c>
      <c r="I33" s="6">
        <v>22.8</v>
      </c>
      <c r="J33" s="6">
        <v>24</v>
      </c>
      <c r="K33" s="6">
        <v>25.6</v>
      </c>
      <c r="L33" s="6">
        <v>26.8</v>
      </c>
      <c r="M33" s="6">
        <v>28.4</v>
      </c>
      <c r="N33" s="6">
        <v>29.2</v>
      </c>
      <c r="O33" s="6">
        <v>30</v>
      </c>
      <c r="P33" s="6">
        <v>31.6</v>
      </c>
      <c r="Q33" s="6">
        <v>33.2</v>
      </c>
      <c r="R33" s="6">
        <v>36</v>
      </c>
      <c r="S33" s="6">
        <v>36.8</v>
      </c>
      <c r="T33" s="6">
        <v>44.8</v>
      </c>
    </row>
    <row r="34" spans="1:20">
      <c r="A34">
        <f>A31/A30</f>
        <v>0.323076923076923</v>
      </c>
      <c r="B34">
        <f t="shared" ref="B34:T34" si="0">B31/B30</f>
        <v>0.316831683168317</v>
      </c>
      <c r="C34">
        <f t="shared" si="0"/>
        <v>0.327450980392157</v>
      </c>
      <c r="D34">
        <f t="shared" si="0"/>
        <v>0.335714285714286</v>
      </c>
      <c r="E34">
        <f t="shared" si="0"/>
        <v>0.333333333333333</v>
      </c>
      <c r="F34">
        <f t="shared" si="0"/>
        <v>0.333333333333333</v>
      </c>
      <c r="G34">
        <f t="shared" si="0"/>
        <v>0.333333333333333</v>
      </c>
      <c r="H34">
        <f t="shared" si="0"/>
        <v>0.346938775510204</v>
      </c>
      <c r="I34">
        <f t="shared" si="0"/>
        <v>0.342105263157895</v>
      </c>
      <c r="J34">
        <f t="shared" si="0"/>
        <v>0.341666666666667</v>
      </c>
      <c r="K34">
        <f t="shared" si="0"/>
        <v>0.34375</v>
      </c>
      <c r="L34">
        <f t="shared" si="0"/>
        <v>0.343283582089552</v>
      </c>
      <c r="M34">
        <f t="shared" si="0"/>
        <v>0.338028169014085</v>
      </c>
      <c r="N34">
        <f t="shared" si="0"/>
        <v>0.342465753424658</v>
      </c>
      <c r="O34">
        <f t="shared" si="0"/>
        <v>0.34</v>
      </c>
      <c r="P34">
        <f t="shared" si="0"/>
        <v>0.341772151898734</v>
      </c>
      <c r="Q34">
        <f t="shared" si="0"/>
        <v>0.337349397590361</v>
      </c>
      <c r="R34">
        <f t="shared" si="0"/>
        <v>0.327777777777778</v>
      </c>
      <c r="S34">
        <f t="shared" si="0"/>
        <v>0.326086956521739</v>
      </c>
      <c r="T34">
        <f t="shared" si="0"/>
        <v>0.303571428571429</v>
      </c>
    </row>
    <row r="38" ht="15.15"/>
    <row r="39" ht="15.15" spans="8:17">
      <c r="H39" s="8">
        <v>0</v>
      </c>
      <c r="I39" s="8">
        <v>0.02</v>
      </c>
      <c r="J39" s="8">
        <v>0.03</v>
      </c>
      <c r="K39" s="8">
        <v>0.04</v>
      </c>
      <c r="L39" s="8">
        <v>0.05</v>
      </c>
      <c r="M39" s="8">
        <v>0.07</v>
      </c>
      <c r="N39" s="8">
        <v>0.09</v>
      </c>
      <c r="O39" s="8">
        <v>0.12</v>
      </c>
      <c r="P39" s="8">
        <v>0.16</v>
      </c>
      <c r="Q39" s="8">
        <v>0.2</v>
      </c>
    </row>
    <row r="40" spans="8:17">
      <c r="H40">
        <f>(15000/13)*H39</f>
        <v>0</v>
      </c>
      <c r="I40">
        <v>23.1</v>
      </c>
      <c r="J40">
        <v>34.6</v>
      </c>
      <c r="K40">
        <v>46.2</v>
      </c>
      <c r="L40">
        <v>57.7</v>
      </c>
      <c r="M40">
        <v>80.8</v>
      </c>
      <c r="N40">
        <v>103.8</v>
      </c>
      <c r="O40">
        <v>138.5</v>
      </c>
      <c r="P40">
        <v>184.6</v>
      </c>
      <c r="Q40">
        <v>230.8</v>
      </c>
    </row>
    <row r="41" ht="15.15"/>
    <row r="42" ht="15.15" spans="7:16">
      <c r="G42" s="8">
        <v>1.6</v>
      </c>
      <c r="H42" s="8">
        <v>2.96</v>
      </c>
      <c r="I42" s="8">
        <v>3.92</v>
      </c>
      <c r="J42" s="8">
        <v>8.24</v>
      </c>
      <c r="K42" s="8">
        <v>11.6</v>
      </c>
      <c r="L42" s="8">
        <v>15.6</v>
      </c>
      <c r="M42" s="8">
        <v>15.6</v>
      </c>
      <c r="N42" s="8">
        <v>14.2</v>
      </c>
      <c r="O42" s="8">
        <v>14.2</v>
      </c>
      <c r="P42" s="8">
        <v>14</v>
      </c>
    </row>
    <row r="43" spans="7:16">
      <c r="G43">
        <f>15000/13*G42</f>
        <v>1846.15384615385</v>
      </c>
      <c r="H43">
        <f t="shared" ref="H43:P43" si="1">15000/13*H42</f>
        <v>3415.38461538462</v>
      </c>
      <c r="I43">
        <f t="shared" si="1"/>
        <v>4523.07692307692</v>
      </c>
      <c r="J43">
        <f t="shared" si="1"/>
        <v>9507.69230769231</v>
      </c>
      <c r="K43">
        <f t="shared" si="1"/>
        <v>13384.6153846154</v>
      </c>
      <c r="L43">
        <f t="shared" si="1"/>
        <v>18000</v>
      </c>
      <c r="M43">
        <f t="shared" si="1"/>
        <v>18000</v>
      </c>
      <c r="N43">
        <f t="shared" si="1"/>
        <v>16384.6153846154</v>
      </c>
      <c r="O43">
        <f t="shared" si="1"/>
        <v>16384.6153846154</v>
      </c>
      <c r="P43">
        <f t="shared" si="1"/>
        <v>16153.8461538462</v>
      </c>
    </row>
    <row r="49" ht="15.15" spans="1:10">
      <c r="A49" s="9">
        <v>0.0862</v>
      </c>
      <c r="B49" s="9">
        <v>0.0456</v>
      </c>
      <c r="C49" s="9">
        <v>0.0432</v>
      </c>
      <c r="D49" s="9">
        <v>0.0451</v>
      </c>
      <c r="E49" s="9">
        <v>0.0279</v>
      </c>
      <c r="F49" s="9">
        <v>0.0124</v>
      </c>
      <c r="G49" s="9">
        <v>0.00621</v>
      </c>
      <c r="H49" s="9">
        <v>0.00369</v>
      </c>
      <c r="I49" s="9">
        <v>0.00237</v>
      </c>
      <c r="J49" s="9">
        <v>0.00195</v>
      </c>
    </row>
    <row r="52" ht="15.15" spans="1:10">
      <c r="A52" s="8">
        <v>14.5</v>
      </c>
      <c r="B52" s="8">
        <v>10.2</v>
      </c>
      <c r="C52" s="8">
        <v>25.6</v>
      </c>
      <c r="D52" s="8">
        <v>34.9</v>
      </c>
      <c r="E52" s="8">
        <v>44.6</v>
      </c>
      <c r="F52" s="8">
        <v>39.8</v>
      </c>
      <c r="G52" s="8">
        <v>36.5</v>
      </c>
      <c r="H52" s="8">
        <v>37.1</v>
      </c>
      <c r="I52" s="8">
        <v>42.1</v>
      </c>
      <c r="J52" s="8">
        <v>42.9</v>
      </c>
    </row>
    <row r="55" ht="15.15"/>
    <row r="56" ht="15.15" spans="1:10">
      <c r="A56" s="10">
        <v>0</v>
      </c>
      <c r="B56" s="10">
        <v>23.1</v>
      </c>
      <c r="C56" s="10">
        <v>34.6</v>
      </c>
      <c r="D56" s="10">
        <v>46.2</v>
      </c>
      <c r="E56" s="10">
        <v>57.7</v>
      </c>
      <c r="F56" s="10">
        <v>80.8</v>
      </c>
      <c r="G56" s="10">
        <v>103.8</v>
      </c>
      <c r="H56" s="10">
        <v>138.5</v>
      </c>
      <c r="I56" s="10">
        <v>184.6</v>
      </c>
      <c r="J56" s="10">
        <v>230.8</v>
      </c>
    </row>
    <row r="57" spans="1:10">
      <c r="A57">
        <f>A49/(A52*4*PI())*1000000</f>
        <v>473.074348086944</v>
      </c>
      <c r="B57">
        <f t="shared" ref="B57:J57" si="2">B49/(B52*4*PI())*1000000</f>
        <v>355.758108087766</v>
      </c>
      <c r="C57">
        <f t="shared" si="2"/>
        <v>134.286983233787</v>
      </c>
      <c r="D57">
        <f t="shared" si="2"/>
        <v>102.83507067972</v>
      </c>
      <c r="E57">
        <f t="shared" si="2"/>
        <v>49.7805259222408</v>
      </c>
      <c r="F57">
        <f t="shared" si="2"/>
        <v>24.7929810846671</v>
      </c>
      <c r="G57">
        <f t="shared" si="2"/>
        <v>13.5390711863105</v>
      </c>
      <c r="H57">
        <f t="shared" si="2"/>
        <v>7.91484824810099</v>
      </c>
      <c r="I57">
        <f t="shared" si="2"/>
        <v>4.47977690175525</v>
      </c>
      <c r="J57">
        <f t="shared" si="2"/>
        <v>3.61715779754308</v>
      </c>
    </row>
    <row r="59" ht="15.15"/>
    <row r="60" ht="15.15" spans="1:2">
      <c r="A60" s="11">
        <v>0</v>
      </c>
      <c r="B60" s="12">
        <f>50/6*A60</f>
        <v>0</v>
      </c>
    </row>
    <row r="61" ht="15.15" spans="1:2">
      <c r="A61" s="13">
        <v>37.6</v>
      </c>
      <c r="B61" s="12">
        <f t="shared" ref="B61:B81" si="3">50/6*A61</f>
        <v>313.333333333333</v>
      </c>
    </row>
    <row r="62" ht="15.15" spans="1:2">
      <c r="A62" s="13">
        <v>61.6</v>
      </c>
      <c r="B62" s="12">
        <f t="shared" si="3"/>
        <v>513.333333333333</v>
      </c>
    </row>
    <row r="63" ht="15.15" spans="1:25">
      <c r="A63" s="13">
        <v>93.6</v>
      </c>
      <c r="B63" s="12">
        <f t="shared" si="3"/>
        <v>780</v>
      </c>
      <c r="D63" s="12">
        <f t="shared" ref="D63:Y63" si="4">50/6*D62</f>
        <v>0</v>
      </c>
      <c r="E63" s="12">
        <f t="shared" si="4"/>
        <v>0</v>
      </c>
      <c r="F63" s="12">
        <f t="shared" si="4"/>
        <v>0</v>
      </c>
      <c r="G63" s="12">
        <f t="shared" si="4"/>
        <v>0</v>
      </c>
      <c r="H63" s="12">
        <f t="shared" si="4"/>
        <v>0</v>
      </c>
      <c r="I63" s="12">
        <f t="shared" si="4"/>
        <v>0</v>
      </c>
      <c r="J63" s="12">
        <f t="shared" si="4"/>
        <v>0</v>
      </c>
      <c r="K63" s="12">
        <f t="shared" si="4"/>
        <v>0</v>
      </c>
      <c r="L63" s="12">
        <f t="shared" si="4"/>
        <v>0</v>
      </c>
      <c r="M63" s="12">
        <f t="shared" si="4"/>
        <v>0</v>
      </c>
      <c r="N63" s="12">
        <f t="shared" si="4"/>
        <v>0</v>
      </c>
      <c r="O63" s="12">
        <f t="shared" si="4"/>
        <v>0</v>
      </c>
      <c r="P63" s="12">
        <f t="shared" si="4"/>
        <v>0</v>
      </c>
      <c r="Q63" s="12">
        <f t="shared" si="4"/>
        <v>0</v>
      </c>
      <c r="R63" s="12">
        <f t="shared" si="4"/>
        <v>0</v>
      </c>
      <c r="S63" s="12">
        <f t="shared" si="4"/>
        <v>0</v>
      </c>
      <c r="T63" s="12">
        <f t="shared" si="4"/>
        <v>0</v>
      </c>
      <c r="U63" s="12">
        <f t="shared" si="4"/>
        <v>0</v>
      </c>
      <c r="V63" s="12">
        <f t="shared" si="4"/>
        <v>0</v>
      </c>
      <c r="W63" s="12">
        <f t="shared" si="4"/>
        <v>0</v>
      </c>
      <c r="X63" s="12">
        <f t="shared" si="4"/>
        <v>0</v>
      </c>
      <c r="Y63" s="12">
        <f t="shared" si="4"/>
        <v>0</v>
      </c>
    </row>
    <row r="64" ht="15.15" spans="1:2">
      <c r="A64" s="13">
        <v>120.9</v>
      </c>
      <c r="B64" s="12">
        <f t="shared" si="3"/>
        <v>1007.5</v>
      </c>
    </row>
    <row r="65" ht="15.15" spans="1:25">
      <c r="A65" s="13">
        <v>153.9</v>
      </c>
      <c r="B65" s="12">
        <f t="shared" si="3"/>
        <v>1282.5</v>
      </c>
      <c r="D65" s="12">
        <f t="shared" ref="D65:Y65" si="5">50/6*D64</f>
        <v>0</v>
      </c>
      <c r="E65" s="12">
        <f t="shared" si="5"/>
        <v>0</v>
      </c>
      <c r="F65" s="12">
        <f t="shared" si="5"/>
        <v>0</v>
      </c>
      <c r="G65" s="12">
        <f t="shared" si="5"/>
        <v>0</v>
      </c>
      <c r="H65" s="12">
        <f t="shared" si="5"/>
        <v>0</v>
      </c>
      <c r="I65" s="12">
        <f t="shared" si="5"/>
        <v>0</v>
      </c>
      <c r="J65" s="12">
        <f t="shared" si="5"/>
        <v>0</v>
      </c>
      <c r="K65" s="12">
        <f t="shared" si="5"/>
        <v>0</v>
      </c>
      <c r="L65" s="12">
        <f t="shared" si="5"/>
        <v>0</v>
      </c>
      <c r="M65" s="12">
        <f t="shared" si="5"/>
        <v>0</v>
      </c>
      <c r="N65" s="12">
        <f t="shared" si="5"/>
        <v>0</v>
      </c>
      <c r="O65" s="12">
        <f t="shared" si="5"/>
        <v>0</v>
      </c>
      <c r="P65" s="12">
        <f t="shared" si="5"/>
        <v>0</v>
      </c>
      <c r="Q65" s="12">
        <f t="shared" si="5"/>
        <v>0</v>
      </c>
      <c r="R65" s="12">
        <f t="shared" si="5"/>
        <v>0</v>
      </c>
      <c r="S65" s="12">
        <f t="shared" si="5"/>
        <v>0</v>
      </c>
      <c r="T65" s="12">
        <f t="shared" si="5"/>
        <v>0</v>
      </c>
      <c r="U65" s="12">
        <f t="shared" si="5"/>
        <v>0</v>
      </c>
      <c r="V65" s="12">
        <f t="shared" si="5"/>
        <v>0</v>
      </c>
      <c r="W65" s="12">
        <f t="shared" si="5"/>
        <v>0</v>
      </c>
      <c r="X65" s="12">
        <f t="shared" si="5"/>
        <v>0</v>
      </c>
      <c r="Y65" s="12">
        <f t="shared" si="5"/>
        <v>0</v>
      </c>
    </row>
    <row r="66" ht="15.15" spans="1:2">
      <c r="A66" s="13">
        <v>182.3</v>
      </c>
      <c r="B66" s="12">
        <f t="shared" si="3"/>
        <v>1519.16666666667</v>
      </c>
    </row>
    <row r="67" ht="15.15" spans="1:2">
      <c r="A67" s="13">
        <v>216.2</v>
      </c>
      <c r="B67" s="12">
        <f t="shared" si="3"/>
        <v>1801.66666666667</v>
      </c>
    </row>
    <row r="68" ht="15.15" spans="1:2">
      <c r="A68" s="13">
        <v>241.9</v>
      </c>
      <c r="B68" s="12">
        <f t="shared" si="3"/>
        <v>2015.83333333333</v>
      </c>
    </row>
    <row r="69" ht="15.15" spans="1:4">
      <c r="A69" s="13">
        <v>271.2</v>
      </c>
      <c r="B69" s="12">
        <f t="shared" si="3"/>
        <v>2260</v>
      </c>
      <c r="D69">
        <f>B60-B85</f>
        <v>0</v>
      </c>
    </row>
    <row r="70" ht="15.15" spans="1:4">
      <c r="A70" s="11">
        <v>302</v>
      </c>
      <c r="B70" s="12">
        <f t="shared" si="3"/>
        <v>2516.66666666667</v>
      </c>
      <c r="D70">
        <f t="shared" ref="D70:D86" si="6">B61-B86</f>
        <v>259.618540039819</v>
      </c>
    </row>
    <row r="71" ht="15.15" spans="1:4">
      <c r="A71" s="13">
        <v>330.1</v>
      </c>
      <c r="B71" s="12">
        <f t="shared" si="3"/>
        <v>2750.83333333333</v>
      </c>
      <c r="D71">
        <f t="shared" si="6"/>
        <v>421.819241055494</v>
      </c>
    </row>
    <row r="72" ht="15.15" spans="1:4">
      <c r="A72" s="13">
        <v>360.9</v>
      </c>
      <c r="B72" s="12">
        <f t="shared" si="3"/>
        <v>3007.5</v>
      </c>
      <c r="D72">
        <f t="shared" si="6"/>
        <v>633.444823236213</v>
      </c>
    </row>
    <row r="73" ht="15.15" spans="1:4">
      <c r="A73" s="13">
        <v>389.2</v>
      </c>
      <c r="B73" s="12">
        <f t="shared" si="3"/>
        <v>3243.33333333333</v>
      </c>
      <c r="D73">
        <f t="shared" si="6"/>
        <v>782.030497286482</v>
      </c>
    </row>
    <row r="74" ht="15.15" spans="1:4">
      <c r="A74" s="13">
        <v>421.5</v>
      </c>
      <c r="B74" s="12">
        <f t="shared" si="3"/>
        <v>3512.5</v>
      </c>
      <c r="D74">
        <f t="shared" si="6"/>
        <v>904.507010156749</v>
      </c>
    </row>
    <row r="75" ht="15.15" spans="1:4">
      <c r="A75" s="13">
        <v>449.6</v>
      </c>
      <c r="B75" s="12">
        <f t="shared" si="3"/>
        <v>3746.66666666667</v>
      </c>
      <c r="D75">
        <f t="shared" si="6"/>
        <v>1007.88141198395</v>
      </c>
    </row>
    <row r="76" ht="15.15" spans="1:4">
      <c r="A76" s="13">
        <v>482.5</v>
      </c>
      <c r="B76" s="12">
        <f t="shared" si="3"/>
        <v>4020.83333333333</v>
      </c>
      <c r="D76">
        <f t="shared" si="6"/>
        <v>1134.54219687314</v>
      </c>
    </row>
    <row r="77" ht="15.15" spans="1:4">
      <c r="A77" s="13">
        <v>512.8</v>
      </c>
      <c r="B77" s="12">
        <f t="shared" si="3"/>
        <v>4273.33333333333</v>
      </c>
      <c r="D77">
        <f t="shared" si="6"/>
        <v>1231.99523860575</v>
      </c>
    </row>
    <row r="78" ht="15.15" spans="1:4">
      <c r="A78" s="13">
        <v>540.7</v>
      </c>
      <c r="B78" s="12">
        <f t="shared" si="3"/>
        <v>4505.83333333333</v>
      </c>
      <c r="D78">
        <f t="shared" si="6"/>
        <v>1346.18536841403</v>
      </c>
    </row>
    <row r="79" ht="15.15" spans="1:4">
      <c r="A79" s="13">
        <v>573.1</v>
      </c>
      <c r="B79" s="12">
        <f t="shared" si="3"/>
        <v>4775.83333333333</v>
      </c>
      <c r="D79">
        <f t="shared" si="6"/>
        <v>1463.59145987529</v>
      </c>
    </row>
    <row r="80" ht="15.15" spans="1:4">
      <c r="A80" s="13">
        <v>600.5</v>
      </c>
      <c r="B80" s="12">
        <f t="shared" si="3"/>
        <v>5004.16666666667</v>
      </c>
      <c r="D80">
        <f t="shared" si="6"/>
        <v>1565.12900729871</v>
      </c>
    </row>
    <row r="81" ht="15.15" spans="1:4">
      <c r="A81" s="13">
        <v>641.8</v>
      </c>
      <c r="B81" s="12">
        <f t="shared" si="3"/>
        <v>5348.33333333333</v>
      </c>
      <c r="D81">
        <f t="shared" si="6"/>
        <v>1675.90364279781</v>
      </c>
    </row>
    <row r="82" spans="4:4">
      <c r="D82">
        <f t="shared" si="6"/>
        <v>1780.43414808033</v>
      </c>
    </row>
    <row r="83" spans="4:4">
      <c r="D83">
        <f t="shared" si="6"/>
        <v>1903.04563798321</v>
      </c>
    </row>
    <row r="84" ht="15.15" spans="4:4">
      <c r="D84">
        <f t="shared" si="6"/>
        <v>2013.20407815744</v>
      </c>
    </row>
    <row r="85" ht="15.15" spans="1:4">
      <c r="A85" s="11">
        <v>0</v>
      </c>
      <c r="B85">
        <f>A85*0.002/(4*PI()*0.0001*0.24)</f>
        <v>0</v>
      </c>
      <c r="D85">
        <f t="shared" si="6"/>
        <v>2149.43646081113</v>
      </c>
    </row>
    <row r="86" ht="15.15" spans="1:4">
      <c r="A86" s="13">
        <v>8.1</v>
      </c>
      <c r="B86">
        <f t="shared" ref="B86:B106" si="7">A86*0.002/(4*PI()*0.0001*0.24)</f>
        <v>53.7147932935147</v>
      </c>
      <c r="D86">
        <f t="shared" si="6"/>
        <v>2283.23339908842</v>
      </c>
    </row>
    <row r="87" ht="15.15" spans="1:4">
      <c r="A87" s="13">
        <v>13.8</v>
      </c>
      <c r="B87">
        <f t="shared" si="7"/>
        <v>91.5140922778398</v>
      </c>
      <c r="D87">
        <f>B78-B103</f>
        <v>2414.93526846356</v>
      </c>
    </row>
    <row r="88" ht="15.15" spans="1:4">
      <c r="A88" s="13">
        <v>22.1</v>
      </c>
      <c r="B88">
        <f t="shared" si="7"/>
        <v>146.555176763787</v>
      </c>
      <c r="D88">
        <f>B79-B104</f>
        <v>2574.18995389545</v>
      </c>
    </row>
    <row r="89" ht="15.15" spans="1:4">
      <c r="A89" s="13">
        <v>34</v>
      </c>
      <c r="B89">
        <f t="shared" si="7"/>
        <v>225.469502713518</v>
      </c>
      <c r="D89">
        <f>B80-B105</f>
        <v>2913.26860179689</v>
      </c>
    </row>
    <row r="90" ht="15.15" spans="1:4">
      <c r="A90" s="13">
        <v>57</v>
      </c>
      <c r="B90">
        <f t="shared" si="7"/>
        <v>377.992989843251</v>
      </c>
      <c r="D90">
        <f>B81-B106</f>
        <v>2999.47163153544</v>
      </c>
    </row>
    <row r="91" ht="15.15" spans="1:4">
      <c r="A91" s="13">
        <v>77.1</v>
      </c>
      <c r="B91">
        <f t="shared" si="7"/>
        <v>511.285254682714</v>
      </c>
      <c r="D91">
        <f>B82-B107</f>
        <v>0</v>
      </c>
    </row>
    <row r="92" ht="15.15" spans="1:2">
      <c r="A92" s="13">
        <v>100.6</v>
      </c>
      <c r="B92">
        <f t="shared" si="7"/>
        <v>667.124469793528</v>
      </c>
    </row>
    <row r="93" ht="15.15" spans="1:2">
      <c r="A93" s="13">
        <v>118.2</v>
      </c>
      <c r="B93">
        <f t="shared" si="7"/>
        <v>783.838094727585</v>
      </c>
    </row>
    <row r="94" ht="15.15" spans="1:2">
      <c r="A94" s="13">
        <v>137.8</v>
      </c>
      <c r="B94">
        <f t="shared" si="7"/>
        <v>913.814631585966</v>
      </c>
    </row>
    <row r="95" ht="15.15" spans="1:2">
      <c r="A95" s="11">
        <v>158.8</v>
      </c>
      <c r="B95">
        <f t="shared" si="7"/>
        <v>1053.07520679137</v>
      </c>
    </row>
    <row r="96" ht="15.15" spans="1:2">
      <c r="A96" s="13">
        <v>178.8</v>
      </c>
      <c r="B96">
        <f t="shared" si="7"/>
        <v>1185.70432603462</v>
      </c>
    </row>
    <row r="97" ht="15.15" spans="1:2">
      <c r="A97" s="13">
        <v>200.8</v>
      </c>
      <c r="B97">
        <f t="shared" si="7"/>
        <v>1331.59635720219</v>
      </c>
    </row>
    <row r="98" ht="15.15" spans="1:2">
      <c r="A98" s="13">
        <v>220.6</v>
      </c>
      <c r="B98">
        <f t="shared" si="7"/>
        <v>1462.899185253</v>
      </c>
    </row>
    <row r="99" ht="15.15" spans="1:2">
      <c r="A99" s="13">
        <v>242.7</v>
      </c>
      <c r="B99">
        <f t="shared" si="7"/>
        <v>1609.45436201679</v>
      </c>
    </row>
    <row r="100" ht="15.15" spans="1:2">
      <c r="A100" s="13">
        <v>261.4</v>
      </c>
      <c r="B100">
        <f t="shared" si="7"/>
        <v>1733.46258850923</v>
      </c>
    </row>
    <row r="101" ht="15.15" spans="1:2">
      <c r="A101" s="13">
        <v>282.2</v>
      </c>
      <c r="B101">
        <f t="shared" si="7"/>
        <v>1871.3968725222</v>
      </c>
    </row>
    <row r="102" ht="15.15" spans="1:2">
      <c r="A102" s="13">
        <v>300.1</v>
      </c>
      <c r="B102">
        <f t="shared" si="7"/>
        <v>1990.09993424491</v>
      </c>
    </row>
    <row r="103" ht="15.15" spans="1:2">
      <c r="A103" s="13">
        <v>315.3</v>
      </c>
      <c r="B103">
        <f t="shared" si="7"/>
        <v>2090.89806486978</v>
      </c>
    </row>
    <row r="104" ht="15.15" spans="1:2">
      <c r="A104" s="13">
        <v>332</v>
      </c>
      <c r="B104">
        <f t="shared" si="7"/>
        <v>2201.64337943789</v>
      </c>
    </row>
    <row r="105" ht="15.15" spans="1:2">
      <c r="A105" s="13">
        <v>315.3</v>
      </c>
      <c r="B105">
        <f>A105*0.002/(4*PI()*0.0001*0.24)</f>
        <v>2090.89806486978</v>
      </c>
    </row>
    <row r="106" ht="15.15" spans="1:2">
      <c r="A106" s="13">
        <v>354.2</v>
      </c>
      <c r="B106">
        <f t="shared" si="7"/>
        <v>2348.86170179789</v>
      </c>
    </row>
    <row r="109" ht="15.15"/>
    <row r="110" ht="15.15" spans="2:3">
      <c r="B110" s="11">
        <v>0</v>
      </c>
      <c r="C110" s="11">
        <v>0</v>
      </c>
    </row>
    <row r="111" ht="15.15" spans="2:3">
      <c r="B111" s="13">
        <v>313.3</v>
      </c>
      <c r="C111" s="13">
        <v>8.1</v>
      </c>
    </row>
    <row r="112" ht="15.15" spans="2:3">
      <c r="B112" s="13">
        <v>513.3</v>
      </c>
      <c r="C112" s="13">
        <v>13.8</v>
      </c>
    </row>
    <row r="113" ht="15.15" spans="2:3">
      <c r="B113" s="13">
        <v>780</v>
      </c>
      <c r="C113" s="13">
        <v>22.1</v>
      </c>
    </row>
    <row r="114" ht="15.15" spans="2:3">
      <c r="B114" s="13">
        <v>1007.5</v>
      </c>
      <c r="C114" s="13">
        <v>34</v>
      </c>
    </row>
    <row r="115" ht="15.15" spans="2:3">
      <c r="B115" s="13">
        <v>1282.5</v>
      </c>
      <c r="C115" s="13">
        <v>57</v>
      </c>
    </row>
    <row r="116" ht="15.15" spans="2:3">
      <c r="B116" s="13">
        <v>1519.2</v>
      </c>
      <c r="C116" s="13">
        <v>77.1</v>
      </c>
    </row>
    <row r="117" ht="15.15" spans="2:3">
      <c r="B117" s="13">
        <v>1801.7</v>
      </c>
      <c r="C117" s="13">
        <v>100.6</v>
      </c>
    </row>
    <row r="118" ht="15.15" spans="2:3">
      <c r="B118" s="13">
        <v>2015.8</v>
      </c>
      <c r="C118" s="13">
        <v>118.2</v>
      </c>
    </row>
    <row r="119" ht="15.15" spans="2:3">
      <c r="B119" s="13">
        <v>2260</v>
      </c>
      <c r="C119" s="13">
        <v>137.8</v>
      </c>
    </row>
    <row r="120" ht="15.15" spans="2:3">
      <c r="B120" s="11">
        <v>2516.7</v>
      </c>
      <c r="C120" s="11">
        <v>158.8</v>
      </c>
    </row>
    <row r="121" ht="15.15" spans="2:3">
      <c r="B121" s="13">
        <v>2750.8</v>
      </c>
      <c r="C121" s="13">
        <v>178.8</v>
      </c>
    </row>
    <row r="122" ht="15.15" spans="2:3">
      <c r="B122" s="13">
        <v>3007.5</v>
      </c>
      <c r="C122" s="13">
        <v>200.8</v>
      </c>
    </row>
    <row r="123" ht="15.15" spans="2:3">
      <c r="B123" s="13">
        <v>3243.3</v>
      </c>
      <c r="C123" s="13">
        <v>220.6</v>
      </c>
    </row>
    <row r="124" ht="15.15" spans="2:3">
      <c r="B124" s="13">
        <v>3512.5</v>
      </c>
      <c r="C124" s="13">
        <v>242.7</v>
      </c>
    </row>
    <row r="125" ht="15.15" spans="2:3">
      <c r="B125" s="13">
        <v>3746.7</v>
      </c>
      <c r="C125" s="13">
        <v>261.4</v>
      </c>
    </row>
    <row r="126" ht="15.15" spans="2:3">
      <c r="B126" s="13">
        <v>4020.8</v>
      </c>
      <c r="C126" s="13">
        <v>282.2</v>
      </c>
    </row>
    <row r="127" ht="15.15" spans="2:3">
      <c r="B127" s="13">
        <v>4273.3</v>
      </c>
      <c r="C127" s="13">
        <v>300.1</v>
      </c>
    </row>
    <row r="128" ht="15.15" spans="2:3">
      <c r="B128" s="13">
        <v>4505.8</v>
      </c>
      <c r="C128" s="13">
        <v>315.3</v>
      </c>
    </row>
    <row r="129" ht="15.15" spans="2:3">
      <c r="B129" s="13">
        <v>4775.8</v>
      </c>
      <c r="C129" s="13">
        <v>332</v>
      </c>
    </row>
    <row r="130" ht="15.15" spans="2:3">
      <c r="B130" s="13">
        <v>5004.2</v>
      </c>
      <c r="C130" s="13">
        <v>315.3</v>
      </c>
    </row>
    <row r="131" ht="15.15" spans="2:3">
      <c r="B131" s="13">
        <v>5348.3</v>
      </c>
      <c r="C131" s="13">
        <v>354.2</v>
      </c>
    </row>
    <row r="136" ht="15.15"/>
    <row r="137" ht="15.15" spans="1:4">
      <c r="A137" s="8">
        <v>641.7</v>
      </c>
      <c r="B137" s="8">
        <v>370.3</v>
      </c>
      <c r="C137">
        <f>50/9*A137</f>
        <v>3565</v>
      </c>
      <c r="D137">
        <f>C137-B137*0.002/(4*PI()*0.0001*0.24)</f>
        <v>1109.3718572113</v>
      </c>
    </row>
    <row r="138" ht="15.15" spans="1:4">
      <c r="A138" s="9">
        <v>590.9</v>
      </c>
      <c r="B138" s="9">
        <v>364.3</v>
      </c>
      <c r="C138">
        <f t="shared" ref="C138:C169" si="8">50/9*A138</f>
        <v>3282.77777777778</v>
      </c>
      <c r="D138">
        <f t="shared" ref="D138:D169" si="9">C138-B138*0.002/(4*PI()*0.0001*0.24)</f>
        <v>866.938370762049</v>
      </c>
    </row>
    <row r="139" ht="15.15" spans="1:4">
      <c r="A139" s="9">
        <v>540</v>
      </c>
      <c r="B139" s="9">
        <v>357.5</v>
      </c>
      <c r="C139">
        <f t="shared" si="8"/>
        <v>3000</v>
      </c>
      <c r="D139">
        <f t="shared" si="9"/>
        <v>629.254493526976</v>
      </c>
    </row>
    <row r="140" ht="15.15" spans="1:4">
      <c r="A140" s="9">
        <v>491.4</v>
      </c>
      <c r="B140" s="9">
        <v>349.8</v>
      </c>
      <c r="C140">
        <f t="shared" si="8"/>
        <v>2730</v>
      </c>
      <c r="D140">
        <f t="shared" si="9"/>
        <v>410.316704435626</v>
      </c>
    </row>
    <row r="141" ht="15.15" spans="1:4">
      <c r="A141" s="9">
        <v>440.2</v>
      </c>
      <c r="B141" s="9">
        <v>340.1</v>
      </c>
      <c r="C141">
        <f t="shared" si="8"/>
        <v>2445.55555555556</v>
      </c>
      <c r="D141">
        <f t="shared" si="9"/>
        <v>190.197382824155</v>
      </c>
    </row>
    <row r="142" ht="15.15" spans="1:4">
      <c r="A142" s="9">
        <v>390.8</v>
      </c>
      <c r="B142" s="9">
        <v>328.3</v>
      </c>
      <c r="C142">
        <f t="shared" si="8"/>
        <v>2171.11111111111</v>
      </c>
      <c r="D142">
        <f t="shared" si="9"/>
        <v>-5.99588126677418</v>
      </c>
    </row>
    <row r="143" ht="15.15" spans="1:4">
      <c r="A143" s="9">
        <v>338.9</v>
      </c>
      <c r="B143" s="9">
        <v>312.3</v>
      </c>
      <c r="C143">
        <f t="shared" si="8"/>
        <v>1882.77777777778</v>
      </c>
      <c r="D143">
        <f t="shared" si="9"/>
        <v>-188.225919205511</v>
      </c>
    </row>
    <row r="144" ht="15.15" spans="1:4">
      <c r="A144" s="9">
        <v>289.4</v>
      </c>
      <c r="B144" s="9">
        <v>292.2</v>
      </c>
      <c r="C144">
        <f t="shared" si="8"/>
        <v>1607.77777777778</v>
      </c>
      <c r="D144">
        <f t="shared" si="9"/>
        <v>-329.933654366048</v>
      </c>
    </row>
    <row r="145" ht="15.15" spans="1:4">
      <c r="A145" s="9">
        <v>239.7</v>
      </c>
      <c r="B145" s="9">
        <v>266.9</v>
      </c>
      <c r="C145">
        <f t="shared" si="8"/>
        <v>1331.66666666667</v>
      </c>
      <c r="D145">
        <f t="shared" si="9"/>
        <v>-438.268929634453</v>
      </c>
    </row>
    <row r="146" ht="15.15" spans="1:4">
      <c r="A146" s="9">
        <v>190.1</v>
      </c>
      <c r="B146" s="9">
        <v>236.3</v>
      </c>
      <c r="C146">
        <f t="shared" si="8"/>
        <v>1056.11111111111</v>
      </c>
      <c r="D146">
        <f t="shared" si="9"/>
        <v>-510.901932747842</v>
      </c>
    </row>
    <row r="147" ht="15.15" spans="1:4">
      <c r="A147" s="9">
        <v>140.3</v>
      </c>
      <c r="B147" s="9">
        <v>201.7</v>
      </c>
      <c r="C147">
        <f t="shared" si="8"/>
        <v>779.444444444444</v>
      </c>
      <c r="D147">
        <f t="shared" si="9"/>
        <v>-558.120223123693</v>
      </c>
    </row>
    <row r="148" ht="15.15" spans="1:4">
      <c r="A148" s="9">
        <v>88.1</v>
      </c>
      <c r="B148" s="9">
        <v>162.7</v>
      </c>
      <c r="C148">
        <f t="shared" si="8"/>
        <v>489.444444444444</v>
      </c>
      <c r="D148">
        <f t="shared" si="9"/>
        <v>-589.493440599363</v>
      </c>
    </row>
    <row r="149" ht="15.15" spans="1:4">
      <c r="A149" s="9">
        <v>37.8</v>
      </c>
      <c r="B149" s="9">
        <v>123.4</v>
      </c>
      <c r="C149">
        <f t="shared" si="8"/>
        <v>210</v>
      </c>
      <c r="D149">
        <f t="shared" si="9"/>
        <v>-608.321665730829</v>
      </c>
    </row>
    <row r="150" ht="15.15" spans="1:4">
      <c r="A150" s="9">
        <v>-13.1</v>
      </c>
      <c r="B150" s="9">
        <v>82.3</v>
      </c>
      <c r="C150">
        <f t="shared" si="8"/>
        <v>-72.7777777777778</v>
      </c>
      <c r="D150">
        <f t="shared" si="9"/>
        <v>-618.546603463735</v>
      </c>
    </row>
    <row r="151" ht="15.15" spans="1:4">
      <c r="A151" s="9">
        <v>-61.7</v>
      </c>
      <c r="B151" s="9">
        <v>42.6</v>
      </c>
      <c r="C151">
        <f t="shared" si="8"/>
        <v>-342.777777777778</v>
      </c>
      <c r="D151">
        <f t="shared" si="9"/>
        <v>-625.277801765892</v>
      </c>
    </row>
    <row r="152" ht="15.15" spans="1:4">
      <c r="A152" s="9">
        <v>-112.5</v>
      </c>
      <c r="B152" s="9">
        <v>0</v>
      </c>
      <c r="C152">
        <f t="shared" si="8"/>
        <v>-625</v>
      </c>
      <c r="D152">
        <f t="shared" si="9"/>
        <v>-625</v>
      </c>
    </row>
    <row r="153" ht="15.15" spans="1:4">
      <c r="A153" s="9">
        <v>-160.4</v>
      </c>
      <c r="B153" s="9">
        <v>-40.2</v>
      </c>
      <c r="C153">
        <f t="shared" si="8"/>
        <v>-891.111111111111</v>
      </c>
      <c r="D153">
        <f t="shared" si="9"/>
        <v>-624.526581432186</v>
      </c>
    </row>
    <row r="154" ht="15.15" spans="1:4">
      <c r="A154" s="9">
        <v>-214.7</v>
      </c>
      <c r="B154" s="9">
        <v>-85.4</v>
      </c>
      <c r="C154">
        <f t="shared" si="8"/>
        <v>-1192.77777777778</v>
      </c>
      <c r="D154">
        <f t="shared" si="9"/>
        <v>-626.451438609117</v>
      </c>
    </row>
    <row r="155" ht="15.15" spans="1:4">
      <c r="A155" s="9">
        <v>-260</v>
      </c>
      <c r="B155" s="9">
        <v>-121.8</v>
      </c>
      <c r="C155">
        <f t="shared" si="8"/>
        <v>-1444.44444444444</v>
      </c>
      <c r="D155">
        <f t="shared" si="9"/>
        <v>-636.733108253075</v>
      </c>
    </row>
    <row r="156" ht="15.15" spans="1:4">
      <c r="A156" s="9">
        <v>-313.6</v>
      </c>
      <c r="B156" s="9">
        <v>-164</v>
      </c>
      <c r="C156">
        <f t="shared" si="8"/>
        <v>-1742.22222222222</v>
      </c>
      <c r="D156">
        <f t="shared" si="9"/>
        <v>-654.663444427604</v>
      </c>
    </row>
    <row r="157" ht="15.15" spans="1:4">
      <c r="A157" s="9">
        <v>-360.6</v>
      </c>
      <c r="B157" s="9">
        <v>-199.9</v>
      </c>
      <c r="C157">
        <f t="shared" si="8"/>
        <v>-2003.33333333333</v>
      </c>
      <c r="D157">
        <f t="shared" si="9"/>
        <v>-677.705286497088</v>
      </c>
    </row>
    <row r="158" ht="15.15" spans="1:4">
      <c r="A158" s="9">
        <v>-410.9</v>
      </c>
      <c r="B158" s="9">
        <v>-236.9</v>
      </c>
      <c r="C158">
        <f t="shared" si="8"/>
        <v>-2282.77777777778</v>
      </c>
      <c r="D158">
        <f t="shared" si="9"/>
        <v>-711.785860341527</v>
      </c>
    </row>
    <row r="159" ht="15.15" spans="1:4">
      <c r="A159" s="9">
        <v>-463.5</v>
      </c>
      <c r="B159" s="9">
        <v>-273.3</v>
      </c>
      <c r="C159">
        <f t="shared" si="8"/>
        <v>-2575</v>
      </c>
      <c r="D159">
        <f t="shared" si="9"/>
        <v>-762.623085541042</v>
      </c>
    </row>
    <row r="160" ht="15.15" spans="1:4">
      <c r="A160" s="9">
        <v>-515.7</v>
      </c>
      <c r="B160" s="9">
        <v>-306.4</v>
      </c>
      <c r="C160">
        <f t="shared" si="8"/>
        <v>-2865</v>
      </c>
      <c r="D160">
        <f t="shared" si="9"/>
        <v>-833.121893193469</v>
      </c>
    </row>
    <row r="161" ht="15.15" spans="1:4">
      <c r="A161" s="9">
        <v>-559.9</v>
      </c>
      <c r="B161" s="9">
        <v>-331.1</v>
      </c>
      <c r="C161">
        <f t="shared" si="8"/>
        <v>-3110.55555555556</v>
      </c>
      <c r="D161">
        <f t="shared" si="9"/>
        <v>-914.880486483616</v>
      </c>
    </row>
    <row r="162" ht="15.15" spans="1:4">
      <c r="A162" s="8">
        <v>-617.5</v>
      </c>
      <c r="B162" s="8">
        <v>-358.8</v>
      </c>
      <c r="C162">
        <f t="shared" si="8"/>
        <v>-3430.55555555556</v>
      </c>
      <c r="D162">
        <f t="shared" si="9"/>
        <v>-1051.18915633172</v>
      </c>
    </row>
    <row r="163" ht="15.15" spans="1:4">
      <c r="A163" s="9">
        <v>-641.8</v>
      </c>
      <c r="B163" s="9">
        <v>-369</v>
      </c>
      <c r="C163">
        <f t="shared" si="8"/>
        <v>-3565.55555555556</v>
      </c>
      <c r="D163">
        <f t="shared" si="9"/>
        <v>-1118.54830551766</v>
      </c>
    </row>
    <row r="164" ht="15.15" spans="1:4">
      <c r="A164" s="9">
        <v>-590</v>
      </c>
      <c r="B164" s="9">
        <v>-362.7</v>
      </c>
      <c r="C164">
        <f t="shared" si="8"/>
        <v>-3277.77777777778</v>
      </c>
      <c r="D164">
        <f t="shared" si="9"/>
        <v>-872.548700301509</v>
      </c>
    </row>
    <row r="165" ht="15.15" spans="1:4">
      <c r="A165" s="9">
        <v>-540</v>
      </c>
      <c r="B165" s="9">
        <v>-355.9</v>
      </c>
      <c r="C165">
        <f t="shared" si="8"/>
        <v>-3000</v>
      </c>
      <c r="D165">
        <f t="shared" si="9"/>
        <v>-639.864823066435</v>
      </c>
    </row>
    <row r="166" ht="15.15" spans="1:4">
      <c r="A166" s="9">
        <v>-489.5</v>
      </c>
      <c r="B166" s="9">
        <v>-347.9</v>
      </c>
      <c r="C166">
        <f t="shared" si="8"/>
        <v>-2719.44444444444</v>
      </c>
      <c r="D166">
        <f t="shared" si="9"/>
        <v>-412.360915208178</v>
      </c>
    </row>
    <row r="167" ht="15.15" spans="1:4">
      <c r="A167" s="9">
        <v>-440.4</v>
      </c>
      <c r="B167" s="9">
        <v>-338.6</v>
      </c>
      <c r="C167">
        <f t="shared" si="8"/>
        <v>-2446.66666666667</v>
      </c>
      <c r="D167">
        <f t="shared" si="9"/>
        <v>-201.25567787851</v>
      </c>
    </row>
    <row r="168" ht="15.15" spans="1:4">
      <c r="A168" s="9">
        <v>-390.9</v>
      </c>
      <c r="B168" s="9">
        <v>-327</v>
      </c>
      <c r="C168">
        <f t="shared" si="8"/>
        <v>-2171.66666666667</v>
      </c>
      <c r="D168">
        <f t="shared" si="9"/>
        <v>-3.18056703959246</v>
      </c>
    </row>
    <row r="169" ht="15.15" spans="1:4">
      <c r="A169" s="9">
        <v>-339.7</v>
      </c>
      <c r="B169" s="9">
        <v>-311.6</v>
      </c>
      <c r="C169">
        <f t="shared" si="8"/>
        <v>-1887.22222222222</v>
      </c>
      <c r="D169">
        <f t="shared" si="9"/>
        <v>179.139455587553</v>
      </c>
    </row>
    <row r="170" ht="15.15" spans="1:4">
      <c r="A170" s="9">
        <v>-287.4</v>
      </c>
      <c r="B170" s="9">
        <v>-291</v>
      </c>
      <c r="C170">
        <f t="shared" ref="C170:C189" si="10">50/9*A170</f>
        <v>-1596.66666666667</v>
      </c>
      <c r="D170">
        <f t="shared" ref="D170:D189" si="11">C170-B170*0.002/(4*PI()*0.0001*0.24)</f>
        <v>333.087018322565</v>
      </c>
    </row>
    <row r="171" ht="15.15" spans="1:4">
      <c r="A171" s="9">
        <v>-239.1</v>
      </c>
      <c r="B171" s="9">
        <v>-266.6</v>
      </c>
      <c r="C171">
        <f t="shared" si="10"/>
        <v>-1328.33333333333</v>
      </c>
      <c r="D171">
        <f t="shared" si="11"/>
        <v>439.612826179138</v>
      </c>
    </row>
    <row r="172" ht="15.15" spans="1:4">
      <c r="A172" s="9">
        <v>-189.8</v>
      </c>
      <c r="B172" s="9">
        <v>-236.6</v>
      </c>
      <c r="C172">
        <f t="shared" si="10"/>
        <v>-1054.44444444444</v>
      </c>
      <c r="D172">
        <f t="shared" si="11"/>
        <v>514.558036203157</v>
      </c>
    </row>
    <row r="173" ht="15.15" spans="1:4">
      <c r="A173" s="9">
        <v>-140.7</v>
      </c>
      <c r="B173" s="9">
        <v>-202.9</v>
      </c>
      <c r="C173">
        <f t="shared" si="10"/>
        <v>-781.666666666667</v>
      </c>
      <c r="D173">
        <f t="shared" si="11"/>
        <v>563.855748056065</v>
      </c>
    </row>
    <row r="174" ht="15.15" spans="1:4">
      <c r="A174" s="9">
        <v>-89</v>
      </c>
      <c r="B174" s="9">
        <v>-164.7</v>
      </c>
      <c r="C174">
        <f t="shared" si="10"/>
        <v>-494.444444444444</v>
      </c>
      <c r="D174">
        <f t="shared" si="11"/>
        <v>597.756352523687</v>
      </c>
    </row>
    <row r="175" ht="15.15" spans="1:4">
      <c r="A175" s="9">
        <v>-38.5</v>
      </c>
      <c r="B175" s="9">
        <v>-125.6</v>
      </c>
      <c r="C175">
        <f t="shared" si="10"/>
        <v>-213.888888888889</v>
      </c>
      <c r="D175">
        <f t="shared" si="11"/>
        <v>619.021979958697</v>
      </c>
    </row>
    <row r="176" ht="15.15" spans="1:4">
      <c r="A176" s="9">
        <v>12.9</v>
      </c>
      <c r="B176" s="9">
        <v>-84.3</v>
      </c>
      <c r="C176">
        <f t="shared" si="10"/>
        <v>71.6666666666667</v>
      </c>
      <c r="D176">
        <f t="shared" si="11"/>
        <v>630.698404276949</v>
      </c>
    </row>
    <row r="177" ht="15.15" spans="1:4">
      <c r="A177" s="9">
        <v>68.6</v>
      </c>
      <c r="B177" s="9">
        <v>-38.7</v>
      </c>
      <c r="C177">
        <f t="shared" si="10"/>
        <v>381.111111111111</v>
      </c>
      <c r="D177">
        <f t="shared" si="11"/>
        <v>637.748456846792</v>
      </c>
    </row>
    <row r="178" ht="15.15" spans="1:4">
      <c r="A178" s="9">
        <v>111.3</v>
      </c>
      <c r="B178" s="9">
        <v>-3</v>
      </c>
      <c r="C178">
        <f t="shared" si="10"/>
        <v>618.333333333333</v>
      </c>
      <c r="D178">
        <f t="shared" si="11"/>
        <v>638.22770121982</v>
      </c>
    </row>
    <row r="179" ht="15.15" spans="1:4">
      <c r="A179" s="9">
        <v>161.3</v>
      </c>
      <c r="B179" s="9">
        <v>39</v>
      </c>
      <c r="C179">
        <f t="shared" si="10"/>
        <v>896.111111111111</v>
      </c>
      <c r="D179">
        <f t="shared" si="11"/>
        <v>637.484328586781</v>
      </c>
    </row>
    <row r="180" ht="15.15" spans="1:4">
      <c r="A180" s="9">
        <v>217.7</v>
      </c>
      <c r="B180" s="9">
        <v>85.8</v>
      </c>
      <c r="C180">
        <f t="shared" si="10"/>
        <v>1209.44444444444</v>
      </c>
      <c r="D180">
        <f t="shared" si="11"/>
        <v>640.465522890918</v>
      </c>
    </row>
    <row r="181" ht="15.15" spans="1:4">
      <c r="A181" s="9">
        <v>261</v>
      </c>
      <c r="B181" s="9">
        <v>120.4</v>
      </c>
      <c r="C181">
        <f t="shared" si="10"/>
        <v>1450</v>
      </c>
      <c r="D181">
        <f t="shared" si="11"/>
        <v>651.572702155658</v>
      </c>
    </row>
    <row r="182" ht="15.15" spans="1:4">
      <c r="A182" s="9">
        <v>322.7</v>
      </c>
      <c r="B182" s="9">
        <v>168.8</v>
      </c>
      <c r="C182">
        <f t="shared" si="10"/>
        <v>1792.77777777778</v>
      </c>
      <c r="D182">
        <f t="shared" si="11"/>
        <v>673.38801136478</v>
      </c>
    </row>
    <row r="183" ht="15.15" spans="1:4">
      <c r="A183" s="9">
        <v>359.3</v>
      </c>
      <c r="B183" s="9">
        <v>196.6</v>
      </c>
      <c r="C183">
        <f t="shared" si="10"/>
        <v>1996.11111111111</v>
      </c>
      <c r="D183">
        <f t="shared" si="11"/>
        <v>692.366868950002</v>
      </c>
    </row>
    <row r="184" ht="15.15" spans="1:4">
      <c r="A184" s="9">
        <v>409.1</v>
      </c>
      <c r="B184" s="9">
        <v>233</v>
      </c>
      <c r="C184">
        <f t="shared" si="10"/>
        <v>2272.77777777778</v>
      </c>
      <c r="D184">
        <f t="shared" si="11"/>
        <v>727.64853859396</v>
      </c>
    </row>
    <row r="185" ht="15.15" spans="1:4">
      <c r="A185" s="9">
        <v>459</v>
      </c>
      <c r="B185" s="9">
        <v>267.2</v>
      </c>
      <c r="C185">
        <f t="shared" si="10"/>
        <v>2550</v>
      </c>
      <c r="D185">
        <f t="shared" si="11"/>
        <v>778.074966910232</v>
      </c>
    </row>
    <row r="186" ht="15.15" spans="1:4">
      <c r="A186" s="9">
        <v>510.6</v>
      </c>
      <c r="B186" s="9">
        <v>299.4</v>
      </c>
      <c r="C186">
        <f t="shared" si="10"/>
        <v>2836.66666666667</v>
      </c>
      <c r="D186">
        <f t="shared" si="11"/>
        <v>851.208751595272</v>
      </c>
    </row>
    <row r="187" ht="15.15" spans="1:4">
      <c r="A187" s="9">
        <v>561.9</v>
      </c>
      <c r="B187" s="9">
        <v>327.4</v>
      </c>
      <c r="C187">
        <f t="shared" si="10"/>
        <v>3121.66666666667</v>
      </c>
      <c r="D187">
        <f t="shared" si="11"/>
        <v>950.527984654728</v>
      </c>
    </row>
    <row r="188" ht="15.15" spans="1:4">
      <c r="A188" s="9">
        <v>613.1</v>
      </c>
      <c r="B188" s="9">
        <v>351.1</v>
      </c>
      <c r="C188">
        <f t="shared" si="10"/>
        <v>3406.11111111111</v>
      </c>
      <c r="D188">
        <f t="shared" si="11"/>
        <v>1077.80692279593</v>
      </c>
    </row>
    <row r="189" ht="15.15" spans="1:4">
      <c r="A189" s="8">
        <v>641.9</v>
      </c>
      <c r="B189" s="9">
        <v>363</v>
      </c>
      <c r="C189">
        <f t="shared" si="10"/>
        <v>3566.11111111111</v>
      </c>
      <c r="D189">
        <f t="shared" si="11"/>
        <v>1158.89259684619</v>
      </c>
    </row>
  </sheetData>
  <mergeCells count="2">
    <mergeCell ref="B1:C1"/>
    <mergeCell ref="B10:C10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唐嘉良</dc:creator>
  <cp:lastModifiedBy>唐嘉良</cp:lastModifiedBy>
  <dcterms:created xsi:type="dcterms:W3CDTF">2022-01-13T05:38:20Z</dcterms:created>
  <dcterms:modified xsi:type="dcterms:W3CDTF">2022-01-13T12:52:24Z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FC89E6F800B84D8A82FE21329FCB024E</vt:lpwstr>
  </property>
  <property fmtid="{D5CDD505-2E9C-101B-9397-08002B2CF9AE}" pid="3" name="KSOProductBuildVer">
    <vt:lpwstr>2052-11.1.0.11194</vt:lpwstr>
  </property>
</Properties>
</file>