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8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"/>
    </mc:Choice>
  </mc:AlternateContent>
  <xr:revisionPtr revIDLastSave="0" documentId="13_ncr:1_{6C814A00-20A6-4C0A-898E-398D554A53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分开" sheetId="7" r:id="rId1"/>
    <sheet name="一体" sheetId="1" r:id="rId2"/>
    <sheet name="Sheet2" sheetId="10" state="hidden" r:id="rId3"/>
    <sheet name="zk" sheetId="6" state="hidden" r:id="rId4"/>
    <sheet name="人力" sheetId="8" state="hidden" r:id="rId5"/>
    <sheet name="综合金融" sheetId="4" state="hidden" r:id="rId6"/>
    <sheet name="过去1年收入" sheetId="2" state="hidden" r:id="rId7"/>
    <sheet name="日活" sheetId="3" state="hidden" r:id="rId8"/>
    <sheet name="kpi" sheetId="9" state="hidden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D17" i="2"/>
  <c r="E17" i="2"/>
  <c r="F17" i="2"/>
  <c r="D18" i="2"/>
  <c r="E18" i="2"/>
  <c r="F18" i="2"/>
  <c r="E19" i="2"/>
  <c r="F19" i="2"/>
  <c r="G19" i="2"/>
  <c r="D19" i="2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G3" i="9"/>
  <c r="G4" i="9"/>
  <c r="G5" i="9"/>
  <c r="G6" i="9"/>
  <c r="G7" i="9"/>
  <c r="G8" i="9"/>
  <c r="G9" i="9"/>
  <c r="G10" i="9"/>
  <c r="G11" i="9"/>
  <c r="G12" i="9"/>
  <c r="G13" i="9"/>
  <c r="G2" i="9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H39" i="2"/>
  <c r="D39" i="2"/>
  <c r="E3" i="3"/>
  <c r="E4" i="3"/>
  <c r="E5" i="3"/>
  <c r="E6" i="3"/>
  <c r="E7" i="3"/>
  <c r="E8" i="3"/>
  <c r="E9" i="3"/>
  <c r="E10" i="3"/>
  <c r="E11" i="3"/>
  <c r="E12" i="3"/>
  <c r="E2" i="3"/>
  <c r="B3" i="3"/>
  <c r="B4" i="3"/>
  <c r="B5" i="3"/>
  <c r="B6" i="3"/>
  <c r="B7" i="3"/>
  <c r="B8" i="3"/>
  <c r="B9" i="3"/>
  <c r="B10" i="3"/>
  <c r="B11" i="3"/>
  <c r="B12" i="3"/>
  <c r="B2" i="3"/>
  <c r="C16" i="4"/>
  <c r="C17" i="4"/>
  <c r="C18" i="4"/>
  <c r="C19" i="4"/>
  <c r="C20" i="4"/>
  <c r="C15" i="4"/>
  <c r="B16" i="4"/>
  <c r="B17" i="4"/>
  <c r="B18" i="4"/>
  <c r="B19" i="4"/>
  <c r="B20" i="4"/>
  <c r="B3" i="4"/>
  <c r="B4" i="4"/>
  <c r="B5" i="4"/>
  <c r="B2" i="4"/>
  <c r="F11" i="3"/>
  <c r="G11" i="3"/>
  <c r="F12" i="3"/>
  <c r="G12" i="3"/>
  <c r="G10" i="3"/>
  <c r="G9" i="3"/>
  <c r="G8" i="3"/>
  <c r="G7" i="3"/>
  <c r="G6" i="3"/>
  <c r="G5" i="3"/>
  <c r="G4" i="3"/>
  <c r="G3" i="3"/>
  <c r="G2" i="3"/>
  <c r="F10" i="3"/>
  <c r="F9" i="3"/>
  <c r="F8" i="3"/>
  <c r="F7" i="3"/>
  <c r="F6" i="3"/>
  <c r="F5" i="3"/>
  <c r="F4" i="3"/>
  <c r="F3" i="3"/>
  <c r="F2" i="3"/>
  <c r="D12" i="3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3" i="3"/>
  <c r="C2" i="3"/>
  <c r="E13" i="3" l="1"/>
  <c r="B13" i="3"/>
  <c r="C21" i="3" l="1"/>
  <c r="C20" i="3"/>
  <c r="F21" i="3"/>
  <c r="F20" i="3"/>
  <c r="F19" i="3" l="1"/>
  <c r="C19" i="3"/>
  <c r="B15" i="4"/>
</calcChain>
</file>

<file path=xl/sharedStrings.xml><?xml version="1.0" encoding="utf-8"?>
<sst xmlns="http://schemas.openxmlformats.org/spreadsheetml/2006/main" count="120" uniqueCount="82">
  <si>
    <t>太平金服运营指标看板</t>
  </si>
  <si>
    <t>34周：2022-08-20 ~ 2022-08-26</t>
  </si>
  <si>
    <t>时间</t>
  </si>
  <si>
    <t>项目2</t>
  </si>
  <si>
    <t>项目3</t>
  </si>
  <si>
    <t>日活</t>
  </si>
  <si>
    <t>月活</t>
  </si>
  <si>
    <t>我的保单</t>
  </si>
  <si>
    <t>互联网银行</t>
  </si>
  <si>
    <t>理赔查询</t>
  </si>
  <si>
    <t>比例</t>
  </si>
  <si>
    <t>week</t>
  </si>
  <si>
    <t>value</t>
  </si>
  <si>
    <t>9月</t>
  </si>
  <si>
    <t>本周</t>
  </si>
  <si>
    <t>本周-1周</t>
  </si>
  <si>
    <t>本周-2周</t>
  </si>
  <si>
    <t>本周-3周</t>
  </si>
  <si>
    <t>综合金融规模</t>
  </si>
  <si>
    <t>基金规模</t>
  </si>
  <si>
    <t>资管规模</t>
  </si>
  <si>
    <t>4月</t>
  </si>
  <si>
    <t>5月</t>
  </si>
  <si>
    <t>6月</t>
  </si>
  <si>
    <t>7月</t>
  </si>
  <si>
    <t>8月</t>
  </si>
  <si>
    <t>重点项目</t>
  </si>
  <si>
    <t>台州利民保营业收入</t>
  </si>
  <si>
    <t>台州利民保投人数</t>
  </si>
  <si>
    <t>蔚能电池营业收入</t>
  </si>
  <si>
    <t>蔚能电池保费规模</t>
  </si>
  <si>
    <t>总数</t>
  </si>
  <si>
    <t>月份</t>
  </si>
  <si>
    <t>收入额</t>
  </si>
  <si>
    <t>1月</t>
  </si>
  <si>
    <t>2月</t>
  </si>
  <si>
    <t>3月</t>
  </si>
  <si>
    <t>金额</t>
  </si>
  <si>
    <t>名称</t>
  </si>
  <si>
    <t>个险保费规模</t>
  </si>
  <si>
    <t>团险保费规模</t>
  </si>
  <si>
    <t>年份</t>
  </si>
  <si>
    <t>营业收入（万元）</t>
  </si>
  <si>
    <t>2022(1-8月)</t>
  </si>
  <si>
    <t>总额</t>
  </si>
  <si>
    <t>太平通</t>
  </si>
  <si>
    <t>经纪</t>
  </si>
  <si>
    <t>普惠</t>
  </si>
  <si>
    <t>智勘</t>
  </si>
  <si>
    <t>机构</t>
  </si>
  <si>
    <t>在册人力</t>
  </si>
  <si>
    <t>山东</t>
  </si>
  <si>
    <t>总公司</t>
  </si>
  <si>
    <t>山西</t>
  </si>
  <si>
    <t>天津</t>
  </si>
  <si>
    <t>深圳</t>
  </si>
  <si>
    <t>上海</t>
  </si>
  <si>
    <t>广东</t>
  </si>
  <si>
    <t>厦门</t>
  </si>
  <si>
    <t>吉林</t>
  </si>
  <si>
    <t>江西</t>
  </si>
  <si>
    <t>四川</t>
  </si>
  <si>
    <t>北京</t>
  </si>
  <si>
    <t>河南</t>
  </si>
  <si>
    <t>陕西</t>
  </si>
  <si>
    <t>海南</t>
  </si>
  <si>
    <t>河北</t>
  </si>
  <si>
    <t>湖北</t>
  </si>
  <si>
    <t>湖南</t>
  </si>
  <si>
    <t>江苏</t>
  </si>
  <si>
    <t>广西</t>
  </si>
  <si>
    <t>辽宁</t>
  </si>
  <si>
    <t>新增人力</t>
  </si>
  <si>
    <t>举绩人力</t>
  </si>
  <si>
    <t>员工性质</t>
  </si>
  <si>
    <t>员工数量</t>
  </si>
  <si>
    <t>内勤</t>
  </si>
  <si>
    <t>外包</t>
  </si>
  <si>
    <t>新增放款</t>
  </si>
  <si>
    <t>xxxx年xx月xx日</t>
  </si>
  <si>
    <t>日期</t>
  </si>
  <si>
    <t>注册数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</si>
</sst>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indexed="64"/>
      </right>
      <top/>
      <bottom style="medium">
        <color theme="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2"/>
      </bottom>
      <diagonal/>
    </border>
    <border>
      <left/>
      <right style="medium">
        <color theme="1"/>
      </right>
      <top/>
      <bottom style="medium">
        <color theme="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0" fontId="0" fillId="0" borderId="0" xfId="2" applyNumberFormat="1" applyFont="1"/>
    <xf numFmtId="0" fontId="0" fillId="2" borderId="0" xfId="0" applyFill="1"/>
    <xf numFmtId="9" fontId="0" fillId="2" borderId="0" xfId="2" applyFont="1" applyFill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3">
    <cellStyle name="百分比" xfId="2" builtinId="5"/>
    <cellStyle name="常规" xfId="0" builtinId="0"/>
    <cellStyle name="常规 2" xfId="1" xr:uid="{766AF7AC-4D29-4EA8-9EDD-A622CAA0911D}"/>
  </cellStyles>
  <dxfs count="3">
    <dxf>
      <numFmt numFmtId="0" formatCode="General"/>
    </dxf>
    <dxf>
      <numFmt numFmtId="1" formatCode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140</c:v>
                </c:pt>
                <c:pt idx="1">
                  <c:v>70</c:v>
                </c:pt>
                <c:pt idx="2">
                  <c:v>130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60</c:v>
                </c:pt>
                <c:pt idx="7">
                  <c:v>70</c:v>
                </c:pt>
                <c:pt idx="8">
                  <c:v>100</c:v>
                </c:pt>
                <c:pt idx="9">
                  <c:v>50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F-4C6D-ABAC-CD586B80FF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1760</c:v>
                      </c:pt>
                      <c:pt idx="1">
                        <c:v>2340</c:v>
                      </c:pt>
                      <c:pt idx="2">
                        <c:v>4110</c:v>
                      </c:pt>
                      <c:pt idx="3">
                        <c:v>2920</c:v>
                      </c:pt>
                      <c:pt idx="4">
                        <c:v>3780</c:v>
                      </c:pt>
                      <c:pt idx="5">
                        <c:v>2740</c:v>
                      </c:pt>
                      <c:pt idx="6">
                        <c:v>2460</c:v>
                      </c:pt>
                      <c:pt idx="7">
                        <c:v>2070</c:v>
                      </c:pt>
                      <c:pt idx="8">
                        <c:v>2260</c:v>
                      </c:pt>
                      <c:pt idx="9">
                        <c:v>4110</c:v>
                      </c:pt>
                      <c:pt idx="10">
                        <c:v>3850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8F-4C6D-ABAC-CD586B80FFDE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[1]TOP5!$A$3:$A$7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[1]TOP5!$B$3:$B$7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A-4427-9696-919D5FF1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B-4D34-82EC-DD06A45240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比例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E-408A-852C-12D6F1F242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E-408A-852C-12D6F1F242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8E-408A-852C-12D6F1F242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95589</c:v>
              </c:pt>
              <c:pt idx="1">
                <c:v>太平通</c:v>
              </c:pt>
              <c:pt idx="2">
                <c:v>房贷</c:v>
              </c:pt>
            </c:strLit>
          </c:cat>
          <c:val>
            <c:numLit>
              <c:formatCode>General</c:formatCode>
              <c:ptCount val="3"/>
              <c:pt idx="0">
                <c:v>0.48</c:v>
              </c:pt>
              <c:pt idx="1">
                <c:v>0.08</c:v>
              </c:pt>
              <c:pt idx="2">
                <c:v>0.44</c:v>
              </c:pt>
            </c:numLit>
          </c:val>
          <c:extLst>
            <c:ext xmlns:c16="http://schemas.microsoft.com/office/drawing/2014/chart" uri="{C3380CC4-5D6E-409C-BE32-E72D297353CC}">
              <c16:uniqueId val="{00000006-018E-408A-852C-12D6F1F242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97610727299342"/>
          <c:y val="0.86580285636344356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占比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46-42C7-A4B1-0221C0920366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46-42C7-A4B1-0221C09203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46-42C7-A4B1-0221C0920366}"/>
              </c:ext>
            </c:extLst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46-42C7-A4B1-0221C0920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上海</c:v>
              </c:pt>
              <c:pt idx="1">
                <c:v>江苏</c:v>
              </c:pt>
              <c:pt idx="2">
                <c:v>广东</c:v>
              </c:pt>
              <c:pt idx="3">
                <c:v>其它</c:v>
              </c:pt>
            </c:strLit>
          </c:cat>
          <c:val>
            <c:numLit>
              <c:formatCode>General</c:formatCode>
              <c:ptCount val="4"/>
              <c:pt idx="0">
                <c:v>23.413103684704598</c:v>
              </c:pt>
              <c:pt idx="1">
                <c:v>23.030525486367001</c:v>
              </c:pt>
              <c:pt idx="2">
                <c:v>6.94976675563277</c:v>
              </c:pt>
              <c:pt idx="3">
                <c:v>46.606604073295635</c:v>
              </c:pt>
            </c:numLit>
          </c:val>
          <c:extLst>
            <c:ext xmlns:c16="http://schemas.microsoft.com/office/drawing/2014/chart" uri="{C3380CC4-5D6E-409C-BE32-E72D297353CC}">
              <c16:uniqueId val="{00000008-7D46-42C7-A4B1-0221C09203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重点项目（单位：万）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综合金融!$O$2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综合金融!$O$3:$O$6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D-41C6-B43D-8D3B65B5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过去1年收入!$M$4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9-43C3-AB9B-0E5993BEDD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B9-43C3-AB9B-0E5993BEDD45}"/>
              </c:ext>
            </c:extLst>
          </c:dPt>
          <c:dLbls>
            <c:dLbl>
              <c:idx val="0"/>
              <c:layout>
                <c:manualLayout>
                  <c:x val="0.13527683459851597"/>
                  <c:y val="2.080737979721764E-2"/>
                </c:manualLayout>
              </c:layout>
              <c:tx>
                <c:rich>
                  <a:bodyPr/>
                  <a:lstStyle/>
                  <a:p>
                    <a:fld id="{99C427D1-3D60-43EF-B548-8E810CE384F4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3C1C9BDD-B895-4F9A-961F-339D920536D9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DC1675BB-826D-4C3C-915F-1577761E55C4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42665763937302"/>
                      <c:h val="0.3223967587288590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4B9-43C3-AB9B-0E5993BEDD45}"/>
                </c:ext>
              </c:extLst>
            </c:dLbl>
            <c:dLbl>
              <c:idx val="1"/>
              <c:layout>
                <c:manualLayout>
                  <c:x val="-8.7246493084244134E-2"/>
                  <c:y val="-5.8375107774908966E-2"/>
                </c:manualLayout>
              </c:layout>
              <c:tx>
                <c:rich>
                  <a:bodyPr/>
                  <a:lstStyle/>
                  <a:p>
                    <a:fld id="{823FD1A6-2B7D-4259-819C-A5CE412E97CF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11FF2625-1197-4A8F-B62A-F0C4FDAF789F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49EA993D-2C95-4F9C-A430-2F4390A9D0E8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53924079215442"/>
                      <c:h val="0.3014110200285144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B9-43C3-AB9B-0E5993BEDD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过去1年收入!$L$5:$L$6</c:f>
              <c:strCache>
                <c:ptCount val="2"/>
                <c:pt idx="0">
                  <c:v>个险保费规模</c:v>
                </c:pt>
                <c:pt idx="1">
                  <c:v>团险保费规模</c:v>
                </c:pt>
              </c:strCache>
            </c:strRef>
          </c:cat>
          <c:val>
            <c:numRef>
              <c:f>过去1年收入!$M$5:$M$6</c:f>
              <c:numCache>
                <c:formatCode>General</c:formatCode>
                <c:ptCount val="2"/>
                <c:pt idx="0">
                  <c:v>7204.4</c:v>
                </c:pt>
                <c:pt idx="1">
                  <c:v>87944.1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过去1年收入!$M$5:$M$6</c15:f>
                <c15:dlblRangeCache>
                  <c:ptCount val="2"/>
                  <c:pt idx="0">
                    <c:v>7204.4</c:v>
                  </c:pt>
                  <c:pt idx="1">
                    <c:v>87944.1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4B9-43C3-AB9B-0E5993BE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人力!$B$1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人力!$B$2:$B$22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8-4CAA-BB73-0B21403D4537}"/>
            </c:ext>
          </c:extLst>
        </c:ser>
        <c:ser>
          <c:idx val="1"/>
          <c:order val="1"/>
          <c:tx>
            <c:strRef>
              <c:f>人力!$C$1</c:f>
              <c:strCache>
                <c:ptCount val="1"/>
                <c:pt idx="0">
                  <c:v>新增人力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21</c:v>
                </c:pt>
                <c:pt idx="2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8-4CAA-BB73-0B21403D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251376"/>
        <c:axId val="770256784"/>
      </c:barChart>
      <c:scatterChart>
        <c:scatterStyle val="smoothMarker"/>
        <c:varyColors val="0"/>
        <c:ser>
          <c:idx val="2"/>
          <c:order val="2"/>
          <c:tx>
            <c:strRef>
              <c:f>人力!$D$1</c:f>
              <c:strCache>
                <c:ptCount val="1"/>
                <c:pt idx="0">
                  <c:v>举绩人力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xVal>
          <c:yVal>
            <c:numRef>
              <c:f>人力!$D$2:$D$22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12</c:v>
                </c:pt>
                <c:pt idx="17">
                  <c:v>18</c:v>
                </c:pt>
                <c:pt idx="18">
                  <c:v>11</c:v>
                </c:pt>
                <c:pt idx="19">
                  <c:v>18</c:v>
                </c:pt>
                <c:pt idx="2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98-4CAA-BB73-0B21403D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0096"/>
        <c:axId val="780069680"/>
      </c:scatterChart>
      <c:catAx>
        <c:axId val="7702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6784"/>
        <c:crosses val="autoZero"/>
        <c:auto val="1"/>
        <c:lblAlgn val="ctr"/>
        <c:lblOffset val="100"/>
        <c:noMultiLvlLbl val="0"/>
      </c:catAx>
      <c:valAx>
        <c:axId val="7702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1376"/>
        <c:crosses val="autoZero"/>
        <c:crossBetween val="between"/>
      </c:valAx>
      <c:valAx>
        <c:axId val="78006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070096"/>
        <c:crosses val="max"/>
        <c:crossBetween val="midCat"/>
      </c:valAx>
      <c:valAx>
        <c:axId val="78007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00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660953268470547E-2"/>
          <c:y val="0.23401383774873355"/>
          <c:w val="0.89667809346305893"/>
          <c:h val="0.58395373434241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4-4C8F-A15E-FB7C1BAA7A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人力!$D$26</c:f>
              <c:strCache>
                <c:ptCount val="1"/>
                <c:pt idx="0">
                  <c:v>员工数量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10-44FB-AA7C-DF8AE03378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10-44FB-AA7C-DF8AE03378F1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F53AEB-0A2D-459C-8EDB-604E95CCD74C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D5A6C5A7-FE1C-4FED-9C1E-EE585F32999D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14FF701F-8883-43A4-8EAF-8FBE8BA42B07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092168889732852"/>
                      <c:h val="0.2823691240095748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310-44FB-AA7C-DF8AE03378F1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BC7F8F-8D35-4C85-A16E-BDA676EFF278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49F736B0-9470-48BA-B7A0-3DC8506A1CB8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AD764812-AE0E-4B9C-9F1F-2182BC3EE359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777411039629626"/>
                      <c:h val="0.2338798663829443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310-44FB-AA7C-DF8AE03378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人力!$C$27:$C$28</c:f>
              <c:strCache>
                <c:ptCount val="2"/>
                <c:pt idx="0">
                  <c:v>内勤</c:v>
                </c:pt>
                <c:pt idx="1">
                  <c:v>外包</c:v>
                </c:pt>
              </c:strCache>
            </c:strRef>
          </c:cat>
          <c:val>
            <c:numRef>
              <c:f>人力!$D$27:$D$28</c:f>
              <c:numCache>
                <c:formatCode>General</c:formatCode>
                <c:ptCount val="2"/>
                <c:pt idx="0">
                  <c:v>96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10-44FB-AA7C-DF8AE03378F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D-4B5A-9112-DF22FE6A75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0-4EAC-9185-9810B3A13E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0-4EAC-9185-9810B3A13E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0-4EAC-9185-9810B3A13EB2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814.95795026984888</c:v>
                </c:pt>
                <c:pt idx="1">
                  <c:v>161.94520679488534</c:v>
                </c:pt>
                <c:pt idx="2">
                  <c:v>153.09684293526578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70-4EAC-9185-9810B3A1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 b="0" i="0" baseline="0">
                <a:effectLst/>
              </a:rPr>
              <a:t>过去三年</a:t>
            </a:r>
            <a:r>
              <a:rPr lang="zh-CN" sz="1200" b="0" i="0" baseline="0">
                <a:effectLst/>
              </a:rPr>
              <a:t>营业收入（万元）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过去1年收入!$D$16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过去1年收入!$D$17:$D$20</c:f>
              <c:numCache>
                <c:formatCode>0</c:formatCode>
                <c:ptCount val="4"/>
                <c:pt idx="0">
                  <c:v>910.05991098938728</c:v>
                </c:pt>
                <c:pt idx="1">
                  <c:v>1455.4981170831907</c:v>
                </c:pt>
                <c:pt idx="2">
                  <c:v>3459.5891817870593</c:v>
                </c:pt>
                <c:pt idx="3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4E51-82FE-E5B18CAA19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过去1年收入!$E$16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过去1年收入!$E$17:$E$20</c:f>
              <c:numCache>
                <c:formatCode>0</c:formatCode>
                <c:ptCount val="4"/>
                <c:pt idx="0">
                  <c:v>6379.8014378637454</c:v>
                </c:pt>
                <c:pt idx="1">
                  <c:v>10203.491954809997</c:v>
                </c:pt>
                <c:pt idx="2">
                  <c:v>24252.790140362889</c:v>
                </c:pt>
                <c:pt idx="3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6-4800-B8E4-D53F76928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5-4354-8477-453B84C9C4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过去1年收入!$F$16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过去1年收入!$F$17:$F$20</c:f>
              <c:numCache>
                <c:formatCode>0</c:formatCode>
                <c:ptCount val="4"/>
                <c:pt idx="0">
                  <c:v>2911.722612119137</c:v>
                </c:pt>
                <c:pt idx="1">
                  <c:v>4656.8437179048269</c:v>
                </c:pt>
                <c:pt idx="2">
                  <c:v>11068.902088325916</c:v>
                </c:pt>
                <c:pt idx="3">
                  <c:v>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4F0D-96B7-7A9309B154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过去1年收入!$G$16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过去1年收入!$G$17:$G$20</c:f>
              <c:numCache>
                <c:formatCode>0</c:formatCode>
                <c:ptCount val="4"/>
                <c:pt idx="0">
                  <c:v>409.05785689832248</c:v>
                </c:pt>
                <c:pt idx="1">
                  <c:v>654.22389592605271</c:v>
                </c:pt>
                <c:pt idx="2">
                  <c:v>1555.0318384115028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B-46A6-BB40-F8A7C591DA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新增放款（万元）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新增放款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Sheet2!$B$18:$B$25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Sheet2!$C$18:$C$25</c:f>
              <c:numCache>
                <c:formatCode>General</c:formatCode>
                <c:ptCount val="8"/>
                <c:pt idx="0">
                  <c:v>8830</c:v>
                </c:pt>
                <c:pt idx="1">
                  <c:v>1746</c:v>
                </c:pt>
                <c:pt idx="2">
                  <c:v>2967</c:v>
                </c:pt>
                <c:pt idx="3">
                  <c:v>709</c:v>
                </c:pt>
                <c:pt idx="4">
                  <c:v>1857</c:v>
                </c:pt>
                <c:pt idx="5">
                  <c:v>2883</c:v>
                </c:pt>
                <c:pt idx="6">
                  <c:v>3773</c:v>
                </c:pt>
                <c:pt idx="7">
                  <c:v>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9-4E7E-BB5E-AE151DC7E2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97743"/>
        <c:axId val="183276527"/>
      </c:barChart>
      <c:catAx>
        <c:axId val="1832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76527"/>
        <c:crosses val="autoZero"/>
        <c:auto val="1"/>
        <c:lblAlgn val="ctr"/>
        <c:lblOffset val="100"/>
        <c:noMultiLvlLbl val="0"/>
      </c:catAx>
      <c:valAx>
        <c:axId val="1832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9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注册数</a:t>
            </a:r>
            <a:r>
              <a:rPr lang="fr-FR" altLang="zh-CN"/>
              <a:t>(</a:t>
            </a:r>
            <a:r>
              <a:rPr lang="zh-CN" altLang="fr-FR"/>
              <a:t>万</a:t>
            </a:r>
            <a:r>
              <a:rPr lang="fr-FR" altLang="zh-CN"/>
              <a:t>)</a:t>
            </a:r>
            <a:endParaRPr lang="zh-CN" alt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6971084224042"/>
          <c:y val="0.21976687796598429"/>
          <c:w val="0.86124197326400542"/>
          <c:h val="0.44488941425058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日活!$C$35</c:f>
              <c:strCache>
                <c:ptCount val="1"/>
                <c:pt idx="0">
                  <c:v>注册数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日活!$D$36:$D$39</c:f>
              <c:strCache>
                <c:ptCount val="4"/>
                <c:pt idx="0">
                  <c:v>xxxx年xx月xx日</c:v>
                </c:pt>
                <c:pt idx="1">
                  <c:v>xxxx年xx月xx日</c:v>
                </c:pt>
                <c:pt idx="2">
                  <c:v>xxxx年xx月xx日</c:v>
                </c:pt>
                <c:pt idx="3">
                  <c:v>xxxx年xx月xx日</c:v>
                </c:pt>
              </c:strCache>
            </c:strRef>
          </c:cat>
          <c:val>
            <c:numRef>
              <c:f>日活!$C$36:$C$39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3-427B-A4EC-3BDC7326D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841055"/>
        <c:axId val="410822751"/>
      </c:barChart>
      <c:catAx>
        <c:axId val="4108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822751"/>
        <c:crosses val="autoZero"/>
        <c:auto val="1"/>
        <c:lblAlgn val="ctr"/>
        <c:lblOffset val="100"/>
        <c:noMultiLvlLbl val="0"/>
      </c:catAx>
      <c:valAx>
        <c:axId val="4108227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8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过去1年收入!$C$16</c:f>
              <c:strCache>
                <c:ptCount val="1"/>
                <c:pt idx="0">
                  <c:v>营业收入（万元）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过去1年收入!$C$17:$C$20</c:f>
              <c:numCache>
                <c:formatCode>General</c:formatCode>
                <c:ptCount val="4"/>
                <c:pt idx="0">
                  <c:v>10962</c:v>
                </c:pt>
                <c:pt idx="1">
                  <c:v>17532</c:v>
                </c:pt>
                <c:pt idx="2">
                  <c:v>41672</c:v>
                </c:pt>
                <c:pt idx="3">
                  <c:v>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05C-BDFF-DA243C29C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61349180808773E-2"/>
          <c:y val="7.9227978081582703E-2"/>
          <c:w val="0.88307730163838249"/>
          <c:h val="0.84154404383683457"/>
        </c:manualLayout>
      </c:layou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70</c:v>
                      </c:pt>
                      <c:pt idx="2">
                        <c:v>130</c:v>
                      </c:pt>
                      <c:pt idx="3">
                        <c:v>100</c:v>
                      </c:pt>
                      <c:pt idx="4">
                        <c:v>120</c:v>
                      </c:pt>
                      <c:pt idx="5">
                        <c:v>140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50</c:v>
                      </c:pt>
                      <c:pt idx="10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41-47EF-AD93-57F54C1CE66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1760</c:v>
                </c:pt>
                <c:pt idx="1">
                  <c:v>2340</c:v>
                </c:pt>
                <c:pt idx="2">
                  <c:v>4110</c:v>
                </c:pt>
                <c:pt idx="3">
                  <c:v>2920</c:v>
                </c:pt>
                <c:pt idx="4">
                  <c:v>3780</c:v>
                </c:pt>
                <c:pt idx="5">
                  <c:v>2740</c:v>
                </c:pt>
                <c:pt idx="6">
                  <c:v>2460</c:v>
                </c:pt>
                <c:pt idx="7">
                  <c:v>2070</c:v>
                </c:pt>
                <c:pt idx="8">
                  <c:v>2260</c:v>
                </c:pt>
                <c:pt idx="9">
                  <c:v>4110</c:v>
                </c:pt>
                <c:pt idx="10">
                  <c:v>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1-47EF-AD93-57F54C1CE6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layout>
        <c:manualLayout>
          <c:xMode val="edge"/>
          <c:yMode val="edge"/>
          <c:x val="0.19562163776442076"/>
          <c:y val="3.9829195920665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过去1年收入!$C$26</c:f>
              <c:strCache>
                <c:ptCount val="1"/>
                <c:pt idx="0">
                  <c:v>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过去1年收入!$C$27:$C$38</c:f>
              <c:numCache>
                <c:formatCode>General</c:formatCode>
                <c:ptCount val="12"/>
                <c:pt idx="0">
                  <c:v>2151</c:v>
                </c:pt>
                <c:pt idx="1">
                  <c:v>2638</c:v>
                </c:pt>
                <c:pt idx="2">
                  <c:v>654</c:v>
                </c:pt>
                <c:pt idx="3">
                  <c:v>3130</c:v>
                </c:pt>
                <c:pt idx="4">
                  <c:v>2299</c:v>
                </c:pt>
                <c:pt idx="5">
                  <c:v>2053</c:v>
                </c:pt>
                <c:pt idx="6">
                  <c:v>2770</c:v>
                </c:pt>
                <c:pt idx="7">
                  <c:v>2488</c:v>
                </c:pt>
                <c:pt idx="8">
                  <c:v>2645</c:v>
                </c:pt>
                <c:pt idx="9">
                  <c:v>1408</c:v>
                </c:pt>
                <c:pt idx="10">
                  <c:v>2456</c:v>
                </c:pt>
                <c:pt idx="11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7-46D1-AEE9-B4712865F4AE}"/>
            </c:ext>
          </c:extLst>
        </c:ser>
        <c:ser>
          <c:idx val="3"/>
          <c:order val="1"/>
          <c:tx>
            <c:strRef>
              <c:f>过去1年收入!$E$26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D1-AEE9-B4712865F4AE}"/>
            </c:ext>
          </c:extLst>
        </c:ser>
        <c:ser>
          <c:idx val="4"/>
          <c:order val="2"/>
          <c:tx>
            <c:strRef>
              <c:f>过去1年收入!$F$26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7-46D1-AEE9-B4712865F4AE}"/>
            </c:ext>
          </c:extLst>
        </c:ser>
        <c:ser>
          <c:idx val="2"/>
          <c:order val="3"/>
          <c:tx>
            <c:strRef>
              <c:f>过去1年收入!$D$26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7-46D1-AEE9-B4712865F4AE}"/>
            </c:ext>
          </c:extLst>
        </c:ser>
        <c:ser>
          <c:idx val="5"/>
          <c:order val="4"/>
          <c:tx>
            <c:strRef>
              <c:f>过去1年收入!$G$26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7-46D1-AEE9-B4712865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352"/>
        <c:axId val="95787184"/>
      </c:areaChart>
      <c:catAx>
        <c:axId val="957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7184"/>
        <c:crosses val="autoZero"/>
        <c:auto val="1"/>
        <c:lblAlgn val="ctr"/>
        <c:lblOffset val="100"/>
        <c:noMultiLvlLbl val="0"/>
      </c:catAx>
      <c:valAx>
        <c:axId val="95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人力!$D$26</c:f>
              <c:strCache>
                <c:ptCount val="1"/>
                <c:pt idx="0">
                  <c:v>员工数量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1F-42CD-875A-77C60183F8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1F-42CD-875A-77C60183F8CA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F53AEB-0A2D-459C-8EDB-604E95CCD74C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D5A6C5A7-FE1C-4FED-9C1E-EE585F32999D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14FF701F-8883-43A4-8EAF-8FBE8BA42B07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092168889732852"/>
                      <c:h val="0.2823691240095748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C1F-42CD-875A-77C60183F8C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BC7F8F-8D35-4C85-A16E-BDA676EFF278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49F736B0-9470-48BA-B7A0-3DC8506A1CB8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AD764812-AE0E-4B9C-9F1F-2182BC3EE359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777411039629626"/>
                      <c:h val="0.2338798663829443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C1F-42CD-875A-77C60183F8C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人力!$C$27:$C$28</c:f>
              <c:strCache>
                <c:ptCount val="2"/>
                <c:pt idx="0">
                  <c:v>内勤</c:v>
                </c:pt>
                <c:pt idx="1">
                  <c:v>外包</c:v>
                </c:pt>
              </c:strCache>
            </c:strRef>
          </c:cat>
          <c:val>
            <c:numRef>
              <c:f>人力!$D$27:$D$28</c:f>
              <c:numCache>
                <c:formatCode>General</c:formatCode>
                <c:ptCount val="2"/>
                <c:pt idx="0">
                  <c:v>96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F-42CD-875A-77C60183F8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C-42C3-A20F-8ED3BBE0AC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 b="0" i="0" baseline="0">
                <a:effectLst/>
              </a:rPr>
              <a:t>过去三年</a:t>
            </a:r>
            <a:r>
              <a:rPr lang="zh-CN" sz="1200" b="0" i="0" baseline="0">
                <a:effectLst/>
              </a:rPr>
              <a:t>营业收入（万元）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过去1年收入!$D$16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过去1年收入!$D$17:$D$20</c:f>
              <c:numCache>
                <c:formatCode>0</c:formatCode>
                <c:ptCount val="4"/>
                <c:pt idx="0">
                  <c:v>910.05991098938728</c:v>
                </c:pt>
                <c:pt idx="1">
                  <c:v>1455.4981170831907</c:v>
                </c:pt>
                <c:pt idx="2">
                  <c:v>3459.5891817870593</c:v>
                </c:pt>
                <c:pt idx="3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2-4C17-B398-28A7CE37D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[1]TOP5!$A$3:$A$7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[1]TOP5!$B$3:$B$7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2-45E9-ADC3-693FE25D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注册数</a:t>
            </a:r>
            <a:r>
              <a:rPr lang="fr-FR" altLang="zh-CN"/>
              <a:t>(</a:t>
            </a:r>
            <a:r>
              <a:rPr lang="zh-CN" altLang="fr-FR"/>
              <a:t>万</a:t>
            </a:r>
            <a:r>
              <a:rPr lang="fr-FR" altLang="zh-CN"/>
              <a:t>)</a:t>
            </a:r>
            <a:endParaRPr lang="zh-CN" alt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6971084224042"/>
          <c:y val="0.21976687796598429"/>
          <c:w val="0.86124197326400542"/>
          <c:h val="0.44488941425058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日活!$C$35</c:f>
              <c:strCache>
                <c:ptCount val="1"/>
                <c:pt idx="0">
                  <c:v>注册数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日活!$D$36:$D$39</c:f>
              <c:strCache>
                <c:ptCount val="4"/>
                <c:pt idx="0">
                  <c:v>xxxx年xx月xx日</c:v>
                </c:pt>
                <c:pt idx="1">
                  <c:v>xxxx年xx月xx日</c:v>
                </c:pt>
                <c:pt idx="2">
                  <c:v>xxxx年xx月xx日</c:v>
                </c:pt>
                <c:pt idx="3">
                  <c:v>xxxx年xx月xx日</c:v>
                </c:pt>
              </c:strCache>
            </c:strRef>
          </c:cat>
          <c:val>
            <c:numRef>
              <c:f>日活!$C$36:$C$39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B-4FB1-8812-3083E7F4B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841055"/>
        <c:axId val="410822751"/>
      </c:barChart>
      <c:catAx>
        <c:axId val="4108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822751"/>
        <c:crosses val="autoZero"/>
        <c:auto val="1"/>
        <c:lblAlgn val="ctr"/>
        <c:lblOffset val="100"/>
        <c:noMultiLvlLbl val="0"/>
      </c:catAx>
      <c:valAx>
        <c:axId val="4108227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8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140</c:v>
                </c:pt>
                <c:pt idx="1">
                  <c:v>70</c:v>
                </c:pt>
                <c:pt idx="2">
                  <c:v>130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60</c:v>
                </c:pt>
                <c:pt idx="7">
                  <c:v>70</c:v>
                </c:pt>
                <c:pt idx="8">
                  <c:v>100</c:v>
                </c:pt>
                <c:pt idx="9">
                  <c:v>50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7-4678-9181-11D123BEB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1760</c:v>
                      </c:pt>
                      <c:pt idx="1">
                        <c:v>2340</c:v>
                      </c:pt>
                      <c:pt idx="2">
                        <c:v>4110</c:v>
                      </c:pt>
                      <c:pt idx="3">
                        <c:v>2920</c:v>
                      </c:pt>
                      <c:pt idx="4">
                        <c:v>3780</c:v>
                      </c:pt>
                      <c:pt idx="5">
                        <c:v>2740</c:v>
                      </c:pt>
                      <c:pt idx="6">
                        <c:v>2460</c:v>
                      </c:pt>
                      <c:pt idx="7">
                        <c:v>2070</c:v>
                      </c:pt>
                      <c:pt idx="8">
                        <c:v>2260</c:v>
                      </c:pt>
                      <c:pt idx="9">
                        <c:v>4110</c:v>
                      </c:pt>
                      <c:pt idx="10">
                        <c:v>3850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E7-4678-9181-11D123BEB9AF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B1-40C7-A507-3487043FEF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B1-40C7-A507-3487043FEF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B1-40C7-A507-3487043FEFF5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814.95795026984888</c:v>
                </c:pt>
                <c:pt idx="1">
                  <c:v>161.94520679488534</c:v>
                </c:pt>
                <c:pt idx="2">
                  <c:v>153.09684293526578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B1-40C7-A507-3487043F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60440796307436E-2"/>
          <c:y val="7.9228100000466303E-2"/>
          <c:w val="0.88307730163838249"/>
          <c:h val="0.84154404383683457"/>
        </c:manualLayout>
      </c:layou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70</c:v>
                      </c:pt>
                      <c:pt idx="2">
                        <c:v>130</c:v>
                      </c:pt>
                      <c:pt idx="3">
                        <c:v>100</c:v>
                      </c:pt>
                      <c:pt idx="4">
                        <c:v>120</c:v>
                      </c:pt>
                      <c:pt idx="5">
                        <c:v>140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50</c:v>
                      </c:pt>
                      <c:pt idx="10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EF-4E78-9834-196A733DFB6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1760</c:v>
                </c:pt>
                <c:pt idx="1">
                  <c:v>2340</c:v>
                </c:pt>
                <c:pt idx="2">
                  <c:v>4110</c:v>
                </c:pt>
                <c:pt idx="3">
                  <c:v>2920</c:v>
                </c:pt>
                <c:pt idx="4">
                  <c:v>3780</c:v>
                </c:pt>
                <c:pt idx="5">
                  <c:v>2740</c:v>
                </c:pt>
                <c:pt idx="6">
                  <c:v>2460</c:v>
                </c:pt>
                <c:pt idx="7">
                  <c:v>2070</c:v>
                </c:pt>
                <c:pt idx="8">
                  <c:v>2260</c:v>
                </c:pt>
                <c:pt idx="9">
                  <c:v>4110</c:v>
                </c:pt>
                <c:pt idx="10">
                  <c:v>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E78-9834-196A733DFB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1-40BD-BE4A-6E18F13661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F1-40BD-BE4A-6E18F13661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F1-40BD-BE4A-6E18F136617E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26734.52367102246</c:v>
                </c:pt>
                <c:pt idx="1">
                  <c:v>4709.2704256482302</c:v>
                </c:pt>
                <c:pt idx="2">
                  <c:v>956.20590332930749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F1-40BD-BE4A-6E18F136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0C-43B2-B01E-1C647ED6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0C-43B2-B01E-1C647ED617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0C-43B2-B01E-1C647ED61742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26734.52367102246</c:v>
                </c:pt>
                <c:pt idx="1">
                  <c:v>4709.2704256482302</c:v>
                </c:pt>
                <c:pt idx="2">
                  <c:v>956.20590332930749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C-43B2-B01E-1C647ED6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综合金融!$B$1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综合金融!$A$2:$A$5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综合金融!$B$2:$B$5</c:f>
              <c:numCache>
                <c:formatCode>General</c:formatCode>
                <c:ptCount val="4"/>
                <c:pt idx="0">
                  <c:v>165</c:v>
                </c:pt>
                <c:pt idx="1">
                  <c:v>419</c:v>
                </c:pt>
                <c:pt idx="2">
                  <c:v>315</c:v>
                </c:pt>
                <c:pt idx="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6-409F-B7D9-93EC472564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综合金融!$B$14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综合金融!$B$15:$B$20</c:f>
              <c:numCache>
                <c:formatCode>General</c:formatCode>
                <c:ptCount val="6"/>
                <c:pt idx="0">
                  <c:v>646.14465170421408</c:v>
                </c:pt>
                <c:pt idx="1">
                  <c:v>1063.3456474521615</c:v>
                </c:pt>
                <c:pt idx="2">
                  <c:v>388.59282448437102</c:v>
                </c:pt>
                <c:pt idx="3">
                  <c:v>549.33018162502287</c:v>
                </c:pt>
                <c:pt idx="4">
                  <c:v>1049.7468637001548</c:v>
                </c:pt>
                <c:pt idx="5">
                  <c:v>1202.6239616082189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6-4643-97DD-9B94F89D8E0E}"/>
            </c:ext>
          </c:extLst>
        </c:ser>
        <c:ser>
          <c:idx val="1"/>
          <c:order val="1"/>
          <c:tx>
            <c:strRef>
              <c:f>综合金融!$C$14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综合金融!$C$15:$C$20</c:f>
              <c:numCache>
                <c:formatCode>General</c:formatCode>
                <c:ptCount val="6"/>
                <c:pt idx="0">
                  <c:v>211.65708975711124</c:v>
                </c:pt>
                <c:pt idx="1">
                  <c:v>3512.6746137174518</c:v>
                </c:pt>
                <c:pt idx="2">
                  <c:v>1304.8732140267109</c:v>
                </c:pt>
                <c:pt idx="3">
                  <c:v>3718.6427145547746</c:v>
                </c:pt>
                <c:pt idx="4">
                  <c:v>515.4049426061132</c:v>
                </c:pt>
                <c:pt idx="5">
                  <c:v>4238.943197944428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6-4643-97DD-9B94F89D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307936"/>
        <c:axId val="1624305856"/>
      </c:bar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9-48A7-8226-EB574FE5A0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重点项目（单位：万）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综合金融!$O$2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综合金融!$O$3:$O$6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E-4052-A4F0-D84B8A35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过去1年收入!$M$4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E-4EF9-AA50-FAA119111A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E-4EF9-AA50-FAA119111AEA}"/>
              </c:ext>
            </c:extLst>
          </c:dPt>
          <c:dLbls>
            <c:dLbl>
              <c:idx val="0"/>
              <c:layout>
                <c:manualLayout>
                  <c:x val="0.13527683459851597"/>
                  <c:y val="2.080737979721764E-2"/>
                </c:manualLayout>
              </c:layout>
              <c:tx>
                <c:rich>
                  <a:bodyPr/>
                  <a:lstStyle/>
                  <a:p>
                    <a:fld id="{99C427D1-3D60-43EF-B548-8E810CE384F4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3C1C9BDD-B895-4F9A-961F-339D920536D9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DC1675BB-826D-4C3C-915F-1577761E55C4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42665763937302"/>
                      <c:h val="0.3223967587288590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FAE-4EF9-AA50-FAA119111AEA}"/>
                </c:ext>
              </c:extLst>
            </c:dLbl>
            <c:dLbl>
              <c:idx val="1"/>
              <c:layout>
                <c:manualLayout>
                  <c:x val="-8.7246493084244134E-2"/>
                  <c:y val="-5.8375107774908966E-2"/>
                </c:manualLayout>
              </c:layout>
              <c:tx>
                <c:rich>
                  <a:bodyPr/>
                  <a:lstStyle/>
                  <a:p>
                    <a:fld id="{823FD1A6-2B7D-4259-819C-A5CE412E97CF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11FF2625-1197-4A8F-B62A-F0C4FDAF789F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49EA993D-2C95-4F9C-A430-2F4390A9D0E8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53924079215442"/>
                      <c:h val="0.3014110200285144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FAE-4EF9-AA50-FAA119111A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过去1年收入!$L$5:$L$6</c:f>
              <c:strCache>
                <c:ptCount val="2"/>
                <c:pt idx="0">
                  <c:v>个险保费规模</c:v>
                </c:pt>
                <c:pt idx="1">
                  <c:v>团险保费规模</c:v>
                </c:pt>
              </c:strCache>
            </c:strRef>
          </c:cat>
          <c:val>
            <c:numRef>
              <c:f>过去1年收入!$M$5:$M$6</c:f>
              <c:numCache>
                <c:formatCode>General</c:formatCode>
                <c:ptCount val="2"/>
                <c:pt idx="0">
                  <c:v>7204.4</c:v>
                </c:pt>
                <c:pt idx="1">
                  <c:v>87944.1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过去1年收入!$M$5:$M$6</c15:f>
                <c15:dlblRangeCache>
                  <c:ptCount val="2"/>
                  <c:pt idx="0">
                    <c:v>7204.4</c:v>
                  </c:pt>
                  <c:pt idx="1">
                    <c:v>87944.1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FAE-4EF9-AA50-FAA119111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人力!$B$1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人力!$B$2:$B$22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5-4770-886A-9564508BA211}"/>
            </c:ext>
          </c:extLst>
        </c:ser>
        <c:ser>
          <c:idx val="1"/>
          <c:order val="1"/>
          <c:tx>
            <c:strRef>
              <c:f>人力!$C$1</c:f>
              <c:strCache>
                <c:ptCount val="1"/>
                <c:pt idx="0">
                  <c:v>新增人力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21</c:v>
                </c:pt>
                <c:pt idx="2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5-4770-886A-9564508BA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251376"/>
        <c:axId val="770256784"/>
      </c:barChart>
      <c:scatterChart>
        <c:scatterStyle val="smoothMarker"/>
        <c:varyColors val="0"/>
        <c:ser>
          <c:idx val="2"/>
          <c:order val="2"/>
          <c:tx>
            <c:strRef>
              <c:f>人力!$D$1</c:f>
              <c:strCache>
                <c:ptCount val="1"/>
                <c:pt idx="0">
                  <c:v>举绩人力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xVal>
          <c:yVal>
            <c:numRef>
              <c:f>人力!$D$2:$D$22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12</c:v>
                </c:pt>
                <c:pt idx="17">
                  <c:v>18</c:v>
                </c:pt>
                <c:pt idx="18">
                  <c:v>11</c:v>
                </c:pt>
                <c:pt idx="19">
                  <c:v>18</c:v>
                </c:pt>
                <c:pt idx="2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65-4770-886A-9564508BA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0096"/>
        <c:axId val="780069680"/>
      </c:scatterChart>
      <c:catAx>
        <c:axId val="7702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6784"/>
        <c:crosses val="autoZero"/>
        <c:auto val="1"/>
        <c:lblAlgn val="ctr"/>
        <c:lblOffset val="100"/>
        <c:noMultiLvlLbl val="0"/>
      </c:catAx>
      <c:valAx>
        <c:axId val="7702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1376"/>
        <c:crosses val="autoZero"/>
        <c:crossBetween val="between"/>
      </c:valAx>
      <c:valAx>
        <c:axId val="78006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070096"/>
        <c:crosses val="max"/>
        <c:crossBetween val="midCat"/>
      </c:valAx>
      <c:valAx>
        <c:axId val="78007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00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过去1年收入!$E$16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过去1年收入!$E$17:$E$20</c:f>
              <c:numCache>
                <c:formatCode>0</c:formatCode>
                <c:ptCount val="4"/>
                <c:pt idx="0">
                  <c:v>6379.8014378637454</c:v>
                </c:pt>
                <c:pt idx="1">
                  <c:v>10203.491954809997</c:v>
                </c:pt>
                <c:pt idx="2">
                  <c:v>24252.790140362889</c:v>
                </c:pt>
                <c:pt idx="3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0-4CCF-AF88-02EF321EC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1-4D7A-BA0B-E8CB9B988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过去1年收入!$F$16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过去1年收入!$F$17:$F$20</c:f>
              <c:numCache>
                <c:formatCode>0</c:formatCode>
                <c:ptCount val="4"/>
                <c:pt idx="0">
                  <c:v>2911.722612119137</c:v>
                </c:pt>
                <c:pt idx="1">
                  <c:v>4656.8437179048269</c:v>
                </c:pt>
                <c:pt idx="2">
                  <c:v>11068.902088325916</c:v>
                </c:pt>
                <c:pt idx="3">
                  <c:v>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7DB-99E8-FBD0FAB121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比例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4B-411A-84CE-A4C01A716D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B-411A-84CE-A4C01A716D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B-411A-84CE-A4C01A716D9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95589</c:v>
              </c:pt>
              <c:pt idx="1">
                <c:v>太平通</c:v>
              </c:pt>
              <c:pt idx="2">
                <c:v>房贷</c:v>
              </c:pt>
            </c:strLit>
          </c:cat>
          <c:val>
            <c:numLit>
              <c:formatCode>General</c:formatCode>
              <c:ptCount val="3"/>
              <c:pt idx="0">
                <c:v>0.48</c:v>
              </c:pt>
              <c:pt idx="1">
                <c:v>0.08</c:v>
              </c:pt>
              <c:pt idx="2">
                <c:v>0.44</c:v>
              </c:pt>
            </c:numLit>
          </c:val>
          <c:extLst>
            <c:ext xmlns:c16="http://schemas.microsoft.com/office/drawing/2014/chart" uri="{C3380CC4-5D6E-409C-BE32-E72D297353CC}">
              <c16:uniqueId val="{00000006-4C4B-411A-84CE-A4C01A716D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97610727299342"/>
          <c:y val="0.86580285636344356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综合金融!$B$1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综合金融!$A$2:$A$5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综合金融!$B$2:$B$5</c:f>
              <c:numCache>
                <c:formatCode>General</c:formatCode>
                <c:ptCount val="4"/>
                <c:pt idx="0">
                  <c:v>165</c:v>
                </c:pt>
                <c:pt idx="1">
                  <c:v>419</c:v>
                </c:pt>
                <c:pt idx="2">
                  <c:v>315</c:v>
                </c:pt>
                <c:pt idx="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7-416B-A0F3-2D1AE97EA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占比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15-4024-B1CB-49270350BE93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15-4024-B1CB-49270350BE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15-4024-B1CB-49270350BE93}"/>
              </c:ext>
            </c:extLst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15-4024-B1CB-49270350BE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上海</c:v>
              </c:pt>
              <c:pt idx="1">
                <c:v>江苏</c:v>
              </c:pt>
              <c:pt idx="2">
                <c:v>广东</c:v>
              </c:pt>
              <c:pt idx="3">
                <c:v>其它</c:v>
              </c:pt>
            </c:strLit>
          </c:cat>
          <c:val>
            <c:numLit>
              <c:formatCode>General</c:formatCode>
              <c:ptCount val="4"/>
              <c:pt idx="0">
                <c:v>23.413103684704598</c:v>
              </c:pt>
              <c:pt idx="1">
                <c:v>23.030525486367001</c:v>
              </c:pt>
              <c:pt idx="2">
                <c:v>6.94976675563277</c:v>
              </c:pt>
              <c:pt idx="3">
                <c:v>46.606604073295635</c:v>
              </c:pt>
            </c:numLit>
          </c:val>
          <c:extLst>
            <c:ext xmlns:c16="http://schemas.microsoft.com/office/drawing/2014/chart" uri="{C3380CC4-5D6E-409C-BE32-E72D297353CC}">
              <c16:uniqueId val="{00000008-E915-4024-B1CB-49270350BE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新增放款（万元）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新增放款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Sheet2!$B$18:$B$25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Sheet2!$C$18:$C$25</c:f>
              <c:numCache>
                <c:formatCode>General</c:formatCode>
                <c:ptCount val="8"/>
                <c:pt idx="0">
                  <c:v>8830</c:v>
                </c:pt>
                <c:pt idx="1">
                  <c:v>1746</c:v>
                </c:pt>
                <c:pt idx="2">
                  <c:v>2967</c:v>
                </c:pt>
                <c:pt idx="3">
                  <c:v>709</c:v>
                </c:pt>
                <c:pt idx="4">
                  <c:v>1857</c:v>
                </c:pt>
                <c:pt idx="5">
                  <c:v>2883</c:v>
                </c:pt>
                <c:pt idx="6">
                  <c:v>3773</c:v>
                </c:pt>
                <c:pt idx="7">
                  <c:v>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A-4C51-8D05-76D29B3D3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97743"/>
        <c:axId val="183276527"/>
      </c:barChart>
      <c:catAx>
        <c:axId val="1832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76527"/>
        <c:crosses val="autoZero"/>
        <c:auto val="1"/>
        <c:lblAlgn val="ctr"/>
        <c:lblOffset val="100"/>
        <c:noMultiLvlLbl val="0"/>
      </c:catAx>
      <c:valAx>
        <c:axId val="1832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9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660953268470547E-2"/>
          <c:y val="0.23401383774873355"/>
          <c:w val="0.89667809346305893"/>
          <c:h val="0.58395373434241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1-48F3-939B-CBFDA57F3C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过去1年收入!$G$16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过去1年收入!$G$17:$G$20</c:f>
              <c:numCache>
                <c:formatCode>0</c:formatCode>
                <c:ptCount val="4"/>
                <c:pt idx="0">
                  <c:v>409.05785689832248</c:v>
                </c:pt>
                <c:pt idx="1">
                  <c:v>654.22389592605271</c:v>
                </c:pt>
                <c:pt idx="2">
                  <c:v>1555.0318384115028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9-41B5-98D8-80FCA7316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layout>
        <c:manualLayout>
          <c:xMode val="edge"/>
          <c:yMode val="edge"/>
          <c:x val="0.12276258116883117"/>
          <c:y val="2.751109108553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884585098110758E-3"/>
          <c:y val="0.17244558181714065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E-43C9-848F-062AE91026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新增放款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Sheet2!$B$18:$B$25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Sheet2!$C$18:$C$25</c:f>
              <c:numCache>
                <c:formatCode>General</c:formatCode>
                <c:ptCount val="8"/>
                <c:pt idx="0">
                  <c:v>8830</c:v>
                </c:pt>
                <c:pt idx="1">
                  <c:v>1746</c:v>
                </c:pt>
                <c:pt idx="2">
                  <c:v>2967</c:v>
                </c:pt>
                <c:pt idx="3">
                  <c:v>709</c:v>
                </c:pt>
                <c:pt idx="4">
                  <c:v>1857</c:v>
                </c:pt>
                <c:pt idx="5">
                  <c:v>2883</c:v>
                </c:pt>
                <c:pt idx="6">
                  <c:v>3773</c:v>
                </c:pt>
                <c:pt idx="7">
                  <c:v>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F-4828-A82F-D7F46B238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97743"/>
        <c:axId val="183276527"/>
      </c:barChart>
      <c:catAx>
        <c:axId val="1832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76527"/>
        <c:crosses val="autoZero"/>
        <c:auto val="1"/>
        <c:lblAlgn val="ctr"/>
        <c:lblOffset val="100"/>
        <c:noMultiLvlLbl val="0"/>
      </c:catAx>
      <c:valAx>
        <c:axId val="1832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9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39370078740158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0-48A3-852C-CCBFF45CDE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人力!$B$1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人力!$B$2:$B$22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F-4C45-8062-DF65B4465442}"/>
            </c:ext>
          </c:extLst>
        </c:ser>
        <c:ser>
          <c:idx val="1"/>
          <c:order val="1"/>
          <c:tx>
            <c:strRef>
              <c:f>人力!$C$1</c:f>
              <c:strCache>
                <c:ptCount val="1"/>
                <c:pt idx="0">
                  <c:v>新增人力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21</c:v>
                </c:pt>
                <c:pt idx="2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F-4C45-8062-DF65B446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251376"/>
        <c:axId val="770256784"/>
      </c:barChart>
      <c:scatterChart>
        <c:scatterStyle val="smoothMarker"/>
        <c:varyColors val="0"/>
        <c:ser>
          <c:idx val="2"/>
          <c:order val="2"/>
          <c:tx>
            <c:strRef>
              <c:f>人力!$D$1</c:f>
              <c:strCache>
                <c:ptCount val="1"/>
                <c:pt idx="0">
                  <c:v>举绩人力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xVal>
          <c:yVal>
            <c:numRef>
              <c:f>人力!$D$2:$D$22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12</c:v>
                </c:pt>
                <c:pt idx="17">
                  <c:v>18</c:v>
                </c:pt>
                <c:pt idx="18">
                  <c:v>11</c:v>
                </c:pt>
                <c:pt idx="19">
                  <c:v>18</c:v>
                </c:pt>
                <c:pt idx="2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F-4C45-8062-DF65B446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0096"/>
        <c:axId val="780069680"/>
      </c:scatterChart>
      <c:catAx>
        <c:axId val="7702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6784"/>
        <c:crosses val="autoZero"/>
        <c:auto val="1"/>
        <c:lblAlgn val="ctr"/>
        <c:lblOffset val="100"/>
        <c:noMultiLvlLbl val="0"/>
      </c:catAx>
      <c:valAx>
        <c:axId val="7702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1376"/>
        <c:crosses val="autoZero"/>
        <c:crossBetween val="between"/>
      </c:valAx>
      <c:valAx>
        <c:axId val="78006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070096"/>
        <c:crosses val="max"/>
        <c:crossBetween val="midCat"/>
      </c:valAx>
      <c:valAx>
        <c:axId val="78007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00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人力!$D$26</c:f>
              <c:strCache>
                <c:ptCount val="1"/>
                <c:pt idx="0">
                  <c:v>员工数量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E1-489D-9EEE-545EACD8EF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E1-489D-9EEE-545EACD8EF89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F53AEB-0A2D-459C-8EDB-604E95CCD74C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D5A6C5A7-FE1C-4FED-9C1E-EE585F32999D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14FF701F-8883-43A4-8EAF-8FBE8BA42B07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10942694663167"/>
                      <c:h val="0.17746901428988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BE1-489D-9EEE-545EACD8EF89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BC7F8F-8D35-4C85-A16E-BDA676EFF278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49F736B0-9470-48BA-B7A0-3DC8506A1CB8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AD764812-AE0E-4B9C-9F1F-2182BC3EE359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967191601049867"/>
                      <c:h val="0.149691236512102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BE1-489D-9EEE-545EACD8EF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人力!$C$27:$C$28</c:f>
              <c:strCache>
                <c:ptCount val="2"/>
                <c:pt idx="0">
                  <c:v>内勤</c:v>
                </c:pt>
                <c:pt idx="1">
                  <c:v>外包</c:v>
                </c:pt>
              </c:strCache>
            </c:strRef>
          </c:cat>
          <c:val>
            <c:numRef>
              <c:f>人力!$D$27:$D$28</c:f>
              <c:numCache>
                <c:formatCode>General</c:formatCode>
                <c:ptCount val="2"/>
                <c:pt idx="0">
                  <c:v>96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1-489D-9EEE-545EACD8EF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综合金融!$B$1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综合金融!$A$2:$A$5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综合金融!$B$2:$B$5</c:f>
              <c:numCache>
                <c:formatCode>General</c:formatCode>
                <c:ptCount val="4"/>
                <c:pt idx="0">
                  <c:v>165</c:v>
                </c:pt>
                <c:pt idx="1">
                  <c:v>419</c:v>
                </c:pt>
                <c:pt idx="2">
                  <c:v>315</c:v>
                </c:pt>
                <c:pt idx="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3-4B13-8013-4DCEC869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综合金融!$B$14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综合金融!$B$15:$B$20</c:f>
              <c:numCache>
                <c:formatCode>General</c:formatCode>
                <c:ptCount val="6"/>
                <c:pt idx="0">
                  <c:v>646.14465170421408</c:v>
                </c:pt>
                <c:pt idx="1">
                  <c:v>1063.3456474521615</c:v>
                </c:pt>
                <c:pt idx="2">
                  <c:v>388.59282448437102</c:v>
                </c:pt>
                <c:pt idx="3">
                  <c:v>549.33018162502287</c:v>
                </c:pt>
                <c:pt idx="4">
                  <c:v>1049.7468637001548</c:v>
                </c:pt>
                <c:pt idx="5">
                  <c:v>1202.6239616082189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0-43F9-B03B-1887D6F78FC9}"/>
            </c:ext>
          </c:extLst>
        </c:ser>
        <c:ser>
          <c:idx val="1"/>
          <c:order val="1"/>
          <c:tx>
            <c:strRef>
              <c:f>综合金融!$C$14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综合金融!$C$15:$C$20</c:f>
              <c:numCache>
                <c:formatCode>General</c:formatCode>
                <c:ptCount val="6"/>
                <c:pt idx="0">
                  <c:v>211.65708975711124</c:v>
                </c:pt>
                <c:pt idx="1">
                  <c:v>3512.6746137174518</c:v>
                </c:pt>
                <c:pt idx="2">
                  <c:v>1304.8732140267109</c:v>
                </c:pt>
                <c:pt idx="3">
                  <c:v>3718.6427145547746</c:v>
                </c:pt>
                <c:pt idx="4">
                  <c:v>515.4049426061132</c:v>
                </c:pt>
                <c:pt idx="5">
                  <c:v>4238.943197944428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0-43F9-B03B-1887D6F7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307936"/>
        <c:axId val="1624305856"/>
      </c:bar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综合金融!$B$14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综合金融!$B$15:$B$20</c:f>
              <c:numCache>
                <c:formatCode>General</c:formatCode>
                <c:ptCount val="6"/>
                <c:pt idx="0">
                  <c:v>646.14465170421408</c:v>
                </c:pt>
                <c:pt idx="1">
                  <c:v>1063.3456474521615</c:v>
                </c:pt>
                <c:pt idx="2">
                  <c:v>388.59282448437102</c:v>
                </c:pt>
                <c:pt idx="3">
                  <c:v>549.33018162502287</c:v>
                </c:pt>
                <c:pt idx="4">
                  <c:v>1049.7468637001548</c:v>
                </c:pt>
                <c:pt idx="5">
                  <c:v>1202.6239616082189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F-460C-9493-1C57B9272EC7}"/>
            </c:ext>
          </c:extLst>
        </c:ser>
        <c:ser>
          <c:idx val="1"/>
          <c:order val="1"/>
          <c:tx>
            <c:strRef>
              <c:f>综合金融!$C$14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综合金融!$C$15:$C$20</c:f>
              <c:numCache>
                <c:formatCode>General</c:formatCode>
                <c:ptCount val="6"/>
                <c:pt idx="0">
                  <c:v>211.65708975711124</c:v>
                </c:pt>
                <c:pt idx="1">
                  <c:v>3512.6746137174518</c:v>
                </c:pt>
                <c:pt idx="2">
                  <c:v>1304.8732140267109</c:v>
                </c:pt>
                <c:pt idx="3">
                  <c:v>3718.6427145547746</c:v>
                </c:pt>
                <c:pt idx="4">
                  <c:v>515.4049426061132</c:v>
                </c:pt>
                <c:pt idx="5">
                  <c:v>4238.943197944428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F-460C-9493-1C57B927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07936"/>
        <c:axId val="1624305856"/>
      </c:area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综合金融!$O$2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综合金融!$O$3:$O$6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CBF-8BF0-3FDB01EE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过去1年收入!$A$1:$A$4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122-9714-AB34A88A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过去1年收入!$M$4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F-4595-B2E3-0F640F249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4F-4595-B2E3-0F640F249CE8}"/>
              </c:ext>
            </c:extLst>
          </c:dPt>
          <c:dLbls>
            <c:dLbl>
              <c:idx val="0"/>
              <c:layout>
                <c:manualLayout>
                  <c:x val="8.8888888888888892E-2"/>
                  <c:y val="0"/>
                </c:manualLayout>
              </c:layout>
              <c:tx>
                <c:rich>
                  <a:bodyPr/>
                  <a:lstStyle/>
                  <a:p>
                    <a:fld id="{99C427D1-3D60-43EF-B548-8E810CE384F4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3C1C9BDD-B895-4F9A-961F-339D920536D9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DC1675BB-826D-4C3C-915F-1577761E55C4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4F-4595-B2E3-0F640F249CE8}"/>
                </c:ext>
              </c:extLst>
            </c:dLbl>
            <c:dLbl>
              <c:idx val="1"/>
              <c:layout>
                <c:manualLayout>
                  <c:x val="-0.16111111111111115"/>
                  <c:y val="-2.3148148148148317E-2"/>
                </c:manualLayout>
              </c:layout>
              <c:tx>
                <c:rich>
                  <a:bodyPr/>
                  <a:lstStyle/>
                  <a:p>
                    <a:fld id="{823FD1A6-2B7D-4259-819C-A5CE412E97CF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11FF2625-1197-4A8F-B62A-F0C4FDAF789F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49EA993D-2C95-4F9C-A430-2F4390A9D0E8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54F-4595-B2E3-0F640F249CE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过去1年收入!$L$5:$L$6</c:f>
              <c:strCache>
                <c:ptCount val="2"/>
                <c:pt idx="0">
                  <c:v>个险保费规模</c:v>
                </c:pt>
                <c:pt idx="1">
                  <c:v>团险保费规模</c:v>
                </c:pt>
              </c:strCache>
            </c:strRef>
          </c:cat>
          <c:val>
            <c:numRef>
              <c:f>过去1年收入!$M$5:$M$6</c:f>
              <c:numCache>
                <c:formatCode>General</c:formatCode>
                <c:ptCount val="2"/>
                <c:pt idx="0">
                  <c:v>7204.4</c:v>
                </c:pt>
                <c:pt idx="1">
                  <c:v>87944.1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过去1年收入!$M$5:$M$6</c15:f>
                <c15:dlblRangeCache>
                  <c:ptCount val="2"/>
                  <c:pt idx="0">
                    <c:v>7204.4</c:v>
                  </c:pt>
                  <c:pt idx="1">
                    <c:v>87944.1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54F-4595-B2E3-0F640F24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过去1年收入!$C$16</c:f>
              <c:strCache>
                <c:ptCount val="1"/>
                <c:pt idx="0">
                  <c:v>营业收入（万元）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过去1年收入!$C$17:$C$20</c:f>
              <c:numCache>
                <c:formatCode>General</c:formatCode>
                <c:ptCount val="4"/>
                <c:pt idx="0">
                  <c:v>10962</c:v>
                </c:pt>
                <c:pt idx="1">
                  <c:v>17532</c:v>
                </c:pt>
                <c:pt idx="2">
                  <c:v>41672</c:v>
                </c:pt>
                <c:pt idx="3">
                  <c:v>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B-4723-966E-AF04D918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12</a:t>
            </a:r>
            <a:r>
              <a:rPr lang="zh-CN" altLang="fr-FR"/>
              <a:t>个月营业收入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过去1年收入!$C$26</c:f>
              <c:strCache>
                <c:ptCount val="1"/>
                <c:pt idx="0">
                  <c:v>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过去1年收入!$C$27:$C$38</c:f>
              <c:numCache>
                <c:formatCode>General</c:formatCode>
                <c:ptCount val="12"/>
                <c:pt idx="0">
                  <c:v>2151</c:v>
                </c:pt>
                <c:pt idx="1">
                  <c:v>2638</c:v>
                </c:pt>
                <c:pt idx="2">
                  <c:v>654</c:v>
                </c:pt>
                <c:pt idx="3">
                  <c:v>3130</c:v>
                </c:pt>
                <c:pt idx="4">
                  <c:v>2299</c:v>
                </c:pt>
                <c:pt idx="5">
                  <c:v>2053</c:v>
                </c:pt>
                <c:pt idx="6">
                  <c:v>2770</c:v>
                </c:pt>
                <c:pt idx="7">
                  <c:v>2488</c:v>
                </c:pt>
                <c:pt idx="8">
                  <c:v>2645</c:v>
                </c:pt>
                <c:pt idx="9">
                  <c:v>1408</c:v>
                </c:pt>
                <c:pt idx="10">
                  <c:v>2456</c:v>
                </c:pt>
                <c:pt idx="11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DB0-95A8-A2B0C7D56128}"/>
            </c:ext>
          </c:extLst>
        </c:ser>
        <c:ser>
          <c:idx val="3"/>
          <c:order val="1"/>
          <c:tx>
            <c:strRef>
              <c:f>过去1年收入!$E$26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E-4DB0-95A8-A2B0C7D56128}"/>
            </c:ext>
          </c:extLst>
        </c:ser>
        <c:ser>
          <c:idx val="4"/>
          <c:order val="2"/>
          <c:tx>
            <c:strRef>
              <c:f>过去1年收入!$F$26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E-4DB0-95A8-A2B0C7D56128}"/>
            </c:ext>
          </c:extLst>
        </c:ser>
        <c:ser>
          <c:idx val="2"/>
          <c:order val="3"/>
          <c:tx>
            <c:strRef>
              <c:f>过去1年收入!$D$26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E-4DB0-95A8-A2B0C7D56128}"/>
            </c:ext>
          </c:extLst>
        </c:ser>
        <c:ser>
          <c:idx val="5"/>
          <c:order val="4"/>
          <c:tx>
            <c:strRef>
              <c:f>过去1年收入!$G$26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E-4DB0-95A8-A2B0C7D5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352"/>
        <c:axId val="95787184"/>
      </c:areaChart>
      <c:catAx>
        <c:axId val="957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7184"/>
        <c:crosses val="autoZero"/>
        <c:auto val="1"/>
        <c:lblAlgn val="ctr"/>
        <c:lblOffset val="100"/>
        <c:noMultiLvlLbl val="0"/>
      </c:catAx>
      <c:valAx>
        <c:axId val="95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8-4793-AEC6-5B5276663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5-4531-A197-2FA1759392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5-449F-BA7A-F0086F60B4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3-4E2A-B391-845C194770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layout>
        <c:manualLayout>
          <c:xMode val="edge"/>
          <c:yMode val="edge"/>
          <c:x val="0.12276258116883117"/>
          <c:y val="2.751109108553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884585098110758E-3"/>
          <c:y val="0.17244558181714065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6-4F71-A0C5-1773EEDB9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过去1年收入!$D$16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过去1年收入!$D$17:$D$20</c:f>
              <c:numCache>
                <c:formatCode>0</c:formatCode>
                <c:ptCount val="4"/>
                <c:pt idx="0">
                  <c:v>910.05991098938728</c:v>
                </c:pt>
                <c:pt idx="1">
                  <c:v>1455.4981170831907</c:v>
                </c:pt>
                <c:pt idx="2">
                  <c:v>3459.5891817870593</c:v>
                </c:pt>
                <c:pt idx="3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6-4267-8A24-93A6BD1F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过去1年收入!$E$16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过去1年收入!$E$17:$E$20</c:f>
              <c:numCache>
                <c:formatCode>0</c:formatCode>
                <c:ptCount val="4"/>
                <c:pt idx="0">
                  <c:v>6379.8014378637454</c:v>
                </c:pt>
                <c:pt idx="1">
                  <c:v>10203.491954809997</c:v>
                </c:pt>
                <c:pt idx="2">
                  <c:v>24252.790140362889</c:v>
                </c:pt>
                <c:pt idx="3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B-42DA-9887-7B56D41F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过去1年收入!$F$16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过去1年收入!$F$17:$F$20</c:f>
              <c:numCache>
                <c:formatCode>0</c:formatCode>
                <c:ptCount val="4"/>
                <c:pt idx="0">
                  <c:v>2911.722612119137</c:v>
                </c:pt>
                <c:pt idx="1">
                  <c:v>4656.8437179048269</c:v>
                </c:pt>
                <c:pt idx="2">
                  <c:v>11068.902088325916</c:v>
                </c:pt>
                <c:pt idx="3">
                  <c:v>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6-4ACC-B5BD-1D14593A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过去1年收入!$G$16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过去1年收入!$G$17:$G$20</c:f>
              <c:numCache>
                <c:formatCode>0</c:formatCode>
                <c:ptCount val="4"/>
                <c:pt idx="0">
                  <c:v>409.05785689832248</c:v>
                </c:pt>
                <c:pt idx="1">
                  <c:v>654.22389592605271</c:v>
                </c:pt>
                <c:pt idx="2">
                  <c:v>1555.0318384115028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3-41AF-971E-66967E00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140</c:v>
                </c:pt>
                <c:pt idx="1">
                  <c:v>70</c:v>
                </c:pt>
                <c:pt idx="2">
                  <c:v>130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60</c:v>
                </c:pt>
                <c:pt idx="7">
                  <c:v>70</c:v>
                </c:pt>
                <c:pt idx="8">
                  <c:v>100</c:v>
                </c:pt>
                <c:pt idx="9">
                  <c:v>50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4A8-8D16-9019F9D9F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1760</c:v>
                      </c:pt>
                      <c:pt idx="1">
                        <c:v>2340</c:v>
                      </c:pt>
                      <c:pt idx="2">
                        <c:v>4110</c:v>
                      </c:pt>
                      <c:pt idx="3">
                        <c:v>2920</c:v>
                      </c:pt>
                      <c:pt idx="4">
                        <c:v>3780</c:v>
                      </c:pt>
                      <c:pt idx="5">
                        <c:v>2740</c:v>
                      </c:pt>
                      <c:pt idx="6">
                        <c:v>2460</c:v>
                      </c:pt>
                      <c:pt idx="7">
                        <c:v>2070</c:v>
                      </c:pt>
                      <c:pt idx="8">
                        <c:v>2260</c:v>
                      </c:pt>
                      <c:pt idx="9">
                        <c:v>4110</c:v>
                      </c:pt>
                      <c:pt idx="10">
                        <c:v>3850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C0-44A8-8D16-9019F9D9F9B4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日活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E-44E5-B175-413A8612A0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E-44E5-B175-413A8612A0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3E-44E5-B175-413A8612A0D6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814.95795026984888</c:v>
                </c:pt>
                <c:pt idx="1">
                  <c:v>161.94520679488534</c:v>
                </c:pt>
                <c:pt idx="2">
                  <c:v>153.09684293526578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8-4F5B-87E4-DA696259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月活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9-4F27-9523-5087B7B0E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9-4F27-9523-5087B7B0EA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9-4F27-9523-5087B7B0EA74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26734.52367102246</c:v>
                </c:pt>
                <c:pt idx="1">
                  <c:v>4709.2704256482302</c:v>
                </c:pt>
                <c:pt idx="2">
                  <c:v>956.20590332930749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5-43B9-B963-DD472E46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70</c:v>
                      </c:pt>
                      <c:pt idx="2">
                        <c:v>130</c:v>
                      </c:pt>
                      <c:pt idx="3">
                        <c:v>100</c:v>
                      </c:pt>
                      <c:pt idx="4">
                        <c:v>120</c:v>
                      </c:pt>
                      <c:pt idx="5">
                        <c:v>140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50</c:v>
                      </c:pt>
                      <c:pt idx="10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52-4DC8-96AC-0A6884B9680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1760</c:v>
                </c:pt>
                <c:pt idx="1">
                  <c:v>2340</c:v>
                </c:pt>
                <c:pt idx="2">
                  <c:v>4110</c:v>
                </c:pt>
                <c:pt idx="3">
                  <c:v>2920</c:v>
                </c:pt>
                <c:pt idx="4">
                  <c:v>3780</c:v>
                </c:pt>
                <c:pt idx="5">
                  <c:v>2740</c:v>
                </c:pt>
                <c:pt idx="6">
                  <c:v>2460</c:v>
                </c:pt>
                <c:pt idx="7">
                  <c:v>2070</c:v>
                </c:pt>
                <c:pt idx="8">
                  <c:v>2260</c:v>
                </c:pt>
                <c:pt idx="9">
                  <c:v>4110</c:v>
                </c:pt>
                <c:pt idx="10">
                  <c:v>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2-4DC8-96AC-0A6884B968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注册数</a:t>
            </a:r>
            <a:r>
              <a:rPr lang="fr-FR" altLang="zh-CN"/>
              <a:t>(</a:t>
            </a:r>
            <a:r>
              <a:rPr lang="zh-CN" altLang="fr-FR"/>
              <a:t>万</a:t>
            </a:r>
            <a:r>
              <a:rPr lang="fr-FR" altLang="zh-CN"/>
              <a:t>)</a:t>
            </a:r>
            <a:endParaRPr lang="zh-CN" alt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日活!$C$35</c:f>
              <c:strCache>
                <c:ptCount val="1"/>
                <c:pt idx="0">
                  <c:v>注册数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日活!$D$36:$D$39</c:f>
              <c:strCache>
                <c:ptCount val="4"/>
                <c:pt idx="0">
                  <c:v>xxxx年xx月xx日</c:v>
                </c:pt>
                <c:pt idx="1">
                  <c:v>xxxx年xx月xx日</c:v>
                </c:pt>
                <c:pt idx="2">
                  <c:v>xxxx年xx月xx日</c:v>
                </c:pt>
                <c:pt idx="3">
                  <c:v>xxxx年xx月xx日</c:v>
                </c:pt>
              </c:strCache>
            </c:strRef>
          </c:cat>
          <c:val>
            <c:numRef>
              <c:f>日活!$C$36:$C$39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E-4FDE-A461-984535EC33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841055"/>
        <c:axId val="410822751"/>
      </c:barChart>
      <c:catAx>
        <c:axId val="4108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822751"/>
        <c:crosses val="autoZero"/>
        <c:auto val="1"/>
        <c:lblAlgn val="ctr"/>
        <c:lblOffset val="100"/>
        <c:noMultiLvlLbl val="0"/>
      </c:catAx>
      <c:valAx>
        <c:axId val="4108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8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过去1年收入!$C$16</c:f>
              <c:strCache>
                <c:ptCount val="1"/>
                <c:pt idx="0">
                  <c:v>营业收入（万元）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过去1年收入!$C$17:$C$20</c:f>
              <c:numCache>
                <c:formatCode>General</c:formatCode>
                <c:ptCount val="4"/>
                <c:pt idx="0">
                  <c:v>10962</c:v>
                </c:pt>
                <c:pt idx="1">
                  <c:v>17532</c:v>
                </c:pt>
                <c:pt idx="2">
                  <c:v>41672</c:v>
                </c:pt>
                <c:pt idx="3">
                  <c:v>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89F-B53E-F23F1A856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layout>
        <c:manualLayout>
          <c:xMode val="edge"/>
          <c:yMode val="edge"/>
          <c:x val="0.19562163776442076"/>
          <c:y val="3.9829195920665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过去1年收入!$C$26</c:f>
              <c:strCache>
                <c:ptCount val="1"/>
                <c:pt idx="0">
                  <c:v>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过去1年收入!$C$27:$C$38</c:f>
              <c:numCache>
                <c:formatCode>General</c:formatCode>
                <c:ptCount val="12"/>
                <c:pt idx="0">
                  <c:v>2151</c:v>
                </c:pt>
                <c:pt idx="1">
                  <c:v>2638</c:v>
                </c:pt>
                <c:pt idx="2">
                  <c:v>654</c:v>
                </c:pt>
                <c:pt idx="3">
                  <c:v>3130</c:v>
                </c:pt>
                <c:pt idx="4">
                  <c:v>2299</c:v>
                </c:pt>
                <c:pt idx="5">
                  <c:v>2053</c:v>
                </c:pt>
                <c:pt idx="6">
                  <c:v>2770</c:v>
                </c:pt>
                <c:pt idx="7">
                  <c:v>2488</c:v>
                </c:pt>
                <c:pt idx="8">
                  <c:v>2645</c:v>
                </c:pt>
                <c:pt idx="9">
                  <c:v>1408</c:v>
                </c:pt>
                <c:pt idx="10">
                  <c:v>2456</c:v>
                </c:pt>
                <c:pt idx="11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8-4012-A327-B74D06448392}"/>
            </c:ext>
          </c:extLst>
        </c:ser>
        <c:ser>
          <c:idx val="3"/>
          <c:order val="1"/>
          <c:tx>
            <c:strRef>
              <c:f>过去1年收入!$E$26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4012-A327-B74D06448392}"/>
            </c:ext>
          </c:extLst>
        </c:ser>
        <c:ser>
          <c:idx val="4"/>
          <c:order val="2"/>
          <c:tx>
            <c:strRef>
              <c:f>过去1年收入!$F$26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8-4012-A327-B74D06448392}"/>
            </c:ext>
          </c:extLst>
        </c:ser>
        <c:ser>
          <c:idx val="2"/>
          <c:order val="3"/>
          <c:tx>
            <c:strRef>
              <c:f>过去1年收入!$D$26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8-4012-A327-B74D06448392}"/>
            </c:ext>
          </c:extLst>
        </c:ser>
        <c:ser>
          <c:idx val="5"/>
          <c:order val="4"/>
          <c:tx>
            <c:strRef>
              <c:f>过去1年收入!$G$26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8-4012-A327-B74D0644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352"/>
        <c:axId val="95787184"/>
      </c:areaChart>
      <c:catAx>
        <c:axId val="957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7184"/>
        <c:crosses val="autoZero"/>
        <c:auto val="1"/>
        <c:lblAlgn val="ctr"/>
        <c:lblOffset val="100"/>
        <c:noMultiLvlLbl val="0"/>
      </c:catAx>
      <c:valAx>
        <c:axId val="95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4.xml"/><Relationship Id="rId26" Type="http://schemas.openxmlformats.org/officeDocument/2006/relationships/image" Target="../media/image9.png"/><Relationship Id="rId21" Type="http://schemas.openxmlformats.org/officeDocument/2006/relationships/image" Target="../media/image7.png"/><Relationship Id="rId34" Type="http://schemas.openxmlformats.org/officeDocument/2006/relationships/image" Target="../media/image10.png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image" Target="../media/image4.png"/><Relationship Id="rId25" Type="http://schemas.openxmlformats.org/officeDocument/2006/relationships/chart" Target="../charts/chart17.xml"/><Relationship Id="rId33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image" Target="../media/image3.png"/><Relationship Id="rId20" Type="http://schemas.openxmlformats.org/officeDocument/2006/relationships/image" Target="../media/image6.png"/><Relationship Id="rId29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24" Type="http://schemas.openxmlformats.org/officeDocument/2006/relationships/image" Target="../media/image8.png"/><Relationship Id="rId32" Type="http://schemas.openxmlformats.org/officeDocument/2006/relationships/chart" Target="../charts/chart23.xml"/><Relationship Id="rId37" Type="http://schemas.openxmlformats.org/officeDocument/2006/relationships/chart" Target="../charts/chart26.xml"/><Relationship Id="rId5" Type="http://schemas.openxmlformats.org/officeDocument/2006/relationships/chart" Target="../charts/chart5.xml"/><Relationship Id="rId15" Type="http://schemas.openxmlformats.org/officeDocument/2006/relationships/image" Target="../media/image2.png"/><Relationship Id="rId23" Type="http://schemas.openxmlformats.org/officeDocument/2006/relationships/chart" Target="../charts/chart16.xml"/><Relationship Id="rId28" Type="http://schemas.openxmlformats.org/officeDocument/2006/relationships/chart" Target="../charts/chart19.xml"/><Relationship Id="rId36" Type="http://schemas.openxmlformats.org/officeDocument/2006/relationships/image" Target="../media/image11.png"/><Relationship Id="rId10" Type="http://schemas.openxmlformats.org/officeDocument/2006/relationships/image" Target="../media/image1.png"/><Relationship Id="rId19" Type="http://schemas.openxmlformats.org/officeDocument/2006/relationships/image" Target="../media/image5.png"/><Relationship Id="rId31" Type="http://schemas.openxmlformats.org/officeDocument/2006/relationships/chart" Target="../charts/chart2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Relationship Id="rId22" Type="http://schemas.openxmlformats.org/officeDocument/2006/relationships/chart" Target="../charts/chart15.xml"/><Relationship Id="rId27" Type="http://schemas.openxmlformats.org/officeDocument/2006/relationships/chart" Target="../charts/chart18.xml"/><Relationship Id="rId30" Type="http://schemas.openxmlformats.org/officeDocument/2006/relationships/chart" Target="../charts/chart21.xml"/><Relationship Id="rId35" Type="http://schemas.openxmlformats.org/officeDocument/2006/relationships/chart" Target="../charts/chart2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26" Type="http://schemas.openxmlformats.org/officeDocument/2006/relationships/image" Target="../media/image8.png"/><Relationship Id="rId39" Type="http://schemas.openxmlformats.org/officeDocument/2006/relationships/chart" Target="../charts/chart54.xml"/><Relationship Id="rId21" Type="http://schemas.openxmlformats.org/officeDocument/2006/relationships/image" Target="../media/image5.png"/><Relationship Id="rId34" Type="http://schemas.openxmlformats.org/officeDocument/2006/relationships/image" Target="../media/image4.png"/><Relationship Id="rId7" Type="http://schemas.openxmlformats.org/officeDocument/2006/relationships/chart" Target="../charts/chart32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5" Type="http://schemas.openxmlformats.org/officeDocument/2006/relationships/chart" Target="../charts/chart45.xml"/><Relationship Id="rId33" Type="http://schemas.openxmlformats.org/officeDocument/2006/relationships/image" Target="../media/image3.png"/><Relationship Id="rId38" Type="http://schemas.openxmlformats.org/officeDocument/2006/relationships/chart" Target="../charts/chart53.xml"/><Relationship Id="rId2" Type="http://schemas.openxmlformats.org/officeDocument/2006/relationships/chart" Target="../charts/chart28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29" Type="http://schemas.openxmlformats.org/officeDocument/2006/relationships/chart" Target="../charts/chart48.xml"/><Relationship Id="rId1" Type="http://schemas.openxmlformats.org/officeDocument/2006/relationships/chart" Target="../charts/chart27.xml"/><Relationship Id="rId6" Type="http://schemas.openxmlformats.org/officeDocument/2006/relationships/chart" Target="../charts/chart31.xml"/><Relationship Id="rId11" Type="http://schemas.openxmlformats.org/officeDocument/2006/relationships/image" Target="../media/image11.png"/><Relationship Id="rId24" Type="http://schemas.openxmlformats.org/officeDocument/2006/relationships/chart" Target="../charts/chart44.xml"/><Relationship Id="rId32" Type="http://schemas.openxmlformats.org/officeDocument/2006/relationships/image" Target="../media/image2.png"/><Relationship Id="rId37" Type="http://schemas.openxmlformats.org/officeDocument/2006/relationships/chart" Target="../charts/chart52.xml"/><Relationship Id="rId5" Type="http://schemas.openxmlformats.org/officeDocument/2006/relationships/image" Target="../media/image9.png"/><Relationship Id="rId15" Type="http://schemas.openxmlformats.org/officeDocument/2006/relationships/chart" Target="../charts/chart38.xml"/><Relationship Id="rId23" Type="http://schemas.openxmlformats.org/officeDocument/2006/relationships/image" Target="../media/image7.png"/><Relationship Id="rId28" Type="http://schemas.openxmlformats.org/officeDocument/2006/relationships/chart" Target="../charts/chart47.xml"/><Relationship Id="rId36" Type="http://schemas.openxmlformats.org/officeDocument/2006/relationships/chart" Target="../charts/chart51.xml"/><Relationship Id="rId10" Type="http://schemas.openxmlformats.org/officeDocument/2006/relationships/chart" Target="../charts/chart34.xml"/><Relationship Id="rId19" Type="http://schemas.openxmlformats.org/officeDocument/2006/relationships/chart" Target="../charts/chart42.xml"/><Relationship Id="rId31" Type="http://schemas.openxmlformats.org/officeDocument/2006/relationships/chart" Target="../charts/chart50.xml"/><Relationship Id="rId4" Type="http://schemas.openxmlformats.org/officeDocument/2006/relationships/chart" Target="../charts/chart30.xml"/><Relationship Id="rId9" Type="http://schemas.openxmlformats.org/officeDocument/2006/relationships/image" Target="../media/image1.png"/><Relationship Id="rId14" Type="http://schemas.openxmlformats.org/officeDocument/2006/relationships/chart" Target="../charts/chart37.xml"/><Relationship Id="rId22" Type="http://schemas.openxmlformats.org/officeDocument/2006/relationships/image" Target="../media/image6.png"/><Relationship Id="rId27" Type="http://schemas.openxmlformats.org/officeDocument/2006/relationships/chart" Target="../charts/chart46.xml"/><Relationship Id="rId30" Type="http://schemas.openxmlformats.org/officeDocument/2006/relationships/chart" Target="../charts/chart49.xml"/><Relationship Id="rId35" Type="http://schemas.openxmlformats.org/officeDocument/2006/relationships/image" Target="../media/image10.png"/><Relationship Id="rId8" Type="http://schemas.openxmlformats.org/officeDocument/2006/relationships/chart" Target="../charts/chart33.xml"/><Relationship Id="rId3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5" Type="http://schemas.openxmlformats.org/officeDocument/2006/relationships/chart" Target="../charts/chart78.xml"/><Relationship Id="rId4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137492</xdr:colOff>
      <xdr:row>7</xdr:row>
      <xdr:rowOff>38100</xdr:rowOff>
    </xdr:from>
    <xdr:to>
      <xdr:col>14</xdr:col>
      <xdr:colOff>384494</xdr:colOff>
      <xdr:row>23</xdr:row>
      <xdr:rowOff>0</xdr:rowOff>
    </xdr:to>
    <xdr:grpSp>
      <xdr:nvGrpSpPr>
        <xdr:cNvPr id="35" name="组合 34">
          <a:extLst>
            <a:ext uri="{FF2B5EF4-FFF2-40B4-BE49-F238E27FC236}">
              <a16:creationId xmlns:a16="http://schemas.microsoft.com/office/drawing/2014/main" id="{F71E6772-9609-E222-35B0-0901AA2877B7}"/>
            </a:ext>
          </a:extLst>
        </xdr:cNvPr>
        <xdr:cNvGrpSpPr/>
      </xdr:nvGrpSpPr>
      <xdr:grpSpPr>
        <a:xfrm>
          <a:off x="4812465" y="1273776"/>
          <a:ext cx="2718353" cy="29721089"/>
          <a:chOff x="4755141" y="1283320"/>
          <a:chExt cx="2701086" cy="29735656"/>
        </a:xfrm>
      </xdr:grpSpPr>
      <xdr:sp macro="" textlink="">
        <xdr:nvSpPr>
          <xdr:cNvPr id="143" name="文本框 142">
            <a:extLst>
              <a:ext uri="{FF2B5EF4-FFF2-40B4-BE49-F238E27FC236}">
                <a16:creationId xmlns:a16="http://schemas.microsoft.com/office/drawing/2014/main" id="{F0852075-A67A-4D51-B8F5-279387EF052B}"/>
              </a:ext>
            </a:extLst>
          </xdr:cNvPr>
          <xdr:cNvSpPr txBox="1"/>
        </xdr:nvSpPr>
        <xdr:spPr>
          <a:xfrm>
            <a:off x="4863143" y="1283320"/>
            <a:ext cx="2593084" cy="29735656"/>
          </a:xfrm>
          <a:prstGeom prst="rect">
            <a:avLst/>
          </a:prstGeom>
          <a:noFill/>
          <a:ln w="1905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fr-FR" sz="1100">
              <a:solidFill>
                <a:sysClr val="windowText" lastClr="000000"/>
              </a:solidFill>
            </a:endParaRPr>
          </a:p>
        </xdr:txBody>
      </xdr:sp>
      <xdr:grpSp>
        <xdr:nvGrpSpPr>
          <xdr:cNvPr id="31" name="组合 30">
            <a:extLst>
              <a:ext uri="{FF2B5EF4-FFF2-40B4-BE49-F238E27FC236}">
                <a16:creationId xmlns:a16="http://schemas.microsoft.com/office/drawing/2014/main" id="{DDE41556-6388-825A-553A-680C15B6985D}"/>
              </a:ext>
            </a:extLst>
          </xdr:cNvPr>
          <xdr:cNvGrpSpPr/>
        </xdr:nvGrpSpPr>
        <xdr:grpSpPr>
          <a:xfrm>
            <a:off x="4755141" y="21859962"/>
            <a:ext cx="2638556" cy="2826789"/>
            <a:chOff x="4734525" y="21824291"/>
            <a:chExt cx="2623588" cy="2825257"/>
          </a:xfrm>
        </xdr:grpSpPr>
        <xdr:sp macro="" textlink="">
          <xdr:nvSpPr>
            <xdr:cNvPr id="266" name="文本框 265">
              <a:extLst>
                <a:ext uri="{FF2B5EF4-FFF2-40B4-BE49-F238E27FC236}">
                  <a16:creationId xmlns:a16="http://schemas.microsoft.com/office/drawing/2014/main" id="{FC488E71-2138-485A-9067-70CD4546E15B}"/>
                </a:ext>
              </a:extLst>
            </xdr:cNvPr>
            <xdr:cNvSpPr txBox="1"/>
          </xdr:nvSpPr>
          <xdr:spPr>
            <a:xfrm>
              <a:off x="4808117" y="21824291"/>
              <a:ext cx="2076118" cy="2757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400" b="1"/>
                <a:t>太平通活跃用户数（万）</a:t>
              </a:r>
              <a:endParaRPr lang="fr-FR" sz="1400" b="1"/>
            </a:p>
          </xdr:txBody>
        </xdr:sp>
        <xdr:sp macro="" textlink="">
          <xdr:nvSpPr>
            <xdr:cNvPr id="267" name="文本框 266">
              <a:extLst>
                <a:ext uri="{FF2B5EF4-FFF2-40B4-BE49-F238E27FC236}">
                  <a16:creationId xmlns:a16="http://schemas.microsoft.com/office/drawing/2014/main" id="{000C89CF-0F11-4B34-9A30-8869A27B6B26}"/>
                </a:ext>
              </a:extLst>
            </xdr:cNvPr>
            <xdr:cNvSpPr txBox="1"/>
          </xdr:nvSpPr>
          <xdr:spPr>
            <a:xfrm>
              <a:off x="5786709" y="22075920"/>
              <a:ext cx="928968" cy="4221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800" b="1"/>
                <a:t>日活</a:t>
              </a:r>
              <a:endParaRPr lang="fr-FR" sz="1800" b="1"/>
            </a:p>
          </xdr:txBody>
        </xdr:sp>
        <xdr:grpSp>
          <xdr:nvGrpSpPr>
            <xdr:cNvPr id="28" name="组合 27">
              <a:extLst>
                <a:ext uri="{FF2B5EF4-FFF2-40B4-BE49-F238E27FC236}">
                  <a16:creationId xmlns:a16="http://schemas.microsoft.com/office/drawing/2014/main" id="{979DE952-EF22-1EE5-B679-F4F3E5381916}"/>
                </a:ext>
              </a:extLst>
            </xdr:cNvPr>
            <xdr:cNvGrpSpPr/>
          </xdr:nvGrpSpPr>
          <xdr:grpSpPr>
            <a:xfrm>
              <a:off x="4734525" y="22044120"/>
              <a:ext cx="2623588" cy="2605428"/>
              <a:chOff x="4746448" y="21971444"/>
              <a:chExt cx="2631244" cy="2601082"/>
            </a:xfrm>
          </xdr:grpSpPr>
          <xdr:graphicFrame macro="">
            <xdr:nvGraphicFramePr>
              <xdr:cNvPr id="271" name="图表 270">
                <a:extLst>
                  <a:ext uri="{FF2B5EF4-FFF2-40B4-BE49-F238E27FC236}">
                    <a16:creationId xmlns:a16="http://schemas.microsoft.com/office/drawing/2014/main" id="{C7C968D5-3E71-4224-A860-99E40ED6207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746448" y="21971444"/>
              <a:ext cx="2539594" cy="160998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268" name="图表 267">
                <a:extLst>
                  <a:ext uri="{FF2B5EF4-FFF2-40B4-BE49-F238E27FC236}">
                    <a16:creationId xmlns:a16="http://schemas.microsoft.com/office/drawing/2014/main" id="{BE619CFE-8633-4CD9-A5DA-ADA85D822E6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807164" y="23010512"/>
              <a:ext cx="2570528" cy="156201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</xdr:grpSp>
      <xdr:grpSp>
        <xdr:nvGrpSpPr>
          <xdr:cNvPr id="36" name="组合 35">
            <a:extLst>
              <a:ext uri="{FF2B5EF4-FFF2-40B4-BE49-F238E27FC236}">
                <a16:creationId xmlns:a16="http://schemas.microsoft.com/office/drawing/2014/main" id="{149DD61A-94A4-C0BC-5A13-31592664531A}"/>
              </a:ext>
            </a:extLst>
          </xdr:cNvPr>
          <xdr:cNvGrpSpPr/>
        </xdr:nvGrpSpPr>
        <xdr:grpSpPr>
          <a:xfrm>
            <a:off x="4827362" y="24597828"/>
            <a:ext cx="2421211" cy="1947047"/>
            <a:chOff x="4844965" y="24493434"/>
            <a:chExt cx="2432282" cy="1947047"/>
          </a:xfrm>
        </xdr:grpSpPr>
        <xdr:sp macro="" textlink="">
          <xdr:nvSpPr>
            <xdr:cNvPr id="270" name="文本框 269">
              <a:extLst>
                <a:ext uri="{FF2B5EF4-FFF2-40B4-BE49-F238E27FC236}">
                  <a16:creationId xmlns:a16="http://schemas.microsoft.com/office/drawing/2014/main" id="{FFB06ECC-5327-4FC3-9774-8852DEF8044B}"/>
                </a:ext>
              </a:extLst>
            </xdr:cNvPr>
            <xdr:cNvSpPr txBox="1"/>
          </xdr:nvSpPr>
          <xdr:spPr>
            <a:xfrm>
              <a:off x="5877960" y="24493434"/>
              <a:ext cx="666789" cy="4309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800" b="1"/>
                <a:t>月活</a:t>
              </a:r>
              <a:endParaRPr lang="fr-FR" sz="1800" b="1"/>
            </a:p>
          </xdr:txBody>
        </xdr:sp>
        <xdr:graphicFrame macro="">
          <xdr:nvGraphicFramePr>
            <xdr:cNvPr id="272" name="图表 271">
              <a:extLst>
                <a:ext uri="{FF2B5EF4-FFF2-40B4-BE49-F238E27FC236}">
                  <a16:creationId xmlns:a16="http://schemas.microsoft.com/office/drawing/2014/main" id="{B6BFEECF-0194-4358-AF44-939DAEB6BB92}"/>
                </a:ext>
              </a:extLst>
            </xdr:cNvPr>
            <xdr:cNvGraphicFramePr>
              <a:graphicFrameLocks/>
            </xdr:cNvGraphicFramePr>
          </xdr:nvGraphicFramePr>
          <xdr:xfrm>
            <a:off x="4844965" y="24674622"/>
            <a:ext cx="2432282" cy="176585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>
    <xdr:from>
      <xdr:col>2</xdr:col>
      <xdr:colOff>62832</xdr:colOff>
      <xdr:row>23</xdr:row>
      <xdr:rowOff>84667</xdr:rowOff>
    </xdr:from>
    <xdr:to>
      <xdr:col>6</xdr:col>
      <xdr:colOff>525824</xdr:colOff>
      <xdr:row>24</xdr:row>
      <xdr:rowOff>287555</xdr:rowOff>
    </xdr:to>
    <xdr:grpSp>
      <xdr:nvGrpSpPr>
        <xdr:cNvPr id="81" name="组合 80">
          <a:extLst>
            <a:ext uri="{FF2B5EF4-FFF2-40B4-BE49-F238E27FC236}">
              <a16:creationId xmlns:a16="http://schemas.microsoft.com/office/drawing/2014/main" id="{B32554DC-2596-4BCF-46A5-3AE8CB6E5C2E}"/>
            </a:ext>
          </a:extLst>
        </xdr:cNvPr>
        <xdr:cNvGrpSpPr/>
      </xdr:nvGrpSpPr>
      <xdr:grpSpPr>
        <a:xfrm>
          <a:off x="804237" y="31079532"/>
          <a:ext cx="2934344" cy="594185"/>
          <a:chOff x="860481" y="4277895"/>
          <a:chExt cx="2904957" cy="385589"/>
        </a:xfrm>
      </xdr:grpSpPr>
      <xdr:sp macro="" textlink="">
        <xdr:nvSpPr>
          <xdr:cNvPr id="76" name="矩形 75">
            <a:extLst>
              <a:ext uri="{FF2B5EF4-FFF2-40B4-BE49-F238E27FC236}">
                <a16:creationId xmlns:a16="http://schemas.microsoft.com/office/drawing/2014/main" id="{6DB3ADF5-A598-0CA9-EA0C-9ABF0EBBA8F4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ECCEACAA-9924-E491-F089-7D494420318F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2F791A11-188E-5568-AFFB-713C5DBACC83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A6911232-2981-8C1D-2996-1693C02C8F5F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786C7B04-FEC4-D942-FFC0-83C020A754A1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</xdr:col>
      <xdr:colOff>244680</xdr:colOff>
      <xdr:row>2</xdr:row>
      <xdr:rowOff>146808</xdr:rowOff>
    </xdr:from>
    <xdr:to>
      <xdr:col>6</xdr:col>
      <xdr:colOff>377505</xdr:colOff>
      <xdr:row>5</xdr:row>
      <xdr:rowOff>27963</xdr:rowOff>
    </xdr:to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3E7DC20A-49FF-9B0D-4330-B20762CEABDA}"/>
            </a:ext>
          </a:extLst>
        </xdr:cNvPr>
        <xdr:cNvSpPr txBox="1"/>
      </xdr:nvSpPr>
      <xdr:spPr>
        <a:xfrm>
          <a:off x="1027652" y="454404"/>
          <a:ext cx="2565633" cy="42644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244680</xdr:colOff>
      <xdr:row>5</xdr:row>
      <xdr:rowOff>104863</xdr:rowOff>
    </xdr:from>
    <xdr:to>
      <xdr:col>6</xdr:col>
      <xdr:colOff>384495</xdr:colOff>
      <xdr:row>6</xdr:row>
      <xdr:rowOff>125836</xdr:rowOff>
    </xdr:to>
    <xdr:sp macro="" textlink="">
      <xdr:nvSpPr>
        <xdr:cNvPr id="83" name="文本框 82">
          <a:extLst>
            <a:ext uri="{FF2B5EF4-FFF2-40B4-BE49-F238E27FC236}">
              <a16:creationId xmlns:a16="http://schemas.microsoft.com/office/drawing/2014/main" id="{23294BDA-D260-188D-B1A5-CFF5079D609A}"/>
            </a:ext>
          </a:extLst>
        </xdr:cNvPr>
        <xdr:cNvSpPr txBox="1"/>
      </xdr:nvSpPr>
      <xdr:spPr>
        <a:xfrm>
          <a:off x="1027652" y="957744"/>
          <a:ext cx="2572623" cy="202734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244680</xdr:colOff>
      <xdr:row>7</xdr:row>
      <xdr:rowOff>38100</xdr:rowOff>
    </xdr:from>
    <xdr:to>
      <xdr:col>6</xdr:col>
      <xdr:colOff>384495</xdr:colOff>
      <xdr:row>23</xdr:row>
      <xdr:rowOff>0</xdr:rowOff>
    </xdr:to>
    <xdr:sp macro="" textlink="">
      <xdr:nvSpPr>
        <xdr:cNvPr id="84" name="文本框 83">
          <a:extLst>
            <a:ext uri="{FF2B5EF4-FFF2-40B4-BE49-F238E27FC236}">
              <a16:creationId xmlns:a16="http://schemas.microsoft.com/office/drawing/2014/main" id="{7D8D67E8-A437-2114-6E9E-44D00F6530C1}"/>
            </a:ext>
          </a:extLst>
        </xdr:cNvPr>
        <xdr:cNvSpPr txBox="1"/>
      </xdr:nvSpPr>
      <xdr:spPr>
        <a:xfrm>
          <a:off x="1038430" y="1255183"/>
          <a:ext cx="2595148" cy="1247140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244681</xdr:colOff>
      <xdr:row>7</xdr:row>
      <xdr:rowOff>162015</xdr:rowOff>
    </xdr:from>
    <xdr:to>
      <xdr:col>6</xdr:col>
      <xdr:colOff>385948</xdr:colOff>
      <xdr:row>8</xdr:row>
      <xdr:rowOff>306918</xdr:rowOff>
    </xdr:to>
    <xdr:sp macro="" textlink="">
      <xdr:nvSpPr>
        <xdr:cNvPr id="85" name="文本框 84">
          <a:extLst>
            <a:ext uri="{FF2B5EF4-FFF2-40B4-BE49-F238E27FC236}">
              <a16:creationId xmlns:a16="http://schemas.microsoft.com/office/drawing/2014/main" id="{791B50AA-92F0-C2FE-4D2D-738AFE71F6B6}"/>
            </a:ext>
          </a:extLst>
        </xdr:cNvPr>
        <xdr:cNvSpPr txBox="1"/>
      </xdr:nvSpPr>
      <xdr:spPr>
        <a:xfrm>
          <a:off x="1038431" y="1379098"/>
          <a:ext cx="2596600" cy="32482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总览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62832</xdr:colOff>
      <xdr:row>23</xdr:row>
      <xdr:rowOff>84667</xdr:rowOff>
    </xdr:from>
    <xdr:to>
      <xdr:col>14</xdr:col>
      <xdr:colOff>525824</xdr:colOff>
      <xdr:row>24</xdr:row>
      <xdr:rowOff>287555</xdr:rowOff>
    </xdr:to>
    <xdr:grpSp>
      <xdr:nvGrpSpPr>
        <xdr:cNvPr id="135" name="组合 134">
          <a:extLst>
            <a:ext uri="{FF2B5EF4-FFF2-40B4-BE49-F238E27FC236}">
              <a16:creationId xmlns:a16="http://schemas.microsoft.com/office/drawing/2014/main" id="{E6E4F1AD-5FEB-4180-A881-E5EECA9978C4}"/>
            </a:ext>
          </a:extLst>
        </xdr:cNvPr>
        <xdr:cNvGrpSpPr/>
      </xdr:nvGrpSpPr>
      <xdr:grpSpPr>
        <a:xfrm>
          <a:off x="4737805" y="31079532"/>
          <a:ext cx="2934343" cy="594185"/>
          <a:chOff x="860481" y="4277895"/>
          <a:chExt cx="2904957" cy="385589"/>
        </a:xfrm>
      </xdr:grpSpPr>
      <xdr:sp macro="" textlink="">
        <xdr:nvSpPr>
          <xdr:cNvPr id="136" name="矩形 135">
            <a:extLst>
              <a:ext uri="{FF2B5EF4-FFF2-40B4-BE49-F238E27FC236}">
                <a16:creationId xmlns:a16="http://schemas.microsoft.com/office/drawing/2014/main" id="{F03805DD-C11D-4C0E-C988-5848B114A79F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7" name="矩形 136">
            <a:extLst>
              <a:ext uri="{FF2B5EF4-FFF2-40B4-BE49-F238E27FC236}">
                <a16:creationId xmlns:a16="http://schemas.microsoft.com/office/drawing/2014/main" id="{5C393BC6-B2DF-CC2A-D889-5E84D912C14D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8" name="矩形 137">
            <a:extLst>
              <a:ext uri="{FF2B5EF4-FFF2-40B4-BE49-F238E27FC236}">
                <a16:creationId xmlns:a16="http://schemas.microsoft.com/office/drawing/2014/main" id="{6A84287B-E450-C680-7DF6-42B2411452B5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33E057F8-62CB-C65C-000C-698300E7DB3B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0" name="矩形 139">
            <a:extLst>
              <a:ext uri="{FF2B5EF4-FFF2-40B4-BE49-F238E27FC236}">
                <a16:creationId xmlns:a16="http://schemas.microsoft.com/office/drawing/2014/main" id="{58672FD8-97FB-5333-1BFD-724BCE02CBFB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10</xdr:col>
      <xdr:colOff>244680</xdr:colOff>
      <xdr:row>2</xdr:row>
      <xdr:rowOff>146808</xdr:rowOff>
    </xdr:from>
    <xdr:to>
      <xdr:col>14</xdr:col>
      <xdr:colOff>377505</xdr:colOff>
      <xdr:row>5</xdr:row>
      <xdr:rowOff>27963</xdr:rowOff>
    </xdr:to>
    <xdr:sp macro="" textlink="">
      <xdr:nvSpPr>
        <xdr:cNvPr id="141" name="文本框 140">
          <a:extLst>
            <a:ext uri="{FF2B5EF4-FFF2-40B4-BE49-F238E27FC236}">
              <a16:creationId xmlns:a16="http://schemas.microsoft.com/office/drawing/2014/main" id="{BF805040-EBE1-44B2-B9D0-AAC30FE4AC8E}"/>
            </a:ext>
          </a:extLst>
        </xdr:cNvPr>
        <xdr:cNvSpPr txBox="1"/>
      </xdr:nvSpPr>
      <xdr:spPr>
        <a:xfrm>
          <a:off x="1038430" y="464308"/>
          <a:ext cx="2588158" cy="42090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244680</xdr:colOff>
      <xdr:row>5</xdr:row>
      <xdr:rowOff>104863</xdr:rowOff>
    </xdr:from>
    <xdr:to>
      <xdr:col>14</xdr:col>
      <xdr:colOff>384495</xdr:colOff>
      <xdr:row>6</xdr:row>
      <xdr:rowOff>125836</xdr:rowOff>
    </xdr:to>
    <xdr:sp macro="" textlink="">
      <xdr:nvSpPr>
        <xdr:cNvPr id="142" name="文本框 141">
          <a:extLst>
            <a:ext uri="{FF2B5EF4-FFF2-40B4-BE49-F238E27FC236}">
              <a16:creationId xmlns:a16="http://schemas.microsoft.com/office/drawing/2014/main" id="{B491FF98-5BED-4EA3-A8AF-B6D80DDE6523}"/>
            </a:ext>
          </a:extLst>
        </xdr:cNvPr>
        <xdr:cNvSpPr txBox="1"/>
      </xdr:nvSpPr>
      <xdr:spPr>
        <a:xfrm>
          <a:off x="1038430" y="962113"/>
          <a:ext cx="2595148" cy="20089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244681</xdr:colOff>
      <xdr:row>7</xdr:row>
      <xdr:rowOff>162015</xdr:rowOff>
    </xdr:from>
    <xdr:to>
      <xdr:col>14</xdr:col>
      <xdr:colOff>385948</xdr:colOff>
      <xdr:row>8</xdr:row>
      <xdr:rowOff>306918</xdr:rowOff>
    </xdr:to>
    <xdr:sp macro="" textlink="">
      <xdr:nvSpPr>
        <xdr:cNvPr id="144" name="文本框 143">
          <a:extLst>
            <a:ext uri="{FF2B5EF4-FFF2-40B4-BE49-F238E27FC236}">
              <a16:creationId xmlns:a16="http://schemas.microsoft.com/office/drawing/2014/main" id="{AF0941DF-B61B-4D02-8824-A4CE262B500A}"/>
            </a:ext>
          </a:extLst>
        </xdr:cNvPr>
        <xdr:cNvSpPr txBox="1"/>
      </xdr:nvSpPr>
      <xdr:spPr>
        <a:xfrm>
          <a:off x="1038431" y="1379098"/>
          <a:ext cx="2596600" cy="32482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太平通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305310</xdr:colOff>
      <xdr:row>18</xdr:row>
      <xdr:rowOff>878354</xdr:rowOff>
    </xdr:from>
    <xdr:to>
      <xdr:col>16</xdr:col>
      <xdr:colOff>1367</xdr:colOff>
      <xdr:row>18</xdr:row>
      <xdr:rowOff>3108985</xdr:rowOff>
    </xdr:to>
    <xdr:grpSp>
      <xdr:nvGrpSpPr>
        <xdr:cNvPr id="45" name="组合 44">
          <a:extLst>
            <a:ext uri="{FF2B5EF4-FFF2-40B4-BE49-F238E27FC236}">
              <a16:creationId xmlns:a16="http://schemas.microsoft.com/office/drawing/2014/main" id="{9F9DB09F-D0BA-43B4-0843-28659DFCAB4C}"/>
            </a:ext>
          </a:extLst>
        </xdr:cNvPr>
        <xdr:cNvGrpSpPr/>
      </xdr:nvGrpSpPr>
      <xdr:grpSpPr>
        <a:xfrm>
          <a:off x="4980283" y="14944462"/>
          <a:ext cx="2908814" cy="2230631"/>
          <a:chOff x="4902710" y="14924554"/>
          <a:chExt cx="2858357" cy="2230631"/>
        </a:xfrm>
      </xdr:grpSpPr>
      <xdr:sp macro="" textlink="">
        <xdr:nvSpPr>
          <xdr:cNvPr id="252" name="文本框 251">
            <a:extLst>
              <a:ext uri="{FF2B5EF4-FFF2-40B4-BE49-F238E27FC236}">
                <a16:creationId xmlns:a16="http://schemas.microsoft.com/office/drawing/2014/main" id="{0411C705-D4F5-4330-8563-47F7DEA0AAAA}"/>
              </a:ext>
            </a:extLst>
          </xdr:cNvPr>
          <xdr:cNvSpPr txBox="1"/>
        </xdr:nvSpPr>
        <xdr:spPr>
          <a:xfrm>
            <a:off x="4902710" y="14924554"/>
            <a:ext cx="2076118" cy="2735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 b="1"/>
              <a:t>太平通注册用户数（万）</a:t>
            </a:r>
            <a:endParaRPr lang="fr-FR" sz="1400" b="1"/>
          </a:p>
        </xdr:txBody>
      </xdr:sp>
      <xdr:grpSp>
        <xdr:nvGrpSpPr>
          <xdr:cNvPr id="263" name="组合 262">
            <a:extLst>
              <a:ext uri="{FF2B5EF4-FFF2-40B4-BE49-F238E27FC236}">
                <a16:creationId xmlns:a16="http://schemas.microsoft.com/office/drawing/2014/main" id="{6F5EC46B-A9A9-9689-253D-366763DB612E}"/>
              </a:ext>
            </a:extLst>
          </xdr:cNvPr>
          <xdr:cNvGrpSpPr/>
        </xdr:nvGrpSpPr>
        <xdr:grpSpPr>
          <a:xfrm>
            <a:off x="4943422" y="15601129"/>
            <a:ext cx="2817645" cy="1554056"/>
            <a:chOff x="5678669" y="2260334"/>
            <a:chExt cx="2687141" cy="1599329"/>
          </a:xfrm>
        </xdr:grpSpPr>
        <xdr:sp macro="" textlink="">
          <xdr:nvSpPr>
            <xdr:cNvPr id="253" name="文本框 252">
              <a:extLst>
                <a:ext uri="{FF2B5EF4-FFF2-40B4-BE49-F238E27FC236}">
                  <a16:creationId xmlns:a16="http://schemas.microsoft.com/office/drawing/2014/main" id="{26F0DA52-9AAF-4C3B-B989-CFDFAF5B9EC5}"/>
                </a:ext>
              </a:extLst>
            </xdr:cNvPr>
            <xdr:cNvSpPr txBox="1"/>
          </xdr:nvSpPr>
          <xdr:spPr>
            <a:xfrm>
              <a:off x="5678669" y="2272914"/>
              <a:ext cx="1712487" cy="40624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400"/>
                <a:t>本周新增：</a:t>
              </a:r>
              <a:endParaRPr lang="fr-FR" sz="1400"/>
            </a:p>
          </xdr:txBody>
        </xdr:sp>
        <xdr:sp macro="" textlink="">
          <xdr:nvSpPr>
            <xdr:cNvPr id="254" name="文本框 253">
              <a:extLst>
                <a:ext uri="{FF2B5EF4-FFF2-40B4-BE49-F238E27FC236}">
                  <a16:creationId xmlns:a16="http://schemas.microsoft.com/office/drawing/2014/main" id="{CFBB7AFA-1FE6-4E3A-86D5-643C34237707}"/>
                </a:ext>
              </a:extLst>
            </xdr:cNvPr>
            <xdr:cNvSpPr txBox="1"/>
          </xdr:nvSpPr>
          <xdr:spPr>
            <a:xfrm>
              <a:off x="6621726" y="2260334"/>
              <a:ext cx="477371" cy="4392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/>
                <a:t>2.9</a:t>
              </a:r>
            </a:p>
          </xdr:txBody>
        </xdr:sp>
        <xdr:sp macro="" textlink="">
          <xdr:nvSpPr>
            <xdr:cNvPr id="255" name="文本框 254">
              <a:extLst>
                <a:ext uri="{FF2B5EF4-FFF2-40B4-BE49-F238E27FC236}">
                  <a16:creationId xmlns:a16="http://schemas.microsoft.com/office/drawing/2014/main" id="{4AC3D806-83AD-456D-9A2C-0EC0BDFE3B3F}"/>
                </a:ext>
              </a:extLst>
            </xdr:cNvPr>
            <xdr:cNvSpPr txBox="1"/>
          </xdr:nvSpPr>
          <xdr:spPr>
            <a:xfrm>
              <a:off x="5687530" y="2824771"/>
              <a:ext cx="1712487" cy="40624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400"/>
                <a:t>本月新增：</a:t>
              </a:r>
              <a:endParaRPr lang="fr-FR" sz="1400"/>
            </a:p>
          </xdr:txBody>
        </xdr:sp>
        <xdr:sp macro="" textlink="">
          <xdr:nvSpPr>
            <xdr:cNvPr id="256" name="文本框 255">
              <a:extLst>
                <a:ext uri="{FF2B5EF4-FFF2-40B4-BE49-F238E27FC236}">
                  <a16:creationId xmlns:a16="http://schemas.microsoft.com/office/drawing/2014/main" id="{6859CED2-F962-4616-9843-229FE20E7195}"/>
                </a:ext>
              </a:extLst>
            </xdr:cNvPr>
            <xdr:cNvSpPr txBox="1"/>
          </xdr:nvSpPr>
          <xdr:spPr>
            <a:xfrm>
              <a:off x="6574142" y="2832257"/>
              <a:ext cx="652529" cy="4392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/>
                <a:t>11.2</a:t>
              </a:r>
            </a:p>
          </xdr:txBody>
        </xdr:sp>
        <xdr:sp macro="" textlink="">
          <xdr:nvSpPr>
            <xdr:cNvPr id="257" name="文本框 256">
              <a:extLst>
                <a:ext uri="{FF2B5EF4-FFF2-40B4-BE49-F238E27FC236}">
                  <a16:creationId xmlns:a16="http://schemas.microsoft.com/office/drawing/2014/main" id="{E814F425-D5F9-4D28-B6D5-371FFC36D708}"/>
                </a:ext>
              </a:extLst>
            </xdr:cNvPr>
            <xdr:cNvSpPr txBox="1"/>
          </xdr:nvSpPr>
          <xdr:spPr>
            <a:xfrm>
              <a:off x="7469648" y="2267335"/>
              <a:ext cx="476103" cy="4392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>
                  <a:solidFill>
                    <a:srgbClr val="FF0000"/>
                  </a:solidFill>
                </a:rPr>
                <a:t>5%</a:t>
              </a:r>
            </a:p>
          </xdr:txBody>
        </xdr:sp>
        <xdr:grpSp>
          <xdr:nvGrpSpPr>
            <xdr:cNvPr id="258" name="组合 257">
              <a:extLst>
                <a:ext uri="{FF2B5EF4-FFF2-40B4-BE49-F238E27FC236}">
                  <a16:creationId xmlns:a16="http://schemas.microsoft.com/office/drawing/2014/main" id="{E5FCBDDB-CDB3-45EB-9F82-E3D27BF49C41}"/>
                </a:ext>
              </a:extLst>
            </xdr:cNvPr>
            <xdr:cNvGrpSpPr/>
          </xdr:nvGrpSpPr>
          <xdr:grpSpPr>
            <a:xfrm>
              <a:off x="7333503" y="2298553"/>
              <a:ext cx="714943" cy="968703"/>
              <a:chOff x="3235106" y="8982876"/>
              <a:chExt cx="716211" cy="935125"/>
            </a:xfrm>
          </xdr:grpSpPr>
          <xdr:sp macro="" textlink="">
            <xdr:nvSpPr>
              <xdr:cNvPr id="259" name="箭头: 上 258">
                <a:extLst>
                  <a:ext uri="{FF2B5EF4-FFF2-40B4-BE49-F238E27FC236}">
                    <a16:creationId xmlns:a16="http://schemas.microsoft.com/office/drawing/2014/main" id="{DA9CDC05-D6F3-9CC9-1DF7-53A78A0F5E09}"/>
                  </a:ext>
                </a:extLst>
              </xdr:cNvPr>
              <xdr:cNvSpPr/>
            </xdr:nvSpPr>
            <xdr:spPr>
              <a:xfrm>
                <a:off x="3235106" y="9541397"/>
                <a:ext cx="133008" cy="249263"/>
              </a:xfrm>
              <a:prstGeom prst="upArrow">
                <a:avLst>
                  <a:gd name="adj1" fmla="val 50000"/>
                  <a:gd name="adj2" fmla="val 71622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260" name="文本框 259">
                <a:extLst>
                  <a:ext uri="{FF2B5EF4-FFF2-40B4-BE49-F238E27FC236}">
                    <a16:creationId xmlns:a16="http://schemas.microsoft.com/office/drawing/2014/main" id="{609C98AC-8057-7F05-0A06-E6D0233446ED}"/>
                  </a:ext>
                </a:extLst>
              </xdr:cNvPr>
              <xdr:cNvSpPr txBox="1"/>
            </xdr:nvSpPr>
            <xdr:spPr>
              <a:xfrm>
                <a:off x="3317064" y="9494022"/>
                <a:ext cx="634253" cy="42397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fr-FR" sz="1800" b="0">
                    <a:solidFill>
                      <a:srgbClr val="FF0000"/>
                    </a:solidFill>
                  </a:rPr>
                  <a:t>15%</a:t>
                </a:r>
              </a:p>
            </xdr:txBody>
          </xdr:sp>
          <xdr:sp macro="" textlink="">
            <xdr:nvSpPr>
              <xdr:cNvPr id="264" name="箭头: 上 263">
                <a:extLst>
                  <a:ext uri="{FF2B5EF4-FFF2-40B4-BE49-F238E27FC236}">
                    <a16:creationId xmlns:a16="http://schemas.microsoft.com/office/drawing/2014/main" id="{FF7F2A3D-C923-48B2-AAC2-45529FCD7073}"/>
                  </a:ext>
                </a:extLst>
              </xdr:cNvPr>
              <xdr:cNvSpPr/>
            </xdr:nvSpPr>
            <xdr:spPr>
              <a:xfrm>
                <a:off x="3235106" y="8982876"/>
                <a:ext cx="133008" cy="249263"/>
              </a:xfrm>
              <a:prstGeom prst="upArrow">
                <a:avLst>
                  <a:gd name="adj1" fmla="val 50000"/>
                  <a:gd name="adj2" fmla="val 71622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</xdr:grpSp>
        <xdr:sp macro="" textlink="">
          <xdr:nvSpPr>
            <xdr:cNvPr id="261" name="文本框 260">
              <a:extLst>
                <a:ext uri="{FF2B5EF4-FFF2-40B4-BE49-F238E27FC236}">
                  <a16:creationId xmlns:a16="http://schemas.microsoft.com/office/drawing/2014/main" id="{106B9D5D-1622-4C92-868A-9B22D911D5EA}"/>
                </a:ext>
              </a:extLst>
            </xdr:cNvPr>
            <xdr:cNvSpPr txBox="1"/>
          </xdr:nvSpPr>
          <xdr:spPr>
            <a:xfrm>
              <a:off x="5687530" y="3465283"/>
              <a:ext cx="1712487" cy="39438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400"/>
                <a:t>累计注册：</a:t>
              </a:r>
              <a:endParaRPr lang="fr-FR" sz="1400"/>
            </a:p>
          </xdr:txBody>
        </xdr:sp>
        <xdr:sp macro="" textlink="">
          <xdr:nvSpPr>
            <xdr:cNvPr id="262" name="文本框 261">
              <a:extLst>
                <a:ext uri="{FF2B5EF4-FFF2-40B4-BE49-F238E27FC236}">
                  <a16:creationId xmlns:a16="http://schemas.microsoft.com/office/drawing/2014/main" id="{158EC89E-D395-4CE8-8932-81FF91E9FC50}"/>
                </a:ext>
              </a:extLst>
            </xdr:cNvPr>
            <xdr:cNvSpPr txBox="1"/>
          </xdr:nvSpPr>
          <xdr:spPr>
            <a:xfrm>
              <a:off x="6484225" y="3429210"/>
              <a:ext cx="1881585" cy="4273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/>
                <a:t>2120.90 (</a:t>
              </a:r>
              <a:r>
                <a:rPr lang="zh-CN" altLang="fr-FR" sz="1800" b="0"/>
                <a:t>地图</a:t>
              </a:r>
              <a:r>
                <a:rPr lang="fr-FR" altLang="zh-CN" sz="1800" b="0"/>
                <a:t>)</a:t>
              </a:r>
              <a:endParaRPr lang="fr-FR" sz="1800" b="0"/>
            </a:p>
          </xdr:txBody>
        </xdr:sp>
      </xdr:grpSp>
    </xdr:grpSp>
    <xdr:clientData/>
  </xdr:twoCellAnchor>
  <xdr:twoCellAnchor>
    <xdr:from>
      <xdr:col>18</xdr:col>
      <xdr:colOff>244680</xdr:colOff>
      <xdr:row>7</xdr:row>
      <xdr:rowOff>167802</xdr:rowOff>
    </xdr:from>
    <xdr:to>
      <xdr:col>22</xdr:col>
      <xdr:colOff>384267</xdr:colOff>
      <xdr:row>23</xdr:row>
      <xdr:rowOff>129702</xdr:rowOff>
    </xdr:to>
    <xdr:sp macro="" textlink="">
      <xdr:nvSpPr>
        <xdr:cNvPr id="283" name="文本框 282">
          <a:extLst>
            <a:ext uri="{FF2B5EF4-FFF2-40B4-BE49-F238E27FC236}">
              <a16:creationId xmlns:a16="http://schemas.microsoft.com/office/drawing/2014/main" id="{E86DED99-4FE8-416C-8D95-3411FE5299DE}"/>
            </a:ext>
          </a:extLst>
        </xdr:cNvPr>
        <xdr:cNvSpPr txBox="1"/>
      </xdr:nvSpPr>
      <xdr:spPr>
        <a:xfrm>
          <a:off x="8805020" y="1383759"/>
          <a:ext cx="2603928" cy="2967990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335178</xdr:colOff>
      <xdr:row>22</xdr:row>
      <xdr:rowOff>48381</xdr:rowOff>
    </xdr:from>
    <xdr:to>
      <xdr:col>14</xdr:col>
      <xdr:colOff>211302</xdr:colOff>
      <xdr:row>22</xdr:row>
      <xdr:rowOff>1556425</xdr:rowOff>
    </xdr:to>
    <xdr:graphicFrame macro="">
      <xdr:nvGraphicFramePr>
        <xdr:cNvPr id="269" name="图表 268">
          <a:extLst>
            <a:ext uri="{FF2B5EF4-FFF2-40B4-BE49-F238E27FC236}">
              <a16:creationId xmlns:a16="http://schemas.microsoft.com/office/drawing/2014/main" id="{3F0C503A-FF98-4581-A741-069C4A7E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192355</xdr:colOff>
      <xdr:row>22</xdr:row>
      <xdr:rowOff>1558341</xdr:rowOff>
    </xdr:from>
    <xdr:to>
      <xdr:col>14</xdr:col>
      <xdr:colOff>533550</xdr:colOff>
      <xdr:row>22</xdr:row>
      <xdr:rowOff>3289810</xdr:rowOff>
    </xdr:to>
    <xdr:graphicFrame macro="">
      <xdr:nvGraphicFramePr>
        <xdr:cNvPr id="273" name="图表 272">
          <a:extLst>
            <a:ext uri="{FF2B5EF4-FFF2-40B4-BE49-F238E27FC236}">
              <a16:creationId xmlns:a16="http://schemas.microsoft.com/office/drawing/2014/main" id="{158A034A-F6BE-4CE9-A4F1-1CC0C91F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254764</xdr:colOff>
      <xdr:row>22</xdr:row>
      <xdr:rowOff>3415147</xdr:rowOff>
    </xdr:from>
    <xdr:to>
      <xdr:col>14</xdr:col>
      <xdr:colOff>425361</xdr:colOff>
      <xdr:row>22</xdr:row>
      <xdr:rowOff>5117524</xdr:rowOff>
    </xdr:to>
    <xdr:graphicFrame macro="">
      <xdr:nvGraphicFramePr>
        <xdr:cNvPr id="274" name="图表 273">
          <a:extLst>
            <a:ext uri="{FF2B5EF4-FFF2-40B4-BE49-F238E27FC236}">
              <a16:creationId xmlns:a16="http://schemas.microsoft.com/office/drawing/2014/main" id="{70233E2D-7D70-40F4-B777-61C361E7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62832</xdr:colOff>
      <xdr:row>23</xdr:row>
      <xdr:rowOff>84667</xdr:rowOff>
    </xdr:from>
    <xdr:to>
      <xdr:col>22</xdr:col>
      <xdr:colOff>525824</xdr:colOff>
      <xdr:row>24</xdr:row>
      <xdr:rowOff>287555</xdr:rowOff>
    </xdr:to>
    <xdr:grpSp>
      <xdr:nvGrpSpPr>
        <xdr:cNvPr id="275" name="组合 274">
          <a:extLst>
            <a:ext uri="{FF2B5EF4-FFF2-40B4-BE49-F238E27FC236}">
              <a16:creationId xmlns:a16="http://schemas.microsoft.com/office/drawing/2014/main" id="{F74DD112-AC76-49A6-A5B5-1C4CCDD43D30}"/>
            </a:ext>
          </a:extLst>
        </xdr:cNvPr>
        <xdr:cNvGrpSpPr/>
      </xdr:nvGrpSpPr>
      <xdr:grpSpPr>
        <a:xfrm>
          <a:off x="8671373" y="31079532"/>
          <a:ext cx="2934343" cy="594185"/>
          <a:chOff x="860481" y="4277895"/>
          <a:chExt cx="2904957" cy="385589"/>
        </a:xfrm>
      </xdr:grpSpPr>
      <xdr:sp macro="" textlink="">
        <xdr:nvSpPr>
          <xdr:cNvPr id="276" name="矩形 275">
            <a:extLst>
              <a:ext uri="{FF2B5EF4-FFF2-40B4-BE49-F238E27FC236}">
                <a16:creationId xmlns:a16="http://schemas.microsoft.com/office/drawing/2014/main" id="{28EEEE39-C752-A30D-CA12-0EB05B5675F6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7" name="矩形 276">
            <a:extLst>
              <a:ext uri="{FF2B5EF4-FFF2-40B4-BE49-F238E27FC236}">
                <a16:creationId xmlns:a16="http://schemas.microsoft.com/office/drawing/2014/main" id="{0B78F96A-B8B1-5539-D0DE-829748C3036D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8" name="矩形 277">
            <a:extLst>
              <a:ext uri="{FF2B5EF4-FFF2-40B4-BE49-F238E27FC236}">
                <a16:creationId xmlns:a16="http://schemas.microsoft.com/office/drawing/2014/main" id="{9836A9B9-5E4F-6300-8865-4F4EE6119389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9" name="矩形 278">
            <a:extLst>
              <a:ext uri="{FF2B5EF4-FFF2-40B4-BE49-F238E27FC236}">
                <a16:creationId xmlns:a16="http://schemas.microsoft.com/office/drawing/2014/main" id="{C4D79BEE-6FDF-54B9-C44C-393E2F76931D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0" name="矩形 279">
            <a:extLst>
              <a:ext uri="{FF2B5EF4-FFF2-40B4-BE49-F238E27FC236}">
                <a16:creationId xmlns:a16="http://schemas.microsoft.com/office/drawing/2014/main" id="{4959B0EF-EF9C-31BA-B1EA-239C0C499FD7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18</xdr:col>
      <xdr:colOff>244680</xdr:colOff>
      <xdr:row>2</xdr:row>
      <xdr:rowOff>146808</xdr:rowOff>
    </xdr:from>
    <xdr:to>
      <xdr:col>22</xdr:col>
      <xdr:colOff>377505</xdr:colOff>
      <xdr:row>5</xdr:row>
      <xdr:rowOff>27963</xdr:rowOff>
    </xdr:to>
    <xdr:sp macro="" textlink="">
      <xdr:nvSpPr>
        <xdr:cNvPr id="281" name="文本框 280">
          <a:extLst>
            <a:ext uri="{FF2B5EF4-FFF2-40B4-BE49-F238E27FC236}">
              <a16:creationId xmlns:a16="http://schemas.microsoft.com/office/drawing/2014/main" id="{5BF2C0CA-3B21-4ED2-8893-42DAE69E397C}"/>
            </a:ext>
          </a:extLst>
        </xdr:cNvPr>
        <xdr:cNvSpPr txBox="1"/>
      </xdr:nvSpPr>
      <xdr:spPr>
        <a:xfrm>
          <a:off x="5146501" y="465256"/>
          <a:ext cx="2589422" cy="42706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244680</xdr:colOff>
      <xdr:row>5</xdr:row>
      <xdr:rowOff>104863</xdr:rowOff>
    </xdr:from>
    <xdr:to>
      <xdr:col>22</xdr:col>
      <xdr:colOff>384495</xdr:colOff>
      <xdr:row>6</xdr:row>
      <xdr:rowOff>125836</xdr:rowOff>
    </xdr:to>
    <xdr:sp macro="" textlink="">
      <xdr:nvSpPr>
        <xdr:cNvPr id="282" name="文本框 281">
          <a:extLst>
            <a:ext uri="{FF2B5EF4-FFF2-40B4-BE49-F238E27FC236}">
              <a16:creationId xmlns:a16="http://schemas.microsoft.com/office/drawing/2014/main" id="{606FBF10-19CF-4FFF-8D54-3F531EE59019}"/>
            </a:ext>
          </a:extLst>
        </xdr:cNvPr>
        <xdr:cNvSpPr txBox="1"/>
      </xdr:nvSpPr>
      <xdr:spPr>
        <a:xfrm>
          <a:off x="5146501" y="969221"/>
          <a:ext cx="2596412" cy="20294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244681</xdr:colOff>
      <xdr:row>7</xdr:row>
      <xdr:rowOff>162015</xdr:rowOff>
    </xdr:from>
    <xdr:to>
      <xdr:col>22</xdr:col>
      <xdr:colOff>385948</xdr:colOff>
      <xdr:row>8</xdr:row>
      <xdr:rowOff>306918</xdr:rowOff>
    </xdr:to>
    <xdr:sp macro="" textlink="">
      <xdr:nvSpPr>
        <xdr:cNvPr id="284" name="文本框 283">
          <a:extLst>
            <a:ext uri="{FF2B5EF4-FFF2-40B4-BE49-F238E27FC236}">
              <a16:creationId xmlns:a16="http://schemas.microsoft.com/office/drawing/2014/main" id="{3653B4CC-87A7-480D-978F-8149CF944BBA}"/>
            </a:ext>
          </a:extLst>
        </xdr:cNvPr>
        <xdr:cNvSpPr txBox="1"/>
      </xdr:nvSpPr>
      <xdr:spPr>
        <a:xfrm>
          <a:off x="5146502" y="1390314"/>
          <a:ext cx="2597864" cy="32687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经纪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62832</xdr:colOff>
      <xdr:row>23</xdr:row>
      <xdr:rowOff>84667</xdr:rowOff>
    </xdr:from>
    <xdr:to>
      <xdr:col>30</xdr:col>
      <xdr:colOff>525824</xdr:colOff>
      <xdr:row>24</xdr:row>
      <xdr:rowOff>287555</xdr:rowOff>
    </xdr:to>
    <xdr:grpSp>
      <xdr:nvGrpSpPr>
        <xdr:cNvPr id="308" name="组合 307">
          <a:extLst>
            <a:ext uri="{FF2B5EF4-FFF2-40B4-BE49-F238E27FC236}">
              <a16:creationId xmlns:a16="http://schemas.microsoft.com/office/drawing/2014/main" id="{930B9A7A-4AA6-432A-81EA-49745CA8F542}"/>
            </a:ext>
          </a:extLst>
        </xdr:cNvPr>
        <xdr:cNvGrpSpPr/>
      </xdr:nvGrpSpPr>
      <xdr:grpSpPr>
        <a:xfrm>
          <a:off x="12625535" y="31079532"/>
          <a:ext cx="2934343" cy="594185"/>
          <a:chOff x="860481" y="4277895"/>
          <a:chExt cx="2904957" cy="385589"/>
        </a:xfrm>
      </xdr:grpSpPr>
      <xdr:sp macro="" textlink="">
        <xdr:nvSpPr>
          <xdr:cNvPr id="309" name="矩形 308">
            <a:extLst>
              <a:ext uri="{FF2B5EF4-FFF2-40B4-BE49-F238E27FC236}">
                <a16:creationId xmlns:a16="http://schemas.microsoft.com/office/drawing/2014/main" id="{00F69E17-EA42-8CC5-59EE-0545CFCA147A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0" name="矩形 309">
            <a:extLst>
              <a:ext uri="{FF2B5EF4-FFF2-40B4-BE49-F238E27FC236}">
                <a16:creationId xmlns:a16="http://schemas.microsoft.com/office/drawing/2014/main" id="{CA88A111-A5B8-72D0-6BE4-AD5DD978709C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1" name="矩形 310">
            <a:extLst>
              <a:ext uri="{FF2B5EF4-FFF2-40B4-BE49-F238E27FC236}">
                <a16:creationId xmlns:a16="http://schemas.microsoft.com/office/drawing/2014/main" id="{EA2697F6-93FC-98E4-D878-18DE91B7DBD2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2" name="矩形 311">
            <a:extLst>
              <a:ext uri="{FF2B5EF4-FFF2-40B4-BE49-F238E27FC236}">
                <a16:creationId xmlns:a16="http://schemas.microsoft.com/office/drawing/2014/main" id="{A02F3057-19B4-E96E-C80E-BFCB5C7AD4DE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3" name="矩形 312">
            <a:extLst>
              <a:ext uri="{FF2B5EF4-FFF2-40B4-BE49-F238E27FC236}">
                <a16:creationId xmlns:a16="http://schemas.microsoft.com/office/drawing/2014/main" id="{A536DDCA-C52D-3B8F-7A85-8E7C2265EF28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26</xdr:col>
      <xdr:colOff>244680</xdr:colOff>
      <xdr:row>2</xdr:row>
      <xdr:rowOff>146808</xdr:rowOff>
    </xdr:from>
    <xdr:to>
      <xdr:col>30</xdr:col>
      <xdr:colOff>377505</xdr:colOff>
      <xdr:row>5</xdr:row>
      <xdr:rowOff>27963</xdr:rowOff>
    </xdr:to>
    <xdr:sp macro="" textlink="">
      <xdr:nvSpPr>
        <xdr:cNvPr id="314" name="文本框 313">
          <a:extLst>
            <a:ext uri="{FF2B5EF4-FFF2-40B4-BE49-F238E27FC236}">
              <a16:creationId xmlns:a16="http://schemas.microsoft.com/office/drawing/2014/main" id="{0A494C0D-656D-4FF3-A9D7-3E71CFC90EB5}"/>
            </a:ext>
          </a:extLst>
        </xdr:cNvPr>
        <xdr:cNvSpPr txBox="1"/>
      </xdr:nvSpPr>
      <xdr:spPr>
        <a:xfrm>
          <a:off x="9055305" y="464308"/>
          <a:ext cx="2545825" cy="45265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244680</xdr:colOff>
      <xdr:row>5</xdr:row>
      <xdr:rowOff>104863</xdr:rowOff>
    </xdr:from>
    <xdr:to>
      <xdr:col>30</xdr:col>
      <xdr:colOff>384495</xdr:colOff>
      <xdr:row>6</xdr:row>
      <xdr:rowOff>125836</xdr:rowOff>
    </xdr:to>
    <xdr:sp macro="" textlink="">
      <xdr:nvSpPr>
        <xdr:cNvPr id="315" name="文本框 314">
          <a:extLst>
            <a:ext uri="{FF2B5EF4-FFF2-40B4-BE49-F238E27FC236}">
              <a16:creationId xmlns:a16="http://schemas.microsoft.com/office/drawing/2014/main" id="{3AB3427D-DEAD-4A5D-91B1-9A448A84053C}"/>
            </a:ext>
          </a:extLst>
        </xdr:cNvPr>
        <xdr:cNvSpPr txBox="1"/>
      </xdr:nvSpPr>
      <xdr:spPr>
        <a:xfrm>
          <a:off x="9055305" y="993863"/>
          <a:ext cx="2552815" cy="21147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244680</xdr:colOff>
      <xdr:row>7</xdr:row>
      <xdr:rowOff>38100</xdr:rowOff>
    </xdr:from>
    <xdr:to>
      <xdr:col>30</xdr:col>
      <xdr:colOff>384495</xdr:colOff>
      <xdr:row>23</xdr:row>
      <xdr:rowOff>0</xdr:rowOff>
    </xdr:to>
    <xdr:sp macro="" textlink="">
      <xdr:nvSpPr>
        <xdr:cNvPr id="316" name="文本框 315">
          <a:extLst>
            <a:ext uri="{FF2B5EF4-FFF2-40B4-BE49-F238E27FC236}">
              <a16:creationId xmlns:a16="http://schemas.microsoft.com/office/drawing/2014/main" id="{C8770A5E-AFF0-4D68-AFEE-0E335111B440}"/>
            </a:ext>
          </a:extLst>
        </xdr:cNvPr>
        <xdr:cNvSpPr txBox="1"/>
      </xdr:nvSpPr>
      <xdr:spPr>
        <a:xfrm>
          <a:off x="13181163" y="1273066"/>
          <a:ext cx="2592229" cy="26351624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2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244681</xdr:colOff>
      <xdr:row>7</xdr:row>
      <xdr:rowOff>162015</xdr:rowOff>
    </xdr:from>
    <xdr:to>
      <xdr:col>30</xdr:col>
      <xdr:colOff>385948</xdr:colOff>
      <xdr:row>8</xdr:row>
      <xdr:rowOff>306918</xdr:rowOff>
    </xdr:to>
    <xdr:sp macro="" textlink="">
      <xdr:nvSpPr>
        <xdr:cNvPr id="317" name="文本框 316">
          <a:extLst>
            <a:ext uri="{FF2B5EF4-FFF2-40B4-BE49-F238E27FC236}">
              <a16:creationId xmlns:a16="http://schemas.microsoft.com/office/drawing/2014/main" id="{0AB15491-BE91-494F-9B46-8E4EAD3C2013}"/>
            </a:ext>
          </a:extLst>
        </xdr:cNvPr>
        <xdr:cNvSpPr txBox="1"/>
      </xdr:nvSpPr>
      <xdr:spPr>
        <a:xfrm>
          <a:off x="9055306" y="1432015"/>
          <a:ext cx="2554267" cy="33540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普惠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62832</xdr:colOff>
      <xdr:row>23</xdr:row>
      <xdr:rowOff>84667</xdr:rowOff>
    </xdr:from>
    <xdr:to>
      <xdr:col>38</xdr:col>
      <xdr:colOff>525824</xdr:colOff>
      <xdr:row>24</xdr:row>
      <xdr:rowOff>287555</xdr:rowOff>
    </xdr:to>
    <xdr:grpSp>
      <xdr:nvGrpSpPr>
        <xdr:cNvPr id="318" name="组合 317">
          <a:extLst>
            <a:ext uri="{FF2B5EF4-FFF2-40B4-BE49-F238E27FC236}">
              <a16:creationId xmlns:a16="http://schemas.microsoft.com/office/drawing/2014/main" id="{7B7DC58B-17EC-4449-AC8A-8AB49B3DD7D4}"/>
            </a:ext>
          </a:extLst>
        </xdr:cNvPr>
        <xdr:cNvGrpSpPr/>
      </xdr:nvGrpSpPr>
      <xdr:grpSpPr>
        <a:xfrm>
          <a:off x="16538508" y="31079532"/>
          <a:ext cx="2934343" cy="594185"/>
          <a:chOff x="860481" y="4277895"/>
          <a:chExt cx="2904957" cy="385589"/>
        </a:xfrm>
      </xdr:grpSpPr>
      <xdr:sp macro="" textlink="">
        <xdr:nvSpPr>
          <xdr:cNvPr id="319" name="矩形 318">
            <a:extLst>
              <a:ext uri="{FF2B5EF4-FFF2-40B4-BE49-F238E27FC236}">
                <a16:creationId xmlns:a16="http://schemas.microsoft.com/office/drawing/2014/main" id="{6B1D7ADD-BF82-2C40-D241-E366766C7A25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0" name="矩形 319">
            <a:extLst>
              <a:ext uri="{FF2B5EF4-FFF2-40B4-BE49-F238E27FC236}">
                <a16:creationId xmlns:a16="http://schemas.microsoft.com/office/drawing/2014/main" id="{67AAF338-42A9-C8BA-9586-850EF7715A0B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1" name="矩形 320">
            <a:extLst>
              <a:ext uri="{FF2B5EF4-FFF2-40B4-BE49-F238E27FC236}">
                <a16:creationId xmlns:a16="http://schemas.microsoft.com/office/drawing/2014/main" id="{F5AA1A49-E8FF-1995-2282-4F7ECC23A4BC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2" name="矩形 321">
            <a:extLst>
              <a:ext uri="{FF2B5EF4-FFF2-40B4-BE49-F238E27FC236}">
                <a16:creationId xmlns:a16="http://schemas.microsoft.com/office/drawing/2014/main" id="{49D1B18B-6960-264A-E838-2BDD4D5DBEDA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3" name="矩形 322">
            <a:extLst>
              <a:ext uri="{FF2B5EF4-FFF2-40B4-BE49-F238E27FC236}">
                <a16:creationId xmlns:a16="http://schemas.microsoft.com/office/drawing/2014/main" id="{1710EF56-3AD4-D76B-B76C-C68DAC888963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34</xdr:col>
      <xdr:colOff>244680</xdr:colOff>
      <xdr:row>2</xdr:row>
      <xdr:rowOff>146808</xdr:rowOff>
    </xdr:from>
    <xdr:to>
      <xdr:col>38</xdr:col>
      <xdr:colOff>377505</xdr:colOff>
      <xdr:row>5</xdr:row>
      <xdr:rowOff>27963</xdr:rowOff>
    </xdr:to>
    <xdr:sp macro="" textlink="">
      <xdr:nvSpPr>
        <xdr:cNvPr id="324" name="文本框 323">
          <a:extLst>
            <a:ext uri="{FF2B5EF4-FFF2-40B4-BE49-F238E27FC236}">
              <a16:creationId xmlns:a16="http://schemas.microsoft.com/office/drawing/2014/main" id="{E2838EDB-4B01-4219-A9EE-5BCA9A5ECD71}"/>
            </a:ext>
          </a:extLst>
        </xdr:cNvPr>
        <xdr:cNvSpPr txBox="1"/>
      </xdr:nvSpPr>
      <xdr:spPr>
        <a:xfrm>
          <a:off x="9055305" y="464308"/>
          <a:ext cx="2545825" cy="45265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244680</xdr:colOff>
      <xdr:row>5</xdr:row>
      <xdr:rowOff>104863</xdr:rowOff>
    </xdr:from>
    <xdr:to>
      <xdr:col>38</xdr:col>
      <xdr:colOff>384495</xdr:colOff>
      <xdr:row>6</xdr:row>
      <xdr:rowOff>125836</xdr:rowOff>
    </xdr:to>
    <xdr:sp macro="" textlink="">
      <xdr:nvSpPr>
        <xdr:cNvPr id="325" name="文本框 324">
          <a:extLst>
            <a:ext uri="{FF2B5EF4-FFF2-40B4-BE49-F238E27FC236}">
              <a16:creationId xmlns:a16="http://schemas.microsoft.com/office/drawing/2014/main" id="{0A1E93E7-C76A-4D9A-B456-882FCC1EA2EB}"/>
            </a:ext>
          </a:extLst>
        </xdr:cNvPr>
        <xdr:cNvSpPr txBox="1"/>
      </xdr:nvSpPr>
      <xdr:spPr>
        <a:xfrm>
          <a:off x="9055305" y="993863"/>
          <a:ext cx="2552815" cy="21147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244680</xdr:colOff>
      <xdr:row>7</xdr:row>
      <xdr:rowOff>38100</xdr:rowOff>
    </xdr:from>
    <xdr:to>
      <xdr:col>38</xdr:col>
      <xdr:colOff>384495</xdr:colOff>
      <xdr:row>23</xdr:row>
      <xdr:rowOff>0</xdr:rowOff>
    </xdr:to>
    <xdr:sp macro="" textlink="">
      <xdr:nvSpPr>
        <xdr:cNvPr id="326" name="文本框 325">
          <a:extLst>
            <a:ext uri="{FF2B5EF4-FFF2-40B4-BE49-F238E27FC236}">
              <a16:creationId xmlns:a16="http://schemas.microsoft.com/office/drawing/2014/main" id="{F7269386-569B-4CE8-9F46-10C1C545F3ED}"/>
            </a:ext>
          </a:extLst>
        </xdr:cNvPr>
        <xdr:cNvSpPr txBox="1"/>
      </xdr:nvSpPr>
      <xdr:spPr>
        <a:xfrm>
          <a:off x="9055305" y="1308100"/>
          <a:ext cx="2552815" cy="1671002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244681</xdr:colOff>
      <xdr:row>7</xdr:row>
      <xdr:rowOff>162015</xdr:rowOff>
    </xdr:from>
    <xdr:to>
      <xdr:col>38</xdr:col>
      <xdr:colOff>385948</xdr:colOff>
      <xdr:row>8</xdr:row>
      <xdr:rowOff>306918</xdr:rowOff>
    </xdr:to>
    <xdr:sp macro="" textlink="">
      <xdr:nvSpPr>
        <xdr:cNvPr id="327" name="文本框 326">
          <a:extLst>
            <a:ext uri="{FF2B5EF4-FFF2-40B4-BE49-F238E27FC236}">
              <a16:creationId xmlns:a16="http://schemas.microsoft.com/office/drawing/2014/main" id="{C6733C28-85A8-41E2-BDEC-334104601473}"/>
            </a:ext>
          </a:extLst>
        </xdr:cNvPr>
        <xdr:cNvSpPr txBox="1"/>
      </xdr:nvSpPr>
      <xdr:spPr>
        <a:xfrm>
          <a:off x="9055306" y="1432015"/>
          <a:ext cx="2554267" cy="33540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智勘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303615</xdr:colOff>
      <xdr:row>9</xdr:row>
      <xdr:rowOff>704983</xdr:rowOff>
    </xdr:from>
    <xdr:to>
      <xdr:col>38</xdr:col>
      <xdr:colOff>426435</xdr:colOff>
      <xdr:row>12</xdr:row>
      <xdr:rowOff>121562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CC76BA04-2A2B-F0C7-4A15-D9E2F1F772A4}"/>
            </a:ext>
          </a:extLst>
        </xdr:cNvPr>
        <xdr:cNvGrpSpPr/>
      </xdr:nvGrpSpPr>
      <xdr:grpSpPr>
        <a:xfrm>
          <a:off x="16779291" y="6471469"/>
          <a:ext cx="2594171" cy="6604093"/>
          <a:chOff x="17286302" y="2210399"/>
          <a:chExt cx="2576088" cy="6564511"/>
        </a:xfrm>
      </xdr:grpSpPr>
      <xdr:sp macro="" textlink="">
        <xdr:nvSpPr>
          <xdr:cNvPr id="362" name="文本框 361">
            <a:extLst>
              <a:ext uri="{FF2B5EF4-FFF2-40B4-BE49-F238E27FC236}">
                <a16:creationId xmlns:a16="http://schemas.microsoft.com/office/drawing/2014/main" id="{81DA248D-0391-4A2A-8C14-40439F71B44F}"/>
              </a:ext>
            </a:extLst>
          </xdr:cNvPr>
          <xdr:cNvSpPr txBox="1"/>
        </xdr:nvSpPr>
        <xdr:spPr>
          <a:xfrm>
            <a:off x="17295924" y="2210399"/>
            <a:ext cx="907675" cy="2838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100"/>
              <a:t>软著数：</a:t>
            </a:r>
            <a:r>
              <a:rPr lang="fr-FR" altLang="zh-CN" sz="1100"/>
              <a:t>58</a:t>
            </a:r>
            <a:endParaRPr lang="fr-FR" sz="1100"/>
          </a:p>
        </xdr:txBody>
      </xdr:sp>
      <xdr:sp macro="" textlink="">
        <xdr:nvSpPr>
          <xdr:cNvPr id="363" name="文本框 362">
            <a:extLst>
              <a:ext uri="{FF2B5EF4-FFF2-40B4-BE49-F238E27FC236}">
                <a16:creationId xmlns:a16="http://schemas.microsoft.com/office/drawing/2014/main" id="{FC260F1A-8BD4-4D67-BF9D-DA07AAD302CA}"/>
              </a:ext>
            </a:extLst>
          </xdr:cNvPr>
          <xdr:cNvSpPr txBox="1"/>
        </xdr:nvSpPr>
        <xdr:spPr>
          <a:xfrm>
            <a:off x="17286302" y="2479136"/>
            <a:ext cx="916415" cy="2838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100"/>
              <a:t>专利数：</a:t>
            </a:r>
            <a:r>
              <a:rPr lang="fr-FR" altLang="zh-CN" sz="1100"/>
              <a:t>11</a:t>
            </a:r>
            <a:endParaRPr lang="fr-FR" sz="1100"/>
          </a:p>
        </xdr:txBody>
      </xdr:sp>
      <xdr:sp macro="" textlink="">
        <xdr:nvSpPr>
          <xdr:cNvPr id="364" name="文本框 363">
            <a:extLst>
              <a:ext uri="{FF2B5EF4-FFF2-40B4-BE49-F238E27FC236}">
                <a16:creationId xmlns:a16="http://schemas.microsoft.com/office/drawing/2014/main" id="{5BA7E0D0-F310-4263-93C3-4A1504B0150C}"/>
              </a:ext>
            </a:extLst>
          </xdr:cNvPr>
          <xdr:cNvSpPr txBox="1"/>
        </xdr:nvSpPr>
        <xdr:spPr>
          <a:xfrm>
            <a:off x="17312530" y="6543489"/>
            <a:ext cx="2094476" cy="26506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 b="0"/>
              <a:t>太平财险应用情况</a:t>
            </a:r>
            <a:endParaRPr lang="fr-FR" sz="1400" b="0"/>
          </a:p>
        </xdr:txBody>
      </xdr:sp>
      <xdr:graphicFrame macro="">
        <xdr:nvGraphicFramePr>
          <xdr:cNvPr id="365" name="图表 364">
            <a:extLst>
              <a:ext uri="{FF2B5EF4-FFF2-40B4-BE49-F238E27FC236}">
                <a16:creationId xmlns:a16="http://schemas.microsoft.com/office/drawing/2014/main" id="{50A40F20-6A2F-4D24-807C-6FCDE7EE3349}"/>
              </a:ext>
            </a:extLst>
          </xdr:cNvPr>
          <xdr:cNvGraphicFramePr>
            <a:graphicFrameLocks/>
          </xdr:cNvGraphicFramePr>
        </xdr:nvGraphicFramePr>
        <xdr:xfrm>
          <a:off x="17344729" y="2764573"/>
          <a:ext cx="2464000" cy="36930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366" name="对话气泡: 椭圆形 365">
            <a:extLst>
              <a:ext uri="{FF2B5EF4-FFF2-40B4-BE49-F238E27FC236}">
                <a16:creationId xmlns:a16="http://schemas.microsoft.com/office/drawing/2014/main" id="{79AE431F-989E-4737-8717-6265659D39EF}"/>
              </a:ext>
            </a:extLst>
          </xdr:cNvPr>
          <xdr:cNvSpPr/>
        </xdr:nvSpPr>
        <xdr:spPr>
          <a:xfrm>
            <a:off x="17321561" y="7039272"/>
            <a:ext cx="1022196" cy="757289"/>
          </a:xfrm>
          <a:prstGeom prst="wedgeEllipseCallout">
            <a:avLst>
              <a:gd name="adj1" fmla="val 82814"/>
              <a:gd name="adj2" fmla="val -3891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线上化率</a:t>
            </a:r>
            <a:endParaRPr lang="fr-FR" altLang="zh-CN" sz="1050"/>
          </a:p>
          <a:p>
            <a:pPr algn="ctr"/>
            <a:r>
              <a:rPr lang="fr-FR" sz="1050"/>
              <a:t>95%</a:t>
            </a:r>
          </a:p>
        </xdr:txBody>
      </xdr:sp>
      <xdr:sp macro="" textlink="">
        <xdr:nvSpPr>
          <xdr:cNvPr id="367" name="对话气泡: 椭圆形 366">
            <a:extLst>
              <a:ext uri="{FF2B5EF4-FFF2-40B4-BE49-F238E27FC236}">
                <a16:creationId xmlns:a16="http://schemas.microsoft.com/office/drawing/2014/main" id="{C2B9A364-6FCE-4E66-B44C-0F1E7E1362FE}"/>
              </a:ext>
            </a:extLst>
          </xdr:cNvPr>
          <xdr:cNvSpPr/>
        </xdr:nvSpPr>
        <xdr:spPr>
          <a:xfrm>
            <a:off x="18701293" y="7069375"/>
            <a:ext cx="1161097" cy="653761"/>
          </a:xfrm>
          <a:prstGeom prst="wedgeEllipseCallout">
            <a:avLst>
              <a:gd name="adj1" fmla="val 300"/>
              <a:gd name="adj2" fmla="val 93629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案件提速</a:t>
            </a:r>
            <a:endParaRPr lang="fr-FR" altLang="zh-CN" sz="1050"/>
          </a:p>
          <a:p>
            <a:pPr algn="ctr"/>
            <a:r>
              <a:rPr lang="fr-FR" sz="1050"/>
              <a:t>5.9</a:t>
            </a:r>
            <a:r>
              <a:rPr lang="zh-CN" altLang="fr-FR" sz="1050"/>
              <a:t>天</a:t>
            </a:r>
            <a:endParaRPr lang="fr-FR" sz="1050"/>
          </a:p>
        </xdr:txBody>
      </xdr:sp>
      <xdr:sp macro="" textlink="">
        <xdr:nvSpPr>
          <xdr:cNvPr id="368" name="对话气泡: 椭圆形 367">
            <a:extLst>
              <a:ext uri="{FF2B5EF4-FFF2-40B4-BE49-F238E27FC236}">
                <a16:creationId xmlns:a16="http://schemas.microsoft.com/office/drawing/2014/main" id="{09A91AC4-13AD-4E90-90A5-5C7B0A4CD5ED}"/>
              </a:ext>
            </a:extLst>
          </xdr:cNvPr>
          <xdr:cNvSpPr/>
        </xdr:nvSpPr>
        <xdr:spPr>
          <a:xfrm>
            <a:off x="18807475" y="8042837"/>
            <a:ext cx="969057" cy="732073"/>
          </a:xfrm>
          <a:prstGeom prst="wedgeEllipseCallout">
            <a:avLst>
              <a:gd name="adj1" fmla="val -85493"/>
              <a:gd name="adj2" fmla="val 1553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产能提升</a:t>
            </a:r>
            <a:r>
              <a:rPr lang="fr-FR" altLang="zh-CN" sz="1050"/>
              <a:t>270%</a:t>
            </a:r>
          </a:p>
        </xdr:txBody>
      </xdr:sp>
      <xdr:sp macro="" textlink="">
        <xdr:nvSpPr>
          <xdr:cNvPr id="369" name="对话气泡: 椭圆形 368">
            <a:extLst>
              <a:ext uri="{FF2B5EF4-FFF2-40B4-BE49-F238E27FC236}">
                <a16:creationId xmlns:a16="http://schemas.microsoft.com/office/drawing/2014/main" id="{43FBDB19-45B5-4972-9936-FDD3F90F44BF}"/>
              </a:ext>
            </a:extLst>
          </xdr:cNvPr>
          <xdr:cNvSpPr/>
        </xdr:nvSpPr>
        <xdr:spPr>
          <a:xfrm>
            <a:off x="17323262" y="8107408"/>
            <a:ext cx="1053774" cy="648623"/>
          </a:xfrm>
          <a:prstGeom prst="wedgeEllipseCallout">
            <a:avLst>
              <a:gd name="adj1" fmla="val 299"/>
              <a:gd name="adj2" fmla="val -92564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优化人力</a:t>
            </a:r>
            <a:r>
              <a:rPr lang="fr-FR" altLang="zh-CN" sz="1050"/>
              <a:t>519</a:t>
            </a:r>
            <a:r>
              <a:rPr lang="zh-CN" altLang="fr-FR" sz="1050"/>
              <a:t>人</a:t>
            </a:r>
            <a:endParaRPr lang="fr-FR" sz="1050"/>
          </a:p>
        </xdr:txBody>
      </xdr:sp>
    </xdr:grpSp>
    <xdr:clientData/>
  </xdr:twoCellAnchor>
  <xdr:twoCellAnchor>
    <xdr:from>
      <xdr:col>2</xdr:col>
      <xdr:colOff>201084</xdr:colOff>
      <xdr:row>8</xdr:row>
      <xdr:rowOff>306915</xdr:rowOff>
    </xdr:from>
    <xdr:to>
      <xdr:col>6</xdr:col>
      <xdr:colOff>444501</xdr:colOff>
      <xdr:row>9</xdr:row>
      <xdr:rowOff>528205</xdr:rowOff>
    </xdr:to>
    <xdr:grpSp>
      <xdr:nvGrpSpPr>
        <xdr:cNvPr id="39" name="组合 38">
          <a:extLst>
            <a:ext uri="{FF2B5EF4-FFF2-40B4-BE49-F238E27FC236}">
              <a16:creationId xmlns:a16="http://schemas.microsoft.com/office/drawing/2014/main" id="{20D1AEE7-6095-1CC7-954C-5064AE8A0F54}"/>
            </a:ext>
          </a:extLst>
        </xdr:cNvPr>
        <xdr:cNvGrpSpPr/>
      </xdr:nvGrpSpPr>
      <xdr:grpSpPr>
        <a:xfrm>
          <a:off x="942489" y="1727942"/>
          <a:ext cx="2714769" cy="4566749"/>
          <a:chOff x="917180" y="1720746"/>
          <a:chExt cx="2667128" cy="4554592"/>
        </a:xfrm>
      </xdr:grpSpPr>
      <xdr:sp macro="" textlink="">
        <xdr:nvSpPr>
          <xdr:cNvPr id="105" name="文本框 104">
            <a:extLst>
              <a:ext uri="{FF2B5EF4-FFF2-40B4-BE49-F238E27FC236}">
                <a16:creationId xmlns:a16="http://schemas.microsoft.com/office/drawing/2014/main" id="{7A963B29-B953-03D5-6C06-9E705C5BB889}"/>
              </a:ext>
            </a:extLst>
          </xdr:cNvPr>
          <xdr:cNvSpPr txBox="1"/>
        </xdr:nvSpPr>
        <xdr:spPr>
          <a:xfrm>
            <a:off x="1117300" y="5904921"/>
            <a:ext cx="2212045" cy="370417"/>
          </a:xfrm>
          <a:prstGeom prst="rect">
            <a:avLst/>
          </a:prstGeom>
          <a:noFill/>
          <a:ln w="1905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fr-FR" sz="1600"/>
              <a:t>分支机构办公场所</a:t>
            </a:r>
            <a:endParaRPr lang="fr-FR" sz="1600"/>
          </a:p>
        </xdr:txBody>
      </xdr:sp>
      <xdr:grpSp>
        <xdr:nvGrpSpPr>
          <xdr:cNvPr id="37" name="组合 36">
            <a:extLst>
              <a:ext uri="{FF2B5EF4-FFF2-40B4-BE49-F238E27FC236}">
                <a16:creationId xmlns:a16="http://schemas.microsoft.com/office/drawing/2014/main" id="{18BB332E-C206-82C0-11B6-A8D4D5B3C8B1}"/>
              </a:ext>
            </a:extLst>
          </xdr:cNvPr>
          <xdr:cNvGrpSpPr/>
        </xdr:nvGrpSpPr>
        <xdr:grpSpPr>
          <a:xfrm>
            <a:off x="917180" y="1720746"/>
            <a:ext cx="2667128" cy="4037547"/>
            <a:chOff x="917180" y="1720746"/>
            <a:chExt cx="2667128" cy="4037547"/>
          </a:xfrm>
        </xdr:grpSpPr>
        <xdr:graphicFrame macro="">
          <xdr:nvGraphicFramePr>
            <xdr:cNvPr id="102" name="图表 101">
              <a:extLst>
                <a:ext uri="{FF2B5EF4-FFF2-40B4-BE49-F238E27FC236}">
                  <a16:creationId xmlns:a16="http://schemas.microsoft.com/office/drawing/2014/main" id="{B8D65850-DDFD-4632-BF13-2AC06D70E48E}"/>
                </a:ext>
              </a:extLst>
            </xdr:cNvPr>
            <xdr:cNvGraphicFramePr>
              <a:graphicFrameLocks/>
            </xdr:cNvGraphicFramePr>
          </xdr:nvGraphicFramePr>
          <xdr:xfrm>
            <a:off x="917180" y="1720746"/>
            <a:ext cx="2667128" cy="17695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118" name="图表 117">
              <a:extLst>
                <a:ext uri="{FF2B5EF4-FFF2-40B4-BE49-F238E27FC236}">
                  <a16:creationId xmlns:a16="http://schemas.microsoft.com/office/drawing/2014/main" id="{41E98ECE-1E9F-4236-A7D6-E8E9C0BC4935}"/>
                </a:ext>
              </a:extLst>
            </xdr:cNvPr>
            <xdr:cNvGraphicFramePr>
              <a:graphicFrameLocks/>
            </xdr:cNvGraphicFramePr>
          </xdr:nvGraphicFramePr>
          <xdr:xfrm>
            <a:off x="1023975" y="3530499"/>
            <a:ext cx="2469893" cy="22277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</xdr:grpSp>
    <xdr:clientData/>
  </xdr:twoCellAnchor>
  <xdr:twoCellAnchor>
    <xdr:from>
      <xdr:col>10</xdr:col>
      <xdr:colOff>262757</xdr:colOff>
      <xdr:row>9</xdr:row>
      <xdr:rowOff>851640</xdr:rowOff>
    </xdr:from>
    <xdr:to>
      <xdr:col>14</xdr:col>
      <xdr:colOff>467032</xdr:colOff>
      <xdr:row>18</xdr:row>
      <xdr:rowOff>576804</xdr:rowOff>
    </xdr:to>
    <xdr:grpSp>
      <xdr:nvGrpSpPr>
        <xdr:cNvPr id="44" name="组合 43">
          <a:extLst>
            <a:ext uri="{FF2B5EF4-FFF2-40B4-BE49-F238E27FC236}">
              <a16:creationId xmlns:a16="http://schemas.microsoft.com/office/drawing/2014/main" id="{4B285C94-EEAE-5306-BC67-3783268FAE6C}"/>
            </a:ext>
          </a:extLst>
        </xdr:cNvPr>
        <xdr:cNvGrpSpPr/>
      </xdr:nvGrpSpPr>
      <xdr:grpSpPr>
        <a:xfrm>
          <a:off x="4937730" y="6618126"/>
          <a:ext cx="2675626" cy="8024786"/>
          <a:chOff x="4883918" y="6615801"/>
          <a:chExt cx="2662340" cy="8021132"/>
        </a:xfrm>
      </xdr:grpSpPr>
      <xdr:pic>
        <xdr:nvPicPr>
          <xdr:cNvPr id="122" name="图片 121">
            <a:extLst>
              <a:ext uri="{FF2B5EF4-FFF2-40B4-BE49-F238E27FC236}">
                <a16:creationId xmlns:a16="http://schemas.microsoft.com/office/drawing/2014/main" id="{839926EC-71FE-C4C3-E038-9B98D3C78A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50691"/>
          <a:stretch/>
        </xdr:blipFill>
        <xdr:spPr>
          <a:xfrm>
            <a:off x="4883918" y="12031062"/>
            <a:ext cx="1819174" cy="2605871"/>
          </a:xfrm>
          <a:prstGeom prst="rect">
            <a:avLst/>
          </a:prstGeom>
        </xdr:spPr>
      </xdr:pic>
      <xdr:grpSp>
        <xdr:nvGrpSpPr>
          <xdr:cNvPr id="43" name="组合 42">
            <a:extLst>
              <a:ext uri="{FF2B5EF4-FFF2-40B4-BE49-F238E27FC236}">
                <a16:creationId xmlns:a16="http://schemas.microsoft.com/office/drawing/2014/main" id="{1A29A564-4454-9FCE-8338-AC7908B9BDDB}"/>
              </a:ext>
            </a:extLst>
          </xdr:cNvPr>
          <xdr:cNvGrpSpPr/>
        </xdr:nvGrpSpPr>
        <xdr:grpSpPr>
          <a:xfrm>
            <a:off x="4886008" y="6615801"/>
            <a:ext cx="2660250" cy="5204964"/>
            <a:chOff x="4886008" y="6615801"/>
            <a:chExt cx="2660250" cy="5204964"/>
          </a:xfrm>
        </xdr:grpSpPr>
        <xdr:grpSp>
          <xdr:nvGrpSpPr>
            <xdr:cNvPr id="42" name="组合 41">
              <a:extLst>
                <a:ext uri="{FF2B5EF4-FFF2-40B4-BE49-F238E27FC236}">
                  <a16:creationId xmlns:a16="http://schemas.microsoft.com/office/drawing/2014/main" id="{1C931ACD-36C6-4DC7-8865-3765E9183641}"/>
                </a:ext>
              </a:extLst>
            </xdr:cNvPr>
            <xdr:cNvGrpSpPr/>
          </xdr:nvGrpSpPr>
          <xdr:grpSpPr>
            <a:xfrm>
              <a:off x="4886008" y="6615801"/>
              <a:ext cx="2660250" cy="1875588"/>
              <a:chOff x="4874322" y="6591624"/>
              <a:chExt cx="2650579" cy="1879012"/>
            </a:xfrm>
          </xdr:grpSpPr>
          <xdr:graphicFrame macro="">
            <xdr:nvGraphicFramePr>
              <xdr:cNvPr id="120" name="图表 119">
                <a:extLst>
                  <a:ext uri="{FF2B5EF4-FFF2-40B4-BE49-F238E27FC236}">
                    <a16:creationId xmlns:a16="http://schemas.microsoft.com/office/drawing/2014/main" id="{602131A1-E1CF-4310-996B-65619FB7550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912635" y="7022571"/>
              <a:ext cx="2612266" cy="144806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1"/>
              </a:graphicData>
            </a:graphic>
          </xdr:graphicFrame>
          <xdr:sp macro="" textlink="">
            <xdr:nvSpPr>
              <xdr:cNvPr id="121" name="文本框 120">
                <a:extLst>
                  <a:ext uri="{FF2B5EF4-FFF2-40B4-BE49-F238E27FC236}">
                    <a16:creationId xmlns:a16="http://schemas.microsoft.com/office/drawing/2014/main" id="{05D8E288-BF0E-4874-93B5-3ED608E64D44}"/>
                  </a:ext>
                </a:extLst>
              </xdr:cNvPr>
              <xdr:cNvSpPr txBox="1"/>
            </xdr:nvSpPr>
            <xdr:spPr>
              <a:xfrm>
                <a:off x="4874322" y="6591624"/>
                <a:ext cx="2131805" cy="29337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fr-FR" sz="1400" b="1">
                    <a:latin typeface="+mn-ea"/>
                    <a:ea typeface="+mn-ea"/>
                  </a:rPr>
                  <a:t>运营：</a:t>
                </a:r>
                <a:r>
                  <a:rPr lang="fr-FR" altLang="zh-CN" sz="1400" b="1">
                    <a:latin typeface="+mn-ea"/>
                    <a:ea typeface="+mn-ea"/>
                  </a:rPr>
                  <a:t>TOP5</a:t>
                </a:r>
                <a:r>
                  <a:rPr lang="zh-CN" altLang="fr-FR" sz="1400" b="1">
                    <a:latin typeface="+mn-ea"/>
                    <a:ea typeface="+mn-ea"/>
                  </a:rPr>
                  <a:t>保险服务</a:t>
                </a:r>
                <a:endParaRPr lang="fr-FR" sz="1400" b="1">
                  <a:latin typeface="+mn-ea"/>
                  <a:ea typeface="+mn-ea"/>
                </a:endParaRPr>
              </a:p>
            </xdr:txBody>
          </xdr:sp>
        </xdr:grpSp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AC25D91A-FD7B-545A-905E-A80CA5B808F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/>
            <a:srcRect r="51120"/>
            <a:stretch/>
          </xdr:blipFill>
          <xdr:spPr>
            <a:xfrm>
              <a:off x="4889354" y="9290096"/>
              <a:ext cx="1781443" cy="2530669"/>
            </a:xfrm>
            <a:prstGeom prst="rect">
              <a:avLst/>
            </a:prstGeom>
          </xdr:spPr>
        </xdr:pic>
        <xdr:sp macro="" textlink="">
          <xdr:nvSpPr>
            <xdr:cNvPr id="123" name="文本框 122">
              <a:extLst>
                <a:ext uri="{FF2B5EF4-FFF2-40B4-BE49-F238E27FC236}">
                  <a16:creationId xmlns:a16="http://schemas.microsoft.com/office/drawing/2014/main" id="{DBDB93AF-AB61-F253-74FE-BBE4EE75B1D3}"/>
                </a:ext>
              </a:extLst>
            </xdr:cNvPr>
            <xdr:cNvSpPr txBox="1"/>
          </xdr:nvSpPr>
          <xdr:spPr>
            <a:xfrm>
              <a:off x="4886008" y="8523723"/>
              <a:ext cx="2139059" cy="29337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400" b="1">
                  <a:latin typeface="+mn-ea"/>
                  <a:ea typeface="+mn-ea"/>
                </a:rPr>
                <a:t>运营：客户节和服务号</a:t>
              </a:r>
              <a:endParaRPr lang="fr-FR" sz="1400" b="1">
                <a:latin typeface="+mn-ea"/>
                <a:ea typeface="+mn-ea"/>
              </a:endParaRPr>
            </a:p>
          </xdr:txBody>
        </xdr:sp>
        <xdr:grpSp>
          <xdr:nvGrpSpPr>
            <xdr:cNvPr id="124" name="组合 123">
              <a:extLst>
                <a:ext uri="{FF2B5EF4-FFF2-40B4-BE49-F238E27FC236}">
                  <a16:creationId xmlns:a16="http://schemas.microsoft.com/office/drawing/2014/main" id="{1134B6C3-C0F8-4746-A606-7F6ECE17D883}"/>
                </a:ext>
              </a:extLst>
            </xdr:cNvPr>
            <xdr:cNvGrpSpPr/>
          </xdr:nvGrpSpPr>
          <xdr:grpSpPr>
            <a:xfrm>
              <a:off x="6810937" y="10384011"/>
              <a:ext cx="722442" cy="417351"/>
              <a:chOff x="3956643" y="9472119"/>
              <a:chExt cx="716211" cy="423979"/>
            </a:xfrm>
          </xdr:grpSpPr>
          <xdr:sp macro="" textlink="">
            <xdr:nvSpPr>
              <xdr:cNvPr id="125" name="箭头: 上 124">
                <a:extLst>
                  <a:ext uri="{FF2B5EF4-FFF2-40B4-BE49-F238E27FC236}">
                    <a16:creationId xmlns:a16="http://schemas.microsoft.com/office/drawing/2014/main" id="{C9DFCFF1-CF54-13E8-3792-521900EED7DE}"/>
                  </a:ext>
                </a:extLst>
              </xdr:cNvPr>
              <xdr:cNvSpPr/>
            </xdr:nvSpPr>
            <xdr:spPr>
              <a:xfrm>
                <a:off x="3956643" y="9530445"/>
                <a:ext cx="133008" cy="249263"/>
              </a:xfrm>
              <a:prstGeom prst="upArrow">
                <a:avLst>
                  <a:gd name="adj1" fmla="val 50000"/>
                  <a:gd name="adj2" fmla="val 71622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126" name="文本框 125">
                <a:extLst>
                  <a:ext uri="{FF2B5EF4-FFF2-40B4-BE49-F238E27FC236}">
                    <a16:creationId xmlns:a16="http://schemas.microsoft.com/office/drawing/2014/main" id="{BC0697C6-464D-FDF0-2307-B4246C8E3426}"/>
                  </a:ext>
                </a:extLst>
              </xdr:cNvPr>
              <xdr:cNvSpPr txBox="1"/>
            </xdr:nvSpPr>
            <xdr:spPr>
              <a:xfrm>
                <a:off x="4038601" y="9472119"/>
                <a:ext cx="634253" cy="42397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fr-FR" sz="1800" b="0">
                    <a:solidFill>
                      <a:srgbClr val="FF0000"/>
                    </a:solidFill>
                  </a:rPr>
                  <a:t>15%</a:t>
                </a:r>
              </a:p>
            </xdr:txBody>
          </xdr:sp>
        </xdr:grpSp>
      </xdr:grpSp>
      <xdr:grpSp>
        <xdr:nvGrpSpPr>
          <xdr:cNvPr id="127" name="组合 126">
            <a:extLst>
              <a:ext uri="{FF2B5EF4-FFF2-40B4-BE49-F238E27FC236}">
                <a16:creationId xmlns:a16="http://schemas.microsoft.com/office/drawing/2014/main" id="{E6C031B6-CE0A-39BF-DAC5-BD5D166F4740}"/>
              </a:ext>
            </a:extLst>
          </xdr:cNvPr>
          <xdr:cNvGrpSpPr/>
        </xdr:nvGrpSpPr>
        <xdr:grpSpPr>
          <a:xfrm>
            <a:off x="6782437" y="13386268"/>
            <a:ext cx="722442" cy="429380"/>
            <a:chOff x="3956643" y="9472119"/>
            <a:chExt cx="716211" cy="423979"/>
          </a:xfrm>
        </xdr:grpSpPr>
        <xdr:sp macro="" textlink="">
          <xdr:nvSpPr>
            <xdr:cNvPr id="128" name="箭头: 上 127">
              <a:extLst>
                <a:ext uri="{FF2B5EF4-FFF2-40B4-BE49-F238E27FC236}">
                  <a16:creationId xmlns:a16="http://schemas.microsoft.com/office/drawing/2014/main" id="{EBE5A4B5-0CB9-5B9A-7850-897FD698EEDC}"/>
                </a:ext>
              </a:extLst>
            </xdr:cNvPr>
            <xdr:cNvSpPr/>
          </xdr:nvSpPr>
          <xdr:spPr>
            <a:xfrm>
              <a:off x="3956643" y="9530445"/>
              <a:ext cx="133008" cy="249263"/>
            </a:xfrm>
            <a:prstGeom prst="upArrow">
              <a:avLst>
                <a:gd name="adj1" fmla="val 50000"/>
                <a:gd name="adj2" fmla="val 71622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129" name="文本框 128">
              <a:extLst>
                <a:ext uri="{FF2B5EF4-FFF2-40B4-BE49-F238E27FC236}">
                  <a16:creationId xmlns:a16="http://schemas.microsoft.com/office/drawing/2014/main" id="{2D36AE0E-FDBF-06E7-573D-A49AFB12F05B}"/>
                </a:ext>
              </a:extLst>
            </xdr:cNvPr>
            <xdr:cNvSpPr txBox="1"/>
          </xdr:nvSpPr>
          <xdr:spPr>
            <a:xfrm>
              <a:off x="4038601" y="9472119"/>
              <a:ext cx="634253" cy="4239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>
                  <a:solidFill>
                    <a:srgbClr val="FF0000"/>
                  </a:solidFill>
                </a:rPr>
                <a:t>10%</a:t>
              </a:r>
            </a:p>
          </xdr:txBody>
        </xdr:sp>
      </xdr:grpSp>
    </xdr:grpSp>
    <xdr:clientData/>
  </xdr:twoCellAnchor>
  <xdr:twoCellAnchor>
    <xdr:from>
      <xdr:col>18</xdr:col>
      <xdr:colOff>392364</xdr:colOff>
      <xdr:row>8</xdr:row>
      <xdr:rowOff>445476</xdr:rowOff>
    </xdr:from>
    <xdr:to>
      <xdr:col>21</xdr:col>
      <xdr:colOff>377860</xdr:colOff>
      <xdr:row>8</xdr:row>
      <xdr:rowOff>718039</xdr:rowOff>
    </xdr:to>
    <xdr:sp macro="" textlink="">
      <xdr:nvSpPr>
        <xdr:cNvPr id="147" name="文本框 146">
          <a:extLst>
            <a:ext uri="{FF2B5EF4-FFF2-40B4-BE49-F238E27FC236}">
              <a16:creationId xmlns:a16="http://schemas.microsoft.com/office/drawing/2014/main" id="{8E7FC624-B1FE-76F2-84B3-B5617F3BE0D2}"/>
            </a:ext>
          </a:extLst>
        </xdr:cNvPr>
        <xdr:cNvSpPr txBox="1"/>
      </xdr:nvSpPr>
      <xdr:spPr>
        <a:xfrm>
          <a:off x="9345864" y="1819797"/>
          <a:ext cx="1822460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1.36</a:t>
          </a:r>
          <a:r>
            <a:rPr lang="zh-CN" altLang="fr-FR" sz="1200" b="1"/>
            <a:t>亿元</a:t>
          </a:r>
          <a:endParaRPr lang="fr-FR" sz="1200" b="1"/>
        </a:p>
      </xdr:txBody>
    </xdr:sp>
    <xdr:clientData/>
  </xdr:twoCellAnchor>
  <xdr:twoCellAnchor>
    <xdr:from>
      <xdr:col>18</xdr:col>
      <xdr:colOff>264777</xdr:colOff>
      <xdr:row>8</xdr:row>
      <xdr:rowOff>2981404</xdr:rowOff>
    </xdr:from>
    <xdr:to>
      <xdr:col>22</xdr:col>
      <xdr:colOff>410009</xdr:colOff>
      <xdr:row>9</xdr:row>
      <xdr:rowOff>566523</xdr:rowOff>
    </xdr:to>
    <xdr:graphicFrame macro="">
      <xdr:nvGraphicFramePr>
        <xdr:cNvPr id="148" name="图表 147">
          <a:extLst>
            <a:ext uri="{FF2B5EF4-FFF2-40B4-BE49-F238E27FC236}">
              <a16:creationId xmlns:a16="http://schemas.microsoft.com/office/drawing/2014/main" id="{8C9E5AB2-80FC-4969-BC70-54595DF26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597484</xdr:colOff>
      <xdr:row>10</xdr:row>
      <xdr:rowOff>2485358</xdr:rowOff>
    </xdr:from>
    <xdr:to>
      <xdr:col>32</xdr:col>
      <xdr:colOff>76042</xdr:colOff>
      <xdr:row>19</xdr:row>
      <xdr:rowOff>1914069</xdr:rowOff>
    </xdr:to>
    <xdr:grpSp>
      <xdr:nvGrpSpPr>
        <xdr:cNvPr id="29" name="组合 28">
          <a:extLst>
            <a:ext uri="{FF2B5EF4-FFF2-40B4-BE49-F238E27FC236}">
              <a16:creationId xmlns:a16="http://schemas.microsoft.com/office/drawing/2014/main" id="{F9A20A5C-6B22-1269-D80B-C42637498827}"/>
            </a:ext>
          </a:extLst>
        </xdr:cNvPr>
        <xdr:cNvGrpSpPr/>
      </xdr:nvGrpSpPr>
      <xdr:grpSpPr>
        <a:xfrm>
          <a:off x="12439376" y="9981790"/>
          <a:ext cx="3391531" cy="10364441"/>
          <a:chOff x="12673210" y="2839016"/>
          <a:chExt cx="3528044" cy="10351486"/>
        </a:xfrm>
      </xdr:grpSpPr>
      <xdr:grpSp>
        <xdr:nvGrpSpPr>
          <xdr:cNvPr id="23" name="组合 22">
            <a:extLst>
              <a:ext uri="{FF2B5EF4-FFF2-40B4-BE49-F238E27FC236}">
                <a16:creationId xmlns:a16="http://schemas.microsoft.com/office/drawing/2014/main" id="{C434EAF5-977A-B3C6-ED02-ED698D72B751}"/>
              </a:ext>
            </a:extLst>
          </xdr:cNvPr>
          <xdr:cNvGrpSpPr/>
        </xdr:nvGrpSpPr>
        <xdr:grpSpPr>
          <a:xfrm>
            <a:off x="12673210" y="2839016"/>
            <a:ext cx="3528044" cy="7737682"/>
            <a:chOff x="12673210" y="1924616"/>
            <a:chExt cx="3528044" cy="7737682"/>
          </a:xfrm>
        </xdr:grpSpPr>
        <xdr:grpSp>
          <xdr:nvGrpSpPr>
            <xdr:cNvPr id="6" name="组合 5">
              <a:extLst>
                <a:ext uri="{FF2B5EF4-FFF2-40B4-BE49-F238E27FC236}">
                  <a16:creationId xmlns:a16="http://schemas.microsoft.com/office/drawing/2014/main" id="{B59C2651-FA61-9727-5766-CD0AAA60D947}"/>
                </a:ext>
              </a:extLst>
            </xdr:cNvPr>
            <xdr:cNvGrpSpPr/>
          </xdr:nvGrpSpPr>
          <xdr:grpSpPr>
            <a:xfrm>
              <a:off x="12673210" y="1924616"/>
              <a:ext cx="3528044" cy="5627450"/>
              <a:chOff x="12673210" y="1924616"/>
              <a:chExt cx="3528044" cy="5627450"/>
            </a:xfrm>
          </xdr:grpSpPr>
          <xdr:grpSp>
            <xdr:nvGrpSpPr>
              <xdr:cNvPr id="27" name="组合 26">
                <a:extLst>
                  <a:ext uri="{FF2B5EF4-FFF2-40B4-BE49-F238E27FC236}">
                    <a16:creationId xmlns:a16="http://schemas.microsoft.com/office/drawing/2014/main" id="{19F5348C-2F97-EEDD-9462-EF571572C880}"/>
                  </a:ext>
                </a:extLst>
              </xdr:cNvPr>
              <xdr:cNvGrpSpPr/>
            </xdr:nvGrpSpPr>
            <xdr:grpSpPr>
              <a:xfrm>
                <a:off x="13188934" y="1924616"/>
                <a:ext cx="2420020" cy="3423246"/>
                <a:chOff x="13247617" y="1917484"/>
                <a:chExt cx="2434034" cy="3423246"/>
              </a:xfrm>
            </xdr:grpSpPr>
            <xdr:grpSp>
              <xdr:nvGrpSpPr>
                <xdr:cNvPr id="26" name="组合 25">
                  <a:extLst>
                    <a:ext uri="{FF2B5EF4-FFF2-40B4-BE49-F238E27FC236}">
                      <a16:creationId xmlns:a16="http://schemas.microsoft.com/office/drawing/2014/main" id="{08FFE22C-F736-C164-BBB3-61A905B06F27}"/>
                    </a:ext>
                  </a:extLst>
                </xdr:cNvPr>
                <xdr:cNvGrpSpPr/>
              </xdr:nvGrpSpPr>
              <xdr:grpSpPr>
                <a:xfrm>
                  <a:off x="13247617" y="1917484"/>
                  <a:ext cx="2434034" cy="1186459"/>
                  <a:chOff x="13247617" y="1917484"/>
                  <a:chExt cx="2434034" cy="1186459"/>
                </a:xfrm>
              </xdr:grpSpPr>
              <xdr:sp macro="" textlink="">
                <xdr:nvSpPr>
                  <xdr:cNvPr id="349" name="文本框 348">
                    <a:extLst>
                      <a:ext uri="{FF2B5EF4-FFF2-40B4-BE49-F238E27FC236}">
                        <a16:creationId xmlns:a16="http://schemas.microsoft.com/office/drawing/2014/main" id="{51FB6946-2BE9-4124-9668-2DEE88A9F121}"/>
                      </a:ext>
                    </a:extLst>
                  </xdr:cNvPr>
                  <xdr:cNvSpPr txBox="1"/>
                </xdr:nvSpPr>
                <xdr:spPr>
                  <a:xfrm>
                    <a:off x="13288478" y="1917484"/>
                    <a:ext cx="2108386" cy="271839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zh-CN" altLang="fr-FR" sz="1400" b="1"/>
                      <a:t>普惠担保金额（万元）</a:t>
                    </a:r>
                    <a:endParaRPr lang="fr-FR" sz="1400" b="1"/>
                  </a:p>
                </xdr:txBody>
              </xdr:sp>
              <xdr:grpSp>
                <xdr:nvGrpSpPr>
                  <xdr:cNvPr id="22" name="组合 21">
                    <a:extLst>
                      <a:ext uri="{FF2B5EF4-FFF2-40B4-BE49-F238E27FC236}">
                        <a16:creationId xmlns:a16="http://schemas.microsoft.com/office/drawing/2014/main" id="{96F9D78A-62B3-FD1F-C928-730797CBD94A}"/>
                      </a:ext>
                    </a:extLst>
                  </xdr:cNvPr>
                  <xdr:cNvGrpSpPr/>
                </xdr:nvGrpSpPr>
                <xdr:grpSpPr>
                  <a:xfrm>
                    <a:off x="13247617" y="2332685"/>
                    <a:ext cx="2434034" cy="771258"/>
                    <a:chOff x="13247616" y="2761858"/>
                    <a:chExt cx="2434034" cy="771258"/>
                  </a:xfrm>
                </xdr:grpSpPr>
                <xdr:sp macro="" textlink="">
                  <xdr:nvSpPr>
                    <xdr:cNvPr id="347" name="箭头: 上 346">
                      <a:extLst>
                        <a:ext uri="{FF2B5EF4-FFF2-40B4-BE49-F238E27FC236}">
                          <a16:creationId xmlns:a16="http://schemas.microsoft.com/office/drawing/2014/main" id="{97592D82-B59E-4294-B02B-6D9D51DBDE38}"/>
                        </a:ext>
                      </a:extLst>
                    </xdr:cNvPr>
                    <xdr:cNvSpPr/>
                  </xdr:nvSpPr>
                  <xdr:spPr>
                    <a:xfrm>
                      <a:off x="13865833" y="2847564"/>
                      <a:ext cx="167640" cy="301206"/>
                    </a:xfrm>
                    <a:prstGeom prst="upArrow">
                      <a:avLst>
                        <a:gd name="adj1" fmla="val 50000"/>
                        <a:gd name="adj2" fmla="val 71622"/>
                      </a:avLst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  <xdr:grpSp>
                  <xdr:nvGrpSpPr>
                    <xdr:cNvPr id="21" name="组合 20">
                      <a:extLst>
                        <a:ext uri="{FF2B5EF4-FFF2-40B4-BE49-F238E27FC236}">
                          <a16:creationId xmlns:a16="http://schemas.microsoft.com/office/drawing/2014/main" id="{E677DFA6-7D3F-0B3C-FA7B-BA40C25574B2}"/>
                        </a:ext>
                      </a:extLst>
                    </xdr:cNvPr>
                    <xdr:cNvGrpSpPr/>
                  </xdr:nvGrpSpPr>
                  <xdr:grpSpPr>
                    <a:xfrm>
                      <a:off x="13247616" y="2761858"/>
                      <a:ext cx="2434034" cy="771258"/>
                      <a:chOff x="13203822" y="2393996"/>
                      <a:chExt cx="2434034" cy="771258"/>
                    </a:xfrm>
                  </xdr:grpSpPr>
                  <xdr:sp macro="" textlink="">
                    <xdr:nvSpPr>
                      <xdr:cNvPr id="348" name="箭头: 上 347">
                        <a:extLst>
                          <a:ext uri="{FF2B5EF4-FFF2-40B4-BE49-F238E27FC236}">
                            <a16:creationId xmlns:a16="http://schemas.microsoft.com/office/drawing/2014/main" id="{32107DE0-361F-486C-AFFE-EC83AD1B765D}"/>
                          </a:ext>
                        </a:extLst>
                      </xdr:cNvPr>
                      <xdr:cNvSpPr/>
                    </xdr:nvSpPr>
                    <xdr:spPr>
                      <a:xfrm rot="10800000">
                        <a:off x="14708553" y="2486656"/>
                        <a:ext cx="168001" cy="301206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92D05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350" name="箭头: 上 349">
                        <a:extLst>
                          <a:ext uri="{FF2B5EF4-FFF2-40B4-BE49-F238E27FC236}">
                            <a16:creationId xmlns:a16="http://schemas.microsoft.com/office/drawing/2014/main" id="{EF03FD49-0E6E-4811-9D07-5988261CE698}"/>
                          </a:ext>
                        </a:extLst>
                      </xdr:cNvPr>
                      <xdr:cNvSpPr/>
                    </xdr:nvSpPr>
                    <xdr:spPr>
                      <a:xfrm rot="10800000">
                        <a:off x="15470216" y="2478800"/>
                        <a:ext cx="167640" cy="301206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92D05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352" name="文本框 351">
                        <a:extLst>
                          <a:ext uri="{FF2B5EF4-FFF2-40B4-BE49-F238E27FC236}">
                            <a16:creationId xmlns:a16="http://schemas.microsoft.com/office/drawing/2014/main" id="{FEB6B05F-34A0-44FE-B187-D3D9F5DB5EC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3203822" y="2396259"/>
                        <a:ext cx="792203" cy="60335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9.74%</a:t>
                        </a:r>
                      </a:p>
                      <a:p>
                        <a:r>
                          <a:rPr lang="zh-CN" altLang="fr-FR" sz="1200" b="0"/>
                          <a:t>代偿率</a:t>
                        </a:r>
                        <a:endParaRPr lang="fr-FR" sz="1200" b="0"/>
                      </a:p>
                    </xdr:txBody>
                  </xdr:sp>
                  <xdr:sp macro="" textlink="">
                    <xdr:nvSpPr>
                      <xdr:cNvPr id="353" name="文本框 352">
                        <a:extLst>
                          <a:ext uri="{FF2B5EF4-FFF2-40B4-BE49-F238E27FC236}">
                            <a16:creationId xmlns:a16="http://schemas.microsoft.com/office/drawing/2014/main" id="{D4728993-79AE-213D-8F2C-E22CBFF8147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042077" y="2404114"/>
                        <a:ext cx="654797" cy="719463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9.56%</a:t>
                        </a:r>
                      </a:p>
                      <a:p>
                        <a:r>
                          <a:rPr lang="zh-CN" altLang="fr-FR" sz="1200" b="0"/>
                          <a:t>逾期率</a:t>
                        </a:r>
                        <a:endParaRPr lang="fr-FR" sz="1200" b="0"/>
                      </a:p>
                    </xdr:txBody>
                  </xdr:sp>
                  <xdr:sp macro="" textlink="">
                    <xdr:nvSpPr>
                      <xdr:cNvPr id="354" name="文本框 353">
                        <a:extLst>
                          <a:ext uri="{FF2B5EF4-FFF2-40B4-BE49-F238E27FC236}">
                            <a16:creationId xmlns:a16="http://schemas.microsoft.com/office/drawing/2014/main" id="{876C5A3B-0C7F-4A75-1B04-EA382F58731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856327" y="2393996"/>
                        <a:ext cx="714714" cy="7712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89.3%</a:t>
                        </a:r>
                      </a:p>
                      <a:p>
                        <a:r>
                          <a:rPr lang="zh-CN" altLang="fr-FR" sz="1200" b="0"/>
                          <a:t>逾期回收率</a:t>
                        </a:r>
                        <a:endParaRPr lang="fr-FR" sz="1200" b="0"/>
                      </a:p>
                    </xdr:txBody>
                  </xdr:sp>
                </xdr:grpSp>
              </xdr:grpSp>
            </xdr:grpSp>
            <xdr:grpSp>
              <xdr:nvGrpSpPr>
                <xdr:cNvPr id="355" name="组合 354">
                  <a:extLst>
                    <a:ext uri="{FF2B5EF4-FFF2-40B4-BE49-F238E27FC236}">
                      <a16:creationId xmlns:a16="http://schemas.microsoft.com/office/drawing/2014/main" id="{0D905274-A0AF-4FB8-98D8-CE46C2CF7983}"/>
                    </a:ext>
                  </a:extLst>
                </xdr:cNvPr>
                <xdr:cNvGrpSpPr/>
              </xdr:nvGrpSpPr>
              <xdr:grpSpPr>
                <a:xfrm>
                  <a:off x="13456764" y="2822353"/>
                  <a:ext cx="2090346" cy="2518377"/>
                  <a:chOff x="1594881" y="5617534"/>
                  <a:chExt cx="2348025" cy="2507510"/>
                </a:xfrm>
              </xdr:grpSpPr>
              <xdr:graphicFrame macro="">
                <xdr:nvGraphicFramePr>
                  <xdr:cNvPr id="356" name="图表 355">
                    <a:extLst>
                      <a:ext uri="{FF2B5EF4-FFF2-40B4-BE49-F238E27FC236}">
                        <a16:creationId xmlns:a16="http://schemas.microsoft.com/office/drawing/2014/main" id="{887CC0F1-8531-D2B7-645D-B35D37E5F8A0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1594881" y="5617534"/>
                  <a:ext cx="2348025" cy="25075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3"/>
                  </a:graphicData>
                </a:graphic>
              </xdr:graphicFrame>
              <xdr:sp macro="" textlink="">
                <xdr:nvSpPr>
                  <xdr:cNvPr id="357" name="箭头: 上 356">
                    <a:extLst>
                      <a:ext uri="{FF2B5EF4-FFF2-40B4-BE49-F238E27FC236}">
                        <a16:creationId xmlns:a16="http://schemas.microsoft.com/office/drawing/2014/main" id="{54D58C6C-D071-C5E0-CAD3-181A6B9BA57C}"/>
                      </a:ext>
                    </a:extLst>
                  </xdr:cNvPr>
                  <xdr:cNvSpPr/>
                </xdr:nvSpPr>
                <xdr:spPr>
                  <a:xfrm>
                    <a:off x="1728611" y="6363881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  <xdr:sp macro="" textlink="">
                <xdr:nvSpPr>
                  <xdr:cNvPr id="358" name="箭头: 上 357">
                    <a:extLst>
                      <a:ext uri="{FF2B5EF4-FFF2-40B4-BE49-F238E27FC236}">
                        <a16:creationId xmlns:a16="http://schemas.microsoft.com/office/drawing/2014/main" id="{C92E5F86-436D-03F4-4382-8B4D35912BCF}"/>
                      </a:ext>
                    </a:extLst>
                  </xdr:cNvPr>
                  <xdr:cNvSpPr/>
                </xdr:nvSpPr>
                <xdr:spPr>
                  <a:xfrm rot="10800000">
                    <a:off x="3685061" y="6470609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92D05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  <xdr:sp macro="" textlink="">
                <xdr:nvSpPr>
                  <xdr:cNvPr id="168" name="箭头: 上 167">
                    <a:extLst>
                      <a:ext uri="{FF2B5EF4-FFF2-40B4-BE49-F238E27FC236}">
                        <a16:creationId xmlns:a16="http://schemas.microsoft.com/office/drawing/2014/main" id="{D87C9297-2C71-45CA-4E26-70C5CF5E035B}"/>
                      </a:ext>
                    </a:extLst>
                  </xdr:cNvPr>
                  <xdr:cNvSpPr/>
                </xdr:nvSpPr>
                <xdr:spPr>
                  <a:xfrm>
                    <a:off x="2323534" y="7525452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</xdr:grpSp>
          </xdr:grpSp>
          <xdr:graphicFrame macro="">
            <xdr:nvGraphicFramePr>
              <xdr:cNvPr id="359" name="图表 358">
                <a:extLst>
                  <a:ext uri="{FF2B5EF4-FFF2-40B4-BE49-F238E27FC236}">
                    <a16:creationId xmlns:a16="http://schemas.microsoft.com/office/drawing/2014/main" id="{8370CC11-4691-4427-877A-DF89354E904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673210" y="5364110"/>
              <a:ext cx="3528044" cy="218795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4"/>
              </a:graphicData>
            </a:graphic>
          </xdr:graphicFrame>
        </xdr:grpSp>
        <xdr:pic>
          <xdr:nvPicPr>
            <xdr:cNvPr id="20" name="图片 19">
              <a:extLst>
                <a:ext uri="{FF2B5EF4-FFF2-40B4-BE49-F238E27FC236}">
                  <a16:creationId xmlns:a16="http://schemas.microsoft.com/office/drawing/2014/main" id="{8AFED714-E05C-19F5-91FB-CE92173005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118053" y="7770334"/>
              <a:ext cx="2533752" cy="1891964"/>
            </a:xfrm>
            <a:prstGeom prst="rect">
              <a:avLst/>
            </a:prstGeom>
          </xdr:spPr>
        </xdr:pic>
      </xdr:grpSp>
      <xdr:pic>
        <xdr:nvPicPr>
          <xdr:cNvPr id="24" name="图片 23">
            <a:extLst>
              <a:ext uri="{FF2B5EF4-FFF2-40B4-BE49-F238E27FC236}">
                <a16:creationId xmlns:a16="http://schemas.microsoft.com/office/drawing/2014/main" id="{C0DB1011-0A25-11B5-FEF0-A8E91CD386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3122697" y="10568306"/>
            <a:ext cx="2533752" cy="1216008"/>
          </a:xfrm>
          <a:prstGeom prst="rect">
            <a:avLst/>
          </a:prstGeom>
        </xdr:spPr>
      </xdr:pic>
      <xdr:pic>
        <xdr:nvPicPr>
          <xdr:cNvPr id="25" name="图片 24">
            <a:extLst>
              <a:ext uri="{FF2B5EF4-FFF2-40B4-BE49-F238E27FC236}">
                <a16:creationId xmlns:a16="http://schemas.microsoft.com/office/drawing/2014/main" id="{D76C3687-DE71-B2EC-571A-E0BE9893AC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3120646" y="11776639"/>
            <a:ext cx="2533752" cy="1413863"/>
          </a:xfrm>
          <a:prstGeom prst="rect">
            <a:avLst/>
          </a:prstGeom>
        </xdr:spPr>
      </xdr:pic>
    </xdr:grpSp>
    <xdr:clientData/>
  </xdr:twoCellAnchor>
  <xdr:twoCellAnchor>
    <xdr:from>
      <xdr:col>34</xdr:col>
      <xdr:colOff>255440</xdr:colOff>
      <xdr:row>8</xdr:row>
      <xdr:rowOff>499054</xdr:rowOff>
    </xdr:from>
    <xdr:to>
      <xdr:col>37</xdr:col>
      <xdr:colOff>240937</xdr:colOff>
      <xdr:row>8</xdr:row>
      <xdr:rowOff>771617</xdr:rowOff>
    </xdr:to>
    <xdr:sp macro="" textlink="">
      <xdr:nvSpPr>
        <xdr:cNvPr id="163" name="文本框 162">
          <a:extLst>
            <a:ext uri="{FF2B5EF4-FFF2-40B4-BE49-F238E27FC236}">
              <a16:creationId xmlns:a16="http://schemas.microsoft.com/office/drawing/2014/main" id="{A7543E85-0E2F-DB3D-C2BB-AF74E276DCAC}"/>
            </a:ext>
          </a:extLst>
        </xdr:cNvPr>
        <xdr:cNvSpPr txBox="1"/>
      </xdr:nvSpPr>
      <xdr:spPr>
        <a:xfrm>
          <a:off x="17120643" y="1915898"/>
          <a:ext cx="1807153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872</a:t>
          </a:r>
          <a:r>
            <a:rPr lang="zh-CN" altLang="fr-FR" sz="1200" b="1"/>
            <a:t>万元</a:t>
          </a:r>
          <a:endParaRPr lang="fr-FR" sz="1200" b="1"/>
        </a:p>
      </xdr:txBody>
    </xdr:sp>
    <xdr:clientData/>
  </xdr:twoCellAnchor>
  <xdr:twoCellAnchor>
    <xdr:from>
      <xdr:col>18</xdr:col>
      <xdr:colOff>224401</xdr:colOff>
      <xdr:row>9</xdr:row>
      <xdr:rowOff>744591</xdr:rowOff>
    </xdr:from>
    <xdr:to>
      <xdr:col>22</xdr:col>
      <xdr:colOff>524883</xdr:colOff>
      <xdr:row>19</xdr:row>
      <xdr:rowOff>1441427</xdr:rowOff>
    </xdr:to>
    <xdr:grpSp>
      <xdr:nvGrpSpPr>
        <xdr:cNvPr id="34" name="组合 33">
          <a:extLst>
            <a:ext uri="{FF2B5EF4-FFF2-40B4-BE49-F238E27FC236}">
              <a16:creationId xmlns:a16="http://schemas.microsoft.com/office/drawing/2014/main" id="{247835B4-FC8F-C26F-D9D1-BD2F659AA8AD}"/>
            </a:ext>
          </a:extLst>
        </xdr:cNvPr>
        <xdr:cNvGrpSpPr/>
      </xdr:nvGrpSpPr>
      <xdr:grpSpPr>
        <a:xfrm>
          <a:off x="8832942" y="6511077"/>
          <a:ext cx="2771833" cy="13362512"/>
          <a:chOff x="8726442" y="8317335"/>
          <a:chExt cx="2738817" cy="13320636"/>
        </a:xfrm>
      </xdr:grpSpPr>
      <xdr:grpSp>
        <xdr:nvGrpSpPr>
          <xdr:cNvPr id="33" name="组合 32">
            <a:extLst>
              <a:ext uri="{FF2B5EF4-FFF2-40B4-BE49-F238E27FC236}">
                <a16:creationId xmlns:a16="http://schemas.microsoft.com/office/drawing/2014/main" id="{0CC54D10-DC29-772F-0EE6-42623546E924}"/>
              </a:ext>
            </a:extLst>
          </xdr:cNvPr>
          <xdr:cNvGrpSpPr/>
        </xdr:nvGrpSpPr>
        <xdr:grpSpPr>
          <a:xfrm>
            <a:off x="8726442" y="8317335"/>
            <a:ext cx="2738817" cy="13320636"/>
            <a:chOff x="8751842" y="4227935"/>
            <a:chExt cx="2738817" cy="13320636"/>
          </a:xfrm>
        </xdr:grpSpPr>
        <xdr:grpSp>
          <xdr:nvGrpSpPr>
            <xdr:cNvPr id="19" name="组合 18">
              <a:extLst>
                <a:ext uri="{FF2B5EF4-FFF2-40B4-BE49-F238E27FC236}">
                  <a16:creationId xmlns:a16="http://schemas.microsoft.com/office/drawing/2014/main" id="{8CD4EF72-2D6E-7EA2-2A55-9F030C9115BC}"/>
                </a:ext>
              </a:extLst>
            </xdr:cNvPr>
            <xdr:cNvGrpSpPr/>
          </xdr:nvGrpSpPr>
          <xdr:grpSpPr>
            <a:xfrm>
              <a:off x="8751842" y="4227935"/>
              <a:ext cx="2738817" cy="10415990"/>
              <a:chOff x="9169199" y="6434462"/>
              <a:chExt cx="2752013" cy="10433636"/>
            </a:xfrm>
          </xdr:grpSpPr>
          <xdr:grpSp>
            <xdr:nvGrpSpPr>
              <xdr:cNvPr id="18" name="组合 17">
                <a:extLst>
                  <a:ext uri="{FF2B5EF4-FFF2-40B4-BE49-F238E27FC236}">
                    <a16:creationId xmlns:a16="http://schemas.microsoft.com/office/drawing/2014/main" id="{387E0798-D88F-C48C-F690-1BDB1E33565D}"/>
                  </a:ext>
                </a:extLst>
              </xdr:cNvPr>
              <xdr:cNvGrpSpPr/>
            </xdr:nvGrpSpPr>
            <xdr:grpSpPr>
              <a:xfrm>
                <a:off x="9169199" y="6434462"/>
                <a:ext cx="2752013" cy="10433636"/>
                <a:chOff x="9105728" y="3147529"/>
                <a:chExt cx="2738680" cy="10432127"/>
              </a:xfrm>
            </xdr:grpSpPr>
            <xdr:graphicFrame macro="">
              <xdr:nvGraphicFramePr>
                <xdr:cNvPr id="345" name="图表 344">
                  <a:extLst>
                    <a:ext uri="{FF2B5EF4-FFF2-40B4-BE49-F238E27FC236}">
                      <a16:creationId xmlns:a16="http://schemas.microsoft.com/office/drawing/2014/main" id="{4451DB4E-19EE-4DE8-9508-2CFE88E74B04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9105728" y="11614333"/>
                <a:ext cx="2632128" cy="196532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8"/>
                </a:graphicData>
              </a:graphic>
            </xdr:graphicFrame>
            <xdr:grpSp>
              <xdr:nvGrpSpPr>
                <xdr:cNvPr id="17" name="组合 16">
                  <a:extLst>
                    <a:ext uri="{FF2B5EF4-FFF2-40B4-BE49-F238E27FC236}">
                      <a16:creationId xmlns:a16="http://schemas.microsoft.com/office/drawing/2014/main" id="{FFCDC96B-94B1-4495-5221-6D51B46D1DF9}"/>
                    </a:ext>
                  </a:extLst>
                </xdr:cNvPr>
                <xdr:cNvGrpSpPr/>
              </xdr:nvGrpSpPr>
              <xdr:grpSpPr>
                <a:xfrm>
                  <a:off x="9116632" y="3147529"/>
                  <a:ext cx="2604220" cy="8381772"/>
                  <a:chOff x="9153032" y="2578970"/>
                  <a:chExt cx="2618356" cy="8389569"/>
                </a:xfrm>
              </xdr:grpSpPr>
              <xdr:pic>
                <xdr:nvPicPr>
                  <xdr:cNvPr id="12" name="图片 11">
                    <a:extLst>
                      <a:ext uri="{FF2B5EF4-FFF2-40B4-BE49-F238E27FC236}">
                        <a16:creationId xmlns:a16="http://schemas.microsoft.com/office/drawing/2014/main" id="{22D55FE7-13F8-ADD0-277C-E7353176B96A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9"/>
                  <a:stretch>
                    <a:fillRect/>
                  </a:stretch>
                </xdr:blipFill>
                <xdr:spPr>
                  <a:xfrm>
                    <a:off x="9153032" y="8994583"/>
                    <a:ext cx="2591776" cy="1973956"/>
                  </a:xfrm>
                  <a:prstGeom prst="rect">
                    <a:avLst/>
                  </a:prstGeom>
                </xdr:spPr>
              </xdr:pic>
              <xdr:pic>
                <xdr:nvPicPr>
                  <xdr:cNvPr id="14" name="图片 13">
                    <a:extLst>
                      <a:ext uri="{FF2B5EF4-FFF2-40B4-BE49-F238E27FC236}">
                        <a16:creationId xmlns:a16="http://schemas.microsoft.com/office/drawing/2014/main" id="{6B3DC933-9B17-7A27-2C48-8CEC58B29AE5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0"/>
                  <a:stretch>
                    <a:fillRect/>
                  </a:stretch>
                </xdr:blipFill>
                <xdr:spPr>
                  <a:xfrm>
                    <a:off x="9179033" y="2578970"/>
                    <a:ext cx="2592355" cy="1269920"/>
                  </a:xfrm>
                  <a:prstGeom prst="rect">
                    <a:avLst/>
                  </a:prstGeom>
                </xdr:spPr>
              </xdr:pic>
            </xdr:grpSp>
            <xdr:grpSp>
              <xdr:nvGrpSpPr>
                <xdr:cNvPr id="16" name="组合 15">
                  <a:extLst>
                    <a:ext uri="{FF2B5EF4-FFF2-40B4-BE49-F238E27FC236}">
                      <a16:creationId xmlns:a16="http://schemas.microsoft.com/office/drawing/2014/main" id="{1683395D-30CD-18CE-310C-7E7AAB94B236}"/>
                    </a:ext>
                  </a:extLst>
                </xdr:cNvPr>
                <xdr:cNvGrpSpPr/>
              </xdr:nvGrpSpPr>
              <xdr:grpSpPr>
                <a:xfrm>
                  <a:off x="9109963" y="4567871"/>
                  <a:ext cx="2734445" cy="2837525"/>
                  <a:chOff x="9146280" y="3897372"/>
                  <a:chExt cx="2748726" cy="2837283"/>
                </a:xfrm>
              </xdr:grpSpPr>
              <xdr:grpSp>
                <xdr:nvGrpSpPr>
                  <xdr:cNvPr id="13" name="组合 12">
                    <a:extLst>
                      <a:ext uri="{FF2B5EF4-FFF2-40B4-BE49-F238E27FC236}">
                        <a16:creationId xmlns:a16="http://schemas.microsoft.com/office/drawing/2014/main" id="{142DA30D-FAAD-34A6-1050-8B99B475AB5D}"/>
                      </a:ext>
                    </a:extLst>
                  </xdr:cNvPr>
                  <xdr:cNvGrpSpPr/>
                </xdr:nvGrpSpPr>
                <xdr:grpSpPr>
                  <a:xfrm>
                    <a:off x="9146280" y="3897372"/>
                    <a:ext cx="2748726" cy="1456377"/>
                    <a:chOff x="9127355" y="3867984"/>
                    <a:chExt cx="2742506" cy="1456377"/>
                  </a:xfrm>
                </xdr:grpSpPr>
                <xdr:sp macro="" textlink="">
                  <xdr:nvSpPr>
                    <xdr:cNvPr id="328" name="文本框 327">
                      <a:extLst>
                        <a:ext uri="{FF2B5EF4-FFF2-40B4-BE49-F238E27FC236}">
                          <a16:creationId xmlns:a16="http://schemas.microsoft.com/office/drawing/2014/main" id="{DB0FCE27-AD98-4486-A5E4-113B500AD2DA}"/>
                        </a:ext>
                      </a:extLst>
                    </xdr:cNvPr>
                    <xdr:cNvSpPr txBox="1"/>
                  </xdr:nvSpPr>
                  <xdr:spPr>
                    <a:xfrm>
                      <a:off x="9239787" y="3867984"/>
                      <a:ext cx="2108118" cy="270334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zh-CN" altLang="fr-FR" sz="1400" b="1"/>
                        <a:t>保费规模（万元）</a:t>
                      </a:r>
                      <a:endParaRPr lang="fr-FR" sz="1400" b="1"/>
                    </a:p>
                  </xdr:txBody>
                </xdr:sp>
                <xdr:grpSp>
                  <xdr:nvGrpSpPr>
                    <xdr:cNvPr id="11" name="组合 10">
                      <a:extLst>
                        <a:ext uri="{FF2B5EF4-FFF2-40B4-BE49-F238E27FC236}">
                          <a16:creationId xmlns:a16="http://schemas.microsoft.com/office/drawing/2014/main" id="{4196C757-DEDE-6C23-3863-C18D5EDD29F6}"/>
                        </a:ext>
                      </a:extLst>
                    </xdr:cNvPr>
                    <xdr:cNvGrpSpPr/>
                  </xdr:nvGrpSpPr>
                  <xdr:grpSpPr>
                    <a:xfrm>
                      <a:off x="9127355" y="4229058"/>
                      <a:ext cx="2742506" cy="1095303"/>
                      <a:chOff x="9127355" y="4229058"/>
                      <a:chExt cx="2742506" cy="1095303"/>
                    </a:xfrm>
                  </xdr:grpSpPr>
                  <xdr:grpSp>
                    <xdr:nvGrpSpPr>
                      <xdr:cNvPr id="10" name="组合 9">
                        <a:extLst>
                          <a:ext uri="{FF2B5EF4-FFF2-40B4-BE49-F238E27FC236}">
                            <a16:creationId xmlns:a16="http://schemas.microsoft.com/office/drawing/2014/main" id="{1B305066-74F9-22A8-0381-76DC08C93B0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167748" y="4873424"/>
                        <a:ext cx="2702113" cy="450937"/>
                        <a:chOff x="9137669" y="4923556"/>
                        <a:chExt cx="2702113" cy="450937"/>
                      </a:xfrm>
                    </xdr:grpSpPr>
                    <xdr:grpSp>
                      <xdr:nvGrpSpPr>
                        <xdr:cNvPr id="5" name="组合 4">
                          <a:extLst>
                            <a:ext uri="{FF2B5EF4-FFF2-40B4-BE49-F238E27FC236}">
                              <a16:creationId xmlns:a16="http://schemas.microsoft.com/office/drawing/2014/main" id="{52799B5A-E2DA-A5F0-4BE6-8CF21F0F9A9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137669" y="4923556"/>
                          <a:ext cx="1874209" cy="387021"/>
                          <a:chOff x="9182494" y="4479524"/>
                          <a:chExt cx="1868561" cy="387775"/>
                        </a:xfrm>
                      </xdr:grpSpPr>
                      <xdr:sp macro="" textlink="">
                        <xdr:nvSpPr>
                          <xdr:cNvPr id="332" name="文本框 331">
                            <a:extLst>
                              <a:ext uri="{FF2B5EF4-FFF2-40B4-BE49-F238E27FC236}">
                                <a16:creationId xmlns:a16="http://schemas.microsoft.com/office/drawing/2014/main" id="{B5B5B66C-36CB-4F98-BF15-7FD094D6BA2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9182494" y="4516348"/>
                            <a:ext cx="812908" cy="35095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zh-CN" altLang="fr-FR" sz="1400"/>
                              <a:t>年累计：</a:t>
                            </a:r>
                            <a:endParaRPr lang="fr-FR" sz="1400"/>
                          </a:p>
                        </xdr:txBody>
                      </xdr:sp>
                      <xdr:sp macro="" textlink="">
                        <xdr:nvSpPr>
                          <xdr:cNvPr id="334" name="文本框 333">
                            <a:extLst>
                              <a:ext uri="{FF2B5EF4-FFF2-40B4-BE49-F238E27FC236}">
                                <a16:creationId xmlns:a16="http://schemas.microsoft.com/office/drawing/2014/main" id="{691B2CCB-8FB5-4C13-8637-D46915B00637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9899800" y="4479524"/>
                            <a:ext cx="1151255" cy="3412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/>
                              <a:t>94870.08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342" name="组合 341">
                          <a:extLst>
                            <a:ext uri="{FF2B5EF4-FFF2-40B4-BE49-F238E27FC236}">
                              <a16:creationId xmlns:a16="http://schemas.microsoft.com/office/drawing/2014/main" id="{12B8B1BD-69C7-498A-9040-99828530CCB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0942615" y="4937466"/>
                          <a:ext cx="897167" cy="437027"/>
                          <a:chOff x="3965403" y="7522877"/>
                          <a:chExt cx="783918" cy="423979"/>
                        </a:xfrm>
                      </xdr:grpSpPr>
                      <xdr:sp macro="" textlink="">
                        <xdr:nvSpPr>
                          <xdr:cNvPr id="343" name="箭头: 上 342">
                            <a:extLst>
                              <a:ext uri="{FF2B5EF4-FFF2-40B4-BE49-F238E27FC236}">
                                <a16:creationId xmlns:a16="http://schemas.microsoft.com/office/drawing/2014/main" id="{2F93E69E-3B51-BEE8-37B8-BF740A55198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65403" y="7581202"/>
                            <a:ext cx="133008" cy="249263"/>
                          </a:xfrm>
                          <a:prstGeom prst="upArrow">
                            <a:avLst>
                              <a:gd name="adj1" fmla="val 50000"/>
                              <a:gd name="adj2" fmla="val 71622"/>
                            </a:avLst>
                          </a:prstGeom>
                          <a:solidFill>
                            <a:srgbClr val="FF000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fr-FR" sz="1100"/>
                          </a:p>
                        </xdr:txBody>
                      </xdr:sp>
                      <xdr:sp macro="" textlink="">
                        <xdr:nvSpPr>
                          <xdr:cNvPr id="344" name="文本框 343">
                            <a:extLst>
                              <a:ext uri="{FF2B5EF4-FFF2-40B4-BE49-F238E27FC236}">
                                <a16:creationId xmlns:a16="http://schemas.microsoft.com/office/drawing/2014/main" id="{AC07F114-AF25-520D-B219-24BD09E5EE39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47361" y="7522877"/>
                            <a:ext cx="701960" cy="4239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>
                                <a:solidFill>
                                  <a:srgbClr val="FF0000"/>
                                </a:solidFill>
                              </a:rPr>
                              <a:t>200%</a:t>
                            </a:r>
                          </a:p>
                        </xdr:txBody>
                      </xdr:sp>
                    </xdr:grpSp>
                  </xdr:grpSp>
                  <xdr:grpSp>
                    <xdr:nvGrpSpPr>
                      <xdr:cNvPr id="9" name="组合 8">
                        <a:extLst>
                          <a:ext uri="{FF2B5EF4-FFF2-40B4-BE49-F238E27FC236}">
                            <a16:creationId xmlns:a16="http://schemas.microsoft.com/office/drawing/2014/main" id="{F5E82D52-7E93-C77C-B24D-63C54E3A608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141623" y="4229058"/>
                        <a:ext cx="2641695" cy="429167"/>
                        <a:chOff x="9121570" y="459163"/>
                        <a:chExt cx="2641695" cy="429167"/>
                      </a:xfrm>
                    </xdr:grpSpPr>
                    <xdr:sp macro="" textlink="">
                      <xdr:nvSpPr>
                        <xdr:cNvPr id="329" name="文本框 328">
                          <a:extLst>
                            <a:ext uri="{FF2B5EF4-FFF2-40B4-BE49-F238E27FC236}">
                              <a16:creationId xmlns:a16="http://schemas.microsoft.com/office/drawing/2014/main" id="{084C2B84-05F8-479E-AAE5-CAC17371F428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9121570" y="473555"/>
                          <a:ext cx="1726252" cy="30882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zh-CN" altLang="fr-FR" sz="1400"/>
                            <a:t>本周新增：</a:t>
                          </a:r>
                          <a:endParaRPr lang="fr-FR" sz="1400"/>
                        </a:p>
                      </xdr:txBody>
                    </xdr:sp>
                    <xdr:sp macro="" textlink="">
                      <xdr:nvSpPr>
                        <xdr:cNvPr id="330" name="文本框 329">
                          <a:extLst>
                            <a:ext uri="{FF2B5EF4-FFF2-40B4-BE49-F238E27FC236}">
                              <a16:creationId xmlns:a16="http://schemas.microsoft.com/office/drawing/2014/main" id="{64ADD63C-BA21-4158-B7F2-557F8BEBBA8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9990265" y="459163"/>
                          <a:ext cx="1027811" cy="304586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fr-FR" sz="1800" b="0"/>
                            <a:t>303.50</a:t>
                          </a:r>
                        </a:p>
                      </xdr:txBody>
                    </xdr:sp>
                    <xdr:grpSp>
                      <xdr:nvGrpSpPr>
                        <xdr:cNvPr id="336" name="组合 335">
                          <a:extLst>
                            <a:ext uri="{FF2B5EF4-FFF2-40B4-BE49-F238E27FC236}">
                              <a16:creationId xmlns:a16="http://schemas.microsoft.com/office/drawing/2014/main" id="{59321B6A-AE0C-4ADE-98DA-8F43CC69BB1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043734" y="464984"/>
                          <a:ext cx="719531" cy="423346"/>
                          <a:chOff x="3996562" y="7630765"/>
                          <a:chExt cx="716211" cy="423979"/>
                        </a:xfrm>
                      </xdr:grpSpPr>
                      <xdr:sp macro="" textlink="">
                        <xdr:nvSpPr>
                          <xdr:cNvPr id="337" name="箭头: 上 336">
                            <a:extLst>
                              <a:ext uri="{FF2B5EF4-FFF2-40B4-BE49-F238E27FC236}">
                                <a16:creationId xmlns:a16="http://schemas.microsoft.com/office/drawing/2014/main" id="{C00E5BDD-82BA-1BA3-116A-D37CBEEC42A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96562" y="7709234"/>
                            <a:ext cx="133008" cy="249263"/>
                          </a:xfrm>
                          <a:prstGeom prst="upArrow">
                            <a:avLst>
                              <a:gd name="adj1" fmla="val 50000"/>
                              <a:gd name="adj2" fmla="val 71622"/>
                            </a:avLst>
                          </a:prstGeom>
                          <a:solidFill>
                            <a:srgbClr val="FF000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fr-FR" sz="1100"/>
                          </a:p>
                        </xdr:txBody>
                      </xdr:sp>
                      <xdr:sp macro="" textlink="">
                        <xdr:nvSpPr>
                          <xdr:cNvPr id="338" name="文本框 337">
                            <a:extLst>
                              <a:ext uri="{FF2B5EF4-FFF2-40B4-BE49-F238E27FC236}">
                                <a16:creationId xmlns:a16="http://schemas.microsoft.com/office/drawing/2014/main" id="{CAA65129-7218-011A-9470-D05F16AA1194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78520" y="7630765"/>
                            <a:ext cx="634253" cy="4239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>
                                <a:solidFill>
                                  <a:srgbClr val="FF0000"/>
                                </a:solidFill>
                              </a:rPr>
                              <a:t>15%</a:t>
                            </a:r>
                          </a:p>
                        </xdr:txBody>
                      </xdr:sp>
                    </xdr:grpSp>
                  </xdr:grpSp>
                  <xdr:grpSp>
                    <xdr:nvGrpSpPr>
                      <xdr:cNvPr id="8" name="组合 7">
                        <a:extLst>
                          <a:ext uri="{FF2B5EF4-FFF2-40B4-BE49-F238E27FC236}">
                            <a16:creationId xmlns:a16="http://schemas.microsoft.com/office/drawing/2014/main" id="{3572318E-5D8D-6F26-7DF7-8EF1EFAB363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127355" y="4524154"/>
                        <a:ext cx="2645937" cy="478506"/>
                        <a:chOff x="9127355" y="4524154"/>
                        <a:chExt cx="2645937" cy="478506"/>
                      </a:xfrm>
                    </xdr:grpSpPr>
                    <xdr:grpSp>
                      <xdr:nvGrpSpPr>
                        <xdr:cNvPr id="7" name="组合 6">
                          <a:extLst>
                            <a:ext uri="{FF2B5EF4-FFF2-40B4-BE49-F238E27FC236}">
                              <a16:creationId xmlns:a16="http://schemas.microsoft.com/office/drawing/2014/main" id="{D14F3535-9D94-31B9-3DD6-5C8ED30B3B7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127355" y="4524154"/>
                          <a:ext cx="1916527" cy="427968"/>
                          <a:chOff x="9164397" y="2975201"/>
                          <a:chExt cx="1910604" cy="427968"/>
                        </a:xfrm>
                      </xdr:grpSpPr>
                      <xdr:sp macro="" textlink="">
                        <xdr:nvSpPr>
                          <xdr:cNvPr id="331" name="文本框 330">
                            <a:extLst>
                              <a:ext uri="{FF2B5EF4-FFF2-40B4-BE49-F238E27FC236}">
                                <a16:creationId xmlns:a16="http://schemas.microsoft.com/office/drawing/2014/main" id="{0F697449-5DF0-475D-A914-BC0F372092B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9164397" y="3006292"/>
                            <a:ext cx="1032646" cy="396877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zh-CN" altLang="fr-FR" sz="1400"/>
                              <a:t>本月新增：</a:t>
                            </a:r>
                            <a:endParaRPr lang="fr-FR" sz="1400"/>
                          </a:p>
                        </xdr:txBody>
                      </xdr:sp>
                      <xdr:sp macro="" textlink="">
                        <xdr:nvSpPr>
                          <xdr:cNvPr id="333" name="文本框 332">
                            <a:extLst>
                              <a:ext uri="{FF2B5EF4-FFF2-40B4-BE49-F238E27FC236}">
                                <a16:creationId xmlns:a16="http://schemas.microsoft.com/office/drawing/2014/main" id="{C8706075-3640-44B3-8F97-51D705926C65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10005325" y="2975201"/>
                            <a:ext cx="1069676" cy="406982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/>
                              <a:t>2487.39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339" name="组合 338">
                          <a:extLst>
                            <a:ext uri="{FF2B5EF4-FFF2-40B4-BE49-F238E27FC236}">
                              <a16:creationId xmlns:a16="http://schemas.microsoft.com/office/drawing/2014/main" id="{1706F699-4AF0-4AA6-994E-6BA0ECB7271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053761" y="4578681"/>
                          <a:ext cx="719531" cy="423979"/>
                          <a:chOff x="4026502" y="7553305"/>
                          <a:chExt cx="716211" cy="423979"/>
                        </a:xfrm>
                      </xdr:grpSpPr>
                      <xdr:sp macro="" textlink="">
                        <xdr:nvSpPr>
                          <xdr:cNvPr id="340" name="箭头: 上 339">
                            <a:extLst>
                              <a:ext uri="{FF2B5EF4-FFF2-40B4-BE49-F238E27FC236}">
                                <a16:creationId xmlns:a16="http://schemas.microsoft.com/office/drawing/2014/main" id="{69C96742-3597-686E-3179-09A98A29DEEC}"/>
                              </a:ext>
                            </a:extLst>
                          </xdr:cNvPr>
                          <xdr:cNvSpPr/>
                        </xdr:nvSpPr>
                        <xdr:spPr>
                          <a:xfrm rot="10800000">
                            <a:off x="4026502" y="7611631"/>
                            <a:ext cx="133008" cy="249263"/>
                          </a:xfrm>
                          <a:prstGeom prst="upArrow">
                            <a:avLst>
                              <a:gd name="adj1" fmla="val 50000"/>
                              <a:gd name="adj2" fmla="val 71622"/>
                            </a:avLst>
                          </a:prstGeom>
                          <a:solidFill>
                            <a:srgbClr val="92D05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fr-FR" sz="1100"/>
                          </a:p>
                        </xdr:txBody>
                      </xdr:sp>
                      <xdr:sp macro="" textlink="">
                        <xdr:nvSpPr>
                          <xdr:cNvPr id="341" name="文本框 340">
                            <a:extLst>
                              <a:ext uri="{FF2B5EF4-FFF2-40B4-BE49-F238E27FC236}">
                                <a16:creationId xmlns:a16="http://schemas.microsoft.com/office/drawing/2014/main" id="{F881E2FE-D08E-C4D9-17D7-8D3A5113BBF6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108460" y="7553305"/>
                            <a:ext cx="634253" cy="4239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>
                                <a:solidFill>
                                  <a:srgbClr val="92D050"/>
                                </a:solidFill>
                              </a:rPr>
                              <a:t>10%</a:t>
                            </a:r>
                          </a:p>
                        </xdr:txBody>
                      </xdr:sp>
                    </xdr:grpSp>
                  </xdr:grpSp>
                </xdr:grpSp>
              </xdr:grpSp>
              <xdr:pic>
                <xdr:nvPicPr>
                  <xdr:cNvPr id="15" name="图片 14">
                    <a:extLst>
                      <a:ext uri="{FF2B5EF4-FFF2-40B4-BE49-F238E27FC236}">
                        <a16:creationId xmlns:a16="http://schemas.microsoft.com/office/drawing/2014/main" id="{344D2D3F-38E1-B93B-C4F9-A8C6127B1573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1"/>
                  <a:stretch>
                    <a:fillRect/>
                  </a:stretch>
                </xdr:blipFill>
                <xdr:spPr>
                  <a:xfrm>
                    <a:off x="9190311" y="5293836"/>
                    <a:ext cx="2597265" cy="1440819"/>
                  </a:xfrm>
                  <a:prstGeom prst="rect">
                    <a:avLst/>
                  </a:prstGeom>
                </xdr:spPr>
              </xdr:pic>
            </xdr:grpSp>
          </xdr:grpSp>
          <xdr:graphicFrame macro="">
            <xdr:nvGraphicFramePr>
              <xdr:cNvPr id="146" name="图表 145">
                <a:extLst>
                  <a:ext uri="{FF2B5EF4-FFF2-40B4-BE49-F238E27FC236}">
                    <a16:creationId xmlns:a16="http://schemas.microsoft.com/office/drawing/2014/main" id="{17AE7828-F369-46E7-BE25-C701B70CED8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202510" y="10743087"/>
              <a:ext cx="2575892" cy="193948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2"/>
              </a:graphicData>
            </a:graphic>
          </xdr:graphicFrame>
        </xdr:grpSp>
        <xdr:graphicFrame macro="">
          <xdr:nvGraphicFramePr>
            <xdr:cNvPr id="149" name="图表 148">
              <a:extLst>
                <a:ext uri="{FF2B5EF4-FFF2-40B4-BE49-F238E27FC236}">
                  <a16:creationId xmlns:a16="http://schemas.microsoft.com/office/drawing/2014/main" id="{936B62F2-755F-4F62-A721-923B823D9C1E}"/>
                </a:ext>
              </a:extLst>
            </xdr:cNvPr>
            <xdr:cNvGraphicFramePr>
              <a:graphicFrameLocks/>
            </xdr:cNvGraphicFramePr>
          </xdr:nvGraphicFramePr>
          <xdr:xfrm>
            <a:off x="8762231" y="14834401"/>
            <a:ext cx="2498966" cy="27141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  <xdr:pic>
        <xdr:nvPicPr>
          <xdr:cNvPr id="165" name="图片 164">
            <a:extLst>
              <a:ext uri="{FF2B5EF4-FFF2-40B4-BE49-F238E27FC236}">
                <a16:creationId xmlns:a16="http://schemas.microsoft.com/office/drawing/2014/main" id="{036A8FD7-BB2F-4736-837F-193E77C5BD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4"/>
          <a:srcRect l="60859" t="17121" r="15186" b="71218"/>
          <a:stretch/>
        </xdr:blipFill>
        <xdr:spPr>
          <a:xfrm>
            <a:off x="9715470" y="11235553"/>
            <a:ext cx="861892" cy="171147"/>
          </a:xfrm>
          <a:prstGeom prst="rect">
            <a:avLst/>
          </a:prstGeom>
        </xdr:spPr>
      </xdr:pic>
    </xdr:grpSp>
    <xdr:clientData/>
  </xdr:twoCellAnchor>
  <xdr:twoCellAnchor>
    <xdr:from>
      <xdr:col>34</xdr:col>
      <xdr:colOff>223733</xdr:colOff>
      <xdr:row>8</xdr:row>
      <xdr:rowOff>3055700</xdr:rowOff>
    </xdr:from>
    <xdr:to>
      <xdr:col>38</xdr:col>
      <xdr:colOff>474635</xdr:colOff>
      <xdr:row>9</xdr:row>
      <xdr:rowOff>635263</xdr:rowOff>
    </xdr:to>
    <xdr:graphicFrame macro="">
      <xdr:nvGraphicFramePr>
        <xdr:cNvPr id="166" name="图表 165">
          <a:extLst>
            <a:ext uri="{FF2B5EF4-FFF2-40B4-BE49-F238E27FC236}">
              <a16:creationId xmlns:a16="http://schemas.microsoft.com/office/drawing/2014/main" id="{BC3CECA4-3CAB-4D1D-BA6B-66D5119C5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73276</xdr:colOff>
      <xdr:row>9</xdr:row>
      <xdr:rowOff>523301</xdr:rowOff>
    </xdr:from>
    <xdr:to>
      <xdr:col>7</xdr:col>
      <xdr:colOff>41188</xdr:colOff>
      <xdr:row>10</xdr:row>
      <xdr:rowOff>2814595</xdr:rowOff>
    </xdr:to>
    <xdr:grpSp>
      <xdr:nvGrpSpPr>
        <xdr:cNvPr id="40" name="组合 39">
          <a:extLst>
            <a:ext uri="{FF2B5EF4-FFF2-40B4-BE49-F238E27FC236}">
              <a16:creationId xmlns:a16="http://schemas.microsoft.com/office/drawing/2014/main" id="{8B322808-88E2-5753-FF62-599FB5CB7A7F}"/>
            </a:ext>
          </a:extLst>
        </xdr:cNvPr>
        <xdr:cNvGrpSpPr/>
      </xdr:nvGrpSpPr>
      <xdr:grpSpPr>
        <a:xfrm>
          <a:off x="814681" y="6289787"/>
          <a:ext cx="3057102" cy="4021240"/>
          <a:chOff x="789372" y="6270434"/>
          <a:chExt cx="2997551" cy="4026450"/>
        </a:xfrm>
      </xdr:grpSpPr>
      <xdr:grpSp>
        <xdr:nvGrpSpPr>
          <xdr:cNvPr id="32" name="组合 31">
            <a:extLst>
              <a:ext uri="{FF2B5EF4-FFF2-40B4-BE49-F238E27FC236}">
                <a16:creationId xmlns:a16="http://schemas.microsoft.com/office/drawing/2014/main" id="{88B1648F-39EC-4905-8FF7-20ADFFB3C7CC}"/>
              </a:ext>
            </a:extLst>
          </xdr:cNvPr>
          <xdr:cNvGrpSpPr/>
        </xdr:nvGrpSpPr>
        <xdr:grpSpPr>
          <a:xfrm>
            <a:off x="961227" y="6270434"/>
            <a:ext cx="2552263" cy="1957360"/>
            <a:chOff x="1031712" y="6265340"/>
            <a:chExt cx="2566952" cy="1957597"/>
          </a:xfrm>
        </xdr:grpSpPr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A10AAAEF-EF5F-C386-D875-5EB4A33CDB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31712" y="6265340"/>
              <a:ext cx="2566952" cy="1957597"/>
            </a:xfrm>
            <a:prstGeom prst="rect">
              <a:avLst/>
            </a:prstGeom>
          </xdr:spPr>
        </xdr:pic>
        <xdr:pic>
          <xdr:nvPicPr>
            <xdr:cNvPr id="167" name="图片 166">
              <a:extLst>
                <a:ext uri="{FF2B5EF4-FFF2-40B4-BE49-F238E27FC236}">
                  <a16:creationId xmlns:a16="http://schemas.microsoft.com/office/drawing/2014/main" id="{2B61F351-5947-92FD-B5D7-EEDC420AF79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6"/>
            <a:srcRect l="11709" t="74223" r="79481" b="2924"/>
            <a:stretch/>
          </xdr:blipFill>
          <xdr:spPr>
            <a:xfrm>
              <a:off x="1086464" y="7487264"/>
              <a:ext cx="226142" cy="447368"/>
            </a:xfrm>
            <a:prstGeom prst="rect">
              <a:avLst/>
            </a:prstGeom>
          </xdr:spPr>
        </xdr:pic>
      </xdr:grpSp>
      <xdr:sp macro="" textlink="">
        <xdr:nvSpPr>
          <xdr:cNvPr id="169" name="文本框 168">
            <a:extLst>
              <a:ext uri="{FF2B5EF4-FFF2-40B4-BE49-F238E27FC236}">
                <a16:creationId xmlns:a16="http://schemas.microsoft.com/office/drawing/2014/main" id="{787C045A-5FF4-A81C-D3DD-C090C0437402}"/>
              </a:ext>
            </a:extLst>
          </xdr:cNvPr>
          <xdr:cNvSpPr txBox="1"/>
        </xdr:nvSpPr>
        <xdr:spPr>
          <a:xfrm>
            <a:off x="998873" y="8376924"/>
            <a:ext cx="2113294" cy="2933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 b="1">
                <a:latin typeface="+mn-ea"/>
                <a:ea typeface="+mn-ea"/>
              </a:rPr>
              <a:t>员工数量</a:t>
            </a:r>
            <a:endParaRPr lang="fr-FR" sz="1400" b="1">
              <a:latin typeface="+mn-ea"/>
              <a:ea typeface="+mn-ea"/>
            </a:endParaRPr>
          </a:p>
        </xdr:txBody>
      </xdr:sp>
      <xdr:graphicFrame macro="">
        <xdr:nvGraphicFramePr>
          <xdr:cNvPr id="170" name="图表 169">
            <a:extLst>
              <a:ext uri="{FF2B5EF4-FFF2-40B4-BE49-F238E27FC236}">
                <a16:creationId xmlns:a16="http://schemas.microsoft.com/office/drawing/2014/main" id="{95214BD9-F542-428A-91FC-B75948CBAB8E}"/>
              </a:ext>
            </a:extLst>
          </xdr:cNvPr>
          <xdr:cNvGraphicFramePr>
            <a:graphicFrameLocks/>
          </xdr:cNvGraphicFramePr>
        </xdr:nvGraphicFramePr>
        <xdr:xfrm>
          <a:off x="789372" y="8480871"/>
          <a:ext cx="2997551" cy="1816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</xdr:grpSp>
    <xdr:clientData/>
  </xdr:twoCellAnchor>
  <xdr:twoCellAnchor>
    <xdr:from>
      <xdr:col>10</xdr:col>
      <xdr:colOff>226291</xdr:colOff>
      <xdr:row>8</xdr:row>
      <xdr:rowOff>445476</xdr:rowOff>
    </xdr:from>
    <xdr:to>
      <xdr:col>14</xdr:col>
      <xdr:colOff>406626</xdr:colOff>
      <xdr:row>9</xdr:row>
      <xdr:rowOff>737857</xdr:rowOff>
    </xdr:to>
    <xdr:grpSp>
      <xdr:nvGrpSpPr>
        <xdr:cNvPr id="41" name="组合 40">
          <a:extLst>
            <a:ext uri="{FF2B5EF4-FFF2-40B4-BE49-F238E27FC236}">
              <a16:creationId xmlns:a16="http://schemas.microsoft.com/office/drawing/2014/main" id="{576B3D53-20EF-EB51-5189-9AF5F3D3B583}"/>
            </a:ext>
          </a:extLst>
        </xdr:cNvPr>
        <xdr:cNvGrpSpPr/>
      </xdr:nvGrpSpPr>
      <xdr:grpSpPr>
        <a:xfrm>
          <a:off x="4901264" y="1866503"/>
          <a:ext cx="2651686" cy="4637840"/>
          <a:chOff x="4835766" y="1850804"/>
          <a:chExt cx="2628729" cy="4627037"/>
        </a:xfrm>
      </xdr:grpSpPr>
      <xdr:sp macro="" textlink="">
        <xdr:nvSpPr>
          <xdr:cNvPr id="117" name="文本框 116">
            <a:extLst>
              <a:ext uri="{FF2B5EF4-FFF2-40B4-BE49-F238E27FC236}">
                <a16:creationId xmlns:a16="http://schemas.microsoft.com/office/drawing/2014/main" id="{FFE71E9C-ADA1-C322-8597-DFB719FA0988}"/>
              </a:ext>
            </a:extLst>
          </xdr:cNvPr>
          <xdr:cNvSpPr txBox="1"/>
        </xdr:nvSpPr>
        <xdr:spPr>
          <a:xfrm>
            <a:off x="4961018" y="1850804"/>
            <a:ext cx="1821790" cy="272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200" b="1"/>
              <a:t>营业收入：</a:t>
            </a:r>
            <a:r>
              <a:rPr lang="fr-FR" altLang="zh-CN" sz="1200" b="1"/>
              <a:t>1940</a:t>
            </a:r>
            <a:r>
              <a:rPr lang="zh-CN" altLang="fr-FR" sz="1200" b="1"/>
              <a:t>万元</a:t>
            </a:r>
            <a:endParaRPr lang="fr-FR" sz="1200" b="1"/>
          </a:p>
        </xdr:txBody>
      </xdr:sp>
      <xdr:graphicFrame macro="">
        <xdr:nvGraphicFramePr>
          <xdr:cNvPr id="119" name="图表 118">
            <a:extLst>
              <a:ext uri="{FF2B5EF4-FFF2-40B4-BE49-F238E27FC236}">
                <a16:creationId xmlns:a16="http://schemas.microsoft.com/office/drawing/2014/main" id="{0D36CB78-5D47-4E3C-B5AE-01467D7825A0}"/>
              </a:ext>
            </a:extLst>
          </xdr:cNvPr>
          <xdr:cNvGraphicFramePr>
            <a:graphicFrameLocks/>
          </xdr:cNvGraphicFramePr>
        </xdr:nvGraphicFramePr>
        <xdr:xfrm>
          <a:off x="4835766" y="4285955"/>
          <a:ext cx="2587685" cy="21918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176" name="图表 175">
            <a:extLst>
              <a:ext uri="{FF2B5EF4-FFF2-40B4-BE49-F238E27FC236}">
                <a16:creationId xmlns:a16="http://schemas.microsoft.com/office/drawing/2014/main" id="{5DC901B6-8EA9-4375-B641-DD228F68ACD8}"/>
              </a:ext>
            </a:extLst>
          </xdr:cNvPr>
          <xdr:cNvGraphicFramePr>
            <a:graphicFrameLocks/>
          </xdr:cNvGraphicFramePr>
        </xdr:nvGraphicFramePr>
        <xdr:xfrm>
          <a:off x="4866655" y="2389461"/>
          <a:ext cx="2597840" cy="18467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</xdr:grpSp>
    <xdr:clientData/>
  </xdr:twoCellAnchor>
  <xdr:twoCellAnchor>
    <xdr:from>
      <xdr:col>18</xdr:col>
      <xdr:colOff>306552</xdr:colOff>
      <xdr:row>8</xdr:row>
      <xdr:rowOff>858345</xdr:rowOff>
    </xdr:from>
    <xdr:to>
      <xdr:col>22</xdr:col>
      <xdr:colOff>394138</xdr:colOff>
      <xdr:row>8</xdr:row>
      <xdr:rowOff>2979439</xdr:rowOff>
    </xdr:to>
    <xdr:graphicFrame macro="">
      <xdr:nvGraphicFramePr>
        <xdr:cNvPr id="177" name="图表 176">
          <a:extLst>
            <a:ext uri="{FF2B5EF4-FFF2-40B4-BE49-F238E27FC236}">
              <a16:creationId xmlns:a16="http://schemas.microsoft.com/office/drawing/2014/main" id="{AC8FAF20-C348-4188-862C-E63C45554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26</xdr:col>
      <xdr:colOff>247520</xdr:colOff>
      <xdr:row>8</xdr:row>
      <xdr:rowOff>475242</xdr:rowOff>
    </xdr:from>
    <xdr:to>
      <xdr:col>30</xdr:col>
      <xdr:colOff>430160</xdr:colOff>
      <xdr:row>9</xdr:row>
      <xdr:rowOff>538806</xdr:rowOff>
    </xdr:to>
    <xdr:grpSp>
      <xdr:nvGrpSpPr>
        <xdr:cNvPr id="47" name="组合 46">
          <a:extLst>
            <a:ext uri="{FF2B5EF4-FFF2-40B4-BE49-F238E27FC236}">
              <a16:creationId xmlns:a16="http://schemas.microsoft.com/office/drawing/2014/main" id="{7E7FE453-7D71-ABCA-250B-B0EDC14DD69C}"/>
            </a:ext>
          </a:extLst>
        </xdr:cNvPr>
        <xdr:cNvGrpSpPr/>
      </xdr:nvGrpSpPr>
      <xdr:grpSpPr>
        <a:xfrm>
          <a:off x="12810223" y="1896269"/>
          <a:ext cx="2653991" cy="4409023"/>
          <a:chOff x="12712475" y="1885511"/>
          <a:chExt cx="2639237" cy="4396728"/>
        </a:xfrm>
      </xdr:grpSpPr>
      <xdr:sp macro="" textlink="">
        <xdr:nvSpPr>
          <xdr:cNvPr id="162" name="文本框 161">
            <a:extLst>
              <a:ext uri="{FF2B5EF4-FFF2-40B4-BE49-F238E27FC236}">
                <a16:creationId xmlns:a16="http://schemas.microsoft.com/office/drawing/2014/main" id="{B68E5A08-821E-11F3-33DE-66567227703A}"/>
              </a:ext>
            </a:extLst>
          </xdr:cNvPr>
          <xdr:cNvSpPr txBox="1"/>
        </xdr:nvSpPr>
        <xdr:spPr>
          <a:xfrm>
            <a:off x="12785881" y="1885511"/>
            <a:ext cx="1827944" cy="272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200" b="1"/>
              <a:t>营业收入：</a:t>
            </a:r>
            <a:r>
              <a:rPr lang="fr-FR" altLang="zh-CN" sz="1200" b="1"/>
              <a:t>6207</a:t>
            </a:r>
            <a:r>
              <a:rPr lang="zh-CN" altLang="fr-FR" sz="1200" b="1"/>
              <a:t>万元</a:t>
            </a:r>
            <a:endParaRPr lang="fr-FR" sz="1200" b="1"/>
          </a:p>
        </xdr:txBody>
      </xdr:sp>
      <xdr:graphicFrame macro="">
        <xdr:nvGraphicFramePr>
          <xdr:cNvPr id="164" name="图表 163">
            <a:extLst>
              <a:ext uri="{FF2B5EF4-FFF2-40B4-BE49-F238E27FC236}">
                <a16:creationId xmlns:a16="http://schemas.microsoft.com/office/drawing/2014/main" id="{1C69829D-FEC2-4FB1-A091-59664E727FF3}"/>
              </a:ext>
            </a:extLst>
          </xdr:cNvPr>
          <xdr:cNvGraphicFramePr>
            <a:graphicFrameLocks/>
          </xdr:cNvGraphicFramePr>
        </xdr:nvGraphicFramePr>
        <xdr:xfrm>
          <a:off x="12712475" y="4429032"/>
          <a:ext cx="2590077" cy="1853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178" name="图表 177">
            <a:extLst>
              <a:ext uri="{FF2B5EF4-FFF2-40B4-BE49-F238E27FC236}">
                <a16:creationId xmlns:a16="http://schemas.microsoft.com/office/drawing/2014/main" id="{78462B63-7D7B-4F29-B53E-662DAEAB653D}"/>
              </a:ext>
            </a:extLst>
          </xdr:cNvPr>
          <xdr:cNvGraphicFramePr>
            <a:graphicFrameLocks/>
          </xdr:cNvGraphicFramePr>
        </xdr:nvGraphicFramePr>
        <xdr:xfrm>
          <a:off x="12723051" y="2332042"/>
          <a:ext cx="2628661" cy="1970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</xdr:grpSp>
    <xdr:clientData/>
  </xdr:twoCellAnchor>
  <xdr:twoCellAnchor>
    <xdr:from>
      <xdr:col>34</xdr:col>
      <xdr:colOff>206591</xdr:colOff>
      <xdr:row>8</xdr:row>
      <xdr:rowOff>943841</xdr:rowOff>
    </xdr:from>
    <xdr:to>
      <xdr:col>38</xdr:col>
      <xdr:colOff>424297</xdr:colOff>
      <xdr:row>8</xdr:row>
      <xdr:rowOff>2762565</xdr:rowOff>
    </xdr:to>
    <xdr:graphicFrame macro="">
      <xdr:nvGraphicFramePr>
        <xdr:cNvPr id="180" name="图表 179">
          <a:extLst>
            <a:ext uri="{FF2B5EF4-FFF2-40B4-BE49-F238E27FC236}">
              <a16:creationId xmlns:a16="http://schemas.microsoft.com/office/drawing/2014/main" id="{2CB162B1-FB28-4581-ADD5-042DBC77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26</xdr:col>
      <xdr:colOff>255693</xdr:colOff>
      <xdr:row>9</xdr:row>
      <xdr:rowOff>783770</xdr:rowOff>
    </xdr:from>
    <xdr:to>
      <xdr:col>30</xdr:col>
      <xdr:colOff>383101</xdr:colOff>
      <xdr:row>10</xdr:row>
      <xdr:rowOff>506002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C9814C6E-C154-F3EF-0F3A-179390D00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650893" y="6516913"/>
          <a:ext cx="2565808" cy="1456689"/>
        </a:xfrm>
        <a:prstGeom prst="rect">
          <a:avLst/>
        </a:prstGeom>
      </xdr:spPr>
    </xdr:pic>
    <xdr:clientData/>
  </xdr:twoCellAnchor>
  <xdr:twoCellAnchor>
    <xdr:from>
      <xdr:col>26</xdr:col>
      <xdr:colOff>246742</xdr:colOff>
      <xdr:row>10</xdr:row>
      <xdr:rowOff>703942</xdr:rowOff>
    </xdr:from>
    <xdr:to>
      <xdr:col>30</xdr:col>
      <xdr:colOff>377371</xdr:colOff>
      <xdr:row>10</xdr:row>
      <xdr:rowOff>2336801</xdr:rowOff>
    </xdr:to>
    <xdr:graphicFrame macro="">
      <xdr:nvGraphicFramePr>
        <xdr:cNvPr id="182" name="图表 181">
          <a:extLst>
            <a:ext uri="{FF2B5EF4-FFF2-40B4-BE49-F238E27FC236}">
              <a16:creationId xmlns:a16="http://schemas.microsoft.com/office/drawing/2014/main" id="{D5C86328-A32C-47AE-8664-96AA7C01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241419</xdr:colOff>
      <xdr:row>18</xdr:row>
      <xdr:rowOff>3231933</xdr:rowOff>
    </xdr:from>
    <xdr:to>
      <xdr:col>14</xdr:col>
      <xdr:colOff>386727</xdr:colOff>
      <xdr:row>21</xdr:row>
      <xdr:rowOff>943429</xdr:rowOff>
    </xdr:to>
    <xdr:grpSp>
      <xdr:nvGrpSpPr>
        <xdr:cNvPr id="46" name="组合 45">
          <a:extLst>
            <a:ext uri="{FF2B5EF4-FFF2-40B4-BE49-F238E27FC236}">
              <a16:creationId xmlns:a16="http://schemas.microsoft.com/office/drawing/2014/main" id="{A70D7682-2EBB-4BBF-CD5B-4BEF482A30F3}"/>
            </a:ext>
          </a:extLst>
        </xdr:cNvPr>
        <xdr:cNvGrpSpPr/>
      </xdr:nvGrpSpPr>
      <xdr:grpSpPr>
        <a:xfrm>
          <a:off x="4916392" y="17298041"/>
          <a:ext cx="2616659" cy="4260577"/>
          <a:chOff x="4846076" y="17285390"/>
          <a:chExt cx="2583708" cy="4253810"/>
        </a:xfrm>
      </xdr:grpSpPr>
      <xdr:pic>
        <xdr:nvPicPr>
          <xdr:cNvPr id="4" name="图片 3">
            <a:extLst>
              <a:ext uri="{FF2B5EF4-FFF2-40B4-BE49-F238E27FC236}">
                <a16:creationId xmlns:a16="http://schemas.microsoft.com/office/drawing/2014/main" id="{E6043AE9-65C7-D302-A252-60DE9F9D38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4846076" y="17285390"/>
            <a:ext cx="2583708" cy="1866962"/>
          </a:xfrm>
          <a:prstGeom prst="rect">
            <a:avLst/>
          </a:prstGeom>
        </xdr:spPr>
      </xdr:pic>
      <xdr:graphicFrame macro="">
        <xdr:nvGraphicFramePr>
          <xdr:cNvPr id="181" name="图表 180">
            <a:extLst>
              <a:ext uri="{FF2B5EF4-FFF2-40B4-BE49-F238E27FC236}">
                <a16:creationId xmlns:a16="http://schemas.microsoft.com/office/drawing/2014/main" id="{CB1E5503-905F-48F6-85A2-979BE59ABF9C}"/>
              </a:ext>
            </a:extLst>
          </xdr:cNvPr>
          <xdr:cNvGraphicFramePr>
            <a:graphicFrameLocks/>
          </xdr:cNvGraphicFramePr>
        </xdr:nvGraphicFramePr>
        <xdr:xfrm>
          <a:off x="4876800" y="19224171"/>
          <a:ext cx="2501900" cy="2315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153286</xdr:colOff>
      <xdr:row>59</xdr:row>
      <xdr:rowOff>2229541</xdr:rowOff>
    </xdr:from>
    <xdr:to>
      <xdr:col>8</xdr:col>
      <xdr:colOff>838200</xdr:colOff>
      <xdr:row>60</xdr:row>
      <xdr:rowOff>676275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865230D5-E7EC-4DBE-87A1-A3AF95E10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262215</xdr:colOff>
      <xdr:row>61</xdr:row>
      <xdr:rowOff>1733550</xdr:rowOff>
    </xdr:from>
    <xdr:to>
      <xdr:col>8</xdr:col>
      <xdr:colOff>590550</xdr:colOff>
      <xdr:row>62</xdr:row>
      <xdr:rowOff>285750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DE88E23-BC85-4831-BE7D-44293A4FD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9</xdr:col>
      <xdr:colOff>0</xdr:colOff>
      <xdr:row>13</xdr:row>
      <xdr:rowOff>68384</xdr:rowOff>
    </xdr:to>
    <xdr:sp macro="" textlink="">
      <xdr:nvSpPr>
        <xdr:cNvPr id="63" name="文本框 62">
          <a:extLst>
            <a:ext uri="{FF2B5EF4-FFF2-40B4-BE49-F238E27FC236}">
              <a16:creationId xmlns:a16="http://schemas.microsoft.com/office/drawing/2014/main" id="{17175B16-6E1A-41E3-97BF-56AEAA7E165A}"/>
            </a:ext>
          </a:extLst>
        </xdr:cNvPr>
        <xdr:cNvSpPr txBox="1"/>
      </xdr:nvSpPr>
      <xdr:spPr>
        <a:xfrm>
          <a:off x="1447800" y="1463040"/>
          <a:ext cx="4130040" cy="525584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总览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135194</xdr:colOff>
      <xdr:row>13</xdr:row>
      <xdr:rowOff>24580</xdr:rowOff>
    </xdr:from>
    <xdr:to>
      <xdr:col>8</xdr:col>
      <xdr:colOff>1056968</xdr:colOff>
      <xdr:row>18</xdr:row>
      <xdr:rowOff>595352</xdr:rowOff>
    </xdr:to>
    <xdr:grpSp>
      <xdr:nvGrpSpPr>
        <xdr:cNvPr id="64" name="组合 63">
          <a:extLst>
            <a:ext uri="{FF2B5EF4-FFF2-40B4-BE49-F238E27FC236}">
              <a16:creationId xmlns:a16="http://schemas.microsoft.com/office/drawing/2014/main" id="{14A524AD-02B2-4716-9291-7F3F452CF87C}"/>
            </a:ext>
          </a:extLst>
        </xdr:cNvPr>
        <xdr:cNvGrpSpPr/>
      </xdr:nvGrpSpPr>
      <xdr:grpSpPr>
        <a:xfrm>
          <a:off x="1363493" y="1935267"/>
          <a:ext cx="4219982" cy="6939727"/>
          <a:chOff x="917180" y="1720746"/>
          <a:chExt cx="2667128" cy="4384020"/>
        </a:xfrm>
      </xdr:grpSpPr>
      <xdr:sp macro="" textlink="">
        <xdr:nvSpPr>
          <xdr:cNvPr id="65" name="文本框 64">
            <a:extLst>
              <a:ext uri="{FF2B5EF4-FFF2-40B4-BE49-F238E27FC236}">
                <a16:creationId xmlns:a16="http://schemas.microsoft.com/office/drawing/2014/main" id="{92A951EC-5032-AD7F-BA84-6FA25D5619AC}"/>
              </a:ext>
            </a:extLst>
          </xdr:cNvPr>
          <xdr:cNvSpPr txBox="1"/>
        </xdr:nvSpPr>
        <xdr:spPr>
          <a:xfrm>
            <a:off x="1171573" y="5734349"/>
            <a:ext cx="2212045" cy="370417"/>
          </a:xfrm>
          <a:prstGeom prst="rect">
            <a:avLst/>
          </a:prstGeom>
          <a:noFill/>
          <a:ln w="1905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fr-FR" sz="1600"/>
              <a:t>分支机构办公场所</a:t>
            </a:r>
            <a:endParaRPr lang="fr-FR" sz="1600"/>
          </a:p>
        </xdr:txBody>
      </xdr:sp>
      <xdr:grpSp>
        <xdr:nvGrpSpPr>
          <xdr:cNvPr id="66" name="组合 65">
            <a:extLst>
              <a:ext uri="{FF2B5EF4-FFF2-40B4-BE49-F238E27FC236}">
                <a16:creationId xmlns:a16="http://schemas.microsoft.com/office/drawing/2014/main" id="{98076DDB-7F20-00FD-A488-38688BAA9EAE}"/>
              </a:ext>
            </a:extLst>
          </xdr:cNvPr>
          <xdr:cNvGrpSpPr/>
        </xdr:nvGrpSpPr>
        <xdr:grpSpPr>
          <a:xfrm>
            <a:off x="917180" y="1720746"/>
            <a:ext cx="2667128" cy="4037547"/>
            <a:chOff x="917180" y="1720746"/>
            <a:chExt cx="2667128" cy="4037547"/>
          </a:xfrm>
        </xdr:grpSpPr>
        <xdr:graphicFrame macro="">
          <xdr:nvGraphicFramePr>
            <xdr:cNvPr id="67" name="图表 66">
              <a:extLst>
                <a:ext uri="{FF2B5EF4-FFF2-40B4-BE49-F238E27FC236}">
                  <a16:creationId xmlns:a16="http://schemas.microsoft.com/office/drawing/2014/main" id="{005EB716-0479-AED0-0E4A-53A7A2E49A38}"/>
                </a:ext>
              </a:extLst>
            </xdr:cNvPr>
            <xdr:cNvGraphicFramePr>
              <a:graphicFrameLocks/>
            </xdr:cNvGraphicFramePr>
          </xdr:nvGraphicFramePr>
          <xdr:xfrm>
            <a:off x="917180" y="1720746"/>
            <a:ext cx="2667128" cy="17695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8" name="图表 67">
              <a:extLst>
                <a:ext uri="{FF2B5EF4-FFF2-40B4-BE49-F238E27FC236}">
                  <a16:creationId xmlns:a16="http://schemas.microsoft.com/office/drawing/2014/main" id="{221FF7BA-54D0-F319-D765-CAF38AA291C7}"/>
                </a:ext>
              </a:extLst>
            </xdr:cNvPr>
            <xdr:cNvGraphicFramePr>
              <a:graphicFrameLocks/>
            </xdr:cNvGraphicFramePr>
          </xdr:nvGraphicFramePr>
          <xdr:xfrm>
            <a:off x="1023975" y="3530499"/>
            <a:ext cx="2469893" cy="22277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  <xdr:twoCellAnchor>
    <xdr:from>
      <xdr:col>3</xdr:col>
      <xdr:colOff>12291</xdr:colOff>
      <xdr:row>18</xdr:row>
      <xdr:rowOff>503902</xdr:rowOff>
    </xdr:from>
    <xdr:to>
      <xdr:col>9</xdr:col>
      <xdr:colOff>98323</xdr:colOff>
      <xdr:row>23</xdr:row>
      <xdr:rowOff>3053162</xdr:rowOff>
    </xdr:to>
    <xdr:grpSp>
      <xdr:nvGrpSpPr>
        <xdr:cNvPr id="69" name="组合 68">
          <a:extLst>
            <a:ext uri="{FF2B5EF4-FFF2-40B4-BE49-F238E27FC236}">
              <a16:creationId xmlns:a16="http://schemas.microsoft.com/office/drawing/2014/main" id="{742C450A-8A7E-471C-B5C3-D4932EADB9A0}"/>
            </a:ext>
          </a:extLst>
        </xdr:cNvPr>
        <xdr:cNvGrpSpPr/>
      </xdr:nvGrpSpPr>
      <xdr:grpSpPr>
        <a:xfrm>
          <a:off x="1468052" y="8783544"/>
          <a:ext cx="4237226" cy="6256902"/>
          <a:chOff x="789372" y="6270434"/>
          <a:chExt cx="2997551" cy="4026450"/>
        </a:xfrm>
      </xdr:grpSpPr>
      <xdr:grpSp>
        <xdr:nvGrpSpPr>
          <xdr:cNvPr id="70" name="组合 69">
            <a:extLst>
              <a:ext uri="{FF2B5EF4-FFF2-40B4-BE49-F238E27FC236}">
                <a16:creationId xmlns:a16="http://schemas.microsoft.com/office/drawing/2014/main" id="{CCD3E83C-550C-C15B-F86E-7CF554C75BAB}"/>
              </a:ext>
            </a:extLst>
          </xdr:cNvPr>
          <xdr:cNvGrpSpPr/>
        </xdr:nvGrpSpPr>
        <xdr:grpSpPr>
          <a:xfrm>
            <a:off x="961227" y="6270434"/>
            <a:ext cx="2552263" cy="1957360"/>
            <a:chOff x="1031712" y="6265340"/>
            <a:chExt cx="2566952" cy="1957597"/>
          </a:xfrm>
        </xdr:grpSpPr>
        <xdr:pic>
          <xdr:nvPicPr>
            <xdr:cNvPr id="77" name="图片 76">
              <a:extLst>
                <a:ext uri="{FF2B5EF4-FFF2-40B4-BE49-F238E27FC236}">
                  <a16:creationId xmlns:a16="http://schemas.microsoft.com/office/drawing/2014/main" id="{B9DCDAC3-0110-678D-8F09-0AC0CD8B52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31712" y="6265340"/>
              <a:ext cx="2566952" cy="1957597"/>
            </a:xfrm>
            <a:prstGeom prst="rect">
              <a:avLst/>
            </a:prstGeom>
          </xdr:spPr>
        </xdr:pic>
        <xdr:pic>
          <xdr:nvPicPr>
            <xdr:cNvPr id="78" name="图片 77">
              <a:extLst>
                <a:ext uri="{FF2B5EF4-FFF2-40B4-BE49-F238E27FC236}">
                  <a16:creationId xmlns:a16="http://schemas.microsoft.com/office/drawing/2014/main" id="{AE12ED6F-DBBF-DD5C-FE06-262D2EABCC0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/>
            <a:srcRect l="11709" t="74223" r="79481" b="2924"/>
            <a:stretch/>
          </xdr:blipFill>
          <xdr:spPr>
            <a:xfrm>
              <a:off x="1086464" y="7487264"/>
              <a:ext cx="226142" cy="447368"/>
            </a:xfrm>
            <a:prstGeom prst="rect">
              <a:avLst/>
            </a:prstGeom>
          </xdr:spPr>
        </xdr:pic>
      </xdr:grpSp>
      <xdr:sp macro="" textlink="">
        <xdr:nvSpPr>
          <xdr:cNvPr id="71" name="文本框 70">
            <a:extLst>
              <a:ext uri="{FF2B5EF4-FFF2-40B4-BE49-F238E27FC236}">
                <a16:creationId xmlns:a16="http://schemas.microsoft.com/office/drawing/2014/main" id="{F735D73E-C1DE-6D21-CC92-000C94EE2805}"/>
              </a:ext>
            </a:extLst>
          </xdr:cNvPr>
          <xdr:cNvSpPr txBox="1"/>
        </xdr:nvSpPr>
        <xdr:spPr>
          <a:xfrm>
            <a:off x="998873" y="8376924"/>
            <a:ext cx="2113294" cy="2933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 b="1">
                <a:latin typeface="+mn-ea"/>
                <a:ea typeface="+mn-ea"/>
              </a:rPr>
              <a:t>员工数量</a:t>
            </a:r>
            <a:endParaRPr lang="fr-FR" sz="1400" b="1">
              <a:latin typeface="+mn-ea"/>
              <a:ea typeface="+mn-ea"/>
            </a:endParaRPr>
          </a:p>
        </xdr:txBody>
      </xdr:sp>
      <xdr:graphicFrame macro="">
        <xdr:nvGraphicFramePr>
          <xdr:cNvPr id="72" name="图表 71">
            <a:extLst>
              <a:ext uri="{FF2B5EF4-FFF2-40B4-BE49-F238E27FC236}">
                <a16:creationId xmlns:a16="http://schemas.microsoft.com/office/drawing/2014/main" id="{8B6381B1-ABEB-2DC6-FDA3-E089D0592BA8}"/>
              </a:ext>
            </a:extLst>
          </xdr:cNvPr>
          <xdr:cNvGraphicFramePr>
            <a:graphicFrameLocks/>
          </xdr:cNvGraphicFramePr>
        </xdr:nvGraphicFramePr>
        <xdr:xfrm>
          <a:off x="789372" y="8480871"/>
          <a:ext cx="2997551" cy="1816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0</xdr:colOff>
      <xdr:row>25</xdr:row>
      <xdr:rowOff>201705</xdr:rowOff>
    </xdr:from>
    <xdr:to>
      <xdr:col>9</xdr:col>
      <xdr:colOff>0</xdr:colOff>
      <xdr:row>25</xdr:row>
      <xdr:rowOff>718325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67EFDEA8-34C9-961F-B9F3-11F16730D6A1}"/>
            </a:ext>
          </a:extLst>
        </xdr:cNvPr>
        <xdr:cNvSpPr txBox="1"/>
      </xdr:nvSpPr>
      <xdr:spPr>
        <a:xfrm>
          <a:off x="1434353" y="15620999"/>
          <a:ext cx="4101353" cy="51662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太平通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174884</xdr:colOff>
      <xdr:row>25</xdr:row>
      <xdr:rowOff>874427</xdr:rowOff>
    </xdr:from>
    <xdr:to>
      <xdr:col>8</xdr:col>
      <xdr:colOff>1061803</xdr:colOff>
      <xdr:row>27</xdr:row>
      <xdr:rowOff>173641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F098F483-E03C-44B9-8569-F2CE585A40F7}"/>
            </a:ext>
          </a:extLst>
        </xdr:cNvPr>
        <xdr:cNvGrpSpPr/>
      </xdr:nvGrpSpPr>
      <xdr:grpSpPr>
        <a:xfrm>
          <a:off x="1403183" y="16307770"/>
          <a:ext cx="4185127" cy="7340020"/>
          <a:chOff x="4835766" y="1850804"/>
          <a:chExt cx="2628729" cy="4627037"/>
        </a:xfrm>
      </xdr:grpSpPr>
      <xdr:sp macro="" textlink="">
        <xdr:nvSpPr>
          <xdr:cNvPr id="19" name="文本框 18">
            <a:extLst>
              <a:ext uri="{FF2B5EF4-FFF2-40B4-BE49-F238E27FC236}">
                <a16:creationId xmlns:a16="http://schemas.microsoft.com/office/drawing/2014/main" id="{316A52DC-2970-159C-0EC7-FEB21DD47D4F}"/>
              </a:ext>
            </a:extLst>
          </xdr:cNvPr>
          <xdr:cNvSpPr txBox="1"/>
        </xdr:nvSpPr>
        <xdr:spPr>
          <a:xfrm>
            <a:off x="4961018" y="1850804"/>
            <a:ext cx="1821790" cy="272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200" b="1"/>
              <a:t>营业收入：</a:t>
            </a:r>
            <a:r>
              <a:rPr lang="fr-FR" altLang="zh-CN" sz="1200" b="1"/>
              <a:t>1940</a:t>
            </a:r>
            <a:r>
              <a:rPr lang="zh-CN" altLang="fr-FR" sz="1200" b="1"/>
              <a:t>万元</a:t>
            </a:r>
            <a:endParaRPr lang="fr-FR" sz="1200" b="1"/>
          </a:p>
        </xdr:txBody>
      </xdr:sp>
      <xdr:graphicFrame macro="">
        <xdr:nvGraphicFramePr>
          <xdr:cNvPr id="20" name="图表 19">
            <a:extLst>
              <a:ext uri="{FF2B5EF4-FFF2-40B4-BE49-F238E27FC236}">
                <a16:creationId xmlns:a16="http://schemas.microsoft.com/office/drawing/2014/main" id="{E81BEFA2-92FB-D030-6F1D-938656460DA5}"/>
              </a:ext>
            </a:extLst>
          </xdr:cNvPr>
          <xdr:cNvGraphicFramePr>
            <a:graphicFrameLocks/>
          </xdr:cNvGraphicFramePr>
        </xdr:nvGraphicFramePr>
        <xdr:xfrm>
          <a:off x="4835766" y="4285955"/>
          <a:ext cx="2587685" cy="21918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1" name="图表 20">
            <a:extLst>
              <a:ext uri="{FF2B5EF4-FFF2-40B4-BE49-F238E27FC236}">
                <a16:creationId xmlns:a16="http://schemas.microsoft.com/office/drawing/2014/main" id="{C2B062A2-8DC6-7390-103B-B908B61E3DFF}"/>
              </a:ext>
            </a:extLst>
          </xdr:cNvPr>
          <xdr:cNvGraphicFramePr>
            <a:graphicFrameLocks/>
          </xdr:cNvGraphicFramePr>
        </xdr:nvGraphicFramePr>
        <xdr:xfrm>
          <a:off x="4866655" y="2389461"/>
          <a:ext cx="2597840" cy="18467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</xdr:col>
      <xdr:colOff>149903</xdr:colOff>
      <xdr:row>27</xdr:row>
      <xdr:rowOff>374753</xdr:rowOff>
    </xdr:from>
    <xdr:to>
      <xdr:col>9</xdr:col>
      <xdr:colOff>106128</xdr:colOff>
      <xdr:row>31</xdr:row>
      <xdr:rowOff>2885411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FD4100AB-90DD-43C9-AA2C-ADBA5F6B68A5}"/>
            </a:ext>
          </a:extLst>
        </xdr:cNvPr>
        <xdr:cNvGrpSpPr/>
      </xdr:nvGrpSpPr>
      <xdr:grpSpPr>
        <a:xfrm>
          <a:off x="1605664" y="23848902"/>
          <a:ext cx="4107419" cy="11131494"/>
          <a:chOff x="4875358" y="6615801"/>
          <a:chExt cx="2812114" cy="7635906"/>
        </a:xfrm>
      </xdr:grpSpPr>
      <xdr:pic>
        <xdr:nvPicPr>
          <xdr:cNvPr id="23" name="图片 22">
            <a:extLst>
              <a:ext uri="{FF2B5EF4-FFF2-40B4-BE49-F238E27FC236}">
                <a16:creationId xmlns:a16="http://schemas.microsoft.com/office/drawing/2014/main" id="{1AA7774D-F7B0-1C5C-EB73-8953140211B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50691"/>
          <a:stretch/>
        </xdr:blipFill>
        <xdr:spPr>
          <a:xfrm>
            <a:off x="4875358" y="11645836"/>
            <a:ext cx="1819174" cy="2605871"/>
          </a:xfrm>
          <a:prstGeom prst="rect">
            <a:avLst/>
          </a:prstGeom>
        </xdr:spPr>
      </xdr:pic>
      <xdr:grpSp>
        <xdr:nvGrpSpPr>
          <xdr:cNvPr id="24" name="组合 23">
            <a:extLst>
              <a:ext uri="{FF2B5EF4-FFF2-40B4-BE49-F238E27FC236}">
                <a16:creationId xmlns:a16="http://schemas.microsoft.com/office/drawing/2014/main" id="{57880E83-312F-7146-6546-33F72D0F48BF}"/>
              </a:ext>
            </a:extLst>
          </xdr:cNvPr>
          <xdr:cNvGrpSpPr/>
        </xdr:nvGrpSpPr>
        <xdr:grpSpPr>
          <a:xfrm>
            <a:off x="4886008" y="6615801"/>
            <a:ext cx="2801464" cy="4845419"/>
            <a:chOff x="4886008" y="6615801"/>
            <a:chExt cx="2801464" cy="4845419"/>
          </a:xfrm>
        </xdr:grpSpPr>
        <xdr:grpSp>
          <xdr:nvGrpSpPr>
            <xdr:cNvPr id="28" name="组合 27">
              <a:extLst>
                <a:ext uri="{FF2B5EF4-FFF2-40B4-BE49-F238E27FC236}">
                  <a16:creationId xmlns:a16="http://schemas.microsoft.com/office/drawing/2014/main" id="{31F96F1A-92EC-3594-EB1D-D42CBA5FB58C}"/>
                </a:ext>
              </a:extLst>
            </xdr:cNvPr>
            <xdr:cNvGrpSpPr/>
          </xdr:nvGrpSpPr>
          <xdr:grpSpPr>
            <a:xfrm>
              <a:off x="4886008" y="6615801"/>
              <a:ext cx="2660250" cy="1875588"/>
              <a:chOff x="4874322" y="6591624"/>
              <a:chExt cx="2650579" cy="1879012"/>
            </a:xfrm>
          </xdr:grpSpPr>
          <xdr:graphicFrame macro="">
            <xdr:nvGraphicFramePr>
              <xdr:cNvPr id="34" name="图表 33">
                <a:extLst>
                  <a:ext uri="{FF2B5EF4-FFF2-40B4-BE49-F238E27FC236}">
                    <a16:creationId xmlns:a16="http://schemas.microsoft.com/office/drawing/2014/main" id="{EDC781B2-651A-58EE-99E1-E297651D77B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912635" y="7022571"/>
              <a:ext cx="2612266" cy="144806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35" name="文本框 34">
                <a:extLst>
                  <a:ext uri="{FF2B5EF4-FFF2-40B4-BE49-F238E27FC236}">
                    <a16:creationId xmlns:a16="http://schemas.microsoft.com/office/drawing/2014/main" id="{8585F0E5-4871-6866-BEE0-971370CADAE9}"/>
                  </a:ext>
                </a:extLst>
              </xdr:cNvPr>
              <xdr:cNvSpPr txBox="1"/>
            </xdr:nvSpPr>
            <xdr:spPr>
              <a:xfrm>
                <a:off x="4874322" y="6591624"/>
                <a:ext cx="2131805" cy="29337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fr-FR" sz="1400" b="1">
                    <a:latin typeface="+mn-ea"/>
                    <a:ea typeface="+mn-ea"/>
                  </a:rPr>
                  <a:t>运营：</a:t>
                </a:r>
                <a:r>
                  <a:rPr lang="fr-FR" altLang="zh-CN" sz="1400" b="1">
                    <a:latin typeface="+mn-ea"/>
                    <a:ea typeface="+mn-ea"/>
                  </a:rPr>
                  <a:t>TOP5</a:t>
                </a:r>
                <a:r>
                  <a:rPr lang="zh-CN" altLang="fr-FR" sz="1400" b="1">
                    <a:latin typeface="+mn-ea"/>
                    <a:ea typeface="+mn-ea"/>
                  </a:rPr>
                  <a:t>保险服务</a:t>
                </a:r>
                <a:endParaRPr lang="fr-FR" sz="1400" b="1">
                  <a:latin typeface="+mn-ea"/>
                  <a:ea typeface="+mn-ea"/>
                </a:endParaRPr>
              </a:p>
            </xdr:txBody>
          </xdr:sp>
        </xdr:grpSp>
        <xdr:pic>
          <xdr:nvPicPr>
            <xdr:cNvPr id="29" name="图片 28">
              <a:extLst>
                <a:ext uri="{FF2B5EF4-FFF2-40B4-BE49-F238E27FC236}">
                  <a16:creationId xmlns:a16="http://schemas.microsoft.com/office/drawing/2014/main" id="{2063B77D-8E5A-7470-B267-CD34CEBC60F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/>
            <a:srcRect r="51120"/>
            <a:stretch/>
          </xdr:blipFill>
          <xdr:spPr>
            <a:xfrm>
              <a:off x="4889355" y="8930551"/>
              <a:ext cx="1781443" cy="2530669"/>
            </a:xfrm>
            <a:prstGeom prst="rect">
              <a:avLst/>
            </a:prstGeom>
          </xdr:spPr>
        </xdr:pic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9FEFAEE6-00E9-7DA9-F77B-0C48139A950F}"/>
                </a:ext>
              </a:extLst>
            </xdr:cNvPr>
            <xdr:cNvSpPr txBox="1"/>
          </xdr:nvSpPr>
          <xdr:spPr>
            <a:xfrm>
              <a:off x="4886008" y="8523723"/>
              <a:ext cx="2139059" cy="29337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400" b="1">
                  <a:latin typeface="+mn-ea"/>
                  <a:ea typeface="+mn-ea"/>
                </a:rPr>
                <a:t>运营：客户节和服务号</a:t>
              </a:r>
              <a:endParaRPr lang="fr-FR" sz="1400" b="1">
                <a:latin typeface="+mn-ea"/>
                <a:ea typeface="+mn-ea"/>
              </a:endParaRPr>
            </a:p>
          </xdr:txBody>
        </xdr:sp>
        <xdr:grpSp>
          <xdr:nvGrpSpPr>
            <xdr:cNvPr id="31" name="组合 30">
              <a:extLst>
                <a:ext uri="{FF2B5EF4-FFF2-40B4-BE49-F238E27FC236}">
                  <a16:creationId xmlns:a16="http://schemas.microsoft.com/office/drawing/2014/main" id="{4FD465C3-1EE5-9B03-1681-A8246A4653BF}"/>
                </a:ext>
              </a:extLst>
            </xdr:cNvPr>
            <xdr:cNvGrpSpPr/>
          </xdr:nvGrpSpPr>
          <xdr:grpSpPr>
            <a:xfrm>
              <a:off x="6947908" y="9904618"/>
              <a:ext cx="739564" cy="417351"/>
              <a:chOff x="4092431" y="8985113"/>
              <a:chExt cx="733185" cy="423979"/>
            </a:xfrm>
          </xdr:grpSpPr>
          <xdr:sp macro="" textlink="">
            <xdr:nvSpPr>
              <xdr:cNvPr id="32" name="箭头: 上 31">
                <a:extLst>
                  <a:ext uri="{FF2B5EF4-FFF2-40B4-BE49-F238E27FC236}">
                    <a16:creationId xmlns:a16="http://schemas.microsoft.com/office/drawing/2014/main" id="{32A63355-324C-235D-070C-6B79C2627251}"/>
                  </a:ext>
                </a:extLst>
              </xdr:cNvPr>
              <xdr:cNvSpPr/>
            </xdr:nvSpPr>
            <xdr:spPr>
              <a:xfrm>
                <a:off x="4092431" y="8999956"/>
                <a:ext cx="133008" cy="249263"/>
              </a:xfrm>
              <a:prstGeom prst="upArrow">
                <a:avLst>
                  <a:gd name="adj1" fmla="val 50000"/>
                  <a:gd name="adj2" fmla="val 71622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33" name="文本框 32">
                <a:extLst>
                  <a:ext uri="{FF2B5EF4-FFF2-40B4-BE49-F238E27FC236}">
                    <a16:creationId xmlns:a16="http://schemas.microsoft.com/office/drawing/2014/main" id="{1529939C-AE0C-E307-DB80-B1813B0B38E4}"/>
                  </a:ext>
                </a:extLst>
              </xdr:cNvPr>
              <xdr:cNvSpPr txBox="1"/>
            </xdr:nvSpPr>
            <xdr:spPr>
              <a:xfrm>
                <a:off x="4191363" y="8985113"/>
                <a:ext cx="634253" cy="42397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fr-FR" sz="1800" b="0">
                    <a:solidFill>
                      <a:srgbClr val="FF0000"/>
                    </a:solidFill>
                  </a:rPr>
                  <a:t>15%</a:t>
                </a:r>
              </a:p>
            </xdr:txBody>
          </xdr:sp>
        </xdr:grpSp>
      </xdr:grpSp>
      <xdr:grpSp>
        <xdr:nvGrpSpPr>
          <xdr:cNvPr id="25" name="组合 24">
            <a:extLst>
              <a:ext uri="{FF2B5EF4-FFF2-40B4-BE49-F238E27FC236}">
                <a16:creationId xmlns:a16="http://schemas.microsoft.com/office/drawing/2014/main" id="{0CAE357D-9955-1C9B-AAE8-5E76BC35747A}"/>
              </a:ext>
            </a:extLst>
          </xdr:cNvPr>
          <xdr:cNvGrpSpPr/>
        </xdr:nvGrpSpPr>
        <xdr:grpSpPr>
          <a:xfrm>
            <a:off x="6910844" y="12838391"/>
            <a:ext cx="756684" cy="429380"/>
            <a:chOff x="4083944" y="8931133"/>
            <a:chExt cx="750158" cy="423979"/>
          </a:xfrm>
        </xdr:grpSpPr>
        <xdr:sp macro="" textlink="">
          <xdr:nvSpPr>
            <xdr:cNvPr id="26" name="箭头: 上 25">
              <a:extLst>
                <a:ext uri="{FF2B5EF4-FFF2-40B4-BE49-F238E27FC236}">
                  <a16:creationId xmlns:a16="http://schemas.microsoft.com/office/drawing/2014/main" id="{782A1171-CEC4-6D26-DAB5-12DE42E75FAC}"/>
                </a:ext>
              </a:extLst>
            </xdr:cNvPr>
            <xdr:cNvSpPr/>
          </xdr:nvSpPr>
          <xdr:spPr>
            <a:xfrm>
              <a:off x="4083944" y="8947195"/>
              <a:ext cx="133008" cy="249263"/>
            </a:xfrm>
            <a:prstGeom prst="upArrow">
              <a:avLst>
                <a:gd name="adj1" fmla="val 50000"/>
                <a:gd name="adj2" fmla="val 71622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1E924F99-63AB-F2D3-30B5-797FFCC30D03}"/>
                </a:ext>
              </a:extLst>
            </xdr:cNvPr>
            <xdr:cNvSpPr txBox="1"/>
          </xdr:nvSpPr>
          <xdr:spPr>
            <a:xfrm>
              <a:off x="4199849" y="8931133"/>
              <a:ext cx="634253" cy="4239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>
                  <a:solidFill>
                    <a:srgbClr val="FF0000"/>
                  </a:solidFill>
                </a:rPr>
                <a:t>10%</a:t>
              </a:r>
            </a:p>
          </xdr:txBody>
        </xdr:sp>
      </xdr:grpSp>
    </xdr:grpSp>
    <xdr:clientData/>
  </xdr:twoCellAnchor>
  <xdr:twoCellAnchor>
    <xdr:from>
      <xdr:col>3</xdr:col>
      <xdr:colOff>112426</xdr:colOff>
      <xdr:row>31</xdr:row>
      <xdr:rowOff>3122951</xdr:rowOff>
    </xdr:from>
    <xdr:to>
      <xdr:col>8</xdr:col>
      <xdr:colOff>886918</xdr:colOff>
      <xdr:row>32</xdr:row>
      <xdr:rowOff>919140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id="{39C23F61-4216-4E1C-9CE9-71B2B91A41EE}"/>
            </a:ext>
          </a:extLst>
        </xdr:cNvPr>
        <xdr:cNvGrpSpPr/>
      </xdr:nvGrpSpPr>
      <xdr:grpSpPr>
        <a:xfrm>
          <a:off x="1568187" y="35217936"/>
          <a:ext cx="3845238" cy="2993711"/>
          <a:chOff x="4902710" y="14924554"/>
          <a:chExt cx="2858357" cy="2230631"/>
        </a:xfrm>
      </xdr:grpSpPr>
      <xdr:sp macro="" textlink="">
        <xdr:nvSpPr>
          <xdr:cNvPr id="51" name="文本框 50">
            <a:extLst>
              <a:ext uri="{FF2B5EF4-FFF2-40B4-BE49-F238E27FC236}">
                <a16:creationId xmlns:a16="http://schemas.microsoft.com/office/drawing/2014/main" id="{52CFA865-4F8D-8FAD-D662-DC4EF957FC5F}"/>
              </a:ext>
            </a:extLst>
          </xdr:cNvPr>
          <xdr:cNvSpPr txBox="1"/>
        </xdr:nvSpPr>
        <xdr:spPr>
          <a:xfrm>
            <a:off x="4902710" y="14924554"/>
            <a:ext cx="2076118" cy="2735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 b="1"/>
              <a:t>太平通注册用户数（万）</a:t>
            </a:r>
            <a:endParaRPr lang="fr-FR" sz="1400" b="1"/>
          </a:p>
        </xdr:txBody>
      </xdr:sp>
      <xdr:grpSp>
        <xdr:nvGrpSpPr>
          <xdr:cNvPr id="52" name="组合 51">
            <a:extLst>
              <a:ext uri="{FF2B5EF4-FFF2-40B4-BE49-F238E27FC236}">
                <a16:creationId xmlns:a16="http://schemas.microsoft.com/office/drawing/2014/main" id="{910A4961-8109-1A39-E6F6-0E300ADE6063}"/>
              </a:ext>
            </a:extLst>
          </xdr:cNvPr>
          <xdr:cNvGrpSpPr/>
        </xdr:nvGrpSpPr>
        <xdr:grpSpPr>
          <a:xfrm>
            <a:off x="4943422" y="15601129"/>
            <a:ext cx="2817645" cy="1554056"/>
            <a:chOff x="5678669" y="2260334"/>
            <a:chExt cx="2687141" cy="1599329"/>
          </a:xfrm>
        </xdr:grpSpPr>
        <xdr:sp macro="" textlink="">
          <xdr:nvSpPr>
            <xdr:cNvPr id="53" name="文本框 52">
              <a:extLst>
                <a:ext uri="{FF2B5EF4-FFF2-40B4-BE49-F238E27FC236}">
                  <a16:creationId xmlns:a16="http://schemas.microsoft.com/office/drawing/2014/main" id="{F3DAACAC-7E26-B2A8-A4A8-03DEB0345D12}"/>
                </a:ext>
              </a:extLst>
            </xdr:cNvPr>
            <xdr:cNvSpPr txBox="1"/>
          </xdr:nvSpPr>
          <xdr:spPr>
            <a:xfrm>
              <a:off x="5678669" y="2272914"/>
              <a:ext cx="1712487" cy="40624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400"/>
                <a:t>本周新增：</a:t>
              </a:r>
              <a:endParaRPr lang="fr-FR" sz="1400"/>
            </a:p>
          </xdr:txBody>
        </xdr:sp>
        <xdr:sp macro="" textlink="">
          <xdr:nvSpPr>
            <xdr:cNvPr id="54" name="文本框 53">
              <a:extLst>
                <a:ext uri="{FF2B5EF4-FFF2-40B4-BE49-F238E27FC236}">
                  <a16:creationId xmlns:a16="http://schemas.microsoft.com/office/drawing/2014/main" id="{DD656BF3-BEED-49B6-DBE6-9960196038CE}"/>
                </a:ext>
              </a:extLst>
            </xdr:cNvPr>
            <xdr:cNvSpPr txBox="1"/>
          </xdr:nvSpPr>
          <xdr:spPr>
            <a:xfrm>
              <a:off x="6621726" y="2260334"/>
              <a:ext cx="477371" cy="4392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/>
                <a:t>2.9</a:t>
              </a:r>
            </a:p>
          </xdr:txBody>
        </xdr:sp>
        <xdr:sp macro="" textlink="">
          <xdr:nvSpPr>
            <xdr:cNvPr id="55" name="文本框 54">
              <a:extLst>
                <a:ext uri="{FF2B5EF4-FFF2-40B4-BE49-F238E27FC236}">
                  <a16:creationId xmlns:a16="http://schemas.microsoft.com/office/drawing/2014/main" id="{B513F2FC-B4CB-A81B-268B-9C6A5437173E}"/>
                </a:ext>
              </a:extLst>
            </xdr:cNvPr>
            <xdr:cNvSpPr txBox="1"/>
          </xdr:nvSpPr>
          <xdr:spPr>
            <a:xfrm>
              <a:off x="5687530" y="2824771"/>
              <a:ext cx="1712487" cy="40624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400"/>
                <a:t>本月新增：</a:t>
              </a:r>
              <a:endParaRPr lang="fr-FR" sz="1400"/>
            </a:p>
          </xdr:txBody>
        </xdr:sp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20E74FE8-C0CD-B5DA-0EE2-A68CA6F11B9E}"/>
                </a:ext>
              </a:extLst>
            </xdr:cNvPr>
            <xdr:cNvSpPr txBox="1"/>
          </xdr:nvSpPr>
          <xdr:spPr>
            <a:xfrm>
              <a:off x="6574142" y="2832257"/>
              <a:ext cx="652529" cy="4392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/>
                <a:t>11.2</a:t>
              </a:r>
            </a:p>
          </xdr:txBody>
        </xdr:sp>
        <xdr:sp macro="" textlink="">
          <xdr:nvSpPr>
            <xdr:cNvPr id="57" name="文本框 56">
              <a:extLst>
                <a:ext uri="{FF2B5EF4-FFF2-40B4-BE49-F238E27FC236}">
                  <a16:creationId xmlns:a16="http://schemas.microsoft.com/office/drawing/2014/main" id="{38AD85B8-7F35-7C49-2D91-110EC5F1DBAA}"/>
                </a:ext>
              </a:extLst>
            </xdr:cNvPr>
            <xdr:cNvSpPr txBox="1"/>
          </xdr:nvSpPr>
          <xdr:spPr>
            <a:xfrm>
              <a:off x="7469648" y="2267335"/>
              <a:ext cx="476103" cy="4392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>
                  <a:solidFill>
                    <a:srgbClr val="FF0000"/>
                  </a:solidFill>
                </a:rPr>
                <a:t>5%</a:t>
              </a:r>
            </a:p>
          </xdr:txBody>
        </xdr:sp>
        <xdr:grpSp>
          <xdr:nvGrpSpPr>
            <xdr:cNvPr id="58" name="组合 57">
              <a:extLst>
                <a:ext uri="{FF2B5EF4-FFF2-40B4-BE49-F238E27FC236}">
                  <a16:creationId xmlns:a16="http://schemas.microsoft.com/office/drawing/2014/main" id="{405F0FB3-8DE0-8114-C07C-6544C20DD7BA}"/>
                </a:ext>
              </a:extLst>
            </xdr:cNvPr>
            <xdr:cNvGrpSpPr/>
          </xdr:nvGrpSpPr>
          <xdr:grpSpPr>
            <a:xfrm>
              <a:off x="7333503" y="2298553"/>
              <a:ext cx="714943" cy="968703"/>
              <a:chOff x="3235106" y="8982876"/>
              <a:chExt cx="716211" cy="935125"/>
            </a:xfrm>
          </xdr:grpSpPr>
          <xdr:sp macro="" textlink="">
            <xdr:nvSpPr>
              <xdr:cNvPr id="61" name="箭头: 上 60">
                <a:extLst>
                  <a:ext uri="{FF2B5EF4-FFF2-40B4-BE49-F238E27FC236}">
                    <a16:creationId xmlns:a16="http://schemas.microsoft.com/office/drawing/2014/main" id="{0B215A97-F287-9437-0BC5-982C82A54D8F}"/>
                  </a:ext>
                </a:extLst>
              </xdr:cNvPr>
              <xdr:cNvSpPr/>
            </xdr:nvSpPr>
            <xdr:spPr>
              <a:xfrm>
                <a:off x="3235106" y="9541397"/>
                <a:ext cx="133008" cy="249263"/>
              </a:xfrm>
              <a:prstGeom prst="upArrow">
                <a:avLst>
                  <a:gd name="adj1" fmla="val 50000"/>
                  <a:gd name="adj2" fmla="val 71622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62" name="文本框 61">
                <a:extLst>
                  <a:ext uri="{FF2B5EF4-FFF2-40B4-BE49-F238E27FC236}">
                    <a16:creationId xmlns:a16="http://schemas.microsoft.com/office/drawing/2014/main" id="{292EC4D7-F17B-2023-A1DE-9AD94B436E2E}"/>
                  </a:ext>
                </a:extLst>
              </xdr:cNvPr>
              <xdr:cNvSpPr txBox="1"/>
            </xdr:nvSpPr>
            <xdr:spPr>
              <a:xfrm>
                <a:off x="3317064" y="9494022"/>
                <a:ext cx="634253" cy="42397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fr-FR" sz="1800" b="0">
                    <a:solidFill>
                      <a:srgbClr val="FF0000"/>
                    </a:solidFill>
                  </a:rPr>
                  <a:t>15%</a:t>
                </a:r>
              </a:p>
            </xdr:txBody>
          </xdr:sp>
          <xdr:sp macro="" textlink="">
            <xdr:nvSpPr>
              <xdr:cNvPr id="73" name="箭头: 上 72">
                <a:extLst>
                  <a:ext uri="{FF2B5EF4-FFF2-40B4-BE49-F238E27FC236}">
                    <a16:creationId xmlns:a16="http://schemas.microsoft.com/office/drawing/2014/main" id="{1A0FA2B2-F198-C5BE-61AF-35C24B4BFACE}"/>
                  </a:ext>
                </a:extLst>
              </xdr:cNvPr>
              <xdr:cNvSpPr/>
            </xdr:nvSpPr>
            <xdr:spPr>
              <a:xfrm>
                <a:off x="3235106" y="8982876"/>
                <a:ext cx="133008" cy="249263"/>
              </a:xfrm>
              <a:prstGeom prst="upArrow">
                <a:avLst>
                  <a:gd name="adj1" fmla="val 50000"/>
                  <a:gd name="adj2" fmla="val 71622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</xdr:grpSp>
        <xdr:sp macro="" textlink="">
          <xdr:nvSpPr>
            <xdr:cNvPr id="59" name="文本框 58">
              <a:extLst>
                <a:ext uri="{FF2B5EF4-FFF2-40B4-BE49-F238E27FC236}">
                  <a16:creationId xmlns:a16="http://schemas.microsoft.com/office/drawing/2014/main" id="{64046D7E-2EC8-78ED-67EB-C03648B52761}"/>
                </a:ext>
              </a:extLst>
            </xdr:cNvPr>
            <xdr:cNvSpPr txBox="1"/>
          </xdr:nvSpPr>
          <xdr:spPr>
            <a:xfrm>
              <a:off x="5687530" y="3465283"/>
              <a:ext cx="1712487" cy="39438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fr-FR" sz="1400"/>
                <a:t>累计注册：</a:t>
              </a:r>
              <a:endParaRPr lang="fr-FR" sz="1400"/>
            </a:p>
          </xdr:txBody>
        </xdr:sp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BBB5B974-3741-5A0D-F248-77510A604106}"/>
                </a:ext>
              </a:extLst>
            </xdr:cNvPr>
            <xdr:cNvSpPr txBox="1"/>
          </xdr:nvSpPr>
          <xdr:spPr>
            <a:xfrm>
              <a:off x="6484225" y="3429210"/>
              <a:ext cx="1881585" cy="4273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/>
                <a:t>2120.90 (</a:t>
              </a:r>
              <a:r>
                <a:rPr lang="zh-CN" altLang="fr-FR" sz="1800" b="0"/>
                <a:t>地图</a:t>
              </a:r>
              <a:r>
                <a:rPr lang="fr-FR" altLang="zh-CN" sz="1800" b="0"/>
                <a:t>)</a:t>
              </a:r>
              <a:endParaRPr lang="fr-FR" sz="1800" b="0"/>
            </a:p>
          </xdr:txBody>
        </xdr:sp>
      </xdr:grpSp>
    </xdr:grpSp>
    <xdr:clientData/>
  </xdr:twoCellAnchor>
  <xdr:twoCellAnchor>
    <xdr:from>
      <xdr:col>3</xdr:col>
      <xdr:colOff>74951</xdr:colOff>
      <xdr:row>32</xdr:row>
      <xdr:rowOff>786983</xdr:rowOff>
    </xdr:from>
    <xdr:to>
      <xdr:col>8</xdr:col>
      <xdr:colOff>1011836</xdr:colOff>
      <xdr:row>33</xdr:row>
      <xdr:rowOff>2171664</xdr:rowOff>
    </xdr:to>
    <xdr:grpSp>
      <xdr:nvGrpSpPr>
        <xdr:cNvPr id="74" name="组合 73">
          <a:extLst>
            <a:ext uri="{FF2B5EF4-FFF2-40B4-BE49-F238E27FC236}">
              <a16:creationId xmlns:a16="http://schemas.microsoft.com/office/drawing/2014/main" id="{E02BCFCA-C79C-4A7E-8333-E29629F73376}"/>
            </a:ext>
          </a:extLst>
        </xdr:cNvPr>
        <xdr:cNvGrpSpPr/>
      </xdr:nvGrpSpPr>
      <xdr:grpSpPr>
        <a:xfrm>
          <a:off x="1530712" y="38079490"/>
          <a:ext cx="4007631" cy="6582204"/>
          <a:chOff x="4846076" y="17285390"/>
          <a:chExt cx="2583708" cy="4253810"/>
        </a:xfrm>
      </xdr:grpSpPr>
      <xdr:pic>
        <xdr:nvPicPr>
          <xdr:cNvPr id="75" name="图片 74">
            <a:extLst>
              <a:ext uri="{FF2B5EF4-FFF2-40B4-BE49-F238E27FC236}">
                <a16:creationId xmlns:a16="http://schemas.microsoft.com/office/drawing/2014/main" id="{EC37CBFD-6851-23DE-2698-00B98D03DB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4846076" y="17285390"/>
            <a:ext cx="2583708" cy="1866962"/>
          </a:xfrm>
          <a:prstGeom prst="rect">
            <a:avLst/>
          </a:prstGeom>
        </xdr:spPr>
      </xdr:pic>
      <xdr:graphicFrame macro="">
        <xdr:nvGraphicFramePr>
          <xdr:cNvPr id="76" name="图表 75">
            <a:extLst>
              <a:ext uri="{FF2B5EF4-FFF2-40B4-BE49-F238E27FC236}">
                <a16:creationId xmlns:a16="http://schemas.microsoft.com/office/drawing/2014/main" id="{87607C1C-0504-0030-6E1B-CC89294B8E5F}"/>
              </a:ext>
            </a:extLst>
          </xdr:cNvPr>
          <xdr:cNvGraphicFramePr>
            <a:graphicFrameLocks/>
          </xdr:cNvGraphicFramePr>
        </xdr:nvGraphicFramePr>
        <xdr:xfrm>
          <a:off x="4876800" y="19224171"/>
          <a:ext cx="2501900" cy="2315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3</xdr:col>
      <xdr:colOff>198500</xdr:colOff>
      <xdr:row>33</xdr:row>
      <xdr:rowOff>1586459</xdr:rowOff>
    </xdr:from>
    <xdr:to>
      <xdr:col>8</xdr:col>
      <xdr:colOff>265952</xdr:colOff>
      <xdr:row>33</xdr:row>
      <xdr:rowOff>2001655</xdr:rowOff>
    </xdr:to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1B9DE5CD-0949-43DE-8E87-3702259A7EEF}"/>
            </a:ext>
          </a:extLst>
        </xdr:cNvPr>
        <xdr:cNvSpPr txBox="1"/>
      </xdr:nvSpPr>
      <xdr:spPr>
        <a:xfrm>
          <a:off x="1647549" y="44083574"/>
          <a:ext cx="3127944" cy="415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太平通活跃用户数（万）</a:t>
          </a:r>
          <a:endParaRPr lang="fr-FR" sz="1400" b="1"/>
        </a:p>
      </xdr:txBody>
    </xdr:sp>
    <xdr:clientData/>
  </xdr:twoCellAnchor>
  <xdr:twoCellAnchor>
    <xdr:from>
      <xdr:col>3</xdr:col>
      <xdr:colOff>87441</xdr:colOff>
      <xdr:row>33</xdr:row>
      <xdr:rowOff>2368287</xdr:rowOff>
    </xdr:from>
    <xdr:to>
      <xdr:col>8</xdr:col>
      <xdr:colOff>842046</xdr:colOff>
      <xdr:row>33</xdr:row>
      <xdr:rowOff>4796852</xdr:rowOff>
    </xdr:to>
    <xdr:graphicFrame macro="">
      <xdr:nvGraphicFramePr>
        <xdr:cNvPr id="80" name="图表 79">
          <a:extLst>
            <a:ext uri="{FF2B5EF4-FFF2-40B4-BE49-F238E27FC236}">
              <a16:creationId xmlns:a16="http://schemas.microsoft.com/office/drawing/2014/main" id="{E4BCE3FD-A20C-4049-B561-60A006284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162393</xdr:colOff>
      <xdr:row>33</xdr:row>
      <xdr:rowOff>4147279</xdr:rowOff>
    </xdr:from>
    <xdr:to>
      <xdr:col>9</xdr:col>
      <xdr:colOff>99934</xdr:colOff>
      <xdr:row>34</xdr:row>
      <xdr:rowOff>1698885</xdr:rowOff>
    </xdr:to>
    <xdr:graphicFrame macro="">
      <xdr:nvGraphicFramePr>
        <xdr:cNvPr id="81" name="图表 80">
          <a:extLst>
            <a:ext uri="{FF2B5EF4-FFF2-40B4-BE49-F238E27FC236}">
              <a16:creationId xmlns:a16="http://schemas.microsoft.com/office/drawing/2014/main" id="{95D738E7-80FE-4E7A-AC6F-DFB5112E9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497665</xdr:colOff>
      <xdr:row>34</xdr:row>
      <xdr:rowOff>2036162</xdr:rowOff>
    </xdr:from>
    <xdr:to>
      <xdr:col>7</xdr:col>
      <xdr:colOff>396711</xdr:colOff>
      <xdr:row>35</xdr:row>
      <xdr:rowOff>245457</xdr:rowOff>
    </xdr:to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B964F0D4-2CC7-4966-8256-DD90B4041202}"/>
            </a:ext>
          </a:extLst>
        </xdr:cNvPr>
        <xdr:cNvSpPr txBox="1"/>
      </xdr:nvSpPr>
      <xdr:spPr>
        <a:xfrm>
          <a:off x="3170911" y="49717375"/>
          <a:ext cx="1123243" cy="732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月活</a:t>
          </a:r>
          <a:endParaRPr lang="fr-FR" sz="1800" b="1"/>
        </a:p>
      </xdr:txBody>
    </xdr:sp>
    <xdr:clientData/>
  </xdr:twoCellAnchor>
  <xdr:twoCellAnchor>
    <xdr:from>
      <xdr:col>3</xdr:col>
      <xdr:colOff>0</xdr:colOff>
      <xdr:row>34</xdr:row>
      <xdr:rowOff>2029767</xdr:rowOff>
    </xdr:from>
    <xdr:to>
      <xdr:col>8</xdr:col>
      <xdr:colOff>1036820</xdr:colOff>
      <xdr:row>35</xdr:row>
      <xdr:rowOff>2508729</xdr:rowOff>
    </xdr:to>
    <xdr:graphicFrame macro="">
      <xdr:nvGraphicFramePr>
        <xdr:cNvPr id="83" name="图表 82">
          <a:extLst>
            <a:ext uri="{FF2B5EF4-FFF2-40B4-BE49-F238E27FC236}">
              <a16:creationId xmlns:a16="http://schemas.microsoft.com/office/drawing/2014/main" id="{0838003A-FD66-4A35-AD2F-21E108A5A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480101</xdr:colOff>
      <xdr:row>35</xdr:row>
      <xdr:rowOff>1274163</xdr:rowOff>
    </xdr:from>
    <xdr:to>
      <xdr:col>8</xdr:col>
      <xdr:colOff>807542</xdr:colOff>
      <xdr:row>35</xdr:row>
      <xdr:rowOff>3481594</xdr:rowOff>
    </xdr:to>
    <xdr:graphicFrame macro="">
      <xdr:nvGraphicFramePr>
        <xdr:cNvPr id="84" name="图表 83">
          <a:extLst>
            <a:ext uri="{FF2B5EF4-FFF2-40B4-BE49-F238E27FC236}">
              <a16:creationId xmlns:a16="http://schemas.microsoft.com/office/drawing/2014/main" id="{B7D9F7C1-209A-42CC-8DAA-A5AABF044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199869</xdr:colOff>
      <xdr:row>35</xdr:row>
      <xdr:rowOff>3496156</xdr:rowOff>
    </xdr:from>
    <xdr:to>
      <xdr:col>8</xdr:col>
      <xdr:colOff>983215</xdr:colOff>
      <xdr:row>36</xdr:row>
      <xdr:rowOff>846531</xdr:rowOff>
    </xdr:to>
    <xdr:graphicFrame macro="">
      <xdr:nvGraphicFramePr>
        <xdr:cNvPr id="85" name="图表 84">
          <a:extLst>
            <a:ext uri="{FF2B5EF4-FFF2-40B4-BE49-F238E27FC236}">
              <a16:creationId xmlns:a16="http://schemas.microsoft.com/office/drawing/2014/main" id="{C725A70C-1F3D-41A1-BCE1-A380CCB89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162344</xdr:colOff>
      <xdr:row>36</xdr:row>
      <xdr:rowOff>855913</xdr:rowOff>
    </xdr:from>
    <xdr:to>
      <xdr:col>8</xdr:col>
      <xdr:colOff>920826</xdr:colOff>
      <xdr:row>42</xdr:row>
      <xdr:rowOff>12492</xdr:rowOff>
    </xdr:to>
    <xdr:graphicFrame macro="">
      <xdr:nvGraphicFramePr>
        <xdr:cNvPr id="86" name="图表 85">
          <a:extLst>
            <a:ext uri="{FF2B5EF4-FFF2-40B4-BE49-F238E27FC236}">
              <a16:creationId xmlns:a16="http://schemas.microsoft.com/office/drawing/2014/main" id="{0E7CB74F-66F4-4D14-B9F2-668EB5275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</xdr:colOff>
      <xdr:row>45</xdr:row>
      <xdr:rowOff>149902</xdr:rowOff>
    </xdr:from>
    <xdr:to>
      <xdr:col>9</xdr:col>
      <xdr:colOff>4872</xdr:colOff>
      <xdr:row>48</xdr:row>
      <xdr:rowOff>108025</xdr:rowOff>
    </xdr:to>
    <xdr:sp macro="" textlink="">
      <xdr:nvSpPr>
        <xdr:cNvPr id="87" name="文本框 86">
          <a:extLst>
            <a:ext uri="{FF2B5EF4-FFF2-40B4-BE49-F238E27FC236}">
              <a16:creationId xmlns:a16="http://schemas.microsoft.com/office/drawing/2014/main" id="{07B76D2E-3322-44F4-A614-55EA8D53C89B}"/>
            </a:ext>
          </a:extLst>
        </xdr:cNvPr>
        <xdr:cNvSpPr txBox="1"/>
      </xdr:nvSpPr>
      <xdr:spPr>
        <a:xfrm>
          <a:off x="1449050" y="58998787"/>
          <a:ext cx="4152150" cy="520254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经纪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383310</xdr:colOff>
      <xdr:row>50</xdr:row>
      <xdr:rowOff>33131</xdr:rowOff>
    </xdr:from>
    <xdr:to>
      <xdr:col>7</xdr:col>
      <xdr:colOff>255293</xdr:colOff>
      <xdr:row>52</xdr:row>
      <xdr:rowOff>141036</xdr:rowOff>
    </xdr:to>
    <xdr:sp macro="" textlink="">
      <xdr:nvSpPr>
        <xdr:cNvPr id="400" name="文本框 399">
          <a:extLst>
            <a:ext uri="{FF2B5EF4-FFF2-40B4-BE49-F238E27FC236}">
              <a16:creationId xmlns:a16="http://schemas.microsoft.com/office/drawing/2014/main" id="{35E7D0D4-8D43-40BF-82E0-64F4ACEDCB13}"/>
            </a:ext>
          </a:extLst>
        </xdr:cNvPr>
        <xdr:cNvSpPr txBox="1"/>
      </xdr:nvSpPr>
      <xdr:spPr>
        <a:xfrm>
          <a:off x="1842459" y="59728535"/>
          <a:ext cx="2336323" cy="464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1.36</a:t>
          </a:r>
          <a:r>
            <a:rPr lang="zh-CN" altLang="fr-FR" sz="1200" b="1"/>
            <a:t>亿元</a:t>
          </a:r>
          <a:endParaRPr lang="fr-FR" sz="1200" b="1"/>
        </a:p>
      </xdr:txBody>
    </xdr:sp>
    <xdr:clientData/>
  </xdr:twoCellAnchor>
  <xdr:twoCellAnchor>
    <xdr:from>
      <xdr:col>3</xdr:col>
      <xdr:colOff>274309</xdr:colOff>
      <xdr:row>53</xdr:row>
      <xdr:rowOff>2840163</xdr:rowOff>
    </xdr:from>
    <xdr:to>
      <xdr:col>8</xdr:col>
      <xdr:colOff>948084</xdr:colOff>
      <xdr:row>55</xdr:row>
      <xdr:rowOff>1482479</xdr:rowOff>
    </xdr:to>
    <xdr:graphicFrame macro="">
      <xdr:nvGraphicFramePr>
        <xdr:cNvPr id="401" name="图表 400">
          <a:extLst>
            <a:ext uri="{FF2B5EF4-FFF2-40B4-BE49-F238E27FC236}">
              <a16:creationId xmlns:a16="http://schemas.microsoft.com/office/drawing/2014/main" id="{9118C2C4-184D-4B66-82EB-5146E2B2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215348</xdr:colOff>
      <xdr:row>55</xdr:row>
      <xdr:rowOff>1524000</xdr:rowOff>
    </xdr:from>
    <xdr:to>
      <xdr:col>9</xdr:col>
      <xdr:colOff>25791</xdr:colOff>
      <xdr:row>63</xdr:row>
      <xdr:rowOff>1254226</xdr:rowOff>
    </xdr:to>
    <xdr:grpSp>
      <xdr:nvGrpSpPr>
        <xdr:cNvPr id="402" name="组合 401">
          <a:extLst>
            <a:ext uri="{FF2B5EF4-FFF2-40B4-BE49-F238E27FC236}">
              <a16:creationId xmlns:a16="http://schemas.microsoft.com/office/drawing/2014/main" id="{387B9826-4327-4AE0-AD2D-DC8D56A03953}"/>
            </a:ext>
          </a:extLst>
        </xdr:cNvPr>
        <xdr:cNvGrpSpPr/>
      </xdr:nvGrpSpPr>
      <xdr:grpSpPr>
        <a:xfrm>
          <a:off x="1671109" y="65918687"/>
          <a:ext cx="3961637" cy="21293688"/>
          <a:chOff x="8726442" y="8317335"/>
          <a:chExt cx="2738817" cy="13320636"/>
        </a:xfrm>
      </xdr:grpSpPr>
      <xdr:grpSp>
        <xdr:nvGrpSpPr>
          <xdr:cNvPr id="403" name="组合 402">
            <a:extLst>
              <a:ext uri="{FF2B5EF4-FFF2-40B4-BE49-F238E27FC236}">
                <a16:creationId xmlns:a16="http://schemas.microsoft.com/office/drawing/2014/main" id="{7D5F77A7-0217-D1C4-3E9B-FB498B8537AE}"/>
              </a:ext>
            </a:extLst>
          </xdr:cNvPr>
          <xdr:cNvGrpSpPr/>
        </xdr:nvGrpSpPr>
        <xdr:grpSpPr>
          <a:xfrm>
            <a:off x="8726442" y="8317335"/>
            <a:ext cx="2738817" cy="13320636"/>
            <a:chOff x="8751842" y="4227935"/>
            <a:chExt cx="2738817" cy="13320636"/>
          </a:xfrm>
        </xdr:grpSpPr>
        <xdr:grpSp>
          <xdr:nvGrpSpPr>
            <xdr:cNvPr id="405" name="组合 404">
              <a:extLst>
                <a:ext uri="{FF2B5EF4-FFF2-40B4-BE49-F238E27FC236}">
                  <a16:creationId xmlns:a16="http://schemas.microsoft.com/office/drawing/2014/main" id="{ABCB25C4-50DF-E634-4245-41AB8550EAF5}"/>
                </a:ext>
              </a:extLst>
            </xdr:cNvPr>
            <xdr:cNvGrpSpPr/>
          </xdr:nvGrpSpPr>
          <xdr:grpSpPr>
            <a:xfrm>
              <a:off x="8751842" y="4227935"/>
              <a:ext cx="2738817" cy="10415990"/>
              <a:chOff x="9169199" y="6434462"/>
              <a:chExt cx="2752013" cy="10433636"/>
            </a:xfrm>
          </xdr:grpSpPr>
          <xdr:grpSp>
            <xdr:nvGrpSpPr>
              <xdr:cNvPr id="407" name="组合 406">
                <a:extLst>
                  <a:ext uri="{FF2B5EF4-FFF2-40B4-BE49-F238E27FC236}">
                    <a16:creationId xmlns:a16="http://schemas.microsoft.com/office/drawing/2014/main" id="{39695FFB-3885-EB5A-3BE5-BBC7409ABE39}"/>
                  </a:ext>
                </a:extLst>
              </xdr:cNvPr>
              <xdr:cNvGrpSpPr/>
            </xdr:nvGrpSpPr>
            <xdr:grpSpPr>
              <a:xfrm>
                <a:off x="9169199" y="6434462"/>
                <a:ext cx="2752013" cy="10433636"/>
                <a:chOff x="9105728" y="3147529"/>
                <a:chExt cx="2738680" cy="10432127"/>
              </a:xfrm>
            </xdr:grpSpPr>
            <xdr:graphicFrame macro="">
              <xdr:nvGraphicFramePr>
                <xdr:cNvPr id="409" name="图表 408">
                  <a:extLst>
                    <a:ext uri="{FF2B5EF4-FFF2-40B4-BE49-F238E27FC236}">
                      <a16:creationId xmlns:a16="http://schemas.microsoft.com/office/drawing/2014/main" id="{A748D269-51F8-208A-B973-7E683D7F74A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9105728" y="11614333"/>
                <a:ext cx="2632128" cy="196532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0"/>
                </a:graphicData>
              </a:graphic>
            </xdr:graphicFrame>
            <xdr:grpSp>
              <xdr:nvGrpSpPr>
                <xdr:cNvPr id="410" name="组合 409">
                  <a:extLst>
                    <a:ext uri="{FF2B5EF4-FFF2-40B4-BE49-F238E27FC236}">
                      <a16:creationId xmlns:a16="http://schemas.microsoft.com/office/drawing/2014/main" id="{50F8B688-63C4-7B08-04A9-F25DFC345A34}"/>
                    </a:ext>
                  </a:extLst>
                </xdr:cNvPr>
                <xdr:cNvGrpSpPr/>
              </xdr:nvGrpSpPr>
              <xdr:grpSpPr>
                <a:xfrm>
                  <a:off x="9116632" y="3147529"/>
                  <a:ext cx="2604220" cy="8381772"/>
                  <a:chOff x="9153032" y="2578970"/>
                  <a:chExt cx="2618356" cy="8389569"/>
                </a:xfrm>
              </xdr:grpSpPr>
              <xdr:pic>
                <xdr:nvPicPr>
                  <xdr:cNvPr id="436" name="图片 435">
                    <a:extLst>
                      <a:ext uri="{FF2B5EF4-FFF2-40B4-BE49-F238E27FC236}">
                        <a16:creationId xmlns:a16="http://schemas.microsoft.com/office/drawing/2014/main" id="{BFE219E2-CC72-4C72-AC10-BE8F31B6347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1"/>
                  <a:stretch>
                    <a:fillRect/>
                  </a:stretch>
                </xdr:blipFill>
                <xdr:spPr>
                  <a:xfrm>
                    <a:off x="9153032" y="8994583"/>
                    <a:ext cx="2591776" cy="1973956"/>
                  </a:xfrm>
                  <a:prstGeom prst="rect">
                    <a:avLst/>
                  </a:prstGeom>
                </xdr:spPr>
              </xdr:pic>
              <xdr:pic>
                <xdr:nvPicPr>
                  <xdr:cNvPr id="437" name="图片 436">
                    <a:extLst>
                      <a:ext uri="{FF2B5EF4-FFF2-40B4-BE49-F238E27FC236}">
                        <a16:creationId xmlns:a16="http://schemas.microsoft.com/office/drawing/2014/main" id="{DF210B00-042E-51DD-6AE3-D1CAE88A4E2E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2"/>
                  <a:stretch>
                    <a:fillRect/>
                  </a:stretch>
                </xdr:blipFill>
                <xdr:spPr>
                  <a:xfrm>
                    <a:off x="9179033" y="2578970"/>
                    <a:ext cx="2592355" cy="1269920"/>
                  </a:xfrm>
                  <a:prstGeom prst="rect">
                    <a:avLst/>
                  </a:prstGeom>
                </xdr:spPr>
              </xdr:pic>
            </xdr:grpSp>
            <xdr:grpSp>
              <xdr:nvGrpSpPr>
                <xdr:cNvPr id="411" name="组合 410">
                  <a:extLst>
                    <a:ext uri="{FF2B5EF4-FFF2-40B4-BE49-F238E27FC236}">
                      <a16:creationId xmlns:a16="http://schemas.microsoft.com/office/drawing/2014/main" id="{79345A9F-58D6-EA57-237C-646A2C246497}"/>
                    </a:ext>
                  </a:extLst>
                </xdr:cNvPr>
                <xdr:cNvGrpSpPr/>
              </xdr:nvGrpSpPr>
              <xdr:grpSpPr>
                <a:xfrm>
                  <a:off x="9109963" y="4567871"/>
                  <a:ext cx="2734445" cy="2837525"/>
                  <a:chOff x="9146280" y="3897372"/>
                  <a:chExt cx="2748726" cy="2837283"/>
                </a:xfrm>
              </xdr:grpSpPr>
              <xdr:grpSp>
                <xdr:nvGrpSpPr>
                  <xdr:cNvPr id="412" name="组合 411">
                    <a:extLst>
                      <a:ext uri="{FF2B5EF4-FFF2-40B4-BE49-F238E27FC236}">
                        <a16:creationId xmlns:a16="http://schemas.microsoft.com/office/drawing/2014/main" id="{E12F9A97-1B45-08DA-EDE8-0A22839A6DC8}"/>
                      </a:ext>
                    </a:extLst>
                  </xdr:cNvPr>
                  <xdr:cNvGrpSpPr/>
                </xdr:nvGrpSpPr>
                <xdr:grpSpPr>
                  <a:xfrm>
                    <a:off x="9146280" y="3897372"/>
                    <a:ext cx="2748726" cy="1456377"/>
                    <a:chOff x="9127355" y="3867984"/>
                    <a:chExt cx="2742506" cy="1456377"/>
                  </a:xfrm>
                </xdr:grpSpPr>
                <xdr:sp macro="" textlink="">
                  <xdr:nvSpPr>
                    <xdr:cNvPr id="414" name="文本框 413">
                      <a:extLst>
                        <a:ext uri="{FF2B5EF4-FFF2-40B4-BE49-F238E27FC236}">
                          <a16:creationId xmlns:a16="http://schemas.microsoft.com/office/drawing/2014/main" id="{88EDF909-B166-5EDB-B7E2-63561D62EE5C}"/>
                        </a:ext>
                      </a:extLst>
                    </xdr:cNvPr>
                    <xdr:cNvSpPr txBox="1"/>
                  </xdr:nvSpPr>
                  <xdr:spPr>
                    <a:xfrm>
                      <a:off x="9239787" y="3867984"/>
                      <a:ext cx="2108118" cy="270334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zh-CN" altLang="fr-FR" sz="1400" b="1"/>
                        <a:t>保费规模（万元）</a:t>
                      </a:r>
                      <a:endParaRPr lang="fr-FR" sz="1400" b="1"/>
                    </a:p>
                  </xdr:txBody>
                </xdr:sp>
                <xdr:grpSp>
                  <xdr:nvGrpSpPr>
                    <xdr:cNvPr id="415" name="组合 414">
                      <a:extLst>
                        <a:ext uri="{FF2B5EF4-FFF2-40B4-BE49-F238E27FC236}">
                          <a16:creationId xmlns:a16="http://schemas.microsoft.com/office/drawing/2014/main" id="{0622A3C1-B65B-3A04-D394-F8D82899F42B}"/>
                        </a:ext>
                      </a:extLst>
                    </xdr:cNvPr>
                    <xdr:cNvGrpSpPr/>
                  </xdr:nvGrpSpPr>
                  <xdr:grpSpPr>
                    <a:xfrm>
                      <a:off x="9127355" y="4229058"/>
                      <a:ext cx="2742506" cy="1095303"/>
                      <a:chOff x="9127355" y="4229058"/>
                      <a:chExt cx="2742506" cy="1095303"/>
                    </a:xfrm>
                  </xdr:grpSpPr>
                  <xdr:grpSp>
                    <xdr:nvGrpSpPr>
                      <xdr:cNvPr id="416" name="组合 415">
                        <a:extLst>
                          <a:ext uri="{FF2B5EF4-FFF2-40B4-BE49-F238E27FC236}">
                            <a16:creationId xmlns:a16="http://schemas.microsoft.com/office/drawing/2014/main" id="{0C090F89-A7C0-A2F2-95C9-39C47BC38A7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167748" y="4873424"/>
                        <a:ext cx="2702113" cy="450937"/>
                        <a:chOff x="9137669" y="4923556"/>
                        <a:chExt cx="2702113" cy="450937"/>
                      </a:xfrm>
                    </xdr:grpSpPr>
                    <xdr:grpSp>
                      <xdr:nvGrpSpPr>
                        <xdr:cNvPr id="430" name="组合 429">
                          <a:extLst>
                            <a:ext uri="{FF2B5EF4-FFF2-40B4-BE49-F238E27FC236}">
                              <a16:creationId xmlns:a16="http://schemas.microsoft.com/office/drawing/2014/main" id="{2AA3A019-DA2A-9652-AD7D-F1EED4502FB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137669" y="4923556"/>
                          <a:ext cx="1874209" cy="387021"/>
                          <a:chOff x="9182494" y="4479524"/>
                          <a:chExt cx="1868561" cy="387775"/>
                        </a:xfrm>
                      </xdr:grpSpPr>
                      <xdr:sp macro="" textlink="">
                        <xdr:nvSpPr>
                          <xdr:cNvPr id="434" name="文本框 433">
                            <a:extLst>
                              <a:ext uri="{FF2B5EF4-FFF2-40B4-BE49-F238E27FC236}">
                                <a16:creationId xmlns:a16="http://schemas.microsoft.com/office/drawing/2014/main" id="{5B440BF4-6237-DF78-3DA0-9ED24F9AD8BF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9182494" y="4516348"/>
                            <a:ext cx="812908" cy="35095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zh-CN" altLang="fr-FR" sz="1400"/>
                              <a:t>年累计：</a:t>
                            </a:r>
                            <a:endParaRPr lang="fr-FR" sz="1400"/>
                          </a:p>
                        </xdr:txBody>
                      </xdr:sp>
                      <xdr:sp macro="" textlink="">
                        <xdr:nvSpPr>
                          <xdr:cNvPr id="435" name="文本框 434">
                            <a:extLst>
                              <a:ext uri="{FF2B5EF4-FFF2-40B4-BE49-F238E27FC236}">
                                <a16:creationId xmlns:a16="http://schemas.microsoft.com/office/drawing/2014/main" id="{BC1E0BF2-6FEF-7ACC-5C55-3DF9D18C1ED5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9899800" y="4479524"/>
                            <a:ext cx="1151255" cy="3412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/>
                              <a:t>94870.08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431" name="组合 430">
                          <a:extLst>
                            <a:ext uri="{FF2B5EF4-FFF2-40B4-BE49-F238E27FC236}">
                              <a16:creationId xmlns:a16="http://schemas.microsoft.com/office/drawing/2014/main" id="{0D822323-814D-1ABC-B0E9-F9B9CFA42DA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0942615" y="4937466"/>
                          <a:ext cx="897167" cy="437027"/>
                          <a:chOff x="3965403" y="7522877"/>
                          <a:chExt cx="783918" cy="423979"/>
                        </a:xfrm>
                      </xdr:grpSpPr>
                      <xdr:sp macro="" textlink="">
                        <xdr:nvSpPr>
                          <xdr:cNvPr id="432" name="箭头: 上 431">
                            <a:extLst>
                              <a:ext uri="{FF2B5EF4-FFF2-40B4-BE49-F238E27FC236}">
                                <a16:creationId xmlns:a16="http://schemas.microsoft.com/office/drawing/2014/main" id="{46D6F9A8-A5C6-C927-D88D-22A8E754DF3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65403" y="7581202"/>
                            <a:ext cx="133008" cy="249263"/>
                          </a:xfrm>
                          <a:prstGeom prst="upArrow">
                            <a:avLst>
                              <a:gd name="adj1" fmla="val 50000"/>
                              <a:gd name="adj2" fmla="val 71622"/>
                            </a:avLst>
                          </a:prstGeom>
                          <a:solidFill>
                            <a:srgbClr val="FF000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fr-FR" sz="1100"/>
                          </a:p>
                        </xdr:txBody>
                      </xdr:sp>
                      <xdr:sp macro="" textlink="">
                        <xdr:nvSpPr>
                          <xdr:cNvPr id="433" name="文本框 432">
                            <a:extLst>
                              <a:ext uri="{FF2B5EF4-FFF2-40B4-BE49-F238E27FC236}">
                                <a16:creationId xmlns:a16="http://schemas.microsoft.com/office/drawing/2014/main" id="{1FABB748-73A5-6F6D-8EAF-74173D6FD884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47361" y="7522877"/>
                            <a:ext cx="701960" cy="4239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>
                                <a:solidFill>
                                  <a:srgbClr val="FF0000"/>
                                </a:solidFill>
                              </a:rPr>
                              <a:t>200%</a:t>
                            </a:r>
                          </a:p>
                        </xdr:txBody>
                      </xdr:sp>
                    </xdr:grpSp>
                  </xdr:grpSp>
                  <xdr:grpSp>
                    <xdr:nvGrpSpPr>
                      <xdr:cNvPr id="417" name="组合 416">
                        <a:extLst>
                          <a:ext uri="{FF2B5EF4-FFF2-40B4-BE49-F238E27FC236}">
                            <a16:creationId xmlns:a16="http://schemas.microsoft.com/office/drawing/2014/main" id="{7C5C2B86-4692-16E8-734D-F908F4277D9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141623" y="4229058"/>
                        <a:ext cx="2641695" cy="429167"/>
                        <a:chOff x="9121570" y="459163"/>
                        <a:chExt cx="2641695" cy="429167"/>
                      </a:xfrm>
                    </xdr:grpSpPr>
                    <xdr:sp macro="" textlink="">
                      <xdr:nvSpPr>
                        <xdr:cNvPr id="425" name="文本框 424">
                          <a:extLst>
                            <a:ext uri="{FF2B5EF4-FFF2-40B4-BE49-F238E27FC236}">
                              <a16:creationId xmlns:a16="http://schemas.microsoft.com/office/drawing/2014/main" id="{9D44A944-7709-D8B1-FAFA-41E6A243D15F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9121570" y="473555"/>
                          <a:ext cx="1726252" cy="30882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zh-CN" altLang="fr-FR" sz="1400"/>
                            <a:t>本周新增：</a:t>
                          </a:r>
                          <a:endParaRPr lang="fr-FR" sz="1400"/>
                        </a:p>
                      </xdr:txBody>
                    </xdr:sp>
                    <xdr:sp macro="" textlink="">
                      <xdr:nvSpPr>
                        <xdr:cNvPr id="426" name="文本框 425">
                          <a:extLst>
                            <a:ext uri="{FF2B5EF4-FFF2-40B4-BE49-F238E27FC236}">
                              <a16:creationId xmlns:a16="http://schemas.microsoft.com/office/drawing/2014/main" id="{84E23CA9-9993-A902-F4AE-0C79CFD40B0D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9990265" y="459163"/>
                          <a:ext cx="1027811" cy="304586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fr-FR" sz="1800" b="0"/>
                            <a:t>303.50</a:t>
                          </a:r>
                        </a:p>
                      </xdr:txBody>
                    </xdr:sp>
                    <xdr:grpSp>
                      <xdr:nvGrpSpPr>
                        <xdr:cNvPr id="427" name="组合 426">
                          <a:extLst>
                            <a:ext uri="{FF2B5EF4-FFF2-40B4-BE49-F238E27FC236}">
                              <a16:creationId xmlns:a16="http://schemas.microsoft.com/office/drawing/2014/main" id="{E5D682A4-52B8-DFB2-876C-5AD8AE9151D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043734" y="464984"/>
                          <a:ext cx="719531" cy="423346"/>
                          <a:chOff x="3996562" y="7630765"/>
                          <a:chExt cx="716211" cy="423979"/>
                        </a:xfrm>
                      </xdr:grpSpPr>
                      <xdr:sp macro="" textlink="">
                        <xdr:nvSpPr>
                          <xdr:cNvPr id="428" name="箭头: 上 427">
                            <a:extLst>
                              <a:ext uri="{FF2B5EF4-FFF2-40B4-BE49-F238E27FC236}">
                                <a16:creationId xmlns:a16="http://schemas.microsoft.com/office/drawing/2014/main" id="{A15BADC5-3BBC-ABF1-28B8-1C3E8F8E30C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96562" y="7709234"/>
                            <a:ext cx="133008" cy="249263"/>
                          </a:xfrm>
                          <a:prstGeom prst="upArrow">
                            <a:avLst>
                              <a:gd name="adj1" fmla="val 50000"/>
                              <a:gd name="adj2" fmla="val 71622"/>
                            </a:avLst>
                          </a:prstGeom>
                          <a:solidFill>
                            <a:srgbClr val="FF000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fr-FR" sz="1100"/>
                          </a:p>
                        </xdr:txBody>
                      </xdr:sp>
                      <xdr:sp macro="" textlink="">
                        <xdr:nvSpPr>
                          <xdr:cNvPr id="429" name="文本框 428">
                            <a:extLst>
                              <a:ext uri="{FF2B5EF4-FFF2-40B4-BE49-F238E27FC236}">
                                <a16:creationId xmlns:a16="http://schemas.microsoft.com/office/drawing/2014/main" id="{51B3118F-327C-AA25-741B-683A80216611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78520" y="7630765"/>
                            <a:ext cx="634253" cy="4239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>
                                <a:solidFill>
                                  <a:srgbClr val="FF0000"/>
                                </a:solidFill>
                              </a:rPr>
                              <a:t>15%</a:t>
                            </a:r>
                          </a:p>
                        </xdr:txBody>
                      </xdr:sp>
                    </xdr:grpSp>
                  </xdr:grpSp>
                  <xdr:grpSp>
                    <xdr:nvGrpSpPr>
                      <xdr:cNvPr id="418" name="组合 417">
                        <a:extLst>
                          <a:ext uri="{FF2B5EF4-FFF2-40B4-BE49-F238E27FC236}">
                            <a16:creationId xmlns:a16="http://schemas.microsoft.com/office/drawing/2014/main" id="{1C07F06D-7BFA-5FC4-E319-527FD873AAE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127355" y="4524154"/>
                        <a:ext cx="2645937" cy="478506"/>
                        <a:chOff x="9127355" y="4524154"/>
                        <a:chExt cx="2645937" cy="478506"/>
                      </a:xfrm>
                    </xdr:grpSpPr>
                    <xdr:grpSp>
                      <xdr:nvGrpSpPr>
                        <xdr:cNvPr id="419" name="组合 418">
                          <a:extLst>
                            <a:ext uri="{FF2B5EF4-FFF2-40B4-BE49-F238E27FC236}">
                              <a16:creationId xmlns:a16="http://schemas.microsoft.com/office/drawing/2014/main" id="{F0B386C0-7A1A-EEEF-84CF-D4B3B06DA48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127355" y="4524154"/>
                          <a:ext cx="1916527" cy="427968"/>
                          <a:chOff x="9164397" y="2975201"/>
                          <a:chExt cx="1910604" cy="427968"/>
                        </a:xfrm>
                      </xdr:grpSpPr>
                      <xdr:sp macro="" textlink="">
                        <xdr:nvSpPr>
                          <xdr:cNvPr id="423" name="文本框 422">
                            <a:extLst>
                              <a:ext uri="{FF2B5EF4-FFF2-40B4-BE49-F238E27FC236}">
                                <a16:creationId xmlns:a16="http://schemas.microsoft.com/office/drawing/2014/main" id="{4013226B-FC73-75DA-12E2-580893CEC0A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9164397" y="3006292"/>
                            <a:ext cx="1032646" cy="396877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zh-CN" altLang="fr-FR" sz="1400"/>
                              <a:t>本月新增：</a:t>
                            </a:r>
                            <a:endParaRPr lang="fr-FR" sz="1400"/>
                          </a:p>
                        </xdr:txBody>
                      </xdr:sp>
                      <xdr:sp macro="" textlink="">
                        <xdr:nvSpPr>
                          <xdr:cNvPr id="424" name="文本框 423">
                            <a:extLst>
                              <a:ext uri="{FF2B5EF4-FFF2-40B4-BE49-F238E27FC236}">
                                <a16:creationId xmlns:a16="http://schemas.microsoft.com/office/drawing/2014/main" id="{B31C6EFC-1F4A-76A5-C5C7-53C21D9DF7C1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10005325" y="2975201"/>
                            <a:ext cx="1069676" cy="406982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/>
                              <a:t>2487.39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420" name="组合 419">
                          <a:extLst>
                            <a:ext uri="{FF2B5EF4-FFF2-40B4-BE49-F238E27FC236}">
                              <a16:creationId xmlns:a16="http://schemas.microsoft.com/office/drawing/2014/main" id="{D4CC777A-1BAA-9526-F765-37B5B99F093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053761" y="4578681"/>
                          <a:ext cx="719531" cy="423979"/>
                          <a:chOff x="4026502" y="7553305"/>
                          <a:chExt cx="716211" cy="423979"/>
                        </a:xfrm>
                      </xdr:grpSpPr>
                      <xdr:sp macro="" textlink="">
                        <xdr:nvSpPr>
                          <xdr:cNvPr id="421" name="箭头: 上 420">
                            <a:extLst>
                              <a:ext uri="{FF2B5EF4-FFF2-40B4-BE49-F238E27FC236}">
                                <a16:creationId xmlns:a16="http://schemas.microsoft.com/office/drawing/2014/main" id="{9F6730F5-B7FB-63AA-2DA4-1DDD45D636BB}"/>
                              </a:ext>
                            </a:extLst>
                          </xdr:cNvPr>
                          <xdr:cNvSpPr/>
                        </xdr:nvSpPr>
                        <xdr:spPr>
                          <a:xfrm rot="10800000">
                            <a:off x="4026502" y="7611631"/>
                            <a:ext cx="133008" cy="249263"/>
                          </a:xfrm>
                          <a:prstGeom prst="upArrow">
                            <a:avLst>
                              <a:gd name="adj1" fmla="val 50000"/>
                              <a:gd name="adj2" fmla="val 71622"/>
                            </a:avLst>
                          </a:prstGeom>
                          <a:solidFill>
                            <a:srgbClr val="92D05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fr-FR" sz="1100"/>
                          </a:p>
                        </xdr:txBody>
                      </xdr:sp>
                      <xdr:sp macro="" textlink="">
                        <xdr:nvSpPr>
                          <xdr:cNvPr id="422" name="文本框 421">
                            <a:extLst>
                              <a:ext uri="{FF2B5EF4-FFF2-40B4-BE49-F238E27FC236}">
                                <a16:creationId xmlns:a16="http://schemas.microsoft.com/office/drawing/2014/main" id="{12E82CE5-AADE-E4B9-29B4-03583189BCF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108460" y="7553305"/>
                            <a:ext cx="634253" cy="4239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>
                                <a:solidFill>
                                  <a:srgbClr val="92D050"/>
                                </a:solidFill>
                              </a:rPr>
                              <a:t>10%</a:t>
                            </a:r>
                          </a:p>
                        </xdr:txBody>
                      </xdr:sp>
                    </xdr:grpSp>
                  </xdr:grpSp>
                </xdr:grpSp>
              </xdr:grpSp>
              <xdr:pic>
                <xdr:nvPicPr>
                  <xdr:cNvPr id="413" name="图片 412">
                    <a:extLst>
                      <a:ext uri="{FF2B5EF4-FFF2-40B4-BE49-F238E27FC236}">
                        <a16:creationId xmlns:a16="http://schemas.microsoft.com/office/drawing/2014/main" id="{2524A59C-8623-E053-D2C8-5FA4D8D8ECE1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3"/>
                  <a:stretch>
                    <a:fillRect/>
                  </a:stretch>
                </xdr:blipFill>
                <xdr:spPr>
                  <a:xfrm>
                    <a:off x="9190311" y="5293836"/>
                    <a:ext cx="2597265" cy="1440819"/>
                  </a:xfrm>
                  <a:prstGeom prst="rect">
                    <a:avLst/>
                  </a:prstGeom>
                </xdr:spPr>
              </xdr:pic>
            </xdr:grpSp>
          </xdr:grpSp>
          <xdr:graphicFrame macro="">
            <xdr:nvGraphicFramePr>
              <xdr:cNvPr id="408" name="图表 407">
                <a:extLst>
                  <a:ext uri="{FF2B5EF4-FFF2-40B4-BE49-F238E27FC236}">
                    <a16:creationId xmlns:a16="http://schemas.microsoft.com/office/drawing/2014/main" id="{C248162C-4B63-9C31-6E14-CE179A5058E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202510" y="10743087"/>
              <a:ext cx="2575892" cy="193948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4"/>
              </a:graphicData>
            </a:graphic>
          </xdr:graphicFrame>
        </xdr:grpSp>
        <xdr:graphicFrame macro="">
          <xdr:nvGraphicFramePr>
            <xdr:cNvPr id="406" name="图表 405">
              <a:extLst>
                <a:ext uri="{FF2B5EF4-FFF2-40B4-BE49-F238E27FC236}">
                  <a16:creationId xmlns:a16="http://schemas.microsoft.com/office/drawing/2014/main" id="{7085934C-1167-1BC2-0AEA-BF9F288A5E0A}"/>
                </a:ext>
              </a:extLst>
            </xdr:cNvPr>
            <xdr:cNvGraphicFramePr>
              <a:graphicFrameLocks/>
            </xdr:cNvGraphicFramePr>
          </xdr:nvGraphicFramePr>
          <xdr:xfrm>
            <a:off x="8762231" y="14834401"/>
            <a:ext cx="2498966" cy="27141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</xdr:grpSp>
      <xdr:pic>
        <xdr:nvPicPr>
          <xdr:cNvPr id="404" name="图片 403">
            <a:extLst>
              <a:ext uri="{FF2B5EF4-FFF2-40B4-BE49-F238E27FC236}">
                <a16:creationId xmlns:a16="http://schemas.microsoft.com/office/drawing/2014/main" id="{B7CE57E6-7ECA-359C-BB08-83875130ADA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l="60859" t="17121" r="15186" b="71218"/>
          <a:stretch/>
        </xdr:blipFill>
        <xdr:spPr>
          <a:xfrm>
            <a:off x="9715470" y="11235553"/>
            <a:ext cx="861892" cy="171147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297499</xdr:colOff>
      <xdr:row>52</xdr:row>
      <xdr:rowOff>81566</xdr:rowOff>
    </xdr:from>
    <xdr:to>
      <xdr:col>8</xdr:col>
      <xdr:colOff>888500</xdr:colOff>
      <xdr:row>53</xdr:row>
      <xdr:rowOff>2583366</xdr:rowOff>
    </xdr:to>
    <xdr:graphicFrame macro="">
      <xdr:nvGraphicFramePr>
        <xdr:cNvPr id="438" name="图表 437">
          <a:extLst>
            <a:ext uri="{FF2B5EF4-FFF2-40B4-BE49-F238E27FC236}">
              <a16:creationId xmlns:a16="http://schemas.microsoft.com/office/drawing/2014/main" id="{B45FDD45-319A-4E21-808E-C9B294C42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1883</xdr:colOff>
      <xdr:row>70</xdr:row>
      <xdr:rowOff>157623</xdr:rowOff>
    </xdr:from>
    <xdr:to>
      <xdr:col>9</xdr:col>
      <xdr:colOff>0</xdr:colOff>
      <xdr:row>70</xdr:row>
      <xdr:rowOff>655899</xdr:rowOff>
    </xdr:to>
    <xdr:sp macro="" textlink="">
      <xdr:nvSpPr>
        <xdr:cNvPr id="439" name="文本框 438">
          <a:extLst>
            <a:ext uri="{FF2B5EF4-FFF2-40B4-BE49-F238E27FC236}">
              <a16:creationId xmlns:a16="http://schemas.microsoft.com/office/drawing/2014/main" id="{33D401B1-C4D1-4AF1-B7AF-CD2D64B9003E}"/>
            </a:ext>
          </a:extLst>
        </xdr:cNvPr>
        <xdr:cNvSpPr txBox="1"/>
      </xdr:nvSpPr>
      <xdr:spPr>
        <a:xfrm>
          <a:off x="1448718" y="87941952"/>
          <a:ext cx="4116776" cy="498276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普惠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15850</xdr:colOff>
      <xdr:row>70</xdr:row>
      <xdr:rowOff>848810</xdr:rowOff>
    </xdr:from>
    <xdr:to>
      <xdr:col>8</xdr:col>
      <xdr:colOff>948770</xdr:colOff>
      <xdr:row>71</xdr:row>
      <xdr:rowOff>2836015</xdr:rowOff>
    </xdr:to>
    <xdr:grpSp>
      <xdr:nvGrpSpPr>
        <xdr:cNvPr id="440" name="组合 439">
          <a:extLst>
            <a:ext uri="{FF2B5EF4-FFF2-40B4-BE49-F238E27FC236}">
              <a16:creationId xmlns:a16="http://schemas.microsoft.com/office/drawing/2014/main" id="{7B969AF2-F43E-48AE-AB33-C43C5AB31CC0}"/>
            </a:ext>
          </a:extLst>
        </xdr:cNvPr>
        <xdr:cNvGrpSpPr/>
      </xdr:nvGrpSpPr>
      <xdr:grpSpPr>
        <a:xfrm>
          <a:off x="1471611" y="88649407"/>
          <a:ext cx="4003666" cy="6024668"/>
          <a:chOff x="12710177" y="1885511"/>
          <a:chExt cx="2650309" cy="4023372"/>
        </a:xfrm>
      </xdr:grpSpPr>
      <xdr:sp macro="" textlink="">
        <xdr:nvSpPr>
          <xdr:cNvPr id="441" name="文本框 440">
            <a:extLst>
              <a:ext uri="{FF2B5EF4-FFF2-40B4-BE49-F238E27FC236}">
                <a16:creationId xmlns:a16="http://schemas.microsoft.com/office/drawing/2014/main" id="{5E8BF4EB-7D26-3385-F49F-907B243BA4E2}"/>
              </a:ext>
            </a:extLst>
          </xdr:cNvPr>
          <xdr:cNvSpPr txBox="1"/>
        </xdr:nvSpPr>
        <xdr:spPr>
          <a:xfrm>
            <a:off x="12785881" y="1885511"/>
            <a:ext cx="1827944" cy="272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200" b="1"/>
              <a:t>营业收入：</a:t>
            </a:r>
            <a:r>
              <a:rPr lang="fr-FR" altLang="zh-CN" sz="1200" b="1"/>
              <a:t>6207</a:t>
            </a:r>
            <a:r>
              <a:rPr lang="zh-CN" altLang="fr-FR" sz="1200" b="1"/>
              <a:t>万元</a:t>
            </a:r>
            <a:endParaRPr lang="fr-FR" sz="1200" b="1"/>
          </a:p>
        </xdr:txBody>
      </xdr:sp>
      <xdr:graphicFrame macro="">
        <xdr:nvGraphicFramePr>
          <xdr:cNvPr id="442" name="图表 441">
            <a:extLst>
              <a:ext uri="{FF2B5EF4-FFF2-40B4-BE49-F238E27FC236}">
                <a16:creationId xmlns:a16="http://schemas.microsoft.com/office/drawing/2014/main" id="{E242B0EC-CB04-1543-B315-2B666F4B5BA7}"/>
              </a:ext>
            </a:extLst>
          </xdr:cNvPr>
          <xdr:cNvGraphicFramePr>
            <a:graphicFrameLocks/>
          </xdr:cNvGraphicFramePr>
        </xdr:nvGraphicFramePr>
        <xdr:xfrm>
          <a:off x="12770409" y="4055676"/>
          <a:ext cx="2590077" cy="1853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443" name="图表 442">
            <a:extLst>
              <a:ext uri="{FF2B5EF4-FFF2-40B4-BE49-F238E27FC236}">
                <a16:creationId xmlns:a16="http://schemas.microsoft.com/office/drawing/2014/main" id="{610FA8C9-61B2-1621-E233-AB48684FBA06}"/>
              </a:ext>
            </a:extLst>
          </xdr:cNvPr>
          <xdr:cNvGraphicFramePr>
            <a:graphicFrameLocks/>
          </xdr:cNvGraphicFramePr>
        </xdr:nvGraphicFramePr>
        <xdr:xfrm>
          <a:off x="12710177" y="2087430"/>
          <a:ext cx="2628661" cy="1970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</xdr:grpSp>
    <xdr:clientData/>
  </xdr:twoCellAnchor>
  <xdr:twoCellAnchor>
    <xdr:from>
      <xdr:col>3</xdr:col>
      <xdr:colOff>136068</xdr:colOff>
      <xdr:row>72</xdr:row>
      <xdr:rowOff>2775858</xdr:rowOff>
    </xdr:from>
    <xdr:to>
      <xdr:col>8</xdr:col>
      <xdr:colOff>953090</xdr:colOff>
      <xdr:row>99</xdr:row>
      <xdr:rowOff>3360965</xdr:rowOff>
    </xdr:to>
    <xdr:grpSp>
      <xdr:nvGrpSpPr>
        <xdr:cNvPr id="469" name="组合 468">
          <a:extLst>
            <a:ext uri="{FF2B5EF4-FFF2-40B4-BE49-F238E27FC236}">
              <a16:creationId xmlns:a16="http://schemas.microsoft.com/office/drawing/2014/main" id="{E0CD33DF-8EE3-4715-B1D6-C338D026A0FB}"/>
            </a:ext>
          </a:extLst>
        </xdr:cNvPr>
        <xdr:cNvGrpSpPr/>
      </xdr:nvGrpSpPr>
      <xdr:grpSpPr>
        <a:xfrm>
          <a:off x="1591829" y="99811440"/>
          <a:ext cx="3887768" cy="17212629"/>
          <a:chOff x="12927230" y="2839016"/>
          <a:chExt cx="2681724" cy="10267437"/>
        </a:xfrm>
      </xdr:grpSpPr>
      <xdr:grpSp>
        <xdr:nvGrpSpPr>
          <xdr:cNvPr id="470" name="组合 469">
            <a:extLst>
              <a:ext uri="{FF2B5EF4-FFF2-40B4-BE49-F238E27FC236}">
                <a16:creationId xmlns:a16="http://schemas.microsoft.com/office/drawing/2014/main" id="{2D25B860-354A-E7FB-3894-C9D68F6750DD}"/>
              </a:ext>
            </a:extLst>
          </xdr:cNvPr>
          <xdr:cNvGrpSpPr/>
        </xdr:nvGrpSpPr>
        <xdr:grpSpPr>
          <a:xfrm>
            <a:off x="12927230" y="2839016"/>
            <a:ext cx="2681724" cy="7532229"/>
            <a:chOff x="12927230" y="1924616"/>
            <a:chExt cx="2681724" cy="7532229"/>
          </a:xfrm>
        </xdr:grpSpPr>
        <xdr:grpSp>
          <xdr:nvGrpSpPr>
            <xdr:cNvPr id="473" name="组合 472">
              <a:extLst>
                <a:ext uri="{FF2B5EF4-FFF2-40B4-BE49-F238E27FC236}">
                  <a16:creationId xmlns:a16="http://schemas.microsoft.com/office/drawing/2014/main" id="{9FE968AC-9964-B3CA-6082-9736DEBCAF55}"/>
                </a:ext>
              </a:extLst>
            </xdr:cNvPr>
            <xdr:cNvGrpSpPr/>
          </xdr:nvGrpSpPr>
          <xdr:grpSpPr>
            <a:xfrm>
              <a:off x="12927230" y="1924616"/>
              <a:ext cx="2681724" cy="5382209"/>
              <a:chOff x="12927230" y="1924616"/>
              <a:chExt cx="2681724" cy="5382209"/>
            </a:xfrm>
          </xdr:grpSpPr>
          <xdr:grpSp>
            <xdr:nvGrpSpPr>
              <xdr:cNvPr id="475" name="组合 474">
                <a:extLst>
                  <a:ext uri="{FF2B5EF4-FFF2-40B4-BE49-F238E27FC236}">
                    <a16:creationId xmlns:a16="http://schemas.microsoft.com/office/drawing/2014/main" id="{8949899D-1E27-2F10-D29B-F0A09549D251}"/>
                  </a:ext>
                </a:extLst>
              </xdr:cNvPr>
              <xdr:cNvGrpSpPr/>
            </xdr:nvGrpSpPr>
            <xdr:grpSpPr>
              <a:xfrm>
                <a:off x="13188934" y="1924616"/>
                <a:ext cx="2420020" cy="3276101"/>
                <a:chOff x="13247617" y="1917484"/>
                <a:chExt cx="2434034" cy="3276101"/>
              </a:xfrm>
            </xdr:grpSpPr>
            <xdr:grpSp>
              <xdr:nvGrpSpPr>
                <xdr:cNvPr id="477" name="组合 476">
                  <a:extLst>
                    <a:ext uri="{FF2B5EF4-FFF2-40B4-BE49-F238E27FC236}">
                      <a16:creationId xmlns:a16="http://schemas.microsoft.com/office/drawing/2014/main" id="{ECD71F7A-8F16-7DCF-124C-1C86BC8AB906}"/>
                    </a:ext>
                  </a:extLst>
                </xdr:cNvPr>
                <xdr:cNvGrpSpPr/>
              </xdr:nvGrpSpPr>
              <xdr:grpSpPr>
                <a:xfrm>
                  <a:off x="13247617" y="1917484"/>
                  <a:ext cx="2434034" cy="1186459"/>
                  <a:chOff x="13247617" y="1917484"/>
                  <a:chExt cx="2434034" cy="1186459"/>
                </a:xfrm>
              </xdr:grpSpPr>
              <xdr:sp macro="" textlink="">
                <xdr:nvSpPr>
                  <xdr:cNvPr id="483" name="文本框 482">
                    <a:extLst>
                      <a:ext uri="{FF2B5EF4-FFF2-40B4-BE49-F238E27FC236}">
                        <a16:creationId xmlns:a16="http://schemas.microsoft.com/office/drawing/2014/main" id="{1CB0864F-66AA-25B3-3E73-624E3368C502}"/>
                      </a:ext>
                    </a:extLst>
                  </xdr:cNvPr>
                  <xdr:cNvSpPr txBox="1"/>
                </xdr:nvSpPr>
                <xdr:spPr>
                  <a:xfrm>
                    <a:off x="13288478" y="1917484"/>
                    <a:ext cx="2108386" cy="271839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zh-CN" altLang="fr-FR" sz="1400" b="1"/>
                      <a:t>普惠担保金额（万元）</a:t>
                    </a:r>
                    <a:endParaRPr lang="fr-FR" sz="1400" b="1"/>
                  </a:p>
                </xdr:txBody>
              </xdr:sp>
              <xdr:grpSp>
                <xdr:nvGrpSpPr>
                  <xdr:cNvPr id="484" name="组合 483">
                    <a:extLst>
                      <a:ext uri="{FF2B5EF4-FFF2-40B4-BE49-F238E27FC236}">
                        <a16:creationId xmlns:a16="http://schemas.microsoft.com/office/drawing/2014/main" id="{1BA48569-AAF7-CBB0-0BFA-290426CD63AF}"/>
                      </a:ext>
                    </a:extLst>
                  </xdr:cNvPr>
                  <xdr:cNvGrpSpPr/>
                </xdr:nvGrpSpPr>
                <xdr:grpSpPr>
                  <a:xfrm>
                    <a:off x="13247617" y="2332685"/>
                    <a:ext cx="2434034" cy="771258"/>
                    <a:chOff x="13247616" y="2761858"/>
                    <a:chExt cx="2434034" cy="771258"/>
                  </a:xfrm>
                </xdr:grpSpPr>
                <xdr:sp macro="" textlink="">
                  <xdr:nvSpPr>
                    <xdr:cNvPr id="485" name="箭头: 上 484">
                      <a:extLst>
                        <a:ext uri="{FF2B5EF4-FFF2-40B4-BE49-F238E27FC236}">
                          <a16:creationId xmlns:a16="http://schemas.microsoft.com/office/drawing/2014/main" id="{C0422986-FF82-0FDC-DD53-EB5C9A93A334}"/>
                        </a:ext>
                      </a:extLst>
                    </xdr:cNvPr>
                    <xdr:cNvSpPr/>
                  </xdr:nvSpPr>
                  <xdr:spPr>
                    <a:xfrm>
                      <a:off x="13865833" y="2847564"/>
                      <a:ext cx="167640" cy="301206"/>
                    </a:xfrm>
                    <a:prstGeom prst="upArrow">
                      <a:avLst>
                        <a:gd name="adj1" fmla="val 50000"/>
                        <a:gd name="adj2" fmla="val 71622"/>
                      </a:avLst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  <xdr:grpSp>
                  <xdr:nvGrpSpPr>
                    <xdr:cNvPr id="486" name="组合 485">
                      <a:extLst>
                        <a:ext uri="{FF2B5EF4-FFF2-40B4-BE49-F238E27FC236}">
                          <a16:creationId xmlns:a16="http://schemas.microsoft.com/office/drawing/2014/main" id="{F48615CB-55B6-C49E-DDD4-F563FA6E4FEF}"/>
                        </a:ext>
                      </a:extLst>
                    </xdr:cNvPr>
                    <xdr:cNvGrpSpPr/>
                  </xdr:nvGrpSpPr>
                  <xdr:grpSpPr>
                    <a:xfrm>
                      <a:off x="13247616" y="2761858"/>
                      <a:ext cx="2434034" cy="771258"/>
                      <a:chOff x="13203822" y="2393996"/>
                      <a:chExt cx="2434034" cy="771258"/>
                    </a:xfrm>
                  </xdr:grpSpPr>
                  <xdr:sp macro="" textlink="">
                    <xdr:nvSpPr>
                      <xdr:cNvPr id="487" name="箭头: 上 486">
                        <a:extLst>
                          <a:ext uri="{FF2B5EF4-FFF2-40B4-BE49-F238E27FC236}">
                            <a16:creationId xmlns:a16="http://schemas.microsoft.com/office/drawing/2014/main" id="{933B180C-AC01-AE62-777F-9AEF7B2D6B3E}"/>
                          </a:ext>
                        </a:extLst>
                      </xdr:cNvPr>
                      <xdr:cNvSpPr/>
                    </xdr:nvSpPr>
                    <xdr:spPr>
                      <a:xfrm rot="10800000">
                        <a:off x="14708553" y="2486656"/>
                        <a:ext cx="168001" cy="301206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92D05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488" name="箭头: 上 487">
                        <a:extLst>
                          <a:ext uri="{FF2B5EF4-FFF2-40B4-BE49-F238E27FC236}">
                            <a16:creationId xmlns:a16="http://schemas.microsoft.com/office/drawing/2014/main" id="{17EF12CA-106F-6464-8156-86F908B69E6E}"/>
                          </a:ext>
                        </a:extLst>
                      </xdr:cNvPr>
                      <xdr:cNvSpPr/>
                    </xdr:nvSpPr>
                    <xdr:spPr>
                      <a:xfrm rot="10800000">
                        <a:off x="15470216" y="2478800"/>
                        <a:ext cx="167640" cy="301206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92D05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489" name="文本框 488">
                        <a:extLst>
                          <a:ext uri="{FF2B5EF4-FFF2-40B4-BE49-F238E27FC236}">
                            <a16:creationId xmlns:a16="http://schemas.microsoft.com/office/drawing/2014/main" id="{80086F63-C334-EE0F-7C43-B6B350960F7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3203822" y="2396259"/>
                        <a:ext cx="792203" cy="60335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9.74%</a:t>
                        </a:r>
                      </a:p>
                      <a:p>
                        <a:r>
                          <a:rPr lang="zh-CN" altLang="fr-FR" sz="1200" b="0"/>
                          <a:t>代偿率</a:t>
                        </a:r>
                        <a:endParaRPr lang="fr-FR" sz="1200" b="0"/>
                      </a:p>
                    </xdr:txBody>
                  </xdr:sp>
                  <xdr:sp macro="" textlink="">
                    <xdr:nvSpPr>
                      <xdr:cNvPr id="490" name="文本框 489">
                        <a:extLst>
                          <a:ext uri="{FF2B5EF4-FFF2-40B4-BE49-F238E27FC236}">
                            <a16:creationId xmlns:a16="http://schemas.microsoft.com/office/drawing/2014/main" id="{5E0D26C6-77D6-F047-BB4A-EE05803D621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042077" y="2404114"/>
                        <a:ext cx="654797" cy="719463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9.56%</a:t>
                        </a:r>
                      </a:p>
                      <a:p>
                        <a:r>
                          <a:rPr lang="zh-CN" altLang="fr-FR" sz="1200" b="0"/>
                          <a:t>逾期率</a:t>
                        </a:r>
                        <a:endParaRPr lang="fr-FR" sz="1200" b="0"/>
                      </a:p>
                    </xdr:txBody>
                  </xdr:sp>
                  <xdr:sp macro="" textlink="">
                    <xdr:nvSpPr>
                      <xdr:cNvPr id="491" name="文本框 490">
                        <a:extLst>
                          <a:ext uri="{FF2B5EF4-FFF2-40B4-BE49-F238E27FC236}">
                            <a16:creationId xmlns:a16="http://schemas.microsoft.com/office/drawing/2014/main" id="{9BD993E0-199C-1147-8BF6-8393710268A9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856327" y="2393996"/>
                        <a:ext cx="714714" cy="7712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89.3%</a:t>
                        </a:r>
                      </a:p>
                      <a:p>
                        <a:r>
                          <a:rPr lang="zh-CN" altLang="fr-FR" sz="1200" b="0"/>
                          <a:t>逾期回收率</a:t>
                        </a:r>
                        <a:endParaRPr lang="fr-FR" sz="1200" b="0"/>
                      </a:p>
                    </xdr:txBody>
                  </xdr:sp>
                </xdr:grpSp>
              </xdr:grpSp>
            </xdr:grpSp>
            <xdr:grpSp>
              <xdr:nvGrpSpPr>
                <xdr:cNvPr id="478" name="组合 477">
                  <a:extLst>
                    <a:ext uri="{FF2B5EF4-FFF2-40B4-BE49-F238E27FC236}">
                      <a16:creationId xmlns:a16="http://schemas.microsoft.com/office/drawing/2014/main" id="{919C88D5-8639-505E-B515-DD38DB3AD90C}"/>
                    </a:ext>
                  </a:extLst>
                </xdr:cNvPr>
                <xdr:cNvGrpSpPr/>
              </xdr:nvGrpSpPr>
              <xdr:grpSpPr>
                <a:xfrm>
                  <a:off x="13295900" y="2675208"/>
                  <a:ext cx="2090346" cy="2518377"/>
                  <a:chOff x="1414187" y="5471024"/>
                  <a:chExt cx="2348025" cy="2507510"/>
                </a:xfrm>
              </xdr:grpSpPr>
              <xdr:graphicFrame macro="">
                <xdr:nvGraphicFramePr>
                  <xdr:cNvPr id="479" name="图表 478">
                    <a:extLst>
                      <a:ext uri="{FF2B5EF4-FFF2-40B4-BE49-F238E27FC236}">
                        <a16:creationId xmlns:a16="http://schemas.microsoft.com/office/drawing/2014/main" id="{EAEF7F51-A77B-3195-3294-5974A371F47D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1414187" y="5471024"/>
                  <a:ext cx="2348025" cy="25075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0"/>
                  </a:graphicData>
                </a:graphic>
              </xdr:graphicFrame>
              <xdr:sp macro="" textlink="">
                <xdr:nvSpPr>
                  <xdr:cNvPr id="480" name="箭头: 上 479">
                    <a:extLst>
                      <a:ext uri="{FF2B5EF4-FFF2-40B4-BE49-F238E27FC236}">
                        <a16:creationId xmlns:a16="http://schemas.microsoft.com/office/drawing/2014/main" id="{4E5E69F9-B3A7-0177-108B-BD9EE2123063}"/>
                      </a:ext>
                    </a:extLst>
                  </xdr:cNvPr>
                  <xdr:cNvSpPr/>
                </xdr:nvSpPr>
                <xdr:spPr>
                  <a:xfrm>
                    <a:off x="2036854" y="6445276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  <xdr:sp macro="" textlink="">
                <xdr:nvSpPr>
                  <xdr:cNvPr id="481" name="箭头: 上 480">
                    <a:extLst>
                      <a:ext uri="{FF2B5EF4-FFF2-40B4-BE49-F238E27FC236}">
                        <a16:creationId xmlns:a16="http://schemas.microsoft.com/office/drawing/2014/main" id="{A5AF61D8-AF38-AE9D-9E50-6A12113E3FF0}"/>
                      </a:ext>
                    </a:extLst>
                  </xdr:cNvPr>
                  <xdr:cNvSpPr/>
                </xdr:nvSpPr>
                <xdr:spPr>
                  <a:xfrm rot="10800000">
                    <a:off x="3206753" y="6503167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92D05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  <xdr:sp macro="" textlink="">
                <xdr:nvSpPr>
                  <xdr:cNvPr id="482" name="箭头: 上 481">
                    <a:extLst>
                      <a:ext uri="{FF2B5EF4-FFF2-40B4-BE49-F238E27FC236}">
                        <a16:creationId xmlns:a16="http://schemas.microsoft.com/office/drawing/2014/main" id="{6B438976-0537-8F98-A30F-AB81AD443308}"/>
                      </a:ext>
                    </a:extLst>
                  </xdr:cNvPr>
                  <xdr:cNvSpPr/>
                </xdr:nvSpPr>
                <xdr:spPr>
                  <a:xfrm>
                    <a:off x="2451083" y="7126620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</xdr:grpSp>
          </xdr:grpSp>
          <xdr:graphicFrame macro="">
            <xdr:nvGraphicFramePr>
              <xdr:cNvPr id="476" name="图表 475">
                <a:extLst>
                  <a:ext uri="{FF2B5EF4-FFF2-40B4-BE49-F238E27FC236}">
                    <a16:creationId xmlns:a16="http://schemas.microsoft.com/office/drawing/2014/main" id="{C6F7E65A-D9C3-CD9E-DBB3-5975A212F28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927230" y="5308946"/>
              <a:ext cx="2643681" cy="199787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1"/>
              </a:graphicData>
            </a:graphic>
          </xdr:graphicFrame>
        </xdr:grpSp>
        <xdr:pic>
          <xdr:nvPicPr>
            <xdr:cNvPr id="474" name="图片 473">
              <a:extLst>
                <a:ext uri="{FF2B5EF4-FFF2-40B4-BE49-F238E27FC236}">
                  <a16:creationId xmlns:a16="http://schemas.microsoft.com/office/drawing/2014/main" id="{199ED5D9-9982-9603-CF43-D08BD658EC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020491" y="7564881"/>
              <a:ext cx="2533752" cy="1891964"/>
            </a:xfrm>
            <a:prstGeom prst="rect">
              <a:avLst/>
            </a:prstGeom>
          </xdr:spPr>
        </xdr:pic>
      </xdr:grpSp>
      <xdr:pic>
        <xdr:nvPicPr>
          <xdr:cNvPr id="471" name="图片 470">
            <a:extLst>
              <a:ext uri="{FF2B5EF4-FFF2-40B4-BE49-F238E27FC236}">
                <a16:creationId xmlns:a16="http://schemas.microsoft.com/office/drawing/2014/main" id="{B99EC2F0-F863-606B-005A-32A8AB989A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13034891" y="10428224"/>
            <a:ext cx="2533752" cy="1216008"/>
          </a:xfrm>
          <a:prstGeom prst="rect">
            <a:avLst/>
          </a:prstGeom>
        </xdr:spPr>
      </xdr:pic>
      <xdr:pic>
        <xdr:nvPicPr>
          <xdr:cNvPr id="472" name="图片 471">
            <a:extLst>
              <a:ext uri="{FF2B5EF4-FFF2-40B4-BE49-F238E27FC236}">
                <a16:creationId xmlns:a16="http://schemas.microsoft.com/office/drawing/2014/main" id="{2975C692-5B37-AC96-D7EF-7C8A4D386F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13032840" y="11692590"/>
            <a:ext cx="2533752" cy="1413863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197823</xdr:colOff>
      <xdr:row>71</xdr:row>
      <xdr:rowOff>2952750</xdr:rowOff>
    </xdr:from>
    <xdr:to>
      <xdr:col>8</xdr:col>
      <xdr:colOff>911218</xdr:colOff>
      <xdr:row>71</xdr:row>
      <xdr:rowOff>5089071</xdr:rowOff>
    </xdr:to>
    <xdr:pic>
      <xdr:nvPicPr>
        <xdr:cNvPr id="492" name="图片 491">
          <a:extLst>
            <a:ext uri="{FF2B5EF4-FFF2-40B4-BE49-F238E27FC236}">
              <a16:creationId xmlns:a16="http://schemas.microsoft.com/office/drawing/2014/main" id="{A2D8DECA-A14A-4BD4-BEEE-7C8BA997F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653787" y="94637679"/>
          <a:ext cx="3775002" cy="2136321"/>
        </a:xfrm>
        <a:prstGeom prst="rect">
          <a:avLst/>
        </a:prstGeom>
      </xdr:spPr>
    </xdr:pic>
    <xdr:clientData/>
  </xdr:twoCellAnchor>
  <xdr:twoCellAnchor>
    <xdr:from>
      <xdr:col>3</xdr:col>
      <xdr:colOff>229692</xdr:colOff>
      <xdr:row>72</xdr:row>
      <xdr:rowOff>272333</xdr:rowOff>
    </xdr:from>
    <xdr:to>
      <xdr:col>8</xdr:col>
      <xdr:colOff>947792</xdr:colOff>
      <xdr:row>72</xdr:row>
      <xdr:rowOff>2657795</xdr:rowOff>
    </xdr:to>
    <xdr:graphicFrame macro="">
      <xdr:nvGraphicFramePr>
        <xdr:cNvPr id="493" name="图表 492">
          <a:extLst>
            <a:ext uri="{FF2B5EF4-FFF2-40B4-BE49-F238E27FC236}">
              <a16:creationId xmlns:a16="http://schemas.microsoft.com/office/drawing/2014/main" id="{1CB3C977-0257-492D-95C3-EB0E4686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231320</xdr:colOff>
      <xdr:row>104</xdr:row>
      <xdr:rowOff>27215</xdr:rowOff>
    </xdr:from>
    <xdr:to>
      <xdr:col>9</xdr:col>
      <xdr:colOff>-1</xdr:colOff>
      <xdr:row>107</xdr:row>
      <xdr:rowOff>18728</xdr:rowOff>
    </xdr:to>
    <xdr:sp macro="" textlink="">
      <xdr:nvSpPr>
        <xdr:cNvPr id="494" name="文本框 493">
          <a:extLst>
            <a:ext uri="{FF2B5EF4-FFF2-40B4-BE49-F238E27FC236}">
              <a16:creationId xmlns:a16="http://schemas.microsoft.com/office/drawing/2014/main" id="{4DCFB6ED-4516-480A-BEBD-257796A9B73F}"/>
            </a:ext>
          </a:extLst>
        </xdr:cNvPr>
        <xdr:cNvSpPr txBox="1"/>
      </xdr:nvSpPr>
      <xdr:spPr>
        <a:xfrm>
          <a:off x="1455963" y="117524894"/>
          <a:ext cx="4150179" cy="522191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智勘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173953</xdr:colOff>
      <xdr:row>108</xdr:row>
      <xdr:rowOff>45493</xdr:rowOff>
    </xdr:from>
    <xdr:to>
      <xdr:col>7</xdr:col>
      <xdr:colOff>386231</xdr:colOff>
      <xdr:row>108</xdr:row>
      <xdr:rowOff>449947</xdr:rowOff>
    </xdr:to>
    <xdr:sp macro="" textlink="">
      <xdr:nvSpPr>
        <xdr:cNvPr id="495" name="文本框 494">
          <a:extLst>
            <a:ext uri="{FF2B5EF4-FFF2-40B4-BE49-F238E27FC236}">
              <a16:creationId xmlns:a16="http://schemas.microsoft.com/office/drawing/2014/main" id="{A139B997-BA12-406A-8D9D-39829DD32D68}"/>
            </a:ext>
          </a:extLst>
        </xdr:cNvPr>
        <xdr:cNvSpPr txBox="1"/>
      </xdr:nvSpPr>
      <xdr:spPr>
        <a:xfrm>
          <a:off x="1629714" y="118564926"/>
          <a:ext cx="2668875" cy="404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872</a:t>
          </a:r>
          <a:r>
            <a:rPr lang="zh-CN" altLang="fr-FR" sz="1200" b="1"/>
            <a:t>万元</a:t>
          </a:r>
          <a:endParaRPr lang="fr-FR" sz="1200" b="1"/>
        </a:p>
      </xdr:txBody>
    </xdr:sp>
    <xdr:clientData/>
  </xdr:twoCellAnchor>
  <xdr:twoCellAnchor>
    <xdr:from>
      <xdr:col>3</xdr:col>
      <xdr:colOff>96754</xdr:colOff>
      <xdr:row>111</xdr:row>
      <xdr:rowOff>139129</xdr:rowOff>
    </xdr:from>
    <xdr:to>
      <xdr:col>8</xdr:col>
      <xdr:colOff>989464</xdr:colOff>
      <xdr:row>119</xdr:row>
      <xdr:rowOff>1458788</xdr:rowOff>
    </xdr:to>
    <xdr:graphicFrame macro="">
      <xdr:nvGraphicFramePr>
        <xdr:cNvPr id="496" name="图表 495">
          <a:extLst>
            <a:ext uri="{FF2B5EF4-FFF2-40B4-BE49-F238E27FC236}">
              <a16:creationId xmlns:a16="http://schemas.microsoft.com/office/drawing/2014/main" id="{2E79C443-3B46-4F9E-8313-BEAB7B9EB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125104</xdr:colOff>
      <xdr:row>108</xdr:row>
      <xdr:rowOff>490280</xdr:rowOff>
    </xdr:from>
    <xdr:to>
      <xdr:col>8</xdr:col>
      <xdr:colOff>968555</xdr:colOff>
      <xdr:row>111</xdr:row>
      <xdr:rowOff>120183</xdr:rowOff>
    </xdr:to>
    <xdr:graphicFrame macro="">
      <xdr:nvGraphicFramePr>
        <xdr:cNvPr id="497" name="图表 496">
          <a:extLst>
            <a:ext uri="{FF2B5EF4-FFF2-40B4-BE49-F238E27FC236}">
              <a16:creationId xmlns:a16="http://schemas.microsoft.com/office/drawing/2014/main" id="{1BB297AA-D295-4A47-B79D-944203591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284329</xdr:colOff>
      <xdr:row>119</xdr:row>
      <xdr:rowOff>1546746</xdr:rowOff>
    </xdr:from>
    <xdr:to>
      <xdr:col>8</xdr:col>
      <xdr:colOff>943971</xdr:colOff>
      <xdr:row>122</xdr:row>
      <xdr:rowOff>3832746</xdr:rowOff>
    </xdr:to>
    <xdr:grpSp>
      <xdr:nvGrpSpPr>
        <xdr:cNvPr id="500" name="组合 499">
          <a:extLst>
            <a:ext uri="{FF2B5EF4-FFF2-40B4-BE49-F238E27FC236}">
              <a16:creationId xmlns:a16="http://schemas.microsoft.com/office/drawing/2014/main" id="{DBC6DB6A-80A9-4073-9326-9F48C63B1C6D}"/>
            </a:ext>
          </a:extLst>
        </xdr:cNvPr>
        <xdr:cNvGrpSpPr/>
      </xdr:nvGrpSpPr>
      <xdr:grpSpPr>
        <a:xfrm>
          <a:off x="1740090" y="124592686"/>
          <a:ext cx="3730388" cy="8575344"/>
          <a:chOff x="17286302" y="2210399"/>
          <a:chExt cx="2576088" cy="6564511"/>
        </a:xfrm>
      </xdr:grpSpPr>
      <xdr:sp macro="" textlink="">
        <xdr:nvSpPr>
          <xdr:cNvPr id="501" name="文本框 500">
            <a:extLst>
              <a:ext uri="{FF2B5EF4-FFF2-40B4-BE49-F238E27FC236}">
                <a16:creationId xmlns:a16="http://schemas.microsoft.com/office/drawing/2014/main" id="{BDD7EFDC-3D6D-00C5-CA58-E8B3281A28E4}"/>
              </a:ext>
            </a:extLst>
          </xdr:cNvPr>
          <xdr:cNvSpPr txBox="1"/>
        </xdr:nvSpPr>
        <xdr:spPr>
          <a:xfrm>
            <a:off x="17295924" y="2210399"/>
            <a:ext cx="907675" cy="2838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100"/>
              <a:t>软著数：</a:t>
            </a:r>
            <a:r>
              <a:rPr lang="fr-FR" altLang="zh-CN" sz="1100"/>
              <a:t>58</a:t>
            </a:r>
            <a:endParaRPr lang="fr-FR" sz="1100"/>
          </a:p>
        </xdr:txBody>
      </xdr:sp>
      <xdr:sp macro="" textlink="">
        <xdr:nvSpPr>
          <xdr:cNvPr id="502" name="文本框 501">
            <a:extLst>
              <a:ext uri="{FF2B5EF4-FFF2-40B4-BE49-F238E27FC236}">
                <a16:creationId xmlns:a16="http://schemas.microsoft.com/office/drawing/2014/main" id="{A190AE4B-99A7-10BE-D4D9-04B3B3927DEB}"/>
              </a:ext>
            </a:extLst>
          </xdr:cNvPr>
          <xdr:cNvSpPr txBox="1"/>
        </xdr:nvSpPr>
        <xdr:spPr>
          <a:xfrm>
            <a:off x="17286302" y="2479136"/>
            <a:ext cx="916415" cy="2838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100"/>
              <a:t>专利数：</a:t>
            </a:r>
            <a:r>
              <a:rPr lang="fr-FR" altLang="zh-CN" sz="1100"/>
              <a:t>11</a:t>
            </a:r>
            <a:endParaRPr lang="fr-FR" sz="1100"/>
          </a:p>
        </xdr:txBody>
      </xdr:sp>
      <xdr:sp macro="" textlink="">
        <xdr:nvSpPr>
          <xdr:cNvPr id="503" name="文本框 502">
            <a:extLst>
              <a:ext uri="{FF2B5EF4-FFF2-40B4-BE49-F238E27FC236}">
                <a16:creationId xmlns:a16="http://schemas.microsoft.com/office/drawing/2014/main" id="{47DF8181-F77A-DBD5-0BD7-CC25E48B0AFF}"/>
              </a:ext>
            </a:extLst>
          </xdr:cNvPr>
          <xdr:cNvSpPr txBox="1"/>
        </xdr:nvSpPr>
        <xdr:spPr>
          <a:xfrm>
            <a:off x="17312530" y="6543489"/>
            <a:ext cx="2094476" cy="26506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 b="0"/>
              <a:t>太平财险应用情况</a:t>
            </a:r>
            <a:endParaRPr lang="fr-FR" sz="1400" b="0"/>
          </a:p>
        </xdr:txBody>
      </xdr:sp>
      <xdr:graphicFrame macro="">
        <xdr:nvGraphicFramePr>
          <xdr:cNvPr id="504" name="图表 503">
            <a:extLst>
              <a:ext uri="{FF2B5EF4-FFF2-40B4-BE49-F238E27FC236}">
                <a16:creationId xmlns:a16="http://schemas.microsoft.com/office/drawing/2014/main" id="{BACF2E1A-8BA4-AD1B-49CA-32F9369FB9EF}"/>
              </a:ext>
            </a:extLst>
          </xdr:cNvPr>
          <xdr:cNvGraphicFramePr>
            <a:graphicFrameLocks/>
          </xdr:cNvGraphicFramePr>
        </xdr:nvGraphicFramePr>
        <xdr:xfrm>
          <a:off x="17344729" y="2764573"/>
          <a:ext cx="2464000" cy="36930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9"/>
          </a:graphicData>
        </a:graphic>
      </xdr:graphicFrame>
      <xdr:sp macro="" textlink="">
        <xdr:nvSpPr>
          <xdr:cNvPr id="505" name="对话气泡: 椭圆形 504">
            <a:extLst>
              <a:ext uri="{FF2B5EF4-FFF2-40B4-BE49-F238E27FC236}">
                <a16:creationId xmlns:a16="http://schemas.microsoft.com/office/drawing/2014/main" id="{55704607-E43D-8D98-9381-F6977385E517}"/>
              </a:ext>
            </a:extLst>
          </xdr:cNvPr>
          <xdr:cNvSpPr/>
        </xdr:nvSpPr>
        <xdr:spPr>
          <a:xfrm>
            <a:off x="17321561" y="7039272"/>
            <a:ext cx="1022196" cy="757289"/>
          </a:xfrm>
          <a:prstGeom prst="wedgeEllipseCallout">
            <a:avLst>
              <a:gd name="adj1" fmla="val 82814"/>
              <a:gd name="adj2" fmla="val -3891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线上化率</a:t>
            </a:r>
            <a:endParaRPr lang="fr-FR" altLang="zh-CN" sz="1050"/>
          </a:p>
          <a:p>
            <a:pPr algn="ctr"/>
            <a:r>
              <a:rPr lang="fr-FR" sz="1050"/>
              <a:t>95%</a:t>
            </a:r>
          </a:p>
        </xdr:txBody>
      </xdr:sp>
      <xdr:sp macro="" textlink="">
        <xdr:nvSpPr>
          <xdr:cNvPr id="506" name="对话气泡: 椭圆形 505">
            <a:extLst>
              <a:ext uri="{FF2B5EF4-FFF2-40B4-BE49-F238E27FC236}">
                <a16:creationId xmlns:a16="http://schemas.microsoft.com/office/drawing/2014/main" id="{73B1E32C-D392-CC11-E99B-0F51FA2B95DA}"/>
              </a:ext>
            </a:extLst>
          </xdr:cNvPr>
          <xdr:cNvSpPr/>
        </xdr:nvSpPr>
        <xdr:spPr>
          <a:xfrm>
            <a:off x="18701293" y="7069375"/>
            <a:ext cx="1161097" cy="653761"/>
          </a:xfrm>
          <a:prstGeom prst="wedgeEllipseCallout">
            <a:avLst>
              <a:gd name="adj1" fmla="val 300"/>
              <a:gd name="adj2" fmla="val 93629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案件提速</a:t>
            </a:r>
            <a:endParaRPr lang="fr-FR" altLang="zh-CN" sz="1050"/>
          </a:p>
          <a:p>
            <a:pPr algn="ctr"/>
            <a:r>
              <a:rPr lang="fr-FR" sz="1050"/>
              <a:t>5.9</a:t>
            </a:r>
            <a:r>
              <a:rPr lang="zh-CN" altLang="fr-FR" sz="1050"/>
              <a:t>天</a:t>
            </a:r>
            <a:endParaRPr lang="fr-FR" sz="1050"/>
          </a:p>
        </xdr:txBody>
      </xdr:sp>
      <xdr:sp macro="" textlink="">
        <xdr:nvSpPr>
          <xdr:cNvPr id="507" name="对话气泡: 椭圆形 506">
            <a:extLst>
              <a:ext uri="{FF2B5EF4-FFF2-40B4-BE49-F238E27FC236}">
                <a16:creationId xmlns:a16="http://schemas.microsoft.com/office/drawing/2014/main" id="{4D45C2E0-A016-7BB8-2055-5F2643F3809D}"/>
              </a:ext>
            </a:extLst>
          </xdr:cNvPr>
          <xdr:cNvSpPr/>
        </xdr:nvSpPr>
        <xdr:spPr>
          <a:xfrm>
            <a:off x="18807475" y="8042837"/>
            <a:ext cx="969057" cy="732073"/>
          </a:xfrm>
          <a:prstGeom prst="wedgeEllipseCallout">
            <a:avLst>
              <a:gd name="adj1" fmla="val -85493"/>
              <a:gd name="adj2" fmla="val 1553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产能提升</a:t>
            </a:r>
            <a:r>
              <a:rPr lang="fr-FR" altLang="zh-CN" sz="1050"/>
              <a:t>270%</a:t>
            </a:r>
          </a:p>
        </xdr:txBody>
      </xdr:sp>
      <xdr:sp macro="" textlink="">
        <xdr:nvSpPr>
          <xdr:cNvPr id="508" name="对话气泡: 椭圆形 507">
            <a:extLst>
              <a:ext uri="{FF2B5EF4-FFF2-40B4-BE49-F238E27FC236}">
                <a16:creationId xmlns:a16="http://schemas.microsoft.com/office/drawing/2014/main" id="{06E5CEBF-068C-60AB-9B83-34B2D75B86A7}"/>
              </a:ext>
            </a:extLst>
          </xdr:cNvPr>
          <xdr:cNvSpPr/>
        </xdr:nvSpPr>
        <xdr:spPr>
          <a:xfrm>
            <a:off x="17323262" y="8107408"/>
            <a:ext cx="1053774" cy="648623"/>
          </a:xfrm>
          <a:prstGeom prst="wedgeEllipseCallout">
            <a:avLst>
              <a:gd name="adj1" fmla="val 299"/>
              <a:gd name="adj2" fmla="val -92564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优化人力</a:t>
            </a:r>
            <a:r>
              <a:rPr lang="fr-FR" altLang="zh-CN" sz="1050"/>
              <a:t>519</a:t>
            </a:r>
            <a:r>
              <a:rPr lang="zh-CN" altLang="fr-FR" sz="1050"/>
              <a:t>人</a:t>
            </a:r>
            <a:endParaRPr lang="fr-FR" sz="105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0.40951</cdr:x>
      <cdr:y>0</cdr:y>
    </cdr:from>
    <cdr:to>
      <cdr:x>0.65297</cdr:x>
      <cdr:y>0.17373</cdr:y>
    </cdr:to>
    <cdr:sp macro="" textlink="">
      <cdr:nvSpPr>
        <cdr:cNvPr id="2" name="文本框 266">
          <a:extLst xmlns:a="http://schemas.openxmlformats.org/drawingml/2006/main">
            <a:ext uri="{FF2B5EF4-FFF2-40B4-BE49-F238E27FC236}">
              <a16:creationId xmlns:a16="http://schemas.microsoft.com/office/drawing/2014/main" id="{000C89CF-0F11-4B34-9A30-8869A27B6B26}"/>
            </a:ext>
          </a:extLst>
        </cdr:cNvPr>
        <cdr:cNvSpPr txBox="1"/>
      </cdr:nvSpPr>
      <cdr:spPr>
        <a:xfrm xmlns:a="http://schemas.openxmlformats.org/drawingml/2006/main">
          <a:off x="1562308" y="0"/>
          <a:ext cx="928843" cy="421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fr-FR" sz="1800" b="1"/>
            <a:t>日活</a:t>
          </a:r>
          <a:endParaRPr lang="fr-FR" sz="18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</xdr:colOff>
      <xdr:row>15</xdr:row>
      <xdr:rowOff>160020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B175202F-7903-4E48-943C-0D7AE33A15F3}"/>
            </a:ext>
          </a:extLst>
        </xdr:cNvPr>
        <xdr:cNvGrpSpPr/>
      </xdr:nvGrpSpPr>
      <xdr:grpSpPr>
        <a:xfrm>
          <a:off x="0" y="0"/>
          <a:ext cx="7345680" cy="2903220"/>
          <a:chOff x="13122492" y="3298550"/>
          <a:chExt cx="2599333" cy="1222765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C8D01B80-DE37-0698-431D-528A75BFD2A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7121"/>
          <a:stretch/>
        </xdr:blipFill>
        <xdr:spPr>
          <a:xfrm>
            <a:off x="13122492" y="3303354"/>
            <a:ext cx="2599333" cy="1217961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B8B295C5-6E03-B6C8-C6EB-34C18DDE4F0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60859" t="17121" r="15186" b="71218"/>
          <a:stretch/>
        </xdr:blipFill>
        <xdr:spPr>
          <a:xfrm>
            <a:off x="13880207" y="3298550"/>
            <a:ext cx="866503" cy="17136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C8B7A5-4EDE-E62B-EA48-5BA36A9D5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34290</xdr:rowOff>
    </xdr:from>
    <xdr:to>
      <xdr:col>11</xdr:col>
      <xdr:colOff>152400</xdr:colOff>
      <xdr:row>20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CA96E7-A018-D532-286D-5BC7B93B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6C8483-940F-5DAE-906C-56681984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117835</xdr:colOff>
      <xdr:row>8</xdr:row>
      <xdr:rowOff>164184</xdr:rowOff>
    </xdr:from>
    <xdr:to>
      <xdr:col>15</xdr:col>
      <xdr:colOff>400639</xdr:colOff>
      <xdr:row>24</xdr:row>
      <xdr:rowOff>16497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492A09-1895-A0D2-E63D-220A8F423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76200</xdr:rowOff>
    </xdr:from>
    <xdr:to>
      <xdr:col>9</xdr:col>
      <xdr:colOff>198120</xdr:colOff>
      <xdr:row>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A1F780-5BF9-6B03-0E6D-A80CED62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9</xdr:row>
      <xdr:rowOff>118110</xdr:rowOff>
    </xdr:from>
    <xdr:to>
      <xdr:col>11</xdr:col>
      <xdr:colOff>449580</xdr:colOff>
      <xdr:row>24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86F9E8-C820-1C57-B92E-EA105890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7</xdr:row>
      <xdr:rowOff>26670</xdr:rowOff>
    </xdr:from>
    <xdr:to>
      <xdr:col>16</xdr:col>
      <xdr:colOff>289560</xdr:colOff>
      <xdr:row>22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7F8198-AB57-0FD3-FEB6-A2B675A9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0</xdr:row>
      <xdr:rowOff>80010</xdr:rowOff>
    </xdr:from>
    <xdr:to>
      <xdr:col>7</xdr:col>
      <xdr:colOff>579120</xdr:colOff>
      <xdr:row>11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7F9D5-D0F2-EEE8-475F-6A3B015B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323734</xdr:colOff>
      <xdr:row>2</xdr:row>
      <xdr:rowOff>182995</xdr:rowOff>
    </xdr:from>
    <xdr:to>
      <xdr:col>20</xdr:col>
      <xdr:colOff>15701</xdr:colOff>
      <xdr:row>17</xdr:row>
      <xdr:rowOff>182995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40792A1-5ECF-620D-AC5C-CF063234D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454891</xdr:colOff>
      <xdr:row>0</xdr:row>
      <xdr:rowOff>0</xdr:rowOff>
    </xdr:from>
    <xdr:to>
      <xdr:col>11</xdr:col>
      <xdr:colOff>759691</xdr:colOff>
      <xdr:row>15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1518D12-7DB8-7A17-2FD2-0F9E9DA7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565727</xdr:colOff>
      <xdr:row>22</xdr:row>
      <xdr:rowOff>19628</xdr:rowOff>
    </xdr:from>
    <xdr:to>
      <xdr:col>24</xdr:col>
      <xdr:colOff>86591</xdr:colOff>
      <xdr:row>43</xdr:row>
      <xdr:rowOff>115455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83E98A-4691-CD57-9723-EBD4844F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525318</xdr:colOff>
      <xdr:row>40</xdr:row>
      <xdr:rowOff>42718</xdr:rowOff>
    </xdr:from>
    <xdr:to>
      <xdr:col>7</xdr:col>
      <xdr:colOff>17318</xdr:colOff>
      <xdr:row>55</xdr:row>
      <xdr:rowOff>15009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088454-3D0A-A99D-C0E9-BCBCB4BF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334818</xdr:colOff>
      <xdr:row>40</xdr:row>
      <xdr:rowOff>34636</xdr:rowOff>
    </xdr:from>
    <xdr:to>
      <xdr:col>14</xdr:col>
      <xdr:colOff>334818</xdr:colOff>
      <xdr:row>55</xdr:row>
      <xdr:rowOff>6927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C2DE583-6C06-49D8-A2A1-93E22A09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242454</xdr:colOff>
      <xdr:row>24</xdr:row>
      <xdr:rowOff>23091</xdr:rowOff>
    </xdr:from>
    <xdr:to>
      <xdr:col>15</xdr:col>
      <xdr:colOff>242454</xdr:colOff>
      <xdr:row>38</xdr:row>
      <xdr:rowOff>180110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D259478-1BDA-4DEF-8B0F-9A585E397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277091</xdr:colOff>
      <xdr:row>43</xdr:row>
      <xdr:rowOff>23091</xdr:rowOff>
    </xdr:from>
    <xdr:to>
      <xdr:col>22</xdr:col>
      <xdr:colOff>565727</xdr:colOff>
      <xdr:row>57</xdr:row>
      <xdr:rowOff>180109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D2A1C27-A1C1-4FB2-89EF-F56AD56C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23090</xdr:colOff>
      <xdr:row>10</xdr:row>
      <xdr:rowOff>34636</xdr:rowOff>
    </xdr:from>
    <xdr:to>
      <xdr:col>16</xdr:col>
      <xdr:colOff>39253</xdr:colOff>
      <xdr:row>25</xdr:row>
      <xdr:rowOff>34636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26B4C19-9960-4B41-9267-29626BFD6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323273</xdr:colOff>
      <xdr:row>6</xdr:row>
      <xdr:rowOff>-1</xdr:rowOff>
    </xdr:from>
    <xdr:to>
      <xdr:col>22</xdr:col>
      <xdr:colOff>16163</xdr:colOff>
      <xdr:row>21</xdr:row>
      <xdr:rowOff>-1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183F46C-AF76-4EAE-B8F6-6B34F4775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103909</xdr:colOff>
      <xdr:row>10</xdr:row>
      <xdr:rowOff>150091</xdr:rowOff>
    </xdr:from>
    <xdr:to>
      <xdr:col>23</xdr:col>
      <xdr:colOff>408708</xdr:colOff>
      <xdr:row>25</xdr:row>
      <xdr:rowOff>150091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76C2FC0-74AA-47A4-838D-3D2013D1B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80818</xdr:colOff>
      <xdr:row>7</xdr:row>
      <xdr:rowOff>150091</xdr:rowOff>
    </xdr:from>
    <xdr:to>
      <xdr:col>28</xdr:col>
      <xdr:colOff>385618</xdr:colOff>
      <xdr:row>22</xdr:row>
      <xdr:rowOff>150091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0D3D461-E1A4-4027-99D5-D6F07047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179070</xdr:rowOff>
    </xdr:from>
    <xdr:to>
      <xdr:col>16</xdr:col>
      <xdr:colOff>281940</xdr:colOff>
      <xdr:row>17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D46E07-1E86-376B-17DE-252FA6C4F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13</xdr:row>
      <xdr:rowOff>7620</xdr:rowOff>
    </xdr:from>
    <xdr:to>
      <xdr:col>11</xdr:col>
      <xdr:colOff>83820</xdr:colOff>
      <xdr:row>24</xdr:row>
      <xdr:rowOff>163830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0976156-D210-4505-04B3-130E49E92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510540</xdr:colOff>
      <xdr:row>13</xdr:row>
      <xdr:rowOff>91440</xdr:rowOff>
    </xdr:from>
    <xdr:to>
      <xdr:col>16</xdr:col>
      <xdr:colOff>419100</xdr:colOff>
      <xdr:row>25</xdr:row>
      <xdr:rowOff>80010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6254FAE-F8F4-D917-C93A-CD459973C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1</xdr:row>
      <xdr:rowOff>30480</xdr:rowOff>
    </xdr:from>
    <xdr:to>
      <xdr:col>20</xdr:col>
      <xdr:colOff>15240</xdr:colOff>
      <xdr:row>17</xdr:row>
      <xdr:rowOff>72390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D3F568A-A16E-486E-8E7C-ED2A8DC1F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274320</xdr:colOff>
      <xdr:row>24</xdr:row>
      <xdr:rowOff>125730</xdr:rowOff>
    </xdr:from>
    <xdr:to>
      <xdr:col>12</xdr:col>
      <xdr:colOff>579120</xdr:colOff>
      <xdr:row>39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FEA808-8942-28EE-3065-0C342BA77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3631;&#32447;&#31295;/&#22826;&#24179;&#368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月活"/>
      <sheetName val="TOP5"/>
      <sheetName val="业务"/>
      <sheetName val="data"/>
    </sheetNames>
    <sheetDataSet>
      <sheetData sheetId="0"/>
      <sheetData sheetId="1"/>
      <sheetData sheetId="2"/>
      <sheetData sheetId="3">
        <row r="3">
          <cell r="A3" t="str">
            <v>分红账户</v>
          </cell>
          <cell r="B3">
            <v>950</v>
          </cell>
        </row>
        <row r="4">
          <cell r="A4" t="str">
            <v>电子保单</v>
          </cell>
          <cell r="B4">
            <v>1000</v>
          </cell>
        </row>
        <row r="5">
          <cell r="A5" t="str">
            <v>实时贷</v>
          </cell>
          <cell r="B5">
            <v>1300</v>
          </cell>
        </row>
        <row r="6">
          <cell r="A6" t="str">
            <v>理赔查询</v>
          </cell>
          <cell r="B6">
            <v>1700</v>
          </cell>
        </row>
        <row r="7">
          <cell r="A7" t="str">
            <v>我的保单</v>
          </cell>
          <cell r="B7">
            <v>2000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487BC-4BE2-43F0-8D3F-B2AE354E7681}" name="表1_3" displayName="表1_3" ref="A1:D22" totalsRowShown="0">
  <autoFilter ref="A1:D22" xr:uid="{406487BC-4BE2-43F0-8D3F-B2AE354E7681}"/>
  <sortState xmlns:xlrd2="http://schemas.microsoft.com/office/spreadsheetml/2017/richdata2" ref="A2:B22">
    <sortCondition ref="B1:B22"/>
  </sortState>
  <tableColumns count="4">
    <tableColumn id="1" xr3:uid="{4E07FA0D-387B-423D-A865-10DDACCAF021}" name="机构" dataDxfId="2"/>
    <tableColumn id="2" xr3:uid="{93FBCEB4-53E3-41B5-B53D-D1FE0BD66C29}" name="在册人力" dataDxfId="1"/>
    <tableColumn id="3" xr3:uid="{57CD5FE8-F977-4719-8BE3-0030BE88445A}" name="新增人力" dataDxfId="0">
      <calculatedColumnFormula>ROUND(0.1*RAND()*表1_3[[#This Row],[在册人力]],0)</calculatedColumnFormula>
    </tableColumn>
    <tableColumn id="4" xr3:uid="{FA476B7F-A482-4DC0-B7C8-54C316DCDF5E}" name="举绩人力">
      <calculatedColumnFormula>ROUND(0.1*RAND()*表1_3[[#This Row],[在册人力]],0)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58590-795A-416E-951C-3AA2C4A5D81A}" name="表1" displayName="表1" ref="N2:O6" totalsRowShown="0">
  <autoFilter ref="N2:O6" xr:uid="{A0158590-795A-416E-951C-3AA2C4A5D81A}"/>
  <sortState xmlns:xlrd2="http://schemas.microsoft.com/office/spreadsheetml/2017/richdata2" ref="N3:O6">
    <sortCondition ref="O2:O6"/>
  </sortState>
  <tableColumns count="2">
    <tableColumn id="1" xr3:uid="{30379786-831B-48B5-A5C2-DF04F541E2F7}" name="重点项目"/>
    <tableColumn id="2" xr3:uid="{22B809E7-0396-4D5C-95FD-227AAD4BBD8D}" name="总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CED6-F8F8-4895-B9C4-7F5C428EED8F}">
  <dimension ref="B1:AN26"/>
  <sheetViews>
    <sheetView tabSelected="1" topLeftCell="A9" zoomScale="37" zoomScaleNormal="85" workbookViewId="0">
      <selection activeCell="AP11" sqref="AP11"/>
    </sheetView>
  </sheetViews>
  <sheetFormatPr defaultRowHeight="14.4"/>
  <cols>
    <col min="2" max="2" width="1.6640625" customWidth="1"/>
    <col min="8" max="8" width="1.44140625" customWidth="1"/>
    <col min="10" max="10" width="1.6640625" customWidth="1"/>
    <col min="16" max="16" width="1.6640625" customWidth="1"/>
    <col min="18" max="18" width="1.5546875" customWidth="1"/>
    <col min="24" max="24" width="2.109375" customWidth="1"/>
    <col min="26" max="26" width="1.5546875" customWidth="1"/>
    <col min="32" max="32" width="1.44140625" customWidth="1"/>
    <col min="34" max="34" width="1.44140625" customWidth="1"/>
    <col min="39" max="39" width="8.6640625" customWidth="1"/>
    <col min="40" max="40" width="1.5546875" customWidth="1"/>
  </cols>
  <sheetData>
    <row r="1" spans="2:40" ht="15" thickBot="1"/>
    <row r="2" spans="2:40" ht="9.6" customHeight="1" thickBot="1">
      <c r="B2" s="1"/>
      <c r="C2" s="2"/>
      <c r="D2" s="2"/>
      <c r="E2" s="2"/>
      <c r="F2" s="2"/>
      <c r="G2" s="2"/>
      <c r="H2" s="3"/>
      <c r="J2" s="1"/>
      <c r="K2" s="2"/>
      <c r="L2" s="2"/>
      <c r="M2" s="2"/>
      <c r="N2" s="2"/>
      <c r="O2" s="2"/>
      <c r="P2" s="3"/>
      <c r="R2" s="1"/>
      <c r="S2" s="2"/>
      <c r="T2" s="2"/>
      <c r="U2" s="2"/>
      <c r="V2" s="2"/>
      <c r="W2" s="2"/>
      <c r="X2" s="3"/>
      <c r="Z2" s="1"/>
      <c r="AA2" s="2"/>
      <c r="AB2" s="2"/>
      <c r="AC2" s="2"/>
      <c r="AD2" s="2"/>
      <c r="AE2" s="2"/>
      <c r="AF2" s="3"/>
      <c r="AH2" s="1"/>
      <c r="AI2" s="2"/>
      <c r="AJ2" s="2"/>
      <c r="AK2" s="2"/>
      <c r="AL2" s="2"/>
      <c r="AM2" s="2"/>
      <c r="AN2" s="3"/>
    </row>
    <row r="3" spans="2:40">
      <c r="B3" s="4"/>
      <c r="C3" s="18"/>
      <c r="D3" s="19"/>
      <c r="E3" s="19"/>
      <c r="F3" s="19"/>
      <c r="G3" s="20"/>
      <c r="H3" s="6"/>
      <c r="J3" s="4"/>
      <c r="K3" s="18"/>
      <c r="L3" s="19"/>
      <c r="M3" s="19"/>
      <c r="N3" s="19"/>
      <c r="O3" s="20"/>
      <c r="P3" s="6"/>
      <c r="R3" s="4"/>
      <c r="S3" s="18"/>
      <c r="T3" s="19"/>
      <c r="U3" s="19"/>
      <c r="V3" s="19"/>
      <c r="W3" s="20"/>
      <c r="X3" s="6"/>
      <c r="Z3" s="4"/>
      <c r="AA3" s="18"/>
      <c r="AB3" s="19"/>
      <c r="AC3" s="19"/>
      <c r="AD3" s="19"/>
      <c r="AE3" s="20"/>
      <c r="AF3" s="6"/>
      <c r="AH3" s="4"/>
      <c r="AI3" s="18"/>
      <c r="AJ3" s="19"/>
      <c r="AK3" s="19"/>
      <c r="AL3" s="19"/>
      <c r="AM3" s="20"/>
      <c r="AN3" s="6"/>
    </row>
    <row r="4" spans="2:40">
      <c r="B4" s="4"/>
      <c r="C4" s="21"/>
      <c r="D4" s="22"/>
      <c r="E4" s="22"/>
      <c r="F4" s="22"/>
      <c r="G4" s="23"/>
      <c r="H4" s="6"/>
      <c r="J4" s="4"/>
      <c r="K4" s="21"/>
      <c r="L4" s="22"/>
      <c r="M4" s="22"/>
      <c r="N4" s="22"/>
      <c r="O4" s="23"/>
      <c r="P4" s="6"/>
      <c r="R4" s="4"/>
      <c r="S4" s="21"/>
      <c r="T4" s="22"/>
      <c r="U4" s="22"/>
      <c r="V4" s="22"/>
      <c r="W4" s="23"/>
      <c r="X4" s="6"/>
      <c r="Z4" s="4"/>
      <c r="AA4" s="21"/>
      <c r="AB4" s="22"/>
      <c r="AC4" s="22"/>
      <c r="AD4" s="22"/>
      <c r="AE4" s="23"/>
      <c r="AF4" s="6"/>
      <c r="AH4" s="4"/>
      <c r="AI4" s="21"/>
      <c r="AJ4" s="22"/>
      <c r="AK4" s="22"/>
      <c r="AL4" s="22"/>
      <c r="AM4" s="23"/>
      <c r="AN4" s="6"/>
    </row>
    <row r="5" spans="2:40">
      <c r="B5" s="4"/>
      <c r="C5" s="21"/>
      <c r="D5" s="22"/>
      <c r="E5" s="22"/>
      <c r="F5" s="22"/>
      <c r="G5" s="23"/>
      <c r="H5" s="6"/>
      <c r="J5" s="4"/>
      <c r="K5" s="21"/>
      <c r="L5" s="22"/>
      <c r="M5" s="22"/>
      <c r="N5" s="22"/>
      <c r="O5" s="23"/>
      <c r="P5" s="6"/>
      <c r="R5" s="4"/>
      <c r="S5" s="21"/>
      <c r="T5" s="22"/>
      <c r="U5" s="22"/>
      <c r="V5" s="22"/>
      <c r="W5" s="23"/>
      <c r="X5" s="6"/>
      <c r="Z5" s="4"/>
      <c r="AA5" s="21"/>
      <c r="AB5" s="22"/>
      <c r="AC5" s="22"/>
      <c r="AD5" s="22"/>
      <c r="AE5" s="23"/>
      <c r="AF5" s="6"/>
      <c r="AH5" s="4"/>
      <c r="AI5" s="21"/>
      <c r="AJ5" s="22"/>
      <c r="AK5" s="22"/>
      <c r="AL5" s="22"/>
      <c r="AM5" s="23"/>
      <c r="AN5" s="6"/>
    </row>
    <row r="6" spans="2:40" ht="14.4" customHeight="1">
      <c r="B6" s="4"/>
      <c r="C6" s="21"/>
      <c r="D6" s="22"/>
      <c r="E6" s="22"/>
      <c r="F6" s="22"/>
      <c r="G6" s="23"/>
      <c r="H6" s="6"/>
      <c r="J6" s="4"/>
      <c r="K6" s="21"/>
      <c r="L6" s="22"/>
      <c r="M6" s="22"/>
      <c r="N6" s="22"/>
      <c r="O6" s="23"/>
      <c r="P6" s="6"/>
      <c r="R6" s="4"/>
      <c r="S6" s="21"/>
      <c r="T6" s="22"/>
      <c r="U6" s="22"/>
      <c r="V6" s="22"/>
      <c r="W6" s="23"/>
      <c r="X6" s="6"/>
      <c r="Z6" s="4"/>
      <c r="AA6" s="21"/>
      <c r="AB6" s="22"/>
      <c r="AC6" s="22"/>
      <c r="AD6" s="22"/>
      <c r="AE6" s="23"/>
      <c r="AF6" s="6"/>
      <c r="AH6" s="4"/>
      <c r="AI6" s="21"/>
      <c r="AJ6" s="22"/>
      <c r="AK6" s="22"/>
      <c r="AL6" s="22"/>
      <c r="AM6" s="23"/>
      <c r="AN6" s="6"/>
    </row>
    <row r="7" spans="2:40">
      <c r="B7" s="4"/>
      <c r="C7" s="21"/>
      <c r="D7" s="22"/>
      <c r="E7" s="22"/>
      <c r="F7" s="22"/>
      <c r="G7" s="23"/>
      <c r="H7" s="6"/>
      <c r="J7" s="4"/>
      <c r="K7" s="21"/>
      <c r="L7" s="22"/>
      <c r="M7" s="22"/>
      <c r="N7" s="22"/>
      <c r="O7" s="23"/>
      <c r="P7" s="6"/>
      <c r="R7" s="4"/>
      <c r="S7" s="21"/>
      <c r="T7" s="22"/>
      <c r="U7" s="22"/>
      <c r="V7" s="22"/>
      <c r="W7" s="23"/>
      <c r="X7" s="6"/>
      <c r="Z7" s="4"/>
      <c r="AA7" s="21"/>
      <c r="AB7" s="22"/>
      <c r="AC7" s="22"/>
      <c r="AD7" s="22"/>
      <c r="AE7" s="23"/>
      <c r="AF7" s="6"/>
      <c r="AH7" s="4"/>
      <c r="AI7" s="21"/>
      <c r="AJ7" s="22"/>
      <c r="AK7" s="22"/>
      <c r="AL7" s="22"/>
      <c r="AM7" s="23"/>
      <c r="AN7" s="6"/>
    </row>
    <row r="8" spans="2:40">
      <c r="B8" s="4"/>
      <c r="C8" s="21"/>
      <c r="D8" s="22"/>
      <c r="E8" s="22"/>
      <c r="F8" s="22"/>
      <c r="G8" s="23"/>
      <c r="H8" s="6"/>
      <c r="J8" s="4"/>
      <c r="K8" s="21"/>
      <c r="L8" s="22"/>
      <c r="M8" s="22"/>
      <c r="N8" s="22"/>
      <c r="O8" s="23"/>
      <c r="P8" s="6"/>
      <c r="R8" s="4"/>
      <c r="S8" s="21"/>
      <c r="T8" s="22"/>
      <c r="U8" s="22"/>
      <c r="V8" s="22"/>
      <c r="W8" s="23"/>
      <c r="X8" s="6"/>
      <c r="Z8" s="4"/>
      <c r="AA8" s="21"/>
      <c r="AB8" s="22"/>
      <c r="AC8" s="22"/>
      <c r="AD8" s="22"/>
      <c r="AE8" s="23"/>
      <c r="AF8" s="6"/>
      <c r="AH8" s="4"/>
      <c r="AI8" s="21"/>
      <c r="AJ8" s="22"/>
      <c r="AK8" s="22"/>
      <c r="AL8" s="22"/>
      <c r="AM8" s="23"/>
      <c r="AN8" s="6"/>
    </row>
    <row r="9" spans="2:40" ht="341.4" customHeight="1">
      <c r="B9" s="4"/>
      <c r="C9" s="21"/>
      <c r="D9" s="22"/>
      <c r="E9" s="22"/>
      <c r="F9" s="22"/>
      <c r="G9" s="23"/>
      <c r="H9" s="6"/>
      <c r="J9" s="4"/>
      <c r="K9" s="21"/>
      <c r="L9" s="22"/>
      <c r="M9" s="22"/>
      <c r="N9" s="22"/>
      <c r="O9" s="23"/>
      <c r="P9" s="6"/>
      <c r="R9" s="4"/>
      <c r="S9" s="21"/>
      <c r="T9" s="22"/>
      <c r="U9" s="22"/>
      <c r="V9" s="22"/>
      <c r="W9" s="23"/>
      <c r="X9" s="6"/>
      <c r="Z9" s="4"/>
      <c r="AA9" s="21"/>
      <c r="AB9" s="22"/>
      <c r="AC9" s="22"/>
      <c r="AD9" s="22"/>
      <c r="AE9" s="23"/>
      <c r="AF9" s="6"/>
      <c r="AH9" s="4"/>
      <c r="AI9" s="21"/>
      <c r="AJ9" s="22"/>
      <c r="AK9" s="22"/>
      <c r="AL9" s="22"/>
      <c r="AM9" s="23"/>
      <c r="AN9" s="6"/>
    </row>
    <row r="10" spans="2:40" ht="136.80000000000001" customHeight="1">
      <c r="B10" s="4"/>
      <c r="C10" s="21"/>
      <c r="D10" s="22"/>
      <c r="E10" s="22"/>
      <c r="F10" s="22"/>
      <c r="G10" s="23"/>
      <c r="H10" s="6"/>
      <c r="J10" s="4"/>
      <c r="K10" s="21"/>
      <c r="L10" s="22"/>
      <c r="M10" s="22"/>
      <c r="N10" s="22"/>
      <c r="O10" s="23"/>
      <c r="P10" s="6"/>
      <c r="R10" s="4"/>
      <c r="S10" s="21"/>
      <c r="T10" s="22"/>
      <c r="U10" s="22"/>
      <c r="V10" s="22"/>
      <c r="W10" s="23"/>
      <c r="X10" s="6"/>
      <c r="Z10" s="4"/>
      <c r="AA10" s="21"/>
      <c r="AB10" s="22"/>
      <c r="AC10" s="22"/>
      <c r="AD10" s="22"/>
      <c r="AE10" s="23"/>
      <c r="AF10" s="6"/>
      <c r="AH10" s="4"/>
      <c r="AI10" s="21"/>
      <c r="AJ10" s="22"/>
      <c r="AK10" s="22"/>
      <c r="AL10" s="22"/>
      <c r="AM10" s="23"/>
      <c r="AN10" s="6"/>
    </row>
    <row r="11" spans="2:40" ht="311.39999999999998" customHeight="1">
      <c r="B11" s="4"/>
      <c r="C11" s="21"/>
      <c r="D11" s="22"/>
      <c r="E11" s="22"/>
      <c r="F11" s="22"/>
      <c r="G11" s="23"/>
      <c r="H11" s="6"/>
      <c r="J11" s="4"/>
      <c r="K11" s="21"/>
      <c r="L11" s="22"/>
      <c r="M11" s="22"/>
      <c r="N11" s="22"/>
      <c r="O11" s="23"/>
      <c r="P11" s="6"/>
      <c r="R11" s="4"/>
      <c r="S11" s="21"/>
      <c r="T11" s="22"/>
      <c r="U11" s="22"/>
      <c r="V11" s="22"/>
      <c r="W11" s="23"/>
      <c r="X11" s="6"/>
      <c r="Z11" s="4"/>
      <c r="AA11" s="21"/>
      <c r="AB11" s="22"/>
      <c r="AC11" s="22"/>
      <c r="AD11" s="22"/>
      <c r="AE11" s="23"/>
      <c r="AF11" s="6"/>
      <c r="AH11" s="4"/>
      <c r="AI11" s="21"/>
      <c r="AJ11" s="22"/>
      <c r="AK11" s="22"/>
      <c r="AL11" s="22"/>
      <c r="AM11" s="23"/>
      <c r="AN11" s="6"/>
    </row>
    <row r="12" spans="2:40" ht="117.6" customHeight="1">
      <c r="B12" s="4"/>
      <c r="C12" s="21"/>
      <c r="D12" s="22"/>
      <c r="E12" s="22"/>
      <c r="F12" s="22"/>
      <c r="G12" s="23"/>
      <c r="H12" s="6"/>
      <c r="J12" s="4"/>
      <c r="K12" s="21"/>
      <c r="L12" s="22"/>
      <c r="M12" s="22"/>
      <c r="N12" s="22"/>
      <c r="O12" s="23"/>
      <c r="P12" s="6"/>
      <c r="R12" s="4"/>
      <c r="S12" s="21"/>
      <c r="T12" s="22"/>
      <c r="U12" s="22"/>
      <c r="V12" s="22"/>
      <c r="W12" s="23"/>
      <c r="X12" s="6"/>
      <c r="Z12" s="4"/>
      <c r="AA12" s="21"/>
      <c r="AB12" s="22"/>
      <c r="AC12" s="22"/>
      <c r="AD12" s="22"/>
      <c r="AE12" s="23"/>
      <c r="AF12" s="6"/>
      <c r="AH12" s="4"/>
      <c r="AI12" s="21"/>
      <c r="AJ12" s="22"/>
      <c r="AK12" s="22"/>
      <c r="AL12" s="22"/>
      <c r="AM12" s="23"/>
      <c r="AN12" s="6"/>
    </row>
    <row r="13" spans="2:40">
      <c r="B13" s="4"/>
      <c r="C13" s="21"/>
      <c r="D13" s="22"/>
      <c r="E13" s="22"/>
      <c r="F13" s="22"/>
      <c r="G13" s="23"/>
      <c r="H13" s="6"/>
      <c r="J13" s="4"/>
      <c r="K13" s="21"/>
      <c r="L13" s="22"/>
      <c r="M13" s="22"/>
      <c r="N13" s="22"/>
      <c r="O13" s="23"/>
      <c r="P13" s="6"/>
      <c r="R13" s="4"/>
      <c r="S13" s="21"/>
      <c r="T13" s="22"/>
      <c r="U13" s="22"/>
      <c r="V13" s="22"/>
      <c r="W13" s="23"/>
      <c r="X13" s="6"/>
      <c r="Z13" s="4"/>
      <c r="AA13" s="21"/>
      <c r="AB13" s="22"/>
      <c r="AC13" s="22"/>
      <c r="AD13" s="22"/>
      <c r="AE13" s="23"/>
      <c r="AF13" s="6"/>
      <c r="AH13" s="4"/>
      <c r="AI13" s="21"/>
      <c r="AJ13" s="22"/>
      <c r="AK13" s="22"/>
      <c r="AL13" s="22"/>
      <c r="AM13" s="23"/>
      <c r="AN13" s="6"/>
    </row>
    <row r="14" spans="2:40">
      <c r="B14" s="4"/>
      <c r="C14" s="21"/>
      <c r="D14" s="22"/>
      <c r="E14" s="22"/>
      <c r="F14" s="22"/>
      <c r="G14" s="23"/>
      <c r="H14" s="6"/>
      <c r="J14" s="4"/>
      <c r="K14" s="21"/>
      <c r="L14" s="22"/>
      <c r="M14" s="22"/>
      <c r="N14" s="22"/>
      <c r="O14" s="23"/>
      <c r="P14" s="6"/>
      <c r="R14" s="4"/>
      <c r="S14" s="21"/>
      <c r="T14" s="22"/>
      <c r="U14" s="22"/>
      <c r="V14" s="22"/>
      <c r="W14" s="23"/>
      <c r="X14" s="6"/>
      <c r="Z14" s="4"/>
      <c r="AA14" s="21"/>
      <c r="AB14" s="22"/>
      <c r="AC14" s="22"/>
      <c r="AD14" s="22"/>
      <c r="AE14" s="23"/>
      <c r="AF14" s="6"/>
      <c r="AH14" s="4"/>
      <c r="AI14" s="21"/>
      <c r="AJ14" s="22"/>
      <c r="AK14" s="22"/>
      <c r="AL14" s="22"/>
      <c r="AM14" s="23"/>
      <c r="AN14" s="6"/>
    </row>
    <row r="15" spans="2:40">
      <c r="B15" s="4"/>
      <c r="C15" s="21"/>
      <c r="D15" s="22"/>
      <c r="E15" s="22"/>
      <c r="F15" s="22"/>
      <c r="G15" s="23"/>
      <c r="H15" s="6"/>
      <c r="J15" s="4"/>
      <c r="K15" s="21"/>
      <c r="L15" s="22"/>
      <c r="M15" s="22"/>
      <c r="N15" s="22"/>
      <c r="O15" s="23"/>
      <c r="P15" s="6"/>
      <c r="R15" s="4"/>
      <c r="S15" s="21"/>
      <c r="T15" s="22"/>
      <c r="U15" s="22"/>
      <c r="V15" s="22"/>
      <c r="W15" s="23"/>
      <c r="X15" s="6"/>
      <c r="Z15" s="4"/>
      <c r="AA15" s="21"/>
      <c r="AB15" s="22"/>
      <c r="AC15" s="22"/>
      <c r="AD15" s="22"/>
      <c r="AE15" s="23"/>
      <c r="AF15" s="6"/>
      <c r="AH15" s="4"/>
      <c r="AI15" s="21"/>
      <c r="AJ15" s="22"/>
      <c r="AK15" s="22"/>
      <c r="AL15" s="22"/>
      <c r="AM15" s="23"/>
      <c r="AN15" s="6"/>
    </row>
    <row r="16" spans="2:40">
      <c r="B16" s="4"/>
      <c r="C16" s="21"/>
      <c r="D16" s="22"/>
      <c r="E16" s="22"/>
      <c r="F16" s="22"/>
      <c r="G16" s="23"/>
      <c r="H16" s="6"/>
      <c r="J16" s="4"/>
      <c r="K16" s="21"/>
      <c r="L16" s="22"/>
      <c r="M16" s="22"/>
      <c r="N16" s="22"/>
      <c r="O16" s="23"/>
      <c r="P16" s="6"/>
      <c r="R16" s="4"/>
      <c r="S16" s="21"/>
      <c r="T16" s="22"/>
      <c r="U16" s="22"/>
      <c r="V16" s="22"/>
      <c r="W16" s="23"/>
      <c r="X16" s="6"/>
      <c r="Z16" s="4"/>
      <c r="AA16" s="21"/>
      <c r="AB16" s="22"/>
      <c r="AC16" s="22"/>
      <c r="AD16" s="22"/>
      <c r="AE16" s="23"/>
      <c r="AF16" s="6"/>
      <c r="AH16" s="4"/>
      <c r="AI16" s="21"/>
      <c r="AJ16" s="22"/>
      <c r="AK16" s="22"/>
      <c r="AL16" s="22"/>
      <c r="AM16" s="23"/>
      <c r="AN16" s="6"/>
    </row>
    <row r="17" spans="2:40">
      <c r="B17" s="4"/>
      <c r="C17" s="21"/>
      <c r="D17" s="22"/>
      <c r="E17" s="22"/>
      <c r="F17" s="22"/>
      <c r="G17" s="23"/>
      <c r="H17" s="6"/>
      <c r="J17" s="4"/>
      <c r="K17" s="21"/>
      <c r="L17" s="22"/>
      <c r="M17" s="22"/>
      <c r="N17" s="22"/>
      <c r="O17" s="23"/>
      <c r="P17" s="6"/>
      <c r="R17" s="4"/>
      <c r="S17" s="21"/>
      <c r="T17" s="22"/>
      <c r="U17" s="22"/>
      <c r="V17" s="22"/>
      <c r="W17" s="23"/>
      <c r="X17" s="6"/>
      <c r="Z17" s="4"/>
      <c r="AA17" s="21"/>
      <c r="AB17" s="22"/>
      <c r="AC17" s="22"/>
      <c r="AD17" s="22"/>
      <c r="AE17" s="23"/>
      <c r="AF17" s="6"/>
      <c r="AH17" s="4"/>
      <c r="AI17" s="21"/>
      <c r="AJ17" s="22"/>
      <c r="AK17" s="22"/>
      <c r="AL17" s="22"/>
      <c r="AM17" s="23"/>
      <c r="AN17" s="6"/>
    </row>
    <row r="18" spans="2:40">
      <c r="B18" s="4"/>
      <c r="C18" s="21"/>
      <c r="D18" s="22"/>
      <c r="E18" s="22"/>
      <c r="F18" s="22"/>
      <c r="G18" s="23"/>
      <c r="H18" s="6"/>
      <c r="J18" s="4"/>
      <c r="K18" s="21"/>
      <c r="L18" s="22"/>
      <c r="M18" s="22"/>
      <c r="N18" s="22"/>
      <c r="O18" s="23"/>
      <c r="P18" s="6"/>
      <c r="R18" s="4"/>
      <c r="S18" s="21"/>
      <c r="T18" s="22"/>
      <c r="U18" s="22"/>
      <c r="V18" s="22"/>
      <c r="W18" s="23"/>
      <c r="X18" s="6"/>
      <c r="Z18" s="4"/>
      <c r="AA18" s="21"/>
      <c r="AB18" s="22"/>
      <c r="AC18" s="22"/>
      <c r="AD18" s="22"/>
      <c r="AE18" s="23"/>
      <c r="AF18" s="6"/>
      <c r="AH18" s="4"/>
      <c r="AI18" s="21"/>
      <c r="AJ18" s="22"/>
      <c r="AK18" s="22"/>
      <c r="AL18" s="22"/>
      <c r="AM18" s="23"/>
      <c r="AN18" s="6"/>
    </row>
    <row r="19" spans="2:40" ht="343.2" customHeight="1">
      <c r="B19" s="4"/>
      <c r="C19" s="21"/>
      <c r="D19" s="22"/>
      <c r="E19" s="22"/>
      <c r="F19" s="22"/>
      <c r="G19" s="23"/>
      <c r="H19" s="6"/>
      <c r="J19" s="4"/>
      <c r="K19" s="21"/>
      <c r="L19" s="22"/>
      <c r="M19" s="22"/>
      <c r="N19" s="22"/>
      <c r="O19" s="23"/>
      <c r="P19" s="6"/>
      <c r="R19" s="4"/>
      <c r="S19" s="21"/>
      <c r="T19" s="22"/>
      <c r="U19" s="22"/>
      <c r="V19" s="22"/>
      <c r="W19" s="23"/>
      <c r="X19" s="6"/>
      <c r="Z19" s="4"/>
      <c r="AA19" s="21"/>
      <c r="AB19" s="22"/>
      <c r="AC19" s="22"/>
      <c r="AD19" s="22"/>
      <c r="AE19" s="23"/>
      <c r="AF19" s="6"/>
      <c r="AH19" s="4"/>
      <c r="AI19" s="21"/>
      <c r="AJ19" s="22"/>
      <c r="AK19" s="22"/>
      <c r="AL19" s="22"/>
      <c r="AM19" s="23"/>
      <c r="AN19" s="6"/>
    </row>
    <row r="20" spans="2:40" ht="157.80000000000001" customHeight="1">
      <c r="B20" s="4"/>
      <c r="C20" s="21"/>
      <c r="D20" s="22"/>
      <c r="E20" s="22"/>
      <c r="F20" s="22"/>
      <c r="G20" s="23"/>
      <c r="H20" s="6"/>
      <c r="J20" s="4"/>
      <c r="K20" s="21"/>
      <c r="L20" s="22"/>
      <c r="M20" s="22"/>
      <c r="N20" s="22"/>
      <c r="O20" s="23"/>
      <c r="P20" s="6"/>
      <c r="R20" s="4"/>
      <c r="S20" s="21"/>
      <c r="T20" s="22"/>
      <c r="U20" s="22"/>
      <c r="V20" s="22"/>
      <c r="W20" s="23"/>
      <c r="X20" s="6"/>
      <c r="Z20" s="4"/>
      <c r="AA20" s="21"/>
      <c r="AB20" s="22"/>
      <c r="AC20" s="22"/>
      <c r="AD20" s="22"/>
      <c r="AE20" s="23"/>
      <c r="AF20" s="6"/>
      <c r="AH20" s="4"/>
      <c r="AI20" s="21"/>
      <c r="AJ20" s="22"/>
      <c r="AK20" s="22"/>
      <c r="AL20" s="22"/>
      <c r="AM20" s="23"/>
      <c r="AN20" s="6"/>
    </row>
    <row r="21" spans="2:40">
      <c r="B21" s="4"/>
      <c r="C21" s="21"/>
      <c r="D21" s="22"/>
      <c r="E21" s="22"/>
      <c r="F21" s="22"/>
      <c r="G21" s="23"/>
      <c r="H21" s="6"/>
      <c r="J21" s="4"/>
      <c r="K21" s="21"/>
      <c r="L21" s="22"/>
      <c r="M21" s="22"/>
      <c r="N21" s="22"/>
      <c r="O21" s="23"/>
      <c r="P21" s="6"/>
      <c r="R21" s="4"/>
      <c r="S21" s="21"/>
      <c r="T21" s="22"/>
      <c r="U21" s="22"/>
      <c r="V21" s="22"/>
      <c r="W21" s="23"/>
      <c r="X21" s="6"/>
      <c r="Z21" s="4"/>
      <c r="AA21" s="21"/>
      <c r="AB21" s="22"/>
      <c r="AC21" s="22"/>
      <c r="AD21" s="22"/>
      <c r="AE21" s="23"/>
      <c r="AF21" s="6"/>
      <c r="AH21" s="4"/>
      <c r="AI21" s="21"/>
      <c r="AJ21" s="22"/>
      <c r="AK21" s="22"/>
      <c r="AL21" s="22"/>
      <c r="AM21" s="23"/>
      <c r="AN21" s="6"/>
    </row>
    <row r="22" spans="2:40" ht="409.6" customHeight="1">
      <c r="B22" s="4"/>
      <c r="C22" s="21"/>
      <c r="D22" s="22"/>
      <c r="E22" s="22"/>
      <c r="F22" s="22"/>
      <c r="G22" s="23"/>
      <c r="H22" s="6"/>
      <c r="J22" s="4"/>
      <c r="K22" s="21"/>
      <c r="L22" s="22"/>
      <c r="M22" s="22"/>
      <c r="N22" s="22"/>
      <c r="O22" s="23"/>
      <c r="P22" s="6"/>
      <c r="R22" s="4"/>
      <c r="S22" s="21"/>
      <c r="T22" s="22"/>
      <c r="U22" s="22"/>
      <c r="V22" s="22"/>
      <c r="W22" s="23"/>
      <c r="X22" s="6"/>
      <c r="Z22" s="4"/>
      <c r="AA22" s="21"/>
      <c r="AB22" s="22"/>
      <c r="AC22" s="22"/>
      <c r="AD22" s="22"/>
      <c r="AE22" s="23"/>
      <c r="AF22" s="6"/>
      <c r="AH22" s="4"/>
      <c r="AI22" s="21"/>
      <c r="AJ22" s="22"/>
      <c r="AK22" s="22"/>
      <c r="AL22" s="22"/>
      <c r="AM22" s="23"/>
      <c r="AN22" s="6"/>
    </row>
    <row r="23" spans="2:40" ht="409.6" customHeight="1">
      <c r="B23" s="4"/>
      <c r="C23" s="21"/>
      <c r="D23" s="22"/>
      <c r="E23" s="22"/>
      <c r="F23" s="22"/>
      <c r="G23" s="23"/>
      <c r="H23" s="6"/>
      <c r="J23" s="4"/>
      <c r="K23" s="21"/>
      <c r="L23" s="22"/>
      <c r="M23" s="22"/>
      <c r="N23" s="22"/>
      <c r="O23" s="23"/>
      <c r="P23" s="6"/>
      <c r="R23" s="4"/>
      <c r="S23" s="21"/>
      <c r="T23" s="22"/>
      <c r="U23" s="22"/>
      <c r="V23" s="22"/>
      <c r="W23" s="23"/>
      <c r="X23" s="6"/>
      <c r="Z23" s="4"/>
      <c r="AA23" s="21"/>
      <c r="AB23" s="22"/>
      <c r="AC23" s="22"/>
      <c r="AD23" s="22"/>
      <c r="AE23" s="23"/>
      <c r="AF23" s="6"/>
      <c r="AH23" s="4"/>
      <c r="AI23" s="21"/>
      <c r="AJ23" s="22"/>
      <c r="AK23" s="22"/>
      <c r="AL23" s="22"/>
      <c r="AM23" s="23"/>
      <c r="AN23" s="6"/>
    </row>
    <row r="24" spans="2:40" ht="30" customHeight="1">
      <c r="B24" s="4"/>
      <c r="C24" s="21"/>
      <c r="D24" s="22"/>
      <c r="E24" s="22"/>
      <c r="F24" s="22"/>
      <c r="G24" s="23"/>
      <c r="H24" s="6"/>
      <c r="J24" s="4"/>
      <c r="K24" s="21"/>
      <c r="L24" s="22"/>
      <c r="M24" s="22"/>
      <c r="N24" s="22"/>
      <c r="O24" s="23"/>
      <c r="P24" s="6"/>
      <c r="R24" s="4"/>
      <c r="S24" s="21"/>
      <c r="T24" s="22"/>
      <c r="U24" s="22"/>
      <c r="V24" s="22"/>
      <c r="W24" s="23"/>
      <c r="X24" s="6"/>
      <c r="Z24" s="4"/>
      <c r="AA24" s="21"/>
      <c r="AB24" s="22"/>
      <c r="AC24" s="22"/>
      <c r="AD24" s="22"/>
      <c r="AE24" s="23"/>
      <c r="AF24" s="6"/>
      <c r="AH24" s="4"/>
      <c r="AI24" s="21"/>
      <c r="AJ24" s="22"/>
      <c r="AK24" s="22"/>
      <c r="AL24" s="22"/>
      <c r="AM24" s="23"/>
      <c r="AN24" s="6"/>
    </row>
    <row r="25" spans="2:40" ht="30.6" customHeight="1" thickBot="1">
      <c r="B25" s="4"/>
      <c r="C25" s="24"/>
      <c r="D25" s="25"/>
      <c r="E25" s="25"/>
      <c r="F25" s="25"/>
      <c r="G25" s="26"/>
      <c r="H25" s="6"/>
      <c r="J25" s="4"/>
      <c r="K25" s="24"/>
      <c r="L25" s="25"/>
      <c r="M25" s="25"/>
      <c r="N25" s="25"/>
      <c r="O25" s="26"/>
      <c r="P25" s="6"/>
      <c r="R25" s="4"/>
      <c r="S25" s="24"/>
      <c r="T25" s="25"/>
      <c r="U25" s="25"/>
      <c r="V25" s="25"/>
      <c r="W25" s="26"/>
      <c r="X25" s="6"/>
      <c r="Z25" s="4"/>
      <c r="AA25" s="24"/>
      <c r="AB25" s="25"/>
      <c r="AC25" s="25"/>
      <c r="AD25" s="25"/>
      <c r="AE25" s="26"/>
      <c r="AF25" s="6"/>
      <c r="AH25" s="4"/>
      <c r="AI25" s="24"/>
      <c r="AJ25" s="25"/>
      <c r="AK25" s="25"/>
      <c r="AL25" s="25"/>
      <c r="AM25" s="26"/>
      <c r="AN25" s="6"/>
    </row>
    <row r="26" spans="2:40" ht="10.8" customHeight="1" thickBot="1">
      <c r="B26" s="7"/>
      <c r="C26" s="8"/>
      <c r="D26" s="8"/>
      <c r="E26" s="8"/>
      <c r="F26" s="8"/>
      <c r="G26" s="8"/>
      <c r="H26" s="9"/>
      <c r="J26" s="7"/>
      <c r="K26" s="8"/>
      <c r="L26" s="8"/>
      <c r="M26" s="8"/>
      <c r="N26" s="8"/>
      <c r="O26" s="8"/>
      <c r="P26" s="9"/>
      <c r="R26" s="7"/>
      <c r="S26" s="8"/>
      <c r="T26" s="8"/>
      <c r="U26" s="8"/>
      <c r="V26" s="8"/>
      <c r="W26" s="8"/>
      <c r="X26" s="9"/>
      <c r="Z26" s="7"/>
      <c r="AA26" s="8"/>
      <c r="AB26" s="8"/>
      <c r="AC26" s="8"/>
      <c r="AD26" s="8"/>
      <c r="AE26" s="8"/>
      <c r="AF26" s="9"/>
      <c r="AH26" s="7"/>
      <c r="AI26" s="8"/>
      <c r="AJ26" s="8"/>
      <c r="AK26" s="8"/>
      <c r="AL26" s="8"/>
      <c r="AM26" s="8"/>
      <c r="AN26" s="9"/>
    </row>
  </sheetData>
  <mergeCells count="5">
    <mergeCell ref="S3:W25"/>
    <mergeCell ref="AA3:AE25"/>
    <mergeCell ref="AI3:AM25"/>
    <mergeCell ref="C3:G25"/>
    <mergeCell ref="K3:O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5"/>
  <sheetViews>
    <sheetView topLeftCell="A115" zoomScale="67" zoomScaleNormal="70" workbookViewId="0">
      <selection activeCell="P121" sqref="P121"/>
    </sheetView>
  </sheetViews>
  <sheetFormatPr defaultRowHeight="14.4"/>
  <cols>
    <col min="2" max="2" width="8.88671875" customWidth="1"/>
    <col min="3" max="3" width="3.33203125" customWidth="1"/>
    <col min="9" max="9" width="15.77734375" customWidth="1"/>
    <col min="10" max="10" width="3.33203125" customWidth="1"/>
    <col min="11" max="11" width="8.33203125" customWidth="1"/>
    <col min="12" max="12" width="11.44140625" customWidth="1"/>
    <col min="13" max="13" width="19.88671875" customWidth="1"/>
    <col min="18" max="18" width="8.88671875" customWidth="1"/>
  </cols>
  <sheetData>
    <row r="1" spans="3:10" ht="15" thickBot="1"/>
    <row r="2" spans="3:10" ht="10.8" customHeight="1" thickBot="1">
      <c r="C2" s="1"/>
      <c r="D2" s="2"/>
      <c r="E2" s="2"/>
      <c r="F2" s="2"/>
      <c r="G2" s="2"/>
      <c r="H2" s="2"/>
      <c r="I2" s="2"/>
      <c r="J2" s="3"/>
    </row>
    <row r="3" spans="3:10">
      <c r="C3" s="4"/>
      <c r="D3" s="27" t="s">
        <v>0</v>
      </c>
      <c r="E3" s="28"/>
      <c r="F3" s="28"/>
      <c r="G3" s="28"/>
      <c r="H3" s="28"/>
      <c r="I3" s="29"/>
      <c r="J3" s="6"/>
    </row>
    <row r="4" spans="3:10">
      <c r="C4" s="4"/>
      <c r="D4" s="30"/>
      <c r="E4" s="31"/>
      <c r="F4" s="31"/>
      <c r="G4" s="31"/>
      <c r="H4" s="31"/>
      <c r="I4" s="32"/>
      <c r="J4" s="6"/>
    </row>
    <row r="5" spans="3:10">
      <c r="C5" s="4"/>
      <c r="D5" s="30"/>
      <c r="E5" s="31"/>
      <c r="F5" s="31"/>
      <c r="G5" s="31"/>
      <c r="H5" s="31"/>
      <c r="I5" s="32"/>
      <c r="J5" s="6"/>
    </row>
    <row r="6" spans="3:10" ht="15" thickBot="1">
      <c r="C6" s="4"/>
      <c r="D6" s="33"/>
      <c r="E6" s="34"/>
      <c r="F6" s="34"/>
      <c r="G6" s="34"/>
      <c r="H6" s="34"/>
      <c r="I6" s="35"/>
      <c r="J6" s="6"/>
    </row>
    <row r="7" spans="3:10" ht="7.2" customHeight="1" thickBot="1">
      <c r="C7" s="4"/>
      <c r="D7" s="5"/>
      <c r="E7" s="5"/>
      <c r="F7" s="5"/>
      <c r="G7" s="5"/>
      <c r="H7" s="5"/>
      <c r="I7" s="5"/>
      <c r="J7" s="6"/>
    </row>
    <row r="8" spans="3:10" ht="16.2" thickBot="1">
      <c r="C8" s="4"/>
      <c r="D8" s="36" t="s">
        <v>1</v>
      </c>
      <c r="E8" s="37"/>
      <c r="F8" s="37"/>
      <c r="G8" s="37"/>
      <c r="H8" s="37"/>
      <c r="I8" s="38"/>
      <c r="J8" s="6"/>
    </row>
    <row r="9" spans="3:10" ht="3" customHeight="1">
      <c r="C9" s="4"/>
      <c r="D9" s="5"/>
      <c r="E9" s="5"/>
      <c r="F9" s="5"/>
      <c r="G9" s="5"/>
      <c r="H9" s="5"/>
      <c r="I9" s="5"/>
      <c r="J9" s="6"/>
    </row>
    <row r="10" spans="3:10" ht="4.8" customHeight="1" thickBot="1">
      <c r="C10" s="4"/>
      <c r="J10" s="6"/>
    </row>
    <row r="11" spans="3:10">
      <c r="C11" s="4"/>
      <c r="D11" s="39"/>
      <c r="E11" s="28"/>
      <c r="F11" s="28"/>
      <c r="G11" s="28"/>
      <c r="H11" s="28"/>
      <c r="I11" s="29"/>
      <c r="J11" s="6"/>
    </row>
    <row r="12" spans="3:10" ht="7.2" customHeight="1">
      <c r="C12" s="4"/>
      <c r="D12" s="30"/>
      <c r="E12" s="31"/>
      <c r="F12" s="31"/>
      <c r="G12" s="31"/>
      <c r="H12" s="31"/>
      <c r="I12" s="32"/>
      <c r="J12" s="6"/>
    </row>
    <row r="13" spans="3:10">
      <c r="C13" s="4"/>
      <c r="D13" s="30"/>
      <c r="E13" s="31"/>
      <c r="F13" s="31"/>
      <c r="G13" s="31"/>
      <c r="H13" s="31"/>
      <c r="I13" s="32"/>
      <c r="J13" s="6"/>
    </row>
    <row r="14" spans="3:10">
      <c r="C14" s="4"/>
      <c r="D14" s="30"/>
      <c r="E14" s="31"/>
      <c r="F14" s="31"/>
      <c r="G14" s="31"/>
      <c r="H14" s="31"/>
      <c r="I14" s="32"/>
      <c r="J14" s="6"/>
    </row>
    <row r="15" spans="3:10" ht="267.60000000000002" customHeight="1">
      <c r="C15" s="4"/>
      <c r="D15" s="30"/>
      <c r="E15" s="31"/>
      <c r="F15" s="31"/>
      <c r="G15" s="31"/>
      <c r="H15" s="31"/>
      <c r="I15" s="32"/>
      <c r="J15" s="6"/>
    </row>
    <row r="16" spans="3:10" ht="57" customHeight="1">
      <c r="C16" s="4"/>
      <c r="D16" s="30"/>
      <c r="E16" s="31"/>
      <c r="F16" s="31"/>
      <c r="G16" s="31"/>
      <c r="H16" s="31"/>
      <c r="I16" s="32"/>
      <c r="J16" s="6"/>
    </row>
    <row r="17" spans="3:10" ht="60.6" customHeight="1">
      <c r="C17" s="4"/>
      <c r="D17" s="30"/>
      <c r="E17" s="31"/>
      <c r="F17" s="31"/>
      <c r="G17" s="31"/>
      <c r="H17" s="31"/>
      <c r="I17" s="32"/>
      <c r="J17" s="6"/>
    </row>
    <row r="18" spans="3:10" ht="101.4" customHeight="1">
      <c r="C18" s="4"/>
      <c r="D18" s="30"/>
      <c r="E18" s="31"/>
      <c r="F18" s="31"/>
      <c r="G18" s="31"/>
      <c r="H18" s="31"/>
      <c r="I18" s="32"/>
      <c r="J18" s="6"/>
    </row>
    <row r="19" spans="3:10" ht="278.39999999999998" customHeight="1">
      <c r="C19" s="4"/>
      <c r="D19" s="30"/>
      <c r="E19" s="31"/>
      <c r="F19" s="31"/>
      <c r="G19" s="31"/>
      <c r="H19" s="31"/>
      <c r="I19" s="32"/>
      <c r="J19" s="6"/>
    </row>
    <row r="20" spans="3:10" ht="13.2" customHeight="1">
      <c r="C20" s="4"/>
      <c r="D20" s="30"/>
      <c r="E20" s="31"/>
      <c r="F20" s="31"/>
      <c r="G20" s="31"/>
      <c r="H20" s="31"/>
      <c r="I20" s="32"/>
      <c r="J20" s="6"/>
    </row>
    <row r="21" spans="3:10" ht="4.2" hidden="1" customHeight="1">
      <c r="C21" s="4"/>
      <c r="D21" s="30"/>
      <c r="E21" s="31"/>
      <c r="F21" s="31"/>
      <c r="G21" s="31"/>
      <c r="H21" s="31"/>
      <c r="I21" s="32"/>
      <c r="J21" s="6"/>
    </row>
    <row r="22" spans="3:10" hidden="1">
      <c r="C22" s="4"/>
      <c r="D22" s="30"/>
      <c r="E22" s="31"/>
      <c r="F22" s="31"/>
      <c r="G22" s="31"/>
      <c r="H22" s="31"/>
      <c r="I22" s="32"/>
      <c r="J22" s="6"/>
    </row>
    <row r="23" spans="3:10" hidden="1">
      <c r="C23" s="4"/>
      <c r="D23" s="30"/>
      <c r="E23" s="31"/>
      <c r="F23" s="31"/>
      <c r="G23" s="31"/>
      <c r="H23" s="31"/>
      <c r="I23" s="32"/>
      <c r="J23" s="6"/>
    </row>
    <row r="24" spans="3:10" ht="256.2" customHeight="1" thickBot="1">
      <c r="C24" s="4"/>
      <c r="D24" s="33"/>
      <c r="E24" s="34"/>
      <c r="F24" s="34"/>
      <c r="G24" s="34"/>
      <c r="H24" s="34"/>
      <c r="I24" s="35"/>
      <c r="J24" s="6"/>
    </row>
    <row r="25" spans="3:10" ht="15" thickBot="1">
      <c r="C25" s="4"/>
      <c r="J25" s="6"/>
    </row>
    <row r="26" spans="3:10" ht="321.60000000000002" customHeight="1">
      <c r="C26" s="4"/>
      <c r="D26" s="18"/>
      <c r="E26" s="19"/>
      <c r="F26" s="19"/>
      <c r="G26" s="19"/>
      <c r="H26" s="19"/>
      <c r="I26" s="20"/>
      <c r="J26" s="6"/>
    </row>
    <row r="27" spans="3:10" ht="311.39999999999998" customHeight="1">
      <c r="C27" s="4"/>
      <c r="D27" s="21"/>
      <c r="E27" s="22"/>
      <c r="F27" s="22"/>
      <c r="G27" s="22"/>
      <c r="H27" s="22"/>
      <c r="I27" s="23"/>
      <c r="J27" s="6"/>
    </row>
    <row r="28" spans="3:10" ht="217.2" customHeight="1">
      <c r="C28" s="4"/>
      <c r="D28" s="21"/>
      <c r="E28" s="22"/>
      <c r="F28" s="22"/>
      <c r="G28" s="22"/>
      <c r="H28" s="22"/>
      <c r="I28" s="23"/>
      <c r="J28" s="6"/>
    </row>
    <row r="29" spans="3:10" ht="239.4" customHeight="1">
      <c r="C29" s="4"/>
      <c r="D29" s="21"/>
      <c r="E29" s="22"/>
      <c r="F29" s="22"/>
      <c r="G29" s="22"/>
      <c r="H29" s="22"/>
      <c r="I29" s="23"/>
      <c r="J29" s="6"/>
    </row>
    <row r="30" spans="3:10" ht="208.2" customHeight="1">
      <c r="C30" s="4"/>
      <c r="D30" s="21"/>
      <c r="E30" s="22"/>
      <c r="F30" s="22"/>
      <c r="G30" s="22"/>
      <c r="H30" s="22"/>
      <c r="I30" s="23"/>
      <c r="J30" s="6"/>
    </row>
    <row r="31" spans="3:10">
      <c r="C31" s="4"/>
      <c r="D31" s="21"/>
      <c r="E31" s="22"/>
      <c r="F31" s="22"/>
      <c r="G31" s="22"/>
      <c r="H31" s="22"/>
      <c r="I31" s="23"/>
      <c r="J31" s="6"/>
    </row>
    <row r="32" spans="3:10" ht="409.6" customHeight="1">
      <c r="C32" s="4"/>
      <c r="D32" s="21"/>
      <c r="E32" s="22"/>
      <c r="F32" s="22"/>
      <c r="G32" s="22"/>
      <c r="H32" s="22"/>
      <c r="I32" s="23"/>
      <c r="J32" s="6"/>
    </row>
    <row r="33" spans="3:10" ht="409.2" customHeight="1">
      <c r="C33" s="4"/>
      <c r="D33" s="21"/>
      <c r="E33" s="22"/>
      <c r="F33" s="22"/>
      <c r="G33" s="22"/>
      <c r="H33" s="22"/>
      <c r="I33" s="23"/>
      <c r="J33" s="6"/>
    </row>
    <row r="34" spans="3:10" ht="408.6" customHeight="1">
      <c r="C34" s="4"/>
      <c r="D34" s="21"/>
      <c r="E34" s="22"/>
      <c r="F34" s="22"/>
      <c r="G34" s="22"/>
      <c r="H34" s="22"/>
      <c r="I34" s="23"/>
      <c r="J34" s="6"/>
    </row>
    <row r="35" spans="3:10" ht="198.6" customHeight="1">
      <c r="C35" s="4"/>
      <c r="D35" s="21"/>
      <c r="E35" s="22"/>
      <c r="F35" s="22"/>
      <c r="G35" s="22"/>
      <c r="H35" s="22"/>
      <c r="I35" s="23"/>
      <c r="J35" s="6"/>
    </row>
    <row r="36" spans="3:10" ht="408.6" customHeight="1">
      <c r="C36" s="4"/>
      <c r="D36" s="21"/>
      <c r="E36" s="22"/>
      <c r="F36" s="22"/>
      <c r="G36" s="22"/>
      <c r="H36" s="22"/>
      <c r="I36" s="23"/>
      <c r="J36" s="6"/>
    </row>
    <row r="37" spans="3:10" ht="168" customHeight="1">
      <c r="C37" s="4"/>
      <c r="D37" s="21"/>
      <c r="E37" s="22"/>
      <c r="F37" s="22"/>
      <c r="G37" s="22"/>
      <c r="H37" s="22"/>
      <c r="I37" s="23"/>
      <c r="J37" s="6"/>
    </row>
    <row r="38" spans="3:10">
      <c r="C38" s="4"/>
      <c r="D38" s="21"/>
      <c r="E38" s="22"/>
      <c r="F38" s="22"/>
      <c r="G38" s="22"/>
      <c r="H38" s="22"/>
      <c r="I38" s="23"/>
      <c r="J38" s="6"/>
    </row>
    <row r="39" spans="3:10">
      <c r="C39" s="4"/>
      <c r="D39" s="21"/>
      <c r="E39" s="22"/>
      <c r="F39" s="22"/>
      <c r="G39" s="22"/>
      <c r="H39" s="22"/>
      <c r="I39" s="23"/>
      <c r="J39" s="6"/>
    </row>
    <row r="40" spans="3:10">
      <c r="C40" s="4"/>
      <c r="D40" s="21"/>
      <c r="E40" s="22"/>
      <c r="F40" s="22"/>
      <c r="G40" s="22"/>
      <c r="H40" s="22"/>
      <c r="I40" s="23"/>
      <c r="J40" s="6"/>
    </row>
    <row r="41" spans="3:10">
      <c r="C41" s="4"/>
      <c r="D41" s="21"/>
      <c r="E41" s="22"/>
      <c r="F41" s="22"/>
      <c r="G41" s="22"/>
      <c r="H41" s="22"/>
      <c r="I41" s="23"/>
      <c r="J41" s="6"/>
    </row>
    <row r="42" spans="3:10">
      <c r="C42" s="4"/>
      <c r="D42" s="21"/>
      <c r="E42" s="22"/>
      <c r="F42" s="22"/>
      <c r="G42" s="22"/>
      <c r="H42" s="22"/>
      <c r="I42" s="23"/>
      <c r="J42" s="6"/>
    </row>
    <row r="43" spans="3:10" ht="15" thickBot="1">
      <c r="C43" s="4"/>
      <c r="D43" s="24"/>
      <c r="E43" s="25"/>
      <c r="F43" s="25"/>
      <c r="G43" s="25"/>
      <c r="H43" s="25"/>
      <c r="I43" s="26"/>
      <c r="J43" s="6"/>
    </row>
    <row r="44" spans="3:10">
      <c r="C44" s="4"/>
      <c r="D44" s="11"/>
      <c r="E44" s="11"/>
      <c r="F44" s="11"/>
      <c r="G44" s="11"/>
      <c r="H44" s="11"/>
      <c r="I44" s="11"/>
      <c r="J44" s="6"/>
    </row>
    <row r="45" spans="3:10" ht="0.6" customHeight="1" thickBot="1">
      <c r="C45" s="4"/>
      <c r="D45" s="11"/>
      <c r="E45" s="11"/>
      <c r="F45" s="11"/>
      <c r="G45" s="11"/>
      <c r="H45" s="11"/>
      <c r="I45" s="11"/>
      <c r="J45" s="6"/>
    </row>
    <row r="46" spans="3:10">
      <c r="C46" s="4"/>
      <c r="D46" s="18"/>
      <c r="E46" s="19"/>
      <c r="F46" s="19"/>
      <c r="G46" s="19"/>
      <c r="H46" s="19"/>
      <c r="I46" s="20"/>
      <c r="J46" s="6"/>
    </row>
    <row r="47" spans="3:10">
      <c r="C47" s="4"/>
      <c r="D47" s="21"/>
      <c r="E47" s="22"/>
      <c r="F47" s="22"/>
      <c r="G47" s="22"/>
      <c r="H47" s="22"/>
      <c r="I47" s="23"/>
      <c r="J47" s="6"/>
    </row>
    <row r="48" spans="3:10">
      <c r="C48" s="4"/>
      <c r="D48" s="21"/>
      <c r="E48" s="22"/>
      <c r="F48" s="22"/>
      <c r="G48" s="22"/>
      <c r="H48" s="22"/>
      <c r="I48" s="23"/>
      <c r="J48" s="6"/>
    </row>
    <row r="49" spans="3:10">
      <c r="C49" s="4"/>
      <c r="D49" s="21"/>
      <c r="E49" s="22"/>
      <c r="F49" s="22"/>
      <c r="G49" s="22"/>
      <c r="H49" s="22"/>
      <c r="I49" s="23"/>
      <c r="J49" s="6"/>
    </row>
    <row r="50" spans="3:10">
      <c r="C50" s="4"/>
      <c r="D50" s="21"/>
      <c r="E50" s="22"/>
      <c r="F50" s="22"/>
      <c r="G50" s="22"/>
      <c r="H50" s="22"/>
      <c r="I50" s="23"/>
      <c r="J50" s="6"/>
    </row>
    <row r="51" spans="3:10">
      <c r="C51" s="4"/>
      <c r="D51" s="21"/>
      <c r="E51" s="22"/>
      <c r="F51" s="22"/>
      <c r="G51" s="22"/>
      <c r="H51" s="22"/>
      <c r="I51" s="23"/>
      <c r="J51" s="6"/>
    </row>
    <row r="52" spans="3:10">
      <c r="C52" s="4"/>
      <c r="D52" s="21"/>
      <c r="E52" s="22"/>
      <c r="F52" s="22"/>
      <c r="G52" s="22"/>
      <c r="H52" s="22"/>
      <c r="I52" s="23"/>
      <c r="J52" s="6"/>
    </row>
    <row r="53" spans="3:10">
      <c r="C53" s="4"/>
      <c r="D53" s="21"/>
      <c r="E53" s="22"/>
      <c r="F53" s="22"/>
      <c r="G53" s="22"/>
      <c r="H53" s="22"/>
      <c r="I53" s="23"/>
      <c r="J53" s="6"/>
    </row>
    <row r="54" spans="3:10" ht="310.2" customHeight="1">
      <c r="C54" s="4"/>
      <c r="D54" s="21"/>
      <c r="E54" s="22"/>
      <c r="F54" s="22"/>
      <c r="G54" s="22"/>
      <c r="H54" s="22"/>
      <c r="I54" s="23"/>
      <c r="J54" s="6"/>
    </row>
    <row r="55" spans="3:10">
      <c r="C55" s="4"/>
      <c r="D55" s="21"/>
      <c r="E55" s="22"/>
      <c r="F55" s="22"/>
      <c r="G55" s="22"/>
      <c r="H55" s="22"/>
      <c r="I55" s="23"/>
      <c r="J55" s="6"/>
    </row>
    <row r="56" spans="3:10" ht="360" customHeight="1">
      <c r="C56" s="4"/>
      <c r="D56" s="21"/>
      <c r="E56" s="22"/>
      <c r="F56" s="22"/>
      <c r="G56" s="22"/>
      <c r="H56" s="22"/>
      <c r="I56" s="23"/>
      <c r="J56" s="6"/>
    </row>
    <row r="57" spans="3:10">
      <c r="C57" s="4"/>
      <c r="D57" s="21"/>
      <c r="E57" s="22"/>
      <c r="F57" s="22"/>
      <c r="G57" s="22"/>
      <c r="H57" s="22"/>
      <c r="I57" s="23"/>
      <c r="J57" s="6"/>
    </row>
    <row r="58" spans="3:10">
      <c r="C58" s="4"/>
      <c r="D58" s="21"/>
      <c r="E58" s="22"/>
      <c r="F58" s="22"/>
      <c r="G58" s="22"/>
      <c r="H58" s="22"/>
      <c r="I58" s="23"/>
      <c r="J58" s="6"/>
    </row>
    <row r="59" spans="3:10">
      <c r="C59" s="4"/>
      <c r="D59" s="21"/>
      <c r="E59" s="22"/>
      <c r="F59" s="22"/>
      <c r="G59" s="22"/>
      <c r="H59" s="22"/>
      <c r="I59" s="23"/>
      <c r="J59" s="6"/>
    </row>
    <row r="60" spans="3:10" ht="331.8" customHeight="1">
      <c r="C60" s="4"/>
      <c r="D60" s="21"/>
      <c r="E60" s="22"/>
      <c r="F60" s="22"/>
      <c r="G60" s="22"/>
      <c r="H60" s="22"/>
      <c r="I60" s="23"/>
      <c r="J60" s="6"/>
    </row>
    <row r="61" spans="3:10" ht="375" customHeight="1">
      <c r="C61" s="4"/>
      <c r="D61" s="21"/>
      <c r="E61" s="22"/>
      <c r="F61" s="22"/>
      <c r="G61" s="22"/>
      <c r="H61" s="22"/>
      <c r="I61" s="23"/>
      <c r="J61" s="6"/>
    </row>
    <row r="62" spans="3:10" ht="302.39999999999998" customHeight="1">
      <c r="C62" s="4"/>
      <c r="D62" s="21"/>
      <c r="E62" s="22"/>
      <c r="F62" s="22"/>
      <c r="G62" s="22"/>
      <c r="H62" s="22"/>
      <c r="I62" s="23"/>
      <c r="J62" s="6"/>
    </row>
    <row r="63" spans="3:10" ht="284.39999999999998" customHeight="1">
      <c r="C63" s="4"/>
      <c r="D63" s="21"/>
      <c r="E63" s="22"/>
      <c r="F63" s="22"/>
      <c r="G63" s="22"/>
      <c r="H63" s="22"/>
      <c r="I63" s="23"/>
      <c r="J63" s="6"/>
    </row>
    <row r="64" spans="3:10" ht="130.80000000000001" customHeight="1" thickBot="1">
      <c r="C64" s="4"/>
      <c r="D64" s="24"/>
      <c r="E64" s="25"/>
      <c r="F64" s="25"/>
      <c r="G64" s="25"/>
      <c r="H64" s="25"/>
      <c r="I64" s="26"/>
      <c r="J64" s="6"/>
    </row>
    <row r="65" spans="2:11" ht="2.4" customHeight="1">
      <c r="C65" s="4"/>
      <c r="D65" s="10"/>
      <c r="E65" s="10"/>
      <c r="F65" s="10"/>
      <c r="G65" s="10"/>
      <c r="H65" s="10"/>
      <c r="I65" s="10"/>
      <c r="J65" s="6"/>
    </row>
    <row r="66" spans="2:11" hidden="1">
      <c r="C66" s="4"/>
      <c r="D66" s="5"/>
      <c r="E66" s="5"/>
      <c r="F66" s="5"/>
      <c r="G66" s="5"/>
      <c r="H66" s="5"/>
      <c r="I66" s="5"/>
      <c r="J66" s="6"/>
    </row>
    <row r="67" spans="2:11" hidden="1">
      <c r="C67" s="4"/>
      <c r="D67" s="5"/>
      <c r="E67" s="5"/>
      <c r="F67" s="5"/>
      <c r="G67" s="5"/>
      <c r="H67" s="5"/>
      <c r="I67" s="5"/>
      <c r="J67" s="6"/>
    </row>
    <row r="68" spans="2:11" ht="15" hidden="1" customHeight="1">
      <c r="C68" s="4"/>
      <c r="D68" s="5"/>
      <c r="E68" s="5"/>
      <c r="F68" s="5"/>
      <c r="G68" s="5"/>
      <c r="H68" s="5"/>
      <c r="I68" s="5"/>
      <c r="J68" s="6"/>
    </row>
    <row r="69" spans="2:11" ht="122.4" hidden="1" customHeight="1">
      <c r="C69" s="4"/>
      <c r="D69" s="5"/>
      <c r="E69" s="5"/>
      <c r="F69" s="5"/>
      <c r="G69" s="5"/>
      <c r="H69" s="5"/>
      <c r="I69" s="5"/>
      <c r="J69" s="6"/>
    </row>
    <row r="70" spans="2:11" ht="12" customHeight="1" thickBot="1">
      <c r="C70" s="4"/>
      <c r="D70" s="5"/>
      <c r="E70" s="5"/>
      <c r="F70" s="5"/>
      <c r="G70" s="5"/>
      <c r="H70" s="5"/>
      <c r="I70" s="5"/>
      <c r="J70" s="6"/>
    </row>
    <row r="71" spans="2:11" ht="318" customHeight="1">
      <c r="C71" s="4"/>
      <c r="D71" s="40"/>
      <c r="E71" s="41"/>
      <c r="F71" s="41"/>
      <c r="G71" s="41"/>
      <c r="H71" s="41"/>
      <c r="I71" s="42"/>
      <c r="J71" s="6"/>
    </row>
    <row r="72" spans="2:11" ht="409.6" customHeight="1" thickBot="1">
      <c r="C72" s="4"/>
      <c r="D72" s="47"/>
      <c r="E72" s="48"/>
      <c r="F72" s="48"/>
      <c r="G72" s="48"/>
      <c r="H72" s="48"/>
      <c r="I72" s="49"/>
      <c r="J72" s="6"/>
    </row>
    <row r="73" spans="2:11" ht="409.2" customHeight="1">
      <c r="B73" s="6"/>
      <c r="C73" s="5"/>
      <c r="D73" s="43"/>
      <c r="E73" s="44"/>
      <c r="F73" s="44"/>
      <c r="G73" s="44"/>
      <c r="H73" s="44"/>
      <c r="I73" s="45"/>
      <c r="J73" s="6"/>
    </row>
    <row r="74" spans="2:11" ht="409.2" customHeight="1">
      <c r="B74" s="6"/>
      <c r="C74" s="5"/>
      <c r="D74" s="43"/>
      <c r="E74" s="44"/>
      <c r="F74" s="44"/>
      <c r="G74" s="44"/>
      <c r="H74" s="44"/>
      <c r="I74" s="45"/>
      <c r="J74" s="46"/>
      <c r="K74" s="5"/>
    </row>
    <row r="75" spans="2:11" ht="147" customHeight="1">
      <c r="B75" s="6"/>
      <c r="C75" s="5"/>
      <c r="D75" s="4"/>
      <c r="E75" s="5"/>
      <c r="F75" s="5"/>
      <c r="G75" s="5"/>
      <c r="H75" s="5"/>
      <c r="I75" s="6"/>
      <c r="J75" s="46"/>
      <c r="K75" s="5"/>
    </row>
    <row r="76" spans="2:11">
      <c r="B76" s="6"/>
      <c r="C76" s="5"/>
      <c r="D76" s="4"/>
      <c r="E76" s="5"/>
      <c r="F76" s="5"/>
      <c r="G76" s="5"/>
      <c r="H76" s="5"/>
      <c r="I76" s="6"/>
      <c r="J76" s="46"/>
      <c r="K76" s="5"/>
    </row>
    <row r="77" spans="2:11">
      <c r="B77" s="6"/>
      <c r="C77" s="5"/>
      <c r="D77" s="4"/>
      <c r="E77" s="5"/>
      <c r="F77" s="5"/>
      <c r="G77" s="5"/>
      <c r="H77" s="5"/>
      <c r="I77" s="6"/>
      <c r="J77" s="46"/>
      <c r="K77" s="5"/>
    </row>
    <row r="78" spans="2:11">
      <c r="B78" s="6"/>
      <c r="D78" s="4"/>
      <c r="E78" s="5"/>
      <c r="F78" s="5"/>
      <c r="G78" s="5"/>
      <c r="H78" s="5"/>
      <c r="I78" s="6"/>
      <c r="J78" s="46"/>
    </row>
    <row r="79" spans="2:11">
      <c r="B79" s="6"/>
      <c r="D79" s="4"/>
      <c r="E79" s="5"/>
      <c r="F79" s="5"/>
      <c r="G79" s="5"/>
      <c r="H79" s="5"/>
      <c r="I79" s="6"/>
      <c r="J79" s="46"/>
    </row>
    <row r="80" spans="2:11">
      <c r="B80" s="6"/>
      <c r="D80" s="4"/>
      <c r="E80" s="5"/>
      <c r="F80" s="5"/>
      <c r="G80" s="5"/>
      <c r="H80" s="5"/>
      <c r="I80" s="6"/>
      <c r="J80" s="46"/>
    </row>
    <row r="81" spans="2:10">
      <c r="B81" s="6"/>
      <c r="D81" s="4"/>
      <c r="E81" s="5"/>
      <c r="F81" s="5"/>
      <c r="G81" s="5"/>
      <c r="H81" s="5"/>
      <c r="I81" s="6"/>
      <c r="J81" s="46"/>
    </row>
    <row r="82" spans="2:10">
      <c r="B82" s="6"/>
      <c r="D82" s="4"/>
      <c r="E82" s="5"/>
      <c r="F82" s="5"/>
      <c r="G82" s="5"/>
      <c r="H82" s="5"/>
      <c r="I82" s="6"/>
      <c r="J82" s="46"/>
    </row>
    <row r="83" spans="2:10">
      <c r="B83" s="6"/>
      <c r="D83" s="4"/>
      <c r="E83" s="5"/>
      <c r="F83" s="5"/>
      <c r="G83" s="5"/>
      <c r="H83" s="5"/>
      <c r="I83" s="6"/>
      <c r="J83" s="6"/>
    </row>
    <row r="84" spans="2:10">
      <c r="B84" s="6"/>
      <c r="D84" s="4"/>
      <c r="E84" s="5"/>
      <c r="F84" s="5"/>
      <c r="G84" s="5"/>
      <c r="H84" s="5"/>
      <c r="I84" s="6"/>
      <c r="J84" s="6"/>
    </row>
    <row r="85" spans="2:10">
      <c r="B85" s="6"/>
      <c r="D85" s="4"/>
      <c r="E85" s="5"/>
      <c r="F85" s="5"/>
      <c r="G85" s="5"/>
      <c r="H85" s="5"/>
      <c r="I85" s="6"/>
      <c r="J85" s="6"/>
    </row>
    <row r="86" spans="2:10">
      <c r="B86" s="6"/>
      <c r="D86" s="4"/>
      <c r="E86" s="5"/>
      <c r="F86" s="5"/>
      <c r="G86" s="5"/>
      <c r="H86" s="5"/>
      <c r="I86" s="6"/>
      <c r="J86" s="6"/>
    </row>
    <row r="87" spans="2:10">
      <c r="B87" s="6"/>
      <c r="D87" s="4"/>
      <c r="E87" s="5"/>
      <c r="F87" s="5"/>
      <c r="G87" s="5"/>
      <c r="H87" s="5"/>
      <c r="I87" s="6"/>
      <c r="J87" s="6"/>
    </row>
    <row r="88" spans="2:10">
      <c r="B88" s="6"/>
      <c r="D88" s="4"/>
      <c r="E88" s="5"/>
      <c r="F88" s="5"/>
      <c r="G88" s="5"/>
      <c r="H88" s="5"/>
      <c r="I88" s="6"/>
      <c r="J88" s="6"/>
    </row>
    <row r="89" spans="2:10">
      <c r="B89" s="6"/>
      <c r="D89" s="4"/>
      <c r="E89" s="5"/>
      <c r="F89" s="5"/>
      <c r="G89" s="5"/>
      <c r="H89" s="5"/>
      <c r="I89" s="6"/>
      <c r="J89" s="6"/>
    </row>
    <row r="90" spans="2:10">
      <c r="B90" s="6"/>
      <c r="D90" s="4"/>
      <c r="E90" s="5"/>
      <c r="F90" s="5"/>
      <c r="G90" s="5"/>
      <c r="H90" s="5"/>
      <c r="I90" s="6"/>
      <c r="J90" s="6"/>
    </row>
    <row r="91" spans="2:10">
      <c r="B91" s="6"/>
      <c r="D91" s="4"/>
      <c r="E91" s="5"/>
      <c r="F91" s="5"/>
      <c r="G91" s="5"/>
      <c r="H91" s="5"/>
      <c r="I91" s="6"/>
      <c r="J91" s="6"/>
    </row>
    <row r="92" spans="2:10">
      <c r="B92" s="6"/>
      <c r="D92" s="4"/>
      <c r="E92" s="5"/>
      <c r="F92" s="5"/>
      <c r="G92" s="5"/>
      <c r="H92" s="5"/>
      <c r="I92" s="6"/>
      <c r="J92" s="6"/>
    </row>
    <row r="93" spans="2:10">
      <c r="B93" s="6"/>
      <c r="D93" s="4"/>
      <c r="E93" s="5"/>
      <c r="F93" s="5"/>
      <c r="G93" s="5"/>
      <c r="H93" s="5"/>
      <c r="I93" s="6"/>
      <c r="J93" s="6"/>
    </row>
    <row r="94" spans="2:10">
      <c r="B94" s="6"/>
      <c r="D94" s="4"/>
      <c r="E94" s="5"/>
      <c r="F94" s="5"/>
      <c r="G94" s="5"/>
      <c r="H94" s="5"/>
      <c r="I94" s="6"/>
      <c r="J94" s="6"/>
    </row>
    <row r="95" spans="2:10">
      <c r="B95" s="6"/>
      <c r="D95" s="4"/>
      <c r="E95" s="5"/>
      <c r="F95" s="5"/>
      <c r="G95" s="5"/>
      <c r="H95" s="5"/>
      <c r="I95" s="6"/>
      <c r="J95" s="6"/>
    </row>
    <row r="96" spans="2:10">
      <c r="B96" s="6"/>
      <c r="D96" s="4"/>
      <c r="E96" s="5"/>
      <c r="F96" s="5"/>
      <c r="G96" s="5"/>
      <c r="H96" s="5"/>
      <c r="I96" s="6"/>
      <c r="J96" s="6"/>
    </row>
    <row r="97" spans="2:10">
      <c r="B97" s="6"/>
      <c r="D97" s="4"/>
      <c r="E97" s="5"/>
      <c r="F97" s="5"/>
      <c r="G97" s="5"/>
      <c r="H97" s="5"/>
      <c r="I97" s="6"/>
      <c r="J97" s="6"/>
    </row>
    <row r="98" spans="2:10">
      <c r="B98" s="6"/>
      <c r="D98" s="4"/>
      <c r="E98" s="5"/>
      <c r="F98" s="5"/>
      <c r="G98" s="5"/>
      <c r="H98" s="5"/>
      <c r="I98" s="6"/>
      <c r="J98" s="6"/>
    </row>
    <row r="99" spans="2:10">
      <c r="B99" s="6"/>
      <c r="D99" s="4"/>
      <c r="E99" s="5"/>
      <c r="F99" s="5"/>
      <c r="G99" s="5"/>
      <c r="H99" s="5"/>
      <c r="I99" s="6"/>
      <c r="J99" s="6"/>
    </row>
    <row r="100" spans="2:10" ht="265.2" customHeight="1">
      <c r="B100" s="6"/>
      <c r="D100" s="4"/>
      <c r="E100" s="5"/>
      <c r="F100" s="5"/>
      <c r="G100" s="5"/>
      <c r="H100" s="5"/>
      <c r="I100" s="6"/>
      <c r="J100" s="6"/>
    </row>
    <row r="101" spans="2:10" ht="15" thickBot="1">
      <c r="B101" s="6"/>
      <c r="D101" s="7"/>
      <c r="E101" s="8"/>
      <c r="F101" s="8"/>
      <c r="G101" s="8"/>
      <c r="H101" s="8"/>
      <c r="I101" s="9"/>
      <c r="J101" s="6"/>
    </row>
    <row r="102" spans="2:10" ht="15" thickBot="1">
      <c r="B102" s="6"/>
      <c r="C102" s="8"/>
      <c r="D102" s="8"/>
      <c r="E102" s="8"/>
      <c r="F102" s="8"/>
      <c r="G102" s="8"/>
      <c r="H102" s="8"/>
      <c r="I102" s="8"/>
      <c r="J102" s="9"/>
    </row>
    <row r="103" spans="2:10" ht="15" thickBot="1"/>
    <row r="104" spans="2:10">
      <c r="C104" s="51"/>
      <c r="D104" s="51"/>
      <c r="E104" s="52"/>
      <c r="F104" s="52"/>
      <c r="G104" s="52"/>
      <c r="H104" s="52"/>
      <c r="I104" s="53"/>
      <c r="J104" s="53"/>
    </row>
    <row r="105" spans="2:10">
      <c r="C105" s="54"/>
      <c r="D105" s="54"/>
      <c r="E105" s="5"/>
      <c r="F105" s="5"/>
      <c r="G105" s="5"/>
      <c r="H105" s="5"/>
      <c r="I105" s="55"/>
      <c r="J105" s="55"/>
    </row>
    <row r="106" spans="2:10">
      <c r="C106" s="54"/>
      <c r="D106" s="54"/>
      <c r="E106" s="5"/>
      <c r="F106" s="5"/>
      <c r="G106" s="5"/>
      <c r="H106" s="5"/>
      <c r="I106" s="55"/>
      <c r="J106" s="55"/>
    </row>
    <row r="107" spans="2:10">
      <c r="C107" s="54"/>
      <c r="D107" s="54"/>
      <c r="E107" s="5"/>
      <c r="F107" s="5"/>
      <c r="G107" s="5"/>
      <c r="H107" s="5"/>
      <c r="I107" s="55"/>
      <c r="J107" s="55"/>
    </row>
    <row r="108" spans="2:10">
      <c r="C108" s="54"/>
      <c r="D108" s="54"/>
      <c r="E108" s="5"/>
      <c r="F108" s="5"/>
      <c r="G108" s="5"/>
      <c r="H108" s="5"/>
      <c r="I108" s="55"/>
      <c r="J108" s="55"/>
    </row>
    <row r="109" spans="2:10" ht="123" customHeight="1">
      <c r="C109" s="54"/>
      <c r="D109" s="54"/>
      <c r="E109" s="5"/>
      <c r="F109" s="5"/>
      <c r="G109" s="5"/>
      <c r="H109" s="5"/>
      <c r="I109" s="55"/>
      <c r="J109" s="55"/>
    </row>
    <row r="110" spans="2:10" ht="103.8" customHeight="1">
      <c r="C110" s="54"/>
      <c r="D110" s="54"/>
      <c r="E110" s="5"/>
      <c r="F110" s="5"/>
      <c r="G110" s="5"/>
      <c r="H110" s="5"/>
      <c r="I110" s="55"/>
      <c r="J110" s="55"/>
    </row>
    <row r="111" spans="2:10">
      <c r="C111" s="54"/>
      <c r="D111" s="54"/>
      <c r="E111" s="5"/>
      <c r="F111" s="5"/>
      <c r="G111" s="5"/>
      <c r="H111" s="5"/>
      <c r="I111" s="55"/>
      <c r="J111" s="55"/>
    </row>
    <row r="112" spans="2:10">
      <c r="C112" s="54"/>
      <c r="D112" s="54"/>
      <c r="E112" s="5"/>
      <c r="F112" s="5"/>
      <c r="G112" s="5"/>
      <c r="H112" s="5"/>
      <c r="I112" s="55"/>
      <c r="J112" s="55"/>
    </row>
    <row r="113" spans="3:10">
      <c r="C113" s="54"/>
      <c r="D113" s="54"/>
      <c r="E113" s="5"/>
      <c r="F113" s="5"/>
      <c r="G113" s="5"/>
      <c r="H113" s="5"/>
      <c r="I113" s="55"/>
      <c r="J113" s="55"/>
    </row>
    <row r="114" spans="3:10">
      <c r="C114" s="54"/>
      <c r="D114" s="54"/>
      <c r="E114" s="5"/>
      <c r="F114" s="5"/>
      <c r="G114" s="5"/>
      <c r="H114" s="5"/>
      <c r="I114" s="55"/>
      <c r="J114" s="55"/>
    </row>
    <row r="115" spans="3:10">
      <c r="C115" s="54"/>
      <c r="D115" s="54"/>
      <c r="E115" s="5"/>
      <c r="F115" s="5"/>
      <c r="G115" s="5"/>
      <c r="H115" s="5"/>
      <c r="I115" s="55"/>
      <c r="J115" s="55"/>
    </row>
    <row r="116" spans="3:10">
      <c r="C116" s="54"/>
      <c r="D116" s="54"/>
      <c r="E116" s="5"/>
      <c r="F116" s="5"/>
      <c r="G116" s="5"/>
      <c r="H116" s="5"/>
      <c r="I116" s="55"/>
      <c r="J116" s="55"/>
    </row>
    <row r="117" spans="3:10" ht="15" thickBot="1">
      <c r="C117" s="56"/>
      <c r="D117" s="56"/>
      <c r="E117" s="50"/>
      <c r="F117" s="50"/>
      <c r="G117" s="50"/>
      <c r="H117" s="50"/>
      <c r="I117" s="57"/>
      <c r="J117" s="55"/>
    </row>
    <row r="118" spans="3:10">
      <c r="C118" s="54"/>
      <c r="D118" s="54"/>
      <c r="E118" s="5"/>
      <c r="F118" s="5"/>
      <c r="G118" s="5"/>
      <c r="H118" s="5"/>
      <c r="I118" s="55"/>
      <c r="J118" s="55"/>
    </row>
    <row r="119" spans="3:10">
      <c r="C119" s="54"/>
      <c r="D119" s="54"/>
      <c r="E119" s="5"/>
      <c r="F119" s="5"/>
      <c r="G119" s="5"/>
      <c r="H119" s="5"/>
      <c r="I119" s="55"/>
      <c r="J119" s="55"/>
    </row>
    <row r="120" spans="3:10" ht="142.19999999999999" customHeight="1">
      <c r="C120" s="54"/>
      <c r="D120" s="54"/>
      <c r="E120" s="5"/>
      <c r="F120" s="5"/>
      <c r="G120" s="5"/>
      <c r="H120" s="5"/>
      <c r="I120" s="55"/>
      <c r="J120" s="55"/>
    </row>
    <row r="121" spans="3:10" ht="141" customHeight="1">
      <c r="C121" s="54"/>
      <c r="D121" s="54"/>
      <c r="E121" s="5"/>
      <c r="F121" s="5"/>
      <c r="G121" s="5"/>
      <c r="H121" s="5"/>
      <c r="I121" s="55"/>
      <c r="J121" s="55"/>
    </row>
    <row r="122" spans="3:10" ht="211.8" customHeight="1">
      <c r="C122" s="54"/>
      <c r="D122" s="54"/>
      <c r="E122" s="5"/>
      <c r="F122" s="5"/>
      <c r="G122" s="5"/>
      <c r="H122" s="5"/>
      <c r="I122" s="55"/>
      <c r="J122" s="55"/>
    </row>
    <row r="123" spans="3:10" ht="324" customHeight="1">
      <c r="C123" s="54"/>
      <c r="D123" s="54"/>
      <c r="E123" s="5"/>
      <c r="F123" s="5"/>
      <c r="G123" s="5"/>
      <c r="H123" s="5"/>
      <c r="I123" s="55"/>
      <c r="J123" s="55"/>
    </row>
    <row r="124" spans="3:10" ht="15" thickBot="1">
      <c r="C124" s="54"/>
      <c r="D124" s="58"/>
      <c r="E124" s="59"/>
      <c r="F124" s="59"/>
      <c r="G124" s="59"/>
      <c r="H124" s="59"/>
      <c r="I124" s="60"/>
      <c r="J124" s="55"/>
    </row>
    <row r="125" spans="3:10" ht="15" thickBot="1">
      <c r="C125" s="58"/>
      <c r="D125" s="59"/>
      <c r="E125" s="59"/>
      <c r="F125" s="59"/>
      <c r="G125" s="59"/>
      <c r="H125" s="59"/>
      <c r="I125" s="59"/>
      <c r="J125" s="60"/>
    </row>
  </sheetData>
  <mergeCells count="5">
    <mergeCell ref="D3:I6"/>
    <mergeCell ref="D8:I8"/>
    <mergeCell ref="D11:I24"/>
    <mergeCell ref="D26:I43"/>
    <mergeCell ref="D46:I6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1803-EA66-4EC5-8307-4F869C37F05F}">
  <dimension ref="B17:C25"/>
  <sheetViews>
    <sheetView workbookViewId="0">
      <selection activeCell="B17" sqref="B17:C25"/>
    </sheetView>
  </sheetViews>
  <sheetFormatPr defaultRowHeight="14.4"/>
  <sheetData>
    <row r="17" spans="2:3">
      <c r="B17" t="s">
        <v>32</v>
      </c>
      <c r="C17" t="s">
        <v>78</v>
      </c>
    </row>
    <row r="18" spans="2:3">
      <c r="B18" t="s">
        <v>34</v>
      </c>
      <c r="C18">
        <v>8830</v>
      </c>
    </row>
    <row r="19" spans="2:3">
      <c r="B19" t="s">
        <v>35</v>
      </c>
      <c r="C19">
        <v>1746</v>
      </c>
    </row>
    <row r="20" spans="2:3">
      <c r="B20" t="s">
        <v>36</v>
      </c>
      <c r="C20">
        <v>2967</v>
      </c>
    </row>
    <row r="21" spans="2:3">
      <c r="B21" t="s">
        <v>21</v>
      </c>
      <c r="C21">
        <v>709</v>
      </c>
    </row>
    <row r="22" spans="2:3">
      <c r="B22" t="s">
        <v>22</v>
      </c>
      <c r="C22">
        <v>1857</v>
      </c>
    </row>
    <row r="23" spans="2:3">
      <c r="B23" t="s">
        <v>23</v>
      </c>
      <c r="C23">
        <v>2883</v>
      </c>
    </row>
    <row r="24" spans="2:3">
      <c r="B24" t="s">
        <v>24</v>
      </c>
      <c r="C24">
        <v>3773</v>
      </c>
    </row>
    <row r="25" spans="2:3">
      <c r="B25" t="s">
        <v>25</v>
      </c>
      <c r="C25">
        <v>4371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FBAA-0AD8-4B4C-BF78-7E07478D99B8}">
  <dimension ref="A1:B9"/>
  <sheetViews>
    <sheetView workbookViewId="0">
      <selection activeCell="D46" sqref="D46:I64"/>
    </sheetView>
  </sheetViews>
  <sheetFormatPr defaultRowHeight="14.4"/>
  <sheetData>
    <row r="1" spans="1:2">
      <c r="A1" t="s">
        <v>32</v>
      </c>
      <c r="B1" t="s">
        <v>33</v>
      </c>
    </row>
    <row r="2" spans="1:2">
      <c r="A2" t="s">
        <v>34</v>
      </c>
      <c r="B2">
        <v>69145</v>
      </c>
    </row>
    <row r="3" spans="1:2">
      <c r="A3" t="s">
        <v>35</v>
      </c>
      <c r="B3">
        <v>57510</v>
      </c>
    </row>
    <row r="4" spans="1:2">
      <c r="A4" t="s">
        <v>36</v>
      </c>
      <c r="B4">
        <v>56743</v>
      </c>
    </row>
    <row r="5" spans="1:2">
      <c r="A5" t="s">
        <v>21</v>
      </c>
      <c r="B5">
        <v>50571</v>
      </c>
    </row>
    <row r="6" spans="1:2">
      <c r="A6" t="s">
        <v>22</v>
      </c>
      <c r="B6">
        <v>62339</v>
      </c>
    </row>
    <row r="7" spans="1:2">
      <c r="A7" t="s">
        <v>23</v>
      </c>
      <c r="B7">
        <v>67634</v>
      </c>
    </row>
    <row r="8" spans="1:2">
      <c r="A8" t="s">
        <v>24</v>
      </c>
      <c r="B8">
        <v>69202</v>
      </c>
    </row>
    <row r="9" spans="1:2">
      <c r="A9" t="s">
        <v>25</v>
      </c>
      <c r="B9">
        <v>67522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D97-93A6-418F-8947-D89604251152}">
  <dimension ref="A1:D28"/>
  <sheetViews>
    <sheetView topLeftCell="A3" zoomScale="97" workbookViewId="0">
      <selection activeCell="D46" sqref="D46:I64"/>
    </sheetView>
  </sheetViews>
  <sheetFormatPr defaultRowHeight="14.4"/>
  <sheetData>
    <row r="1" spans="1:4">
      <c r="A1" t="s">
        <v>49</v>
      </c>
      <c r="B1" t="s">
        <v>50</v>
      </c>
      <c r="C1" t="s">
        <v>72</v>
      </c>
      <c r="D1" t="s">
        <v>73</v>
      </c>
    </row>
    <row r="2" spans="1:4">
      <c r="A2" s="13" t="s">
        <v>51</v>
      </c>
      <c r="B2" s="14">
        <v>0</v>
      </c>
      <c r="C2">
        <f ca="1">ROUND(0.1*RAND()*表1_3[[#This Row],[在册人力]],0)</f>
        <v>0</v>
      </c>
      <c r="D2">
        <f ca="1">ROUND(0.1*RAND()*表1_3[[#This Row],[在册人力]],0)</f>
        <v>0</v>
      </c>
    </row>
    <row r="3" spans="1:4">
      <c r="A3" s="13" t="s">
        <v>52</v>
      </c>
      <c r="B3" s="14">
        <v>0</v>
      </c>
      <c r="C3">
        <f ca="1">ROUND(0.1*RAND()*表1_3[[#This Row],[在册人力]],0)</f>
        <v>0</v>
      </c>
      <c r="D3">
        <f ca="1">ROUND(0.1*RAND()*表1_3[[#This Row],[在册人力]],0)</f>
        <v>0</v>
      </c>
    </row>
    <row r="4" spans="1:4">
      <c r="A4" s="13" t="s">
        <v>53</v>
      </c>
      <c r="B4" s="14">
        <v>1</v>
      </c>
      <c r="C4">
        <f ca="1">ROUND(0.1*RAND()*表1_3[[#This Row],[在册人力]],0)</f>
        <v>0</v>
      </c>
      <c r="D4">
        <f ca="1">ROUND(0.1*RAND()*表1_3[[#This Row],[在册人力]],0)</f>
        <v>0</v>
      </c>
    </row>
    <row r="5" spans="1:4">
      <c r="A5" s="13" t="s">
        <v>54</v>
      </c>
      <c r="B5" s="14">
        <v>6</v>
      </c>
      <c r="C5">
        <f ca="1">ROUND(0.1*RAND()*表1_3[[#This Row],[在册人力]],0)</f>
        <v>0</v>
      </c>
      <c r="D5">
        <f ca="1">ROUND(0.1*RAND()*表1_3[[#This Row],[在册人力]],0)</f>
        <v>0</v>
      </c>
    </row>
    <row r="6" spans="1:4">
      <c r="A6" s="13" t="s">
        <v>55</v>
      </c>
      <c r="B6" s="14">
        <v>9</v>
      </c>
      <c r="C6">
        <f ca="1">ROUND(0.1*RAND()*表1_3[[#This Row],[在册人力]],0)</f>
        <v>0</v>
      </c>
      <c r="D6">
        <f ca="1">ROUND(0.1*RAND()*表1_3[[#This Row],[在册人力]],0)</f>
        <v>0</v>
      </c>
    </row>
    <row r="7" spans="1:4">
      <c r="A7" s="13" t="s">
        <v>56</v>
      </c>
      <c r="B7" s="14">
        <v>9</v>
      </c>
      <c r="C7">
        <f ca="1">ROUND(0.1*RAND()*表1_3[[#This Row],[在册人力]],0)</f>
        <v>1</v>
      </c>
      <c r="D7">
        <f ca="1">ROUND(0.1*RAND()*表1_3[[#This Row],[在册人力]],0)</f>
        <v>0</v>
      </c>
    </row>
    <row r="8" spans="1:4">
      <c r="A8" s="13" t="s">
        <v>57</v>
      </c>
      <c r="B8" s="14">
        <v>19</v>
      </c>
      <c r="C8">
        <f ca="1">ROUND(0.1*RAND()*表1_3[[#This Row],[在册人力]],0)</f>
        <v>0</v>
      </c>
      <c r="D8">
        <f ca="1">ROUND(0.1*RAND()*表1_3[[#This Row],[在册人力]],0)</f>
        <v>0</v>
      </c>
    </row>
    <row r="9" spans="1:4">
      <c r="A9" s="13" t="s">
        <v>58</v>
      </c>
      <c r="B9" s="14">
        <v>22</v>
      </c>
      <c r="C9">
        <f ca="1">ROUND(0.1*RAND()*表1_3[[#This Row],[在册人力]],0)</f>
        <v>1</v>
      </c>
      <c r="D9">
        <f ca="1">ROUND(0.1*RAND()*表1_3[[#This Row],[在册人力]],0)</f>
        <v>2</v>
      </c>
    </row>
    <row r="10" spans="1:4">
      <c r="A10" s="13" t="s">
        <v>59</v>
      </c>
      <c r="B10" s="14">
        <v>27</v>
      </c>
      <c r="C10">
        <f ca="1">ROUND(0.1*RAND()*表1_3[[#This Row],[在册人力]],0)</f>
        <v>1</v>
      </c>
      <c r="D10">
        <f ca="1">ROUND(0.1*RAND()*表1_3[[#This Row],[在册人力]],0)</f>
        <v>2</v>
      </c>
    </row>
    <row r="11" spans="1:4">
      <c r="A11" s="13" t="s">
        <v>60</v>
      </c>
      <c r="B11" s="14">
        <v>35</v>
      </c>
      <c r="C11">
        <f ca="1">ROUND(0.1*RAND()*表1_3[[#This Row],[在册人力]],0)</f>
        <v>1</v>
      </c>
      <c r="D11">
        <f ca="1">ROUND(0.1*RAND()*表1_3[[#This Row],[在册人力]],0)</f>
        <v>1</v>
      </c>
    </row>
    <row r="12" spans="1:4">
      <c r="A12" s="13" t="s">
        <v>61</v>
      </c>
      <c r="B12" s="14">
        <v>47</v>
      </c>
      <c r="C12">
        <f ca="1">ROUND(0.1*RAND()*表1_3[[#This Row],[在册人力]],0)</f>
        <v>1</v>
      </c>
      <c r="D12">
        <f ca="1">ROUND(0.1*RAND()*表1_3[[#This Row],[在册人力]],0)</f>
        <v>4</v>
      </c>
    </row>
    <row r="13" spans="1:4">
      <c r="A13" s="13" t="s">
        <v>62</v>
      </c>
      <c r="B13" s="14">
        <v>57</v>
      </c>
      <c r="C13">
        <f ca="1">ROUND(0.1*RAND()*表1_3[[#This Row],[在册人力]],0)</f>
        <v>3</v>
      </c>
      <c r="D13">
        <f ca="1">ROUND(0.1*RAND()*表1_3[[#This Row],[在册人力]],0)</f>
        <v>5</v>
      </c>
    </row>
    <row r="14" spans="1:4">
      <c r="A14" s="13" t="s">
        <v>63</v>
      </c>
      <c r="B14" s="14">
        <v>71</v>
      </c>
      <c r="C14">
        <f ca="1">ROUND(0.1*RAND()*表1_3[[#This Row],[在册人力]],0)</f>
        <v>4</v>
      </c>
      <c r="D14">
        <f ca="1">ROUND(0.1*RAND()*表1_3[[#This Row],[在册人力]],0)</f>
        <v>2</v>
      </c>
    </row>
    <row r="15" spans="1:4">
      <c r="A15" s="13" t="s">
        <v>64</v>
      </c>
      <c r="B15" s="14">
        <v>73</v>
      </c>
      <c r="C15">
        <f ca="1">ROUND(0.1*RAND()*表1_3[[#This Row],[在册人力]],0)</f>
        <v>2</v>
      </c>
      <c r="D15">
        <f ca="1">ROUND(0.1*RAND()*表1_3[[#This Row],[在册人力]],0)</f>
        <v>6</v>
      </c>
    </row>
    <row r="16" spans="1:4">
      <c r="A16" s="13" t="s">
        <v>65</v>
      </c>
      <c r="B16" s="14">
        <v>81</v>
      </c>
      <c r="C16">
        <f ca="1">ROUND(0.1*RAND()*表1_3[[#This Row],[在册人力]],0)</f>
        <v>1</v>
      </c>
      <c r="D16">
        <f ca="1">ROUND(0.1*RAND()*表1_3[[#This Row],[在册人力]],0)</f>
        <v>6</v>
      </c>
    </row>
    <row r="17" spans="1:4">
      <c r="A17" s="13" t="s">
        <v>66</v>
      </c>
      <c r="B17" s="14">
        <v>98</v>
      </c>
      <c r="C17">
        <f ca="1">ROUND(0.1*RAND()*表1_3[[#This Row],[在册人力]],0)</f>
        <v>8</v>
      </c>
      <c r="D17">
        <f ca="1">ROUND(0.1*RAND()*表1_3[[#This Row],[在册人力]],0)</f>
        <v>5</v>
      </c>
    </row>
    <row r="18" spans="1:4">
      <c r="A18" s="13" t="s">
        <v>67</v>
      </c>
      <c r="B18" s="14">
        <v>163</v>
      </c>
      <c r="C18">
        <f ca="1">ROUND(0.1*RAND()*表1_3[[#This Row],[在册人力]],0)</f>
        <v>3</v>
      </c>
      <c r="D18">
        <f ca="1">ROUND(0.1*RAND()*表1_3[[#This Row],[在册人力]],0)</f>
        <v>12</v>
      </c>
    </row>
    <row r="19" spans="1:4">
      <c r="A19" s="13" t="s">
        <v>68</v>
      </c>
      <c r="B19" s="14">
        <v>206</v>
      </c>
      <c r="C19">
        <f ca="1">ROUND(0.1*RAND()*表1_3[[#This Row],[在册人力]],0)</f>
        <v>5</v>
      </c>
      <c r="D19">
        <f ca="1">ROUND(0.1*RAND()*表1_3[[#This Row],[在册人力]],0)</f>
        <v>18</v>
      </c>
    </row>
    <row r="20" spans="1:4">
      <c r="A20" s="13" t="s">
        <v>69</v>
      </c>
      <c r="B20" s="14">
        <v>209</v>
      </c>
      <c r="C20">
        <f ca="1">ROUND(0.1*RAND()*表1_3[[#This Row],[在册人力]],0)</f>
        <v>6</v>
      </c>
      <c r="D20">
        <f ca="1">ROUND(0.1*RAND()*表1_3[[#This Row],[在册人力]],0)</f>
        <v>11</v>
      </c>
    </row>
    <row r="21" spans="1:4">
      <c r="A21" s="13" t="s">
        <v>70</v>
      </c>
      <c r="B21" s="14">
        <v>234</v>
      </c>
      <c r="C21">
        <f ca="1">ROUND(0.1*RAND()*表1_3[[#This Row],[在册人力]],0)</f>
        <v>21</v>
      </c>
      <c r="D21">
        <f ca="1">ROUND(0.1*RAND()*表1_3[[#This Row],[在册人力]],0)</f>
        <v>18</v>
      </c>
    </row>
    <row r="22" spans="1:4">
      <c r="A22" s="13" t="s">
        <v>71</v>
      </c>
      <c r="B22" s="14">
        <v>699</v>
      </c>
      <c r="C22">
        <f ca="1">ROUND(0.1*RAND()*表1_3[[#This Row],[在册人力]],0)</f>
        <v>60</v>
      </c>
      <c r="D22">
        <f ca="1">ROUND(0.1*RAND()*表1_3[[#This Row],[在册人力]],0)</f>
        <v>29</v>
      </c>
    </row>
    <row r="26" spans="1:4">
      <c r="C26" t="s">
        <v>74</v>
      </c>
      <c r="D26" t="s">
        <v>75</v>
      </c>
    </row>
    <row r="27" spans="1:4">
      <c r="C27" t="s">
        <v>76</v>
      </c>
      <c r="D27">
        <v>96</v>
      </c>
    </row>
    <row r="28" spans="1:4">
      <c r="C28" t="s">
        <v>77</v>
      </c>
      <c r="D28"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6B90-EC4C-46F2-B9CF-E1A06A5A3416}">
  <dimension ref="A1:O21"/>
  <sheetViews>
    <sheetView topLeftCell="B1" workbookViewId="0">
      <selection activeCell="D46" sqref="D46:I64"/>
    </sheetView>
  </sheetViews>
  <sheetFormatPr defaultRowHeight="14.4"/>
  <cols>
    <col min="1" max="1" width="13.109375" bestFit="1" customWidth="1"/>
    <col min="2" max="3" width="9" bestFit="1" customWidth="1"/>
    <col min="14" max="14" width="28.77734375" customWidth="1"/>
  </cols>
  <sheetData>
    <row r="1" spans="1:15">
      <c r="A1" t="s">
        <v>11</v>
      </c>
      <c r="B1" t="s">
        <v>12</v>
      </c>
    </row>
    <row r="2" spans="1:15">
      <c r="A2" t="s">
        <v>17</v>
      </c>
      <c r="B2">
        <f ca="1">ROUND(100+500*RAND(),0)</f>
        <v>165</v>
      </c>
      <c r="N2" t="s">
        <v>26</v>
      </c>
      <c r="O2" t="s">
        <v>31</v>
      </c>
    </row>
    <row r="3" spans="1:15">
      <c r="A3" t="s">
        <v>16</v>
      </c>
      <c r="B3">
        <f t="shared" ref="B3:B5" ca="1" si="0">ROUND(100+500*RAND(),0)</f>
        <v>419</v>
      </c>
      <c r="N3" t="s">
        <v>29</v>
      </c>
      <c r="O3">
        <v>100</v>
      </c>
    </row>
    <row r="4" spans="1:15">
      <c r="A4" t="s">
        <v>15</v>
      </c>
      <c r="B4">
        <f t="shared" ca="1" si="0"/>
        <v>315</v>
      </c>
      <c r="N4" t="s">
        <v>28</v>
      </c>
      <c r="O4">
        <v>272</v>
      </c>
    </row>
    <row r="5" spans="1:15">
      <c r="A5" t="s">
        <v>14</v>
      </c>
      <c r="B5">
        <f t="shared" ca="1" si="0"/>
        <v>187</v>
      </c>
      <c r="N5" t="s">
        <v>27</v>
      </c>
      <c r="O5">
        <v>679</v>
      </c>
    </row>
    <row r="6" spans="1:15">
      <c r="N6" t="s">
        <v>30</v>
      </c>
      <c r="O6">
        <v>1000</v>
      </c>
    </row>
    <row r="14" spans="1:15">
      <c r="A14" t="s">
        <v>18</v>
      </c>
      <c r="B14" t="s">
        <v>19</v>
      </c>
      <c r="C14" t="s">
        <v>20</v>
      </c>
    </row>
    <row r="15" spans="1:15">
      <c r="A15" t="s">
        <v>21</v>
      </c>
      <c r="B15">
        <f ca="1">RAND()/4*$B$21</f>
        <v>646.14465170421408</v>
      </c>
      <c r="C15">
        <f ca="1">RAND()/4*$C$21</f>
        <v>211.65708975711124</v>
      </c>
    </row>
    <row r="16" spans="1:15">
      <c r="A16" t="s">
        <v>22</v>
      </c>
      <c r="B16">
        <f t="shared" ref="B16:B20" ca="1" si="1">RAND()/4*$B$21</f>
        <v>1063.3456474521615</v>
      </c>
      <c r="C16">
        <f t="shared" ref="C16:C20" ca="1" si="2">RAND()/4*$C$21</f>
        <v>3512.6746137174518</v>
      </c>
    </row>
    <row r="17" spans="1:3">
      <c r="A17" t="s">
        <v>23</v>
      </c>
      <c r="B17">
        <f t="shared" ca="1" si="1"/>
        <v>388.59282448437102</v>
      </c>
      <c r="C17">
        <f t="shared" ca="1" si="2"/>
        <v>1304.8732140267109</v>
      </c>
    </row>
    <row r="18" spans="1:3">
      <c r="A18" t="s">
        <v>24</v>
      </c>
      <c r="B18">
        <f t="shared" ca="1" si="1"/>
        <v>549.33018162502287</v>
      </c>
      <c r="C18">
        <f t="shared" ca="1" si="2"/>
        <v>3718.6427145547746</v>
      </c>
    </row>
    <row r="19" spans="1:3">
      <c r="A19" t="s">
        <v>25</v>
      </c>
      <c r="B19">
        <f t="shared" ca="1" si="1"/>
        <v>1049.7468637001548</v>
      </c>
      <c r="C19">
        <f t="shared" ca="1" si="2"/>
        <v>515.4049426061132</v>
      </c>
    </row>
    <row r="20" spans="1:3">
      <c r="A20" t="s">
        <v>13</v>
      </c>
      <c r="B20">
        <f t="shared" ca="1" si="1"/>
        <v>1202.6239616082189</v>
      </c>
      <c r="C20">
        <f t="shared" ca="1" si="2"/>
        <v>4238.943197944428</v>
      </c>
    </row>
    <row r="21" spans="1:3">
      <c r="B21">
        <v>5224</v>
      </c>
      <c r="C21">
        <v>17262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E76F-5B47-42D1-9F28-5EFD9DDB357D}">
  <dimension ref="A1:M39"/>
  <sheetViews>
    <sheetView zoomScale="66" workbookViewId="0">
      <selection activeCell="D46" sqref="D46:I64"/>
    </sheetView>
  </sheetViews>
  <sheetFormatPr defaultRowHeight="14.4"/>
  <cols>
    <col min="2" max="2" width="12.21875" customWidth="1"/>
    <col min="3" max="3" width="17.21875" bestFit="1" customWidth="1"/>
    <col min="4" max="4" width="11.77734375" bestFit="1" customWidth="1"/>
    <col min="5" max="6" width="12.77734375" bestFit="1" customWidth="1"/>
    <col min="7" max="7" width="11.77734375" bestFit="1" customWidth="1"/>
    <col min="12" max="12" width="13.109375" bestFit="1" customWidth="1"/>
  </cols>
  <sheetData>
    <row r="1" spans="1:13">
      <c r="A1">
        <v>1</v>
      </c>
    </row>
    <row r="2" spans="1:13">
      <c r="A2">
        <v>10</v>
      </c>
    </row>
    <row r="3" spans="1:13">
      <c r="A3">
        <v>5</v>
      </c>
    </row>
    <row r="4" spans="1:13">
      <c r="A4">
        <v>15</v>
      </c>
      <c r="L4" t="s">
        <v>38</v>
      </c>
      <c r="M4" t="s">
        <v>37</v>
      </c>
    </row>
    <row r="5" spans="1:13">
      <c r="L5" t="s">
        <v>39</v>
      </c>
      <c r="M5">
        <v>7204.4</v>
      </c>
    </row>
    <row r="6" spans="1:13">
      <c r="L6" t="s">
        <v>40</v>
      </c>
      <c r="M6">
        <v>87944.1</v>
      </c>
    </row>
    <row r="16" spans="1:13">
      <c r="B16" t="s">
        <v>41</v>
      </c>
      <c r="C16" t="s">
        <v>42</v>
      </c>
      <c r="D16" t="s">
        <v>45</v>
      </c>
      <c r="E16" t="s">
        <v>46</v>
      </c>
      <c r="F16" t="s">
        <v>47</v>
      </c>
      <c r="G16" t="s">
        <v>48</v>
      </c>
    </row>
    <row r="17" spans="2:7">
      <c r="B17">
        <v>2019</v>
      </c>
      <c r="C17">
        <v>10962</v>
      </c>
      <c r="D17" s="14">
        <f t="shared" ref="D17:E18" si="0">D$20/$C$20*$C17</f>
        <v>910.05991098938728</v>
      </c>
      <c r="E17" s="14">
        <f t="shared" si="0"/>
        <v>6379.8014378637454</v>
      </c>
      <c r="F17" s="14">
        <f t="shared" ref="F17:G19" si="1">F$20/$C$20*$C17</f>
        <v>2911.722612119137</v>
      </c>
      <c r="G17" s="14">
        <f>G$20/$C$20*$C17</f>
        <v>409.05785689832248</v>
      </c>
    </row>
    <row r="18" spans="2:7">
      <c r="B18">
        <v>2020</v>
      </c>
      <c r="C18">
        <v>17532</v>
      </c>
      <c r="D18" s="14">
        <f t="shared" si="0"/>
        <v>1455.4981170831907</v>
      </c>
      <c r="E18" s="14">
        <f t="shared" si="0"/>
        <v>10203.491954809997</v>
      </c>
      <c r="F18" s="14">
        <f t="shared" si="1"/>
        <v>4656.8437179048269</v>
      </c>
      <c r="G18" s="14">
        <f>G$20/$C$20*$C18</f>
        <v>654.22389592605271</v>
      </c>
    </row>
    <row r="19" spans="2:7">
      <c r="B19">
        <v>2021</v>
      </c>
      <c r="C19">
        <v>41672</v>
      </c>
      <c r="D19" s="14">
        <f>D$20/$C$20*$C19</f>
        <v>3459.5891817870593</v>
      </c>
      <c r="E19" s="14">
        <f>E$20/$C$20*$C19</f>
        <v>24252.790140362889</v>
      </c>
      <c r="F19" s="14">
        <f t="shared" si="1"/>
        <v>11068.902088325916</v>
      </c>
      <c r="G19" s="14">
        <f t="shared" si="1"/>
        <v>1555.0318384115028</v>
      </c>
    </row>
    <row r="20" spans="2:7">
      <c r="B20" t="s">
        <v>43</v>
      </c>
      <c r="C20">
        <v>23368</v>
      </c>
      <c r="D20" s="14">
        <v>1940</v>
      </c>
      <c r="E20" s="14">
        <v>13600</v>
      </c>
      <c r="F20" s="14">
        <v>6207</v>
      </c>
      <c r="G20" s="14">
        <v>872</v>
      </c>
    </row>
    <row r="26" spans="2:7">
      <c r="B26" t="s">
        <v>32</v>
      </c>
      <c r="C26" t="s">
        <v>44</v>
      </c>
      <c r="D26" t="s">
        <v>45</v>
      </c>
      <c r="E26" t="s">
        <v>46</v>
      </c>
      <c r="F26" t="s">
        <v>47</v>
      </c>
      <c r="G26" t="s">
        <v>48</v>
      </c>
    </row>
    <row r="27" spans="2:7">
      <c r="B27">
        <v>11</v>
      </c>
      <c r="C27">
        <v>2151</v>
      </c>
      <c r="D27">
        <v>166</v>
      </c>
      <c r="E27">
        <v>993</v>
      </c>
      <c r="F27">
        <v>979</v>
      </c>
      <c r="G27">
        <v>13</v>
      </c>
    </row>
    <row r="28" spans="2:7">
      <c r="B28">
        <v>12</v>
      </c>
      <c r="C28">
        <v>2638</v>
      </c>
      <c r="D28">
        <v>159</v>
      </c>
      <c r="E28">
        <v>1490</v>
      </c>
      <c r="F28">
        <v>875</v>
      </c>
      <c r="G28">
        <v>114</v>
      </c>
    </row>
    <row r="29" spans="2:7">
      <c r="B29">
        <v>1</v>
      </c>
      <c r="C29">
        <v>654</v>
      </c>
      <c r="D29">
        <v>19</v>
      </c>
      <c r="E29">
        <v>374</v>
      </c>
      <c r="F29">
        <v>251</v>
      </c>
      <c r="G29">
        <v>10</v>
      </c>
    </row>
    <row r="30" spans="2:7">
      <c r="B30">
        <v>2</v>
      </c>
      <c r="C30">
        <v>3130</v>
      </c>
      <c r="D30">
        <v>61</v>
      </c>
      <c r="E30">
        <v>2168</v>
      </c>
      <c r="F30">
        <v>850</v>
      </c>
      <c r="G30">
        <v>51</v>
      </c>
    </row>
    <row r="31" spans="2:7">
      <c r="B31">
        <v>3</v>
      </c>
      <c r="C31">
        <v>2299</v>
      </c>
      <c r="D31">
        <v>129</v>
      </c>
      <c r="E31">
        <v>1267</v>
      </c>
      <c r="F31">
        <v>792</v>
      </c>
      <c r="G31">
        <v>111</v>
      </c>
    </row>
    <row r="32" spans="2:7">
      <c r="B32">
        <v>4</v>
      </c>
      <c r="C32">
        <v>2053</v>
      </c>
      <c r="D32">
        <v>213</v>
      </c>
      <c r="E32">
        <v>1462</v>
      </c>
      <c r="F32">
        <v>300</v>
      </c>
      <c r="G32">
        <v>78</v>
      </c>
    </row>
    <row r="33" spans="2:8">
      <c r="B33">
        <v>5</v>
      </c>
      <c r="C33">
        <v>2770</v>
      </c>
      <c r="D33">
        <v>191</v>
      </c>
      <c r="E33">
        <v>1963</v>
      </c>
      <c r="F33">
        <v>534</v>
      </c>
      <c r="G33">
        <v>82</v>
      </c>
    </row>
    <row r="34" spans="2:8">
      <c r="B34">
        <v>6</v>
      </c>
      <c r="C34">
        <v>2488</v>
      </c>
      <c r="D34">
        <v>56</v>
      </c>
      <c r="E34">
        <v>1604</v>
      </c>
      <c r="F34">
        <v>717</v>
      </c>
      <c r="G34">
        <v>111</v>
      </c>
    </row>
    <row r="35" spans="2:8">
      <c r="B35">
        <v>7</v>
      </c>
      <c r="C35">
        <v>2645</v>
      </c>
      <c r="D35">
        <v>156</v>
      </c>
      <c r="E35">
        <v>1890</v>
      </c>
      <c r="F35">
        <v>532</v>
      </c>
      <c r="G35">
        <v>67</v>
      </c>
    </row>
    <row r="36" spans="2:8">
      <c r="B36">
        <v>8</v>
      </c>
      <c r="C36">
        <v>1408</v>
      </c>
      <c r="D36">
        <v>263</v>
      </c>
      <c r="E36">
        <v>21</v>
      </c>
      <c r="F36">
        <v>985</v>
      </c>
      <c r="G36">
        <v>139</v>
      </c>
    </row>
    <row r="37" spans="2:8">
      <c r="B37">
        <v>9</v>
      </c>
      <c r="C37">
        <v>2456</v>
      </c>
      <c r="D37">
        <v>189</v>
      </c>
      <c r="E37">
        <v>1798</v>
      </c>
      <c r="F37">
        <v>348</v>
      </c>
      <c r="G37">
        <v>121</v>
      </c>
    </row>
    <row r="38" spans="2:8">
      <c r="B38">
        <v>10</v>
      </c>
      <c r="C38">
        <v>2716</v>
      </c>
      <c r="D38">
        <v>663</v>
      </c>
      <c r="E38">
        <v>1053</v>
      </c>
      <c r="F38">
        <v>898</v>
      </c>
      <c r="G38">
        <v>102</v>
      </c>
    </row>
    <row r="39" spans="2:8">
      <c r="D39">
        <f>1940</f>
        <v>1940</v>
      </c>
      <c r="E39">
        <v>13600</v>
      </c>
      <c r="F39">
        <v>6207</v>
      </c>
      <c r="G39">
        <v>872</v>
      </c>
      <c r="H39">
        <f>23368</f>
        <v>23368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C67F-6536-4962-BC8F-8B677FF2F996}">
  <dimension ref="A1:G39"/>
  <sheetViews>
    <sheetView topLeftCell="A18" workbookViewId="0">
      <selection activeCell="D46" sqref="D46:I64"/>
    </sheetView>
  </sheetViews>
  <sheetFormatPr defaultRowHeight="14.4"/>
  <cols>
    <col min="3" max="3" width="11" bestFit="1" customWidth="1"/>
  </cols>
  <sheetData>
    <row r="1" spans="1:7">
      <c r="A1" t="s">
        <v>2</v>
      </c>
      <c r="B1" t="s">
        <v>5</v>
      </c>
      <c r="C1" t="s">
        <v>3</v>
      </c>
      <c r="D1" t="s">
        <v>4</v>
      </c>
      <c r="E1" t="s">
        <v>6</v>
      </c>
      <c r="F1" t="s">
        <v>3</v>
      </c>
      <c r="G1" t="s">
        <v>4</v>
      </c>
    </row>
    <row r="2" spans="1:7">
      <c r="A2" s="12">
        <v>0.33333333333333331</v>
      </c>
      <c r="B2">
        <f ca="1">ROUND(50+100*RAND(),-1)</f>
        <v>140</v>
      </c>
      <c r="C2">
        <f ca="1">ROUND(100*RAND(),-1)</f>
        <v>50</v>
      </c>
      <c r="D2">
        <f ca="1">ROUND(100*RAND(),-1)</f>
        <v>50</v>
      </c>
      <c r="E2">
        <f ca="1">ROUND(50*25+3000*RAND(),-1)</f>
        <v>1760</v>
      </c>
      <c r="F2">
        <f ca="1">ROUND(3000*RAND(),-1)</f>
        <v>880</v>
      </c>
      <c r="G2">
        <f ca="1">ROUND(3000*RAND(),-1)</f>
        <v>1620</v>
      </c>
    </row>
    <row r="3" spans="1:7">
      <c r="A3" s="12">
        <v>0.375</v>
      </c>
      <c r="B3">
        <f t="shared" ref="B3:B12" ca="1" si="0">ROUND(50+100*RAND(),-1)</f>
        <v>70</v>
      </c>
      <c r="C3">
        <f t="shared" ref="C3:D12" ca="1" si="1">ROUND(100*RAND(),-1)</f>
        <v>60</v>
      </c>
      <c r="D3">
        <f t="shared" ca="1" si="1"/>
        <v>90</v>
      </c>
      <c r="E3">
        <f t="shared" ref="E3:E12" ca="1" si="2">ROUND(50*25+3000*RAND(),-1)</f>
        <v>2340</v>
      </c>
      <c r="F3">
        <f t="shared" ref="F3:G12" ca="1" si="3">ROUND(3000*RAND(),-1)</f>
        <v>2030</v>
      </c>
      <c r="G3">
        <f t="shared" ca="1" si="3"/>
        <v>1270</v>
      </c>
    </row>
    <row r="4" spans="1:7">
      <c r="A4" s="12">
        <v>0.41666666666666702</v>
      </c>
      <c r="B4">
        <f t="shared" ca="1" si="0"/>
        <v>130</v>
      </c>
      <c r="C4">
        <f t="shared" ca="1" si="1"/>
        <v>20</v>
      </c>
      <c r="D4">
        <f t="shared" ca="1" si="1"/>
        <v>80</v>
      </c>
      <c r="E4">
        <f t="shared" ca="1" si="2"/>
        <v>4110</v>
      </c>
      <c r="F4">
        <f t="shared" ca="1" si="3"/>
        <v>2490</v>
      </c>
      <c r="G4">
        <f t="shared" ca="1" si="3"/>
        <v>1970</v>
      </c>
    </row>
    <row r="5" spans="1:7">
      <c r="A5" s="12">
        <v>0.45833333333333298</v>
      </c>
      <c r="B5">
        <f t="shared" ca="1" si="0"/>
        <v>100</v>
      </c>
      <c r="C5">
        <f t="shared" ca="1" si="1"/>
        <v>90</v>
      </c>
      <c r="D5">
        <f t="shared" ca="1" si="1"/>
        <v>80</v>
      </c>
      <c r="E5">
        <f t="shared" ca="1" si="2"/>
        <v>2920</v>
      </c>
      <c r="F5">
        <f t="shared" ca="1" si="3"/>
        <v>920</v>
      </c>
      <c r="G5">
        <f t="shared" ca="1" si="3"/>
        <v>580</v>
      </c>
    </row>
    <row r="6" spans="1:7">
      <c r="A6" s="12">
        <v>0.5</v>
      </c>
      <c r="B6">
        <f t="shared" ca="1" si="0"/>
        <v>120</v>
      </c>
      <c r="C6">
        <f t="shared" ca="1" si="1"/>
        <v>10</v>
      </c>
      <c r="D6">
        <f t="shared" ca="1" si="1"/>
        <v>40</v>
      </c>
      <c r="E6">
        <f t="shared" ca="1" si="2"/>
        <v>3780</v>
      </c>
      <c r="F6">
        <f t="shared" ca="1" si="3"/>
        <v>1970</v>
      </c>
      <c r="G6">
        <f t="shared" ca="1" si="3"/>
        <v>410</v>
      </c>
    </row>
    <row r="7" spans="1:7">
      <c r="A7" s="12">
        <v>0.54166666666666596</v>
      </c>
      <c r="B7">
        <f t="shared" ca="1" si="0"/>
        <v>140</v>
      </c>
      <c r="C7">
        <f t="shared" ca="1" si="1"/>
        <v>80</v>
      </c>
      <c r="D7">
        <f t="shared" ca="1" si="1"/>
        <v>30</v>
      </c>
      <c r="E7">
        <f t="shared" ca="1" si="2"/>
        <v>2740</v>
      </c>
      <c r="F7">
        <f t="shared" ca="1" si="3"/>
        <v>2660</v>
      </c>
      <c r="G7">
        <f t="shared" ca="1" si="3"/>
        <v>410</v>
      </c>
    </row>
    <row r="8" spans="1:7">
      <c r="A8" s="12">
        <v>0.58333333333333304</v>
      </c>
      <c r="B8">
        <f t="shared" ca="1" si="0"/>
        <v>60</v>
      </c>
      <c r="C8">
        <f t="shared" ca="1" si="1"/>
        <v>80</v>
      </c>
      <c r="D8">
        <f t="shared" ca="1" si="1"/>
        <v>10</v>
      </c>
      <c r="E8">
        <f t="shared" ca="1" si="2"/>
        <v>2460</v>
      </c>
      <c r="F8">
        <f t="shared" ca="1" si="3"/>
        <v>2830</v>
      </c>
      <c r="G8">
        <f t="shared" ca="1" si="3"/>
        <v>820</v>
      </c>
    </row>
    <row r="9" spans="1:7">
      <c r="A9" s="12">
        <v>0.625</v>
      </c>
      <c r="B9">
        <f t="shared" ca="1" si="0"/>
        <v>70</v>
      </c>
      <c r="C9">
        <f t="shared" ca="1" si="1"/>
        <v>20</v>
      </c>
      <c r="D9">
        <f t="shared" ca="1" si="1"/>
        <v>80</v>
      </c>
      <c r="E9">
        <f t="shared" ca="1" si="2"/>
        <v>2070</v>
      </c>
      <c r="F9">
        <f t="shared" ca="1" si="3"/>
        <v>260</v>
      </c>
      <c r="G9">
        <f t="shared" ca="1" si="3"/>
        <v>660</v>
      </c>
    </row>
    <row r="10" spans="1:7">
      <c r="A10" s="12">
        <v>0.66666666666666596</v>
      </c>
      <c r="B10">
        <f t="shared" ca="1" si="0"/>
        <v>100</v>
      </c>
      <c r="C10">
        <f t="shared" ca="1" si="1"/>
        <v>20</v>
      </c>
      <c r="D10">
        <f t="shared" ca="1" si="1"/>
        <v>80</v>
      </c>
      <c r="E10">
        <f t="shared" ca="1" si="2"/>
        <v>2260</v>
      </c>
      <c r="F10">
        <f t="shared" ca="1" si="3"/>
        <v>2740</v>
      </c>
      <c r="G10">
        <f t="shared" ca="1" si="3"/>
        <v>2210</v>
      </c>
    </row>
    <row r="11" spans="1:7">
      <c r="A11" s="12">
        <v>0.70833333333333304</v>
      </c>
      <c r="B11">
        <f t="shared" ca="1" si="0"/>
        <v>50</v>
      </c>
      <c r="C11">
        <f t="shared" ca="1" si="1"/>
        <v>0</v>
      </c>
      <c r="D11">
        <f t="shared" ca="1" si="1"/>
        <v>40</v>
      </c>
      <c r="E11">
        <f t="shared" ca="1" si="2"/>
        <v>4110</v>
      </c>
      <c r="F11">
        <f ca="1">ROUND(3000*RAND(),-1)</f>
        <v>1860</v>
      </c>
      <c r="G11">
        <f ca="1">ROUND(3000*RAND(),-1)</f>
        <v>150</v>
      </c>
    </row>
    <row r="12" spans="1:7">
      <c r="A12" s="12">
        <v>0.75</v>
      </c>
      <c r="B12">
        <f t="shared" ca="1" si="0"/>
        <v>150</v>
      </c>
      <c r="C12">
        <f t="shared" ca="1" si="1"/>
        <v>90</v>
      </c>
      <c r="D12">
        <f t="shared" ca="1" si="1"/>
        <v>50</v>
      </c>
      <c r="E12">
        <f t="shared" ca="1" si="2"/>
        <v>3850</v>
      </c>
      <c r="F12">
        <f t="shared" ca="1" si="3"/>
        <v>2430</v>
      </c>
      <c r="G12">
        <f t="shared" ca="1" si="3"/>
        <v>570</v>
      </c>
    </row>
    <row r="13" spans="1:7">
      <c r="B13">
        <f ca="1">SUM(B2:B12)</f>
        <v>1130</v>
      </c>
      <c r="E13">
        <f ca="1">SUM(E2:E12)</f>
        <v>32400</v>
      </c>
    </row>
    <row r="18" spans="2:6">
      <c r="C18" t="s">
        <v>10</v>
      </c>
      <c r="F18" t="s">
        <v>10</v>
      </c>
    </row>
    <row r="19" spans="2:6">
      <c r="B19" t="s">
        <v>7</v>
      </c>
      <c r="C19">
        <f ca="1">B13-C21-C20</f>
        <v>814.95795026984888</v>
      </c>
      <c r="E19" t="s">
        <v>7</v>
      </c>
      <c r="F19">
        <f ca="1">E13-F20-F21</f>
        <v>26734.52367102246</v>
      </c>
    </row>
    <row r="20" spans="2:6">
      <c r="B20" t="s">
        <v>8</v>
      </c>
      <c r="C20">
        <f ca="1">0.2*RAND()*B13</f>
        <v>161.94520679488534</v>
      </c>
      <c r="E20" t="s">
        <v>8</v>
      </c>
      <c r="F20">
        <f ca="1">0.2*RAND()*E13</f>
        <v>4709.2704256482302</v>
      </c>
    </row>
    <row r="21" spans="2:6">
      <c r="B21" t="s">
        <v>9</v>
      </c>
      <c r="C21">
        <f ca="1">0.2*RAND()*B13</f>
        <v>153.09684293526578</v>
      </c>
      <c r="E21" t="s">
        <v>9</v>
      </c>
      <c r="F21">
        <f ca="1">0.2*RAND()*E13</f>
        <v>956.20590332930749</v>
      </c>
    </row>
    <row r="35" spans="3:4">
      <c r="C35" t="s">
        <v>81</v>
      </c>
      <c r="D35" t="s">
        <v>80</v>
      </c>
    </row>
    <row r="36" spans="3:4">
      <c r="C36">
        <v>500</v>
      </c>
      <c r="D36" t="s">
        <v>79</v>
      </c>
    </row>
    <row r="37" spans="3:4">
      <c r="C37">
        <v>1000</v>
      </c>
      <c r="D37" t="s">
        <v>79</v>
      </c>
    </row>
    <row r="38" spans="3:4">
      <c r="C38">
        <v>1500</v>
      </c>
      <c r="D38" t="s">
        <v>79</v>
      </c>
    </row>
    <row r="39" spans="3:4">
      <c r="C39">
        <v>2000</v>
      </c>
      <c r="D39" t="s">
        <v>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C8C8-D109-4A36-9AB6-412B94D9C501}">
  <dimension ref="A1:J13"/>
  <sheetViews>
    <sheetView workbookViewId="0">
      <selection activeCell="D46" sqref="D46:I64"/>
    </sheetView>
  </sheetViews>
  <sheetFormatPr defaultRowHeight="14.4"/>
  <cols>
    <col min="2" max="2" width="10" bestFit="1" customWidth="1"/>
  </cols>
  <sheetData>
    <row r="1" spans="1:10">
      <c r="A1" t="s">
        <v>32</v>
      </c>
      <c r="B1" t="s">
        <v>45</v>
      </c>
      <c r="C1" t="s">
        <v>46</v>
      </c>
      <c r="D1" t="s">
        <v>47</v>
      </c>
      <c r="E1" t="s">
        <v>48</v>
      </c>
      <c r="F1" s="16" t="s">
        <v>32</v>
      </c>
      <c r="G1" s="16" t="s">
        <v>45</v>
      </c>
      <c r="H1" s="16" t="s">
        <v>46</v>
      </c>
      <c r="I1" s="16" t="s">
        <v>47</v>
      </c>
      <c r="J1" s="16" t="s">
        <v>48</v>
      </c>
    </row>
    <row r="2" spans="1:10">
      <c r="A2">
        <v>1</v>
      </c>
      <c r="B2" s="15">
        <v>114</v>
      </c>
      <c r="C2" s="15">
        <v>109</v>
      </c>
      <c r="D2" s="15">
        <v>107</v>
      </c>
      <c r="E2" s="15">
        <v>94</v>
      </c>
      <c r="F2" s="16">
        <v>1</v>
      </c>
      <c r="G2" s="17">
        <f t="shared" ref="G2:G13" si="0">B2/100</f>
        <v>1.1399999999999999</v>
      </c>
      <c r="H2" s="17">
        <f t="shared" ref="H2:H13" si="1">C2/100</f>
        <v>1.0900000000000001</v>
      </c>
      <c r="I2" s="17">
        <f t="shared" ref="I2:I13" si="2">D2/100</f>
        <v>1.07</v>
      </c>
      <c r="J2" s="17">
        <f t="shared" ref="J2:J13" si="3">E2/100</f>
        <v>0.94</v>
      </c>
    </row>
    <row r="3" spans="1:10">
      <c r="A3">
        <v>2</v>
      </c>
      <c r="B3" s="15">
        <v>94</v>
      </c>
      <c r="C3" s="15">
        <v>119</v>
      </c>
      <c r="D3" s="15">
        <v>115</v>
      </c>
      <c r="E3" s="15">
        <v>74</v>
      </c>
      <c r="F3" s="16">
        <v>2</v>
      </c>
      <c r="G3" s="17">
        <f t="shared" si="0"/>
        <v>0.94</v>
      </c>
      <c r="H3" s="17">
        <f t="shared" si="1"/>
        <v>1.19</v>
      </c>
      <c r="I3" s="17">
        <f t="shared" si="2"/>
        <v>1.1499999999999999</v>
      </c>
      <c r="J3" s="17">
        <f t="shared" si="3"/>
        <v>0.74</v>
      </c>
    </row>
    <row r="4" spans="1:10">
      <c r="A4">
        <v>3</v>
      </c>
      <c r="B4" s="15">
        <v>102</v>
      </c>
      <c r="C4" s="15">
        <v>111</v>
      </c>
      <c r="D4" s="15">
        <v>71</v>
      </c>
      <c r="E4" s="15">
        <v>117</v>
      </c>
      <c r="F4" s="16">
        <v>3</v>
      </c>
      <c r="G4" s="17">
        <f t="shared" si="0"/>
        <v>1.02</v>
      </c>
      <c r="H4" s="17">
        <f t="shared" si="1"/>
        <v>1.1100000000000001</v>
      </c>
      <c r="I4" s="17">
        <f t="shared" si="2"/>
        <v>0.71</v>
      </c>
      <c r="J4" s="17">
        <f t="shared" si="3"/>
        <v>1.17</v>
      </c>
    </row>
    <row r="5" spans="1:10">
      <c r="A5">
        <v>4</v>
      </c>
      <c r="B5" s="15">
        <v>113</v>
      </c>
      <c r="C5" s="15">
        <v>79</v>
      </c>
      <c r="D5" s="15">
        <v>113</v>
      </c>
      <c r="E5" s="15">
        <v>92</v>
      </c>
      <c r="F5" s="16">
        <v>4</v>
      </c>
      <c r="G5" s="17">
        <f t="shared" si="0"/>
        <v>1.1299999999999999</v>
      </c>
      <c r="H5" s="17">
        <f t="shared" si="1"/>
        <v>0.79</v>
      </c>
      <c r="I5" s="17">
        <f t="shared" si="2"/>
        <v>1.1299999999999999</v>
      </c>
      <c r="J5" s="17">
        <f t="shared" si="3"/>
        <v>0.92</v>
      </c>
    </row>
    <row r="6" spans="1:10">
      <c r="A6">
        <v>5</v>
      </c>
      <c r="B6" s="15">
        <v>115</v>
      </c>
      <c r="C6" s="15">
        <v>77</v>
      </c>
      <c r="D6" s="15">
        <v>101</v>
      </c>
      <c r="E6" s="15">
        <v>73</v>
      </c>
      <c r="F6" s="16">
        <v>5</v>
      </c>
      <c r="G6" s="17">
        <f t="shared" si="0"/>
        <v>1.1499999999999999</v>
      </c>
      <c r="H6" s="17">
        <f t="shared" si="1"/>
        <v>0.77</v>
      </c>
      <c r="I6" s="17">
        <f t="shared" si="2"/>
        <v>1.01</v>
      </c>
      <c r="J6" s="17">
        <f t="shared" si="3"/>
        <v>0.73</v>
      </c>
    </row>
    <row r="7" spans="1:10">
      <c r="A7">
        <v>6</v>
      </c>
      <c r="B7" s="15">
        <v>112</v>
      </c>
      <c r="C7" s="15">
        <v>105</v>
      </c>
      <c r="D7" s="15">
        <v>71</v>
      </c>
      <c r="E7" s="15">
        <v>85</v>
      </c>
      <c r="F7" s="16">
        <v>6</v>
      </c>
      <c r="G7" s="17">
        <f t="shared" si="0"/>
        <v>1.1200000000000001</v>
      </c>
      <c r="H7" s="17">
        <f t="shared" si="1"/>
        <v>1.05</v>
      </c>
      <c r="I7" s="17">
        <f t="shared" si="2"/>
        <v>0.71</v>
      </c>
      <c r="J7" s="17">
        <f t="shared" si="3"/>
        <v>0.85</v>
      </c>
    </row>
    <row r="8" spans="1:10">
      <c r="A8">
        <v>7</v>
      </c>
      <c r="B8" s="15">
        <v>117</v>
      </c>
      <c r="C8" s="15">
        <v>109</v>
      </c>
      <c r="D8" s="15">
        <v>79</v>
      </c>
      <c r="E8" s="15">
        <v>103</v>
      </c>
      <c r="F8" s="16">
        <v>7</v>
      </c>
      <c r="G8" s="17">
        <f t="shared" si="0"/>
        <v>1.17</v>
      </c>
      <c r="H8" s="17">
        <f t="shared" si="1"/>
        <v>1.0900000000000001</v>
      </c>
      <c r="I8" s="17">
        <f t="shared" si="2"/>
        <v>0.79</v>
      </c>
      <c r="J8" s="17">
        <f t="shared" si="3"/>
        <v>1.03</v>
      </c>
    </row>
    <row r="9" spans="1:10">
      <c r="A9">
        <v>8</v>
      </c>
      <c r="B9" s="15">
        <v>98</v>
      </c>
      <c r="C9" s="15">
        <v>92</v>
      </c>
      <c r="D9" s="15">
        <v>85</v>
      </c>
      <c r="E9" s="15">
        <v>103</v>
      </c>
      <c r="F9" s="16">
        <v>8</v>
      </c>
      <c r="G9" s="17">
        <f t="shared" si="0"/>
        <v>0.98</v>
      </c>
      <c r="H9" s="17">
        <f t="shared" si="1"/>
        <v>0.92</v>
      </c>
      <c r="I9" s="17">
        <f t="shared" si="2"/>
        <v>0.85</v>
      </c>
      <c r="J9" s="17">
        <f t="shared" si="3"/>
        <v>1.03</v>
      </c>
    </row>
    <row r="10" spans="1:10">
      <c r="A10">
        <v>9</v>
      </c>
      <c r="B10" s="15">
        <v>106</v>
      </c>
      <c r="C10" s="15">
        <v>75</v>
      </c>
      <c r="D10" s="15">
        <v>70</v>
      </c>
      <c r="E10" s="15">
        <v>72</v>
      </c>
      <c r="F10" s="16">
        <v>9</v>
      </c>
      <c r="G10" s="17">
        <f t="shared" si="0"/>
        <v>1.06</v>
      </c>
      <c r="H10" s="17">
        <f t="shared" si="1"/>
        <v>0.75</v>
      </c>
      <c r="I10" s="17">
        <f t="shared" si="2"/>
        <v>0.7</v>
      </c>
      <c r="J10" s="17">
        <f t="shared" si="3"/>
        <v>0.72</v>
      </c>
    </row>
    <row r="11" spans="1:10">
      <c r="A11">
        <v>10</v>
      </c>
      <c r="B11" s="15">
        <v>83</v>
      </c>
      <c r="C11" s="15">
        <v>73</v>
      </c>
      <c r="D11" s="15">
        <v>91</v>
      </c>
      <c r="E11" s="15">
        <v>72</v>
      </c>
      <c r="F11" s="16">
        <v>10</v>
      </c>
      <c r="G11" s="17">
        <f t="shared" si="0"/>
        <v>0.83</v>
      </c>
      <c r="H11" s="17">
        <f t="shared" si="1"/>
        <v>0.73</v>
      </c>
      <c r="I11" s="17">
        <f t="shared" si="2"/>
        <v>0.91</v>
      </c>
      <c r="J11" s="17">
        <f t="shared" si="3"/>
        <v>0.72</v>
      </c>
    </row>
    <row r="12" spans="1:10">
      <c r="A12">
        <v>11</v>
      </c>
      <c r="B12" s="15">
        <v>93</v>
      </c>
      <c r="C12" s="15">
        <v>89</v>
      </c>
      <c r="D12" s="15">
        <v>113</v>
      </c>
      <c r="E12" s="15">
        <v>94</v>
      </c>
      <c r="F12" s="16">
        <v>11</v>
      </c>
      <c r="G12" s="17">
        <f t="shared" si="0"/>
        <v>0.93</v>
      </c>
      <c r="H12" s="17">
        <f t="shared" si="1"/>
        <v>0.89</v>
      </c>
      <c r="I12" s="17">
        <f t="shared" si="2"/>
        <v>1.1299999999999999</v>
      </c>
      <c r="J12" s="17">
        <f t="shared" si="3"/>
        <v>0.94</v>
      </c>
    </row>
    <row r="13" spans="1:10">
      <c r="A13">
        <v>12</v>
      </c>
      <c r="B13" s="15">
        <v>109</v>
      </c>
      <c r="C13" s="15">
        <v>104</v>
      </c>
      <c r="D13" s="15">
        <v>79</v>
      </c>
      <c r="E13" s="15">
        <v>113</v>
      </c>
      <c r="F13" s="16">
        <v>12</v>
      </c>
      <c r="G13" s="17">
        <f t="shared" si="0"/>
        <v>1.0900000000000001</v>
      </c>
      <c r="H13" s="17">
        <f t="shared" si="1"/>
        <v>1.04</v>
      </c>
      <c r="I13" s="17">
        <f t="shared" si="2"/>
        <v>0.79</v>
      </c>
      <c r="J13" s="17">
        <f t="shared" si="3"/>
        <v>1.1299999999999999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分开</vt:lpstr>
      <vt:lpstr>一体</vt:lpstr>
      <vt:lpstr>Sheet2</vt:lpstr>
      <vt:lpstr>zk</vt:lpstr>
      <vt:lpstr>人力</vt:lpstr>
      <vt:lpstr>综合金融</vt:lpstr>
      <vt:lpstr>过去1年收入</vt:lpstr>
      <vt:lpstr>日活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2015-06-05T18:19:34Z</dcterms:created>
  <dcterms:modified xsi:type="dcterms:W3CDTF">2022-10-21T06:22:19Z</dcterms:modified>
</cp:coreProperties>
</file>