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iaming WANG\Documents\GitHub\itaiping\数据\大屏移动端\"/>
    </mc:Choice>
  </mc:AlternateContent>
  <xr:revisionPtr revIDLastSave="0" documentId="13_ncr:1_{7239E12F-EA06-4B2B-A6C0-1C092F061F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zk" sheetId="6" r:id="rId2"/>
    <sheet name="Sheet3" sheetId="4" r:id="rId3"/>
    <sheet name="Sheet1" sheetId="2" r:id="rId4"/>
    <sheet name="日活" sheetId="3" r:id="rId5"/>
  </sheets>
  <definedNames>
    <definedName name="_xlchart.v1.0" hidden="1">Sheet3!$A$15:$A$20</definedName>
    <definedName name="_xlchart.v1.1" hidden="1">Sheet3!$B$14</definedName>
    <definedName name="_xlchart.v1.2" hidden="1">Sheet3!$B$15:$B$20</definedName>
    <definedName name="_xlchart.v1.3" hidden="1">Sheet3!$C$14</definedName>
    <definedName name="_xlchart.v1.4" hidden="1">Sheet3!$C$15:$C$20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2" i="3"/>
  <c r="B3" i="3"/>
  <c r="B4" i="3"/>
  <c r="B5" i="3"/>
  <c r="B6" i="3"/>
  <c r="B7" i="3"/>
  <c r="B8" i="3"/>
  <c r="B9" i="3"/>
  <c r="B10" i="3"/>
  <c r="B11" i="3"/>
  <c r="B12" i="3"/>
  <c r="B2" i="3"/>
  <c r="C16" i="4"/>
  <c r="C17" i="4"/>
  <c r="C18" i="4"/>
  <c r="C19" i="4"/>
  <c r="C20" i="4"/>
  <c r="C15" i="4"/>
  <c r="B16" i="4"/>
  <c r="B17" i="4"/>
  <c r="B18" i="4"/>
  <c r="B19" i="4"/>
  <c r="B20" i="4"/>
  <c r="B3" i="4"/>
  <c r="B4" i="4"/>
  <c r="B5" i="4"/>
  <c r="B2" i="4"/>
  <c r="F11" i="3"/>
  <c r="G11" i="3"/>
  <c r="F12" i="3"/>
  <c r="G12" i="3"/>
  <c r="G10" i="3"/>
  <c r="G9" i="3"/>
  <c r="G8" i="3"/>
  <c r="G7" i="3"/>
  <c r="G6" i="3"/>
  <c r="G5" i="3"/>
  <c r="G4" i="3"/>
  <c r="G3" i="3"/>
  <c r="G2" i="3"/>
  <c r="F10" i="3"/>
  <c r="F9" i="3"/>
  <c r="F8" i="3"/>
  <c r="F7" i="3"/>
  <c r="F6" i="3"/>
  <c r="F5" i="3"/>
  <c r="F4" i="3"/>
  <c r="F3" i="3"/>
  <c r="F2" i="3"/>
  <c r="D12" i="3"/>
  <c r="D11" i="3"/>
  <c r="D10" i="3"/>
  <c r="D9" i="3"/>
  <c r="D8" i="3"/>
  <c r="D7" i="3"/>
  <c r="D6" i="3"/>
  <c r="D5" i="3"/>
  <c r="D4" i="3"/>
  <c r="D3" i="3"/>
  <c r="D2" i="3"/>
  <c r="C12" i="3"/>
  <c r="C11" i="3"/>
  <c r="C10" i="3"/>
  <c r="C9" i="3"/>
  <c r="C8" i="3"/>
  <c r="C7" i="3"/>
  <c r="C6" i="3"/>
  <c r="C5" i="3"/>
  <c r="C4" i="3"/>
  <c r="C3" i="3"/>
  <c r="C2" i="3"/>
  <c r="E13" i="3" l="1"/>
  <c r="B13" i="3"/>
  <c r="C21" i="3" l="1"/>
  <c r="C20" i="3"/>
  <c r="F21" i="3"/>
  <c r="F20" i="3"/>
  <c r="F19" i="3" l="1"/>
  <c r="C19" i="3"/>
  <c r="B15" i="4"/>
</calcChain>
</file>

<file path=xl/sharedStrings.xml><?xml version="1.0" encoding="utf-8"?>
<sst xmlns="http://schemas.openxmlformats.org/spreadsheetml/2006/main" count="48" uniqueCount="37">
  <si>
    <t>太平金服运营指标看板</t>
  </si>
  <si>
    <t>34周：2022-08-20 ~ 2022-08-26</t>
  </si>
  <si>
    <t>时间</t>
  </si>
  <si>
    <t>项目2</t>
  </si>
  <si>
    <t>项目3</t>
  </si>
  <si>
    <t>日活</t>
  </si>
  <si>
    <t>月活</t>
  </si>
  <si>
    <t>我的保单</t>
  </si>
  <si>
    <t>互联网银行</t>
  </si>
  <si>
    <t>理赔查询</t>
  </si>
  <si>
    <t>比例</t>
  </si>
  <si>
    <t>week</t>
  </si>
  <si>
    <t>value</t>
  </si>
  <si>
    <t>9月</t>
  </si>
  <si>
    <t>本周</t>
  </si>
  <si>
    <t>本周-1周</t>
  </si>
  <si>
    <t>本周-2周</t>
  </si>
  <si>
    <t>本周-3周</t>
  </si>
  <si>
    <t>综合金融规模</t>
  </si>
  <si>
    <t>基金规模</t>
  </si>
  <si>
    <t>资管规模</t>
  </si>
  <si>
    <t>4月</t>
  </si>
  <si>
    <t>5月</t>
  </si>
  <si>
    <t>6月</t>
  </si>
  <si>
    <t>7月</t>
  </si>
  <si>
    <t>8月</t>
  </si>
  <si>
    <t>重点项目</t>
  </si>
  <si>
    <t>台州利民保营业收入</t>
  </si>
  <si>
    <t>台州利民保投人数</t>
  </si>
  <si>
    <t>蔚能电池营业收入</t>
  </si>
  <si>
    <t>蔚能电池保费规模</t>
  </si>
  <si>
    <t>总数</t>
  </si>
  <si>
    <t>月份</t>
  </si>
  <si>
    <t>收入额</t>
  </si>
  <si>
    <t>1月</t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</si>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</sst>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</cellXfs>
  <cellStyles count="2">
    <cellStyle name="常规" xfId="0" builtinId="0"/>
    <cellStyle name="常规 2" xfId="1" xr:uid="{766AF7AC-4D29-4EA8-9EDD-A622CAA091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66515399851352"/>
          <c:y val="0.81033056207872223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日活!$B$1</c15:sqref>
                        </c15:formulaRef>
                      </c:ext>
                    </c:extLst>
                    <c:strCache>
                      <c:ptCount val="1"/>
                      <c:pt idx="0">
                        <c:v>日活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120</c:v>
                      </c:pt>
                      <c:pt idx="3">
                        <c:v>110</c:v>
                      </c:pt>
                      <c:pt idx="4">
                        <c:v>140</c:v>
                      </c:pt>
                      <c:pt idx="5">
                        <c:v>140</c:v>
                      </c:pt>
                      <c:pt idx="6">
                        <c:v>140</c:v>
                      </c:pt>
                      <c:pt idx="7">
                        <c:v>140</c:v>
                      </c:pt>
                      <c:pt idx="8">
                        <c:v>70</c:v>
                      </c:pt>
                      <c:pt idx="9">
                        <c:v>140</c:v>
                      </c:pt>
                      <c:pt idx="1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2B3-44B0-83D3-CABADF76D58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日活!$E$1</c:f>
              <c:strCache>
                <c:ptCount val="1"/>
                <c:pt idx="0">
                  <c:v>月活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日活!$E$2:$E$12</c:f>
              <c:numCache>
                <c:formatCode>General</c:formatCode>
                <c:ptCount val="11"/>
                <c:pt idx="0">
                  <c:v>1370</c:v>
                </c:pt>
                <c:pt idx="1">
                  <c:v>2710</c:v>
                </c:pt>
                <c:pt idx="2">
                  <c:v>2140</c:v>
                </c:pt>
                <c:pt idx="3">
                  <c:v>2830</c:v>
                </c:pt>
                <c:pt idx="4">
                  <c:v>1830</c:v>
                </c:pt>
                <c:pt idx="5">
                  <c:v>1380</c:v>
                </c:pt>
                <c:pt idx="6">
                  <c:v>3190</c:v>
                </c:pt>
                <c:pt idx="7">
                  <c:v>2310</c:v>
                </c:pt>
                <c:pt idx="8">
                  <c:v>4180</c:v>
                </c:pt>
                <c:pt idx="9">
                  <c:v>2610</c:v>
                </c:pt>
                <c:pt idx="10">
                  <c:v>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3-44B0-83D3-CABADF76D5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out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重点项目（单位：万）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Sheet3!$O$2</c:f>
              <c:strCache>
                <c:ptCount val="1"/>
                <c:pt idx="0">
                  <c:v>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Sheet3!$N$3:$N$6</c:f>
              <c:strCache>
                <c:ptCount val="4"/>
                <c:pt idx="0">
                  <c:v>蔚能电池营业收入</c:v>
                </c:pt>
                <c:pt idx="1">
                  <c:v>台州利民保投人数</c:v>
                </c:pt>
                <c:pt idx="2">
                  <c:v>台州利民保营业收入</c:v>
                </c:pt>
                <c:pt idx="3">
                  <c:v>蔚能电池保费规模</c:v>
                </c:pt>
              </c:strCache>
            </c:strRef>
          </c:cat>
          <c:val>
            <c:numRef>
              <c:f>Sheet3!$O$3:$O$6</c:f>
              <c:numCache>
                <c:formatCode>General</c:formatCode>
                <c:ptCount val="4"/>
                <c:pt idx="0">
                  <c:v>100</c:v>
                </c:pt>
                <c:pt idx="1">
                  <c:v>272</c:v>
                </c:pt>
                <c:pt idx="2">
                  <c:v>679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2-41CD-8FF5-BD928E61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29118128"/>
        <c:axId val="529119376"/>
      </c:barChart>
      <c:catAx>
        <c:axId val="52911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9376"/>
        <c:crosses val="autoZero"/>
        <c:auto val="1"/>
        <c:lblAlgn val="ctr"/>
        <c:lblOffset val="100"/>
        <c:noMultiLvlLbl val="0"/>
      </c:catAx>
      <c:valAx>
        <c:axId val="5291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2022</a:t>
            </a:r>
            <a:r>
              <a:rPr lang="zh-CN" altLang="fr-FR"/>
              <a:t>年太财智定损平台每月处理案件数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039370078740158"/>
          <c:w val="0.94722222222222219"/>
          <c:h val="0.706651356080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zk!$B$1</c:f>
              <c:strCache>
                <c:ptCount val="1"/>
                <c:pt idx="0">
                  <c:v>收入额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zk!$A$2:$A$9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zk!$B$2:$B$9</c:f>
              <c:numCache>
                <c:formatCode>General</c:formatCode>
                <c:ptCount val="8"/>
                <c:pt idx="0">
                  <c:v>69145</c:v>
                </c:pt>
                <c:pt idx="1">
                  <c:v>57510</c:v>
                </c:pt>
                <c:pt idx="2">
                  <c:v>56743</c:v>
                </c:pt>
                <c:pt idx="3">
                  <c:v>50571</c:v>
                </c:pt>
                <c:pt idx="4">
                  <c:v>62339</c:v>
                </c:pt>
                <c:pt idx="5">
                  <c:v>67634</c:v>
                </c:pt>
                <c:pt idx="6">
                  <c:v>69202</c:v>
                </c:pt>
                <c:pt idx="7">
                  <c:v>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C-401B-B76E-472AD24824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51168"/>
        <c:axId val="538955328"/>
      </c:barChart>
      <c:catAx>
        <c:axId val="5389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955328"/>
        <c:crosses val="autoZero"/>
        <c:auto val="1"/>
        <c:lblAlgn val="ctr"/>
        <c:lblOffset val="100"/>
        <c:noMultiLvlLbl val="0"/>
      </c:catAx>
      <c:valAx>
        <c:axId val="538955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389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2022</a:t>
            </a:r>
            <a:r>
              <a:rPr lang="zh-CN" altLang="fr-FR"/>
              <a:t>年太财智定损平台每月处理案件数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039370078740158"/>
          <c:w val="0.94722222222222219"/>
          <c:h val="0.706651356080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zk!$B$1</c:f>
              <c:strCache>
                <c:ptCount val="1"/>
                <c:pt idx="0">
                  <c:v>收入额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zk!$A$2:$A$9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zk!$B$2:$B$9</c:f>
              <c:numCache>
                <c:formatCode>General</c:formatCode>
                <c:ptCount val="8"/>
                <c:pt idx="0">
                  <c:v>69145</c:v>
                </c:pt>
                <c:pt idx="1">
                  <c:v>57510</c:v>
                </c:pt>
                <c:pt idx="2">
                  <c:v>56743</c:v>
                </c:pt>
                <c:pt idx="3">
                  <c:v>50571</c:v>
                </c:pt>
                <c:pt idx="4">
                  <c:v>62339</c:v>
                </c:pt>
                <c:pt idx="5">
                  <c:v>67634</c:v>
                </c:pt>
                <c:pt idx="6">
                  <c:v>69202</c:v>
                </c:pt>
                <c:pt idx="7">
                  <c:v>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0-48A3-852C-CCBFF45CDE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51168"/>
        <c:axId val="538955328"/>
      </c:barChart>
      <c:catAx>
        <c:axId val="5389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955328"/>
        <c:crosses val="autoZero"/>
        <c:auto val="1"/>
        <c:lblAlgn val="ctr"/>
        <c:lblOffset val="100"/>
        <c:noMultiLvlLbl val="0"/>
      </c:catAx>
      <c:valAx>
        <c:axId val="5389553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89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电商月收入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Sheet3!$A$2:$A$5</c:f>
              <c:strCache>
                <c:ptCount val="4"/>
                <c:pt idx="0">
                  <c:v>本周-3周</c:v>
                </c:pt>
                <c:pt idx="1">
                  <c:v>本周-2周</c:v>
                </c:pt>
                <c:pt idx="2">
                  <c:v>本周-1周</c:v>
                </c:pt>
                <c:pt idx="3">
                  <c:v>本周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332</c:v>
                </c:pt>
                <c:pt idx="1">
                  <c:v>238</c:v>
                </c:pt>
                <c:pt idx="2">
                  <c:v>432</c:v>
                </c:pt>
                <c:pt idx="3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3-4B13-8013-4DCEC869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006368"/>
        <c:axId val="1676006784"/>
      </c:lineChart>
      <c:catAx>
        <c:axId val="16760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784"/>
        <c:crosses val="autoZero"/>
        <c:auto val="1"/>
        <c:lblAlgn val="ctr"/>
        <c:lblOffset val="100"/>
        <c:noMultiLvlLbl val="0"/>
      </c:catAx>
      <c:valAx>
        <c:axId val="16760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综合金融规模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基金规模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Sheet3!$A$15:$A$20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Sheet3!$B$15:$B$20</c:f>
              <c:numCache>
                <c:formatCode>General</c:formatCode>
                <c:ptCount val="6"/>
                <c:pt idx="0">
                  <c:v>591.73082399316354</c:v>
                </c:pt>
                <c:pt idx="1">
                  <c:v>892.97732063778881</c:v>
                </c:pt>
                <c:pt idx="2">
                  <c:v>1062.6918721343793</c:v>
                </c:pt>
                <c:pt idx="3">
                  <c:v>179.81255615458787</c:v>
                </c:pt>
                <c:pt idx="4">
                  <c:v>1056.6820335244515</c:v>
                </c:pt>
                <c:pt idx="5">
                  <c:v>1133.2829610170195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F-460C-9493-1C57B9272EC7}"/>
            </c:ext>
          </c:extLst>
        </c:ser>
        <c:ser>
          <c:idx val="1"/>
          <c:order val="1"/>
          <c:tx>
            <c:strRef>
              <c:f>Sheet3!$C$14</c:f>
              <c:strCache>
                <c:ptCount val="1"/>
                <c:pt idx="0">
                  <c:v>资管规模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Sheet3!$A$15:$A$20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Sheet3!$C$15:$C$20</c:f>
              <c:numCache>
                <c:formatCode>General</c:formatCode>
                <c:ptCount val="6"/>
                <c:pt idx="0">
                  <c:v>1125.7766455816948</c:v>
                </c:pt>
                <c:pt idx="1">
                  <c:v>1836.3292034830304</c:v>
                </c:pt>
                <c:pt idx="2">
                  <c:v>725.31596230793457</c:v>
                </c:pt>
                <c:pt idx="3">
                  <c:v>4167.1045786301211</c:v>
                </c:pt>
                <c:pt idx="4">
                  <c:v>501.50673844948921</c:v>
                </c:pt>
                <c:pt idx="5">
                  <c:v>1501.742853255945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F-460C-9493-1C57B9272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07936"/>
        <c:axId val="1624305856"/>
      </c:areaChart>
      <c:catAx>
        <c:axId val="16243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5856"/>
        <c:crosses val="autoZero"/>
        <c:auto val="1"/>
        <c:lblAlgn val="ctr"/>
        <c:lblOffset val="100"/>
        <c:noMultiLvlLbl val="0"/>
      </c:catAx>
      <c:valAx>
        <c:axId val="16243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Sheet3!$O$2</c:f>
              <c:strCache>
                <c:ptCount val="1"/>
                <c:pt idx="0">
                  <c:v>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Sheet3!$N$3:$N$6</c:f>
              <c:strCache>
                <c:ptCount val="4"/>
                <c:pt idx="0">
                  <c:v>蔚能电池营业收入</c:v>
                </c:pt>
                <c:pt idx="1">
                  <c:v>台州利民保投人数</c:v>
                </c:pt>
                <c:pt idx="2">
                  <c:v>台州利民保营业收入</c:v>
                </c:pt>
                <c:pt idx="3">
                  <c:v>蔚能电池保费规模</c:v>
                </c:pt>
              </c:strCache>
            </c:strRef>
          </c:cat>
          <c:val>
            <c:numRef>
              <c:f>Sheet3!$O$3:$O$6</c:f>
              <c:numCache>
                <c:formatCode>General</c:formatCode>
                <c:ptCount val="4"/>
                <c:pt idx="0">
                  <c:v>100</c:v>
                </c:pt>
                <c:pt idx="1">
                  <c:v>272</c:v>
                </c:pt>
                <c:pt idx="2">
                  <c:v>679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4CBF-8BF0-3FDB01EE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29118128"/>
        <c:axId val="529119376"/>
      </c:barChart>
      <c:catAx>
        <c:axId val="52911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9376"/>
        <c:crosses val="autoZero"/>
        <c:auto val="1"/>
        <c:lblAlgn val="ctr"/>
        <c:lblOffset val="100"/>
        <c:noMultiLvlLbl val="0"/>
      </c:catAx>
      <c:valAx>
        <c:axId val="5291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0-4122-9714-AB34A88A2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80160"/>
        <c:axId val="1293783072"/>
      </c:lineChart>
      <c:catAx>
        <c:axId val="1293780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3783072"/>
        <c:crosses val="autoZero"/>
        <c:auto val="1"/>
        <c:lblAlgn val="ctr"/>
        <c:lblOffset val="100"/>
        <c:noMultiLvlLbl val="0"/>
      </c:catAx>
      <c:valAx>
        <c:axId val="1293783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37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日活!$B$1</c:f>
              <c:strCache>
                <c:ptCount val="1"/>
                <c:pt idx="0">
                  <c:v>日活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日活!$B$2:$B$12</c:f>
              <c:numCache>
                <c:formatCode>General</c:formatCode>
                <c:ptCount val="11"/>
                <c:pt idx="0">
                  <c:v>80</c:v>
                </c:pt>
                <c:pt idx="1">
                  <c:v>80</c:v>
                </c:pt>
                <c:pt idx="2">
                  <c:v>120</c:v>
                </c:pt>
                <c:pt idx="3">
                  <c:v>110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70</c:v>
                </c:pt>
                <c:pt idx="9">
                  <c:v>140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4A8-8D16-9019F9D9F9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日活!$E$1</c15:sqref>
                        </c15:formulaRef>
                      </c:ext>
                    </c:extLst>
                    <c:strCache>
                      <c:ptCount val="1"/>
                      <c:pt idx="0">
                        <c:v>月活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1370</c:v>
                      </c:pt>
                      <c:pt idx="1">
                        <c:v>2710</c:v>
                      </c:pt>
                      <c:pt idx="2">
                        <c:v>2140</c:v>
                      </c:pt>
                      <c:pt idx="3">
                        <c:v>2830</c:v>
                      </c:pt>
                      <c:pt idx="4">
                        <c:v>1830</c:v>
                      </c:pt>
                      <c:pt idx="5">
                        <c:v>1380</c:v>
                      </c:pt>
                      <c:pt idx="6">
                        <c:v>3190</c:v>
                      </c:pt>
                      <c:pt idx="7">
                        <c:v>2310</c:v>
                      </c:pt>
                      <c:pt idx="8">
                        <c:v>4180</c:v>
                      </c:pt>
                      <c:pt idx="9">
                        <c:v>2610</c:v>
                      </c:pt>
                      <c:pt idx="10">
                        <c:v>3310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C0-44A8-8D16-9019F9D9F9B4}"/>
                  </c:ext>
                </c:extLst>
              </c15:ser>
            </c15:filteredLineSeries>
          </c:ext>
        </c:extLst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日活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日活!$C$18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3E-44E5-B175-413A8612A0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3E-44E5-B175-413A8612A0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3E-44E5-B175-413A8612A0D6}"/>
              </c:ext>
            </c:extLst>
          </c:dPt>
          <c:cat>
            <c:strRef>
              <c:f>日活!$B$19:$B$21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日活!$C$19:$C$21</c:f>
              <c:numCache>
                <c:formatCode>General</c:formatCode>
                <c:ptCount val="3"/>
                <c:pt idx="0">
                  <c:v>995.25365471782106</c:v>
                </c:pt>
                <c:pt idx="1">
                  <c:v>148.10551317125413</c:v>
                </c:pt>
                <c:pt idx="2">
                  <c:v>116.64083211092485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8-4F5B-87E4-DA696259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比例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48-4FC6-B471-41F93A2624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48-4FC6-B471-41F93A2624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48-4FC6-B471-41F93A262422}"/>
              </c:ext>
            </c:extLst>
          </c:dPt>
          <c:dLbls>
            <c:dLbl>
              <c:idx val="1"/>
              <c:layout>
                <c:manualLayout>
                  <c:x val="1.2221610203506173E-2"/>
                  <c:y val="-2.12860271608573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48-4FC6-B471-41F93A2624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95589</c:v>
              </c:pt>
              <c:pt idx="1">
                <c:v>太平通</c:v>
              </c:pt>
              <c:pt idx="2">
                <c:v>房贷</c:v>
              </c:pt>
            </c:strLit>
          </c:cat>
          <c:val>
            <c:numLit>
              <c:formatCode>General</c:formatCode>
              <c:ptCount val="3"/>
              <c:pt idx="0">
                <c:v>0.48</c:v>
              </c:pt>
              <c:pt idx="1">
                <c:v>0.08</c:v>
              </c:pt>
              <c:pt idx="2">
                <c:v>0.44</c:v>
              </c:pt>
            </c:numLit>
          </c:val>
          <c:extLst>
            <c:ext xmlns:c16="http://schemas.microsoft.com/office/drawing/2014/chart" uri="{C3380CC4-5D6E-409C-BE32-E72D297353CC}">
              <c16:uniqueId val="{00000006-FA48-4FC6-B471-41F93A2624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66515399851352"/>
          <c:y val="0.81033056207872223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月活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日活!$F$18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89-4F27-9523-5087B7B0E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89-4F27-9523-5087B7B0EA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89-4F27-9523-5087B7B0EA74}"/>
              </c:ext>
            </c:extLst>
          </c:dPt>
          <c:cat>
            <c:strRef>
              <c:f>日活!$E$19:$E$21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日活!$F$19:$F$21</c:f>
              <c:numCache>
                <c:formatCode>General</c:formatCode>
                <c:ptCount val="3"/>
                <c:pt idx="0">
                  <c:v>21097.348185360224</c:v>
                </c:pt>
                <c:pt idx="1">
                  <c:v>1360.3876719954717</c:v>
                </c:pt>
                <c:pt idx="2">
                  <c:v>5402.2641426443051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5-43B9-B963-DD472E465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日活!$B$1</c15:sqref>
                        </c15:formulaRef>
                      </c:ext>
                    </c:extLst>
                    <c:strCache>
                      <c:ptCount val="1"/>
                      <c:pt idx="0">
                        <c:v>日活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120</c:v>
                      </c:pt>
                      <c:pt idx="3">
                        <c:v>110</c:v>
                      </c:pt>
                      <c:pt idx="4">
                        <c:v>140</c:v>
                      </c:pt>
                      <c:pt idx="5">
                        <c:v>140</c:v>
                      </c:pt>
                      <c:pt idx="6">
                        <c:v>140</c:v>
                      </c:pt>
                      <c:pt idx="7">
                        <c:v>140</c:v>
                      </c:pt>
                      <c:pt idx="8">
                        <c:v>70</c:v>
                      </c:pt>
                      <c:pt idx="9">
                        <c:v>140</c:v>
                      </c:pt>
                      <c:pt idx="1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52-4DC8-96AC-0A6884B9680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日活!$E$1</c:f>
              <c:strCache>
                <c:ptCount val="1"/>
                <c:pt idx="0">
                  <c:v>月活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日活!$E$2:$E$12</c:f>
              <c:numCache>
                <c:formatCode>General</c:formatCode>
                <c:ptCount val="11"/>
                <c:pt idx="0">
                  <c:v>1370</c:v>
                </c:pt>
                <c:pt idx="1">
                  <c:v>2710</c:v>
                </c:pt>
                <c:pt idx="2">
                  <c:v>2140</c:v>
                </c:pt>
                <c:pt idx="3">
                  <c:v>2830</c:v>
                </c:pt>
                <c:pt idx="4">
                  <c:v>1830</c:v>
                </c:pt>
                <c:pt idx="5">
                  <c:v>1380</c:v>
                </c:pt>
                <c:pt idx="6">
                  <c:v>3190</c:v>
                </c:pt>
                <c:pt idx="7">
                  <c:v>2310</c:v>
                </c:pt>
                <c:pt idx="8">
                  <c:v>4180</c:v>
                </c:pt>
                <c:pt idx="9">
                  <c:v>2610</c:v>
                </c:pt>
                <c:pt idx="10">
                  <c:v>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2-4DC8-96AC-0A6884B968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100" b="0"/>
              <a:t>客户分布</a:t>
            </a:r>
            <a:r>
              <a:rPr lang="fr-FR" altLang="zh-CN" sz="1100" b="0"/>
              <a:t>top3</a:t>
            </a:r>
            <a:endParaRPr lang="zh-CN" altLang="fr-FR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占比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00-4960-B6C2-57E7786FB085}"/>
              </c:ext>
            </c:extLst>
          </c:dPt>
          <c:dPt>
            <c:idx val="1"/>
            <c:bubble3D val="0"/>
            <c:explosion val="6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00-4960-B6C2-57E7786FB0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00-4960-B6C2-57E7786FB085}"/>
              </c:ext>
            </c:extLst>
          </c:dPt>
          <c:dPt>
            <c:idx val="3"/>
            <c:bubble3D val="0"/>
            <c:explosion val="16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00-4960-B6C2-57E7786FB0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上海</c:v>
              </c:pt>
              <c:pt idx="1">
                <c:v>江苏</c:v>
              </c:pt>
              <c:pt idx="2">
                <c:v>广东</c:v>
              </c:pt>
              <c:pt idx="3">
                <c:v>其它</c:v>
              </c:pt>
            </c:strLit>
          </c:cat>
          <c:val>
            <c:numLit>
              <c:formatCode>General</c:formatCode>
              <c:ptCount val="4"/>
              <c:pt idx="0">
                <c:v>23.413103684704598</c:v>
              </c:pt>
              <c:pt idx="1">
                <c:v>23.030525486367001</c:v>
              </c:pt>
              <c:pt idx="2">
                <c:v>6.94976675563277</c:v>
              </c:pt>
              <c:pt idx="3">
                <c:v>46.606604073295635</c:v>
              </c:pt>
            </c:numLit>
          </c:val>
          <c:extLst>
            <c:ext xmlns:c16="http://schemas.microsoft.com/office/drawing/2014/chart" uri="{C3380CC4-5D6E-409C-BE32-E72D297353CC}">
              <c16:uniqueId val="{00000008-D300-4960-B6C2-57E7786FB08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50F-A378-7312271B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80160"/>
        <c:axId val="1293783072"/>
      </c:lineChart>
      <c:catAx>
        <c:axId val="1293780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3783072"/>
        <c:crosses val="autoZero"/>
        <c:auto val="1"/>
        <c:lblAlgn val="ctr"/>
        <c:lblOffset val="100"/>
        <c:noMultiLvlLbl val="0"/>
      </c:catAx>
      <c:valAx>
        <c:axId val="1293783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37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日活!$C$18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EF-4E84-9672-7E4ECB8223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EF-4E84-9672-7E4ECB8223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EF-4E84-9672-7E4ECB822393}"/>
              </c:ext>
            </c:extLst>
          </c:dPt>
          <c:cat>
            <c:strRef>
              <c:f>日活!$B$19:$B$21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日活!$C$19:$C$21</c:f>
              <c:numCache>
                <c:formatCode>General</c:formatCode>
                <c:ptCount val="3"/>
                <c:pt idx="0">
                  <c:v>995.25365471782106</c:v>
                </c:pt>
                <c:pt idx="1">
                  <c:v>148.10551317125413</c:v>
                </c:pt>
                <c:pt idx="2">
                  <c:v>116.64083211092485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EF-4E84-9672-7E4ECB82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日活!$F$18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D4-41F6-809F-A5E7BCFF8D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D4-41F6-809F-A5E7BCFF8D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D4-41F6-809F-A5E7BCFF8D4C}"/>
              </c:ext>
            </c:extLst>
          </c:dPt>
          <c:cat>
            <c:strRef>
              <c:f>日活!$E$19:$E$21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日活!$F$19:$F$21</c:f>
              <c:numCache>
                <c:formatCode>General</c:formatCode>
                <c:ptCount val="3"/>
                <c:pt idx="0">
                  <c:v>21097.348185360224</c:v>
                </c:pt>
                <c:pt idx="1">
                  <c:v>1360.3876719954717</c:v>
                </c:pt>
                <c:pt idx="2">
                  <c:v>5402.2641426443051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4-41F6-809F-A5E7BCFF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电商月收入（万元）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Sheet3!$A$2:$A$5</c:f>
              <c:strCache>
                <c:ptCount val="4"/>
                <c:pt idx="0">
                  <c:v>本周-3周</c:v>
                </c:pt>
                <c:pt idx="1">
                  <c:v>本周-2周</c:v>
                </c:pt>
                <c:pt idx="2">
                  <c:v>本周-1周</c:v>
                </c:pt>
                <c:pt idx="3">
                  <c:v>本周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332</c:v>
                </c:pt>
                <c:pt idx="1">
                  <c:v>238</c:v>
                </c:pt>
                <c:pt idx="2">
                  <c:v>432</c:v>
                </c:pt>
                <c:pt idx="3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43B-BAB0-DF2EE98B20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6006368"/>
        <c:axId val="1676006784"/>
      </c:lineChart>
      <c:catAx>
        <c:axId val="16760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784"/>
        <c:crosses val="autoZero"/>
        <c:auto val="1"/>
        <c:lblAlgn val="ctr"/>
        <c:lblOffset val="100"/>
        <c:noMultiLvlLbl val="0"/>
      </c:catAx>
      <c:valAx>
        <c:axId val="1676006784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760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综合金融规模（万元）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基金规模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Sheet3!$B$15:$B$20</c:f>
              <c:numCache>
                <c:formatCode>General</c:formatCode>
                <c:ptCount val="6"/>
                <c:pt idx="0">
                  <c:v>591.73082399316354</c:v>
                </c:pt>
                <c:pt idx="1">
                  <c:v>892.97732063778881</c:v>
                </c:pt>
                <c:pt idx="2">
                  <c:v>1062.6918721343793</c:v>
                </c:pt>
                <c:pt idx="3">
                  <c:v>179.81255615458787</c:v>
                </c:pt>
                <c:pt idx="4">
                  <c:v>1056.6820335244515</c:v>
                </c:pt>
                <c:pt idx="5">
                  <c:v>1133.2829610170195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D-4C7A-8B68-B3D4DD1891DD}"/>
            </c:ext>
          </c:extLst>
        </c:ser>
        <c:ser>
          <c:idx val="1"/>
          <c:order val="1"/>
          <c:tx>
            <c:strRef>
              <c:f>Sheet3!$C$14</c:f>
              <c:strCache>
                <c:ptCount val="1"/>
                <c:pt idx="0">
                  <c:v>资管规模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Sheet3!$C$15:$C$20</c:f>
              <c:numCache>
                <c:formatCode>General</c:formatCode>
                <c:ptCount val="6"/>
                <c:pt idx="0">
                  <c:v>1125.7766455816948</c:v>
                </c:pt>
                <c:pt idx="1">
                  <c:v>1836.3292034830304</c:v>
                </c:pt>
                <c:pt idx="2">
                  <c:v>725.31596230793457</c:v>
                </c:pt>
                <c:pt idx="3">
                  <c:v>4167.1045786301211</c:v>
                </c:pt>
                <c:pt idx="4">
                  <c:v>501.50673844948921</c:v>
                </c:pt>
                <c:pt idx="5">
                  <c:v>1501.742853255945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D-4C7A-8B68-B3D4DD189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307936"/>
        <c:axId val="1624305856"/>
      </c:barChart>
      <c:catAx>
        <c:axId val="16243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5856"/>
        <c:crosses val="autoZero"/>
        <c:auto val="1"/>
        <c:lblAlgn val="ctr"/>
        <c:lblOffset val="100"/>
        <c:noMultiLvlLbl val="0"/>
      </c:catAx>
      <c:valAx>
        <c:axId val="16243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日活!$B$1</c:f>
              <c:strCache>
                <c:ptCount val="1"/>
                <c:pt idx="0">
                  <c:v>日活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日活!$B$2:$B$12</c:f>
              <c:numCache>
                <c:formatCode>General</c:formatCode>
                <c:ptCount val="11"/>
                <c:pt idx="0">
                  <c:v>80</c:v>
                </c:pt>
                <c:pt idx="1">
                  <c:v>80</c:v>
                </c:pt>
                <c:pt idx="2">
                  <c:v>120</c:v>
                </c:pt>
                <c:pt idx="3">
                  <c:v>110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70</c:v>
                </c:pt>
                <c:pt idx="9">
                  <c:v>140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B-410B-9B3F-ABE59DCD15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日活!$E$1</c15:sqref>
                        </c15:formulaRef>
                      </c:ext>
                    </c:extLst>
                    <c:strCache>
                      <c:ptCount val="1"/>
                      <c:pt idx="0">
                        <c:v>月活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1370</c:v>
                      </c:pt>
                      <c:pt idx="1">
                        <c:v>2710</c:v>
                      </c:pt>
                      <c:pt idx="2">
                        <c:v>2140</c:v>
                      </c:pt>
                      <c:pt idx="3">
                        <c:v>2830</c:v>
                      </c:pt>
                      <c:pt idx="4">
                        <c:v>1830</c:v>
                      </c:pt>
                      <c:pt idx="5">
                        <c:v>1380</c:v>
                      </c:pt>
                      <c:pt idx="6">
                        <c:v>3190</c:v>
                      </c:pt>
                      <c:pt idx="7">
                        <c:v>2310</c:v>
                      </c:pt>
                      <c:pt idx="8">
                        <c:v>4180</c:v>
                      </c:pt>
                      <c:pt idx="9">
                        <c:v>2610</c:v>
                      </c:pt>
                      <c:pt idx="10">
                        <c:v>3310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E5B-410B-9B3F-ABE59DCD15E3}"/>
                  </c:ext>
                </c:extLst>
              </c15:ser>
            </c15:filteredLineSeries>
          </c:ext>
        </c:extLst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12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288364</xdr:colOff>
      <xdr:row>30</xdr:row>
      <xdr:rowOff>125505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3209B3-C04E-4A52-BD2B-873D864A9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85059</xdr:colOff>
      <xdr:row>45</xdr:row>
      <xdr:rowOff>118020</xdr:rowOff>
    </xdr:from>
    <xdr:to>
      <xdr:col>6</xdr:col>
      <xdr:colOff>363277</xdr:colOff>
      <xdr:row>47</xdr:row>
      <xdr:rowOff>17720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7C3AAAF-A1D5-F728-FADB-6D0E05F2B79B}"/>
            </a:ext>
          </a:extLst>
        </xdr:cNvPr>
        <xdr:cNvSpPr txBox="1"/>
      </xdr:nvSpPr>
      <xdr:spPr>
        <a:xfrm>
          <a:off x="1919175" y="8340532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太平通注册用户数（万）</a:t>
          </a:r>
          <a:endParaRPr lang="fr-FR" sz="1400" b="1"/>
        </a:p>
      </xdr:txBody>
    </xdr:sp>
    <xdr:clientData/>
  </xdr:twoCellAnchor>
  <xdr:twoCellAnchor>
    <xdr:from>
      <xdr:col>3</xdr:col>
      <xdr:colOff>106680</xdr:colOff>
      <xdr:row>13</xdr:row>
      <xdr:rowOff>0</xdr:rowOff>
    </xdr:from>
    <xdr:to>
      <xdr:col>6</xdr:col>
      <xdr:colOff>7620</xdr:colOff>
      <xdr:row>14</xdr:row>
      <xdr:rowOff>160020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F77DF959-FF5C-A718-F84F-9C5A0BA19E77}"/>
            </a:ext>
          </a:extLst>
        </xdr:cNvPr>
        <xdr:cNvSpPr txBox="1"/>
      </xdr:nvSpPr>
      <xdr:spPr>
        <a:xfrm>
          <a:off x="1935480" y="2438400"/>
          <a:ext cx="17297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本周新增：</a:t>
          </a:r>
          <a:endParaRPr lang="fr-FR" sz="1400"/>
        </a:p>
      </xdr:txBody>
    </xdr:sp>
    <xdr:clientData/>
  </xdr:twoCellAnchor>
  <xdr:twoCellAnchor>
    <xdr:from>
      <xdr:col>5</xdr:col>
      <xdr:colOff>243840</xdr:colOff>
      <xdr:row>12</xdr:row>
      <xdr:rowOff>152400</xdr:rowOff>
    </xdr:from>
    <xdr:to>
      <xdr:col>8</xdr:col>
      <xdr:colOff>144780</xdr:colOff>
      <xdr:row>14</xdr:row>
      <xdr:rowOff>129540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F000F304-9A41-2892-CE67-2FE6E2384806}"/>
            </a:ext>
          </a:extLst>
        </xdr:cNvPr>
        <xdr:cNvSpPr txBox="1"/>
      </xdr:nvSpPr>
      <xdr:spPr>
        <a:xfrm>
          <a:off x="3291840" y="2407920"/>
          <a:ext cx="17297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303.50</a:t>
          </a:r>
        </a:p>
      </xdr:txBody>
    </xdr:sp>
    <xdr:clientData/>
  </xdr:twoCellAnchor>
  <xdr:twoCellAnchor>
    <xdr:from>
      <xdr:col>3</xdr:col>
      <xdr:colOff>106680</xdr:colOff>
      <xdr:row>15</xdr:row>
      <xdr:rowOff>375151</xdr:rowOff>
    </xdr:from>
    <xdr:to>
      <xdr:col>6</xdr:col>
      <xdr:colOff>7620</xdr:colOff>
      <xdr:row>16</xdr:row>
      <xdr:rowOff>53161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F7120786-D7F8-53DA-2B70-B66353F37B93}"/>
            </a:ext>
          </a:extLst>
        </xdr:cNvPr>
        <xdr:cNvSpPr txBox="1"/>
      </xdr:nvSpPr>
      <xdr:spPr>
        <a:xfrm>
          <a:off x="1940796" y="3068732"/>
          <a:ext cx="1735057" cy="404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本月新增：</a:t>
          </a:r>
          <a:endParaRPr lang="fr-FR" sz="1400"/>
        </a:p>
      </xdr:txBody>
    </xdr:sp>
    <xdr:clientData/>
  </xdr:twoCellAnchor>
  <xdr:twoCellAnchor>
    <xdr:from>
      <xdr:col>3</xdr:col>
      <xdr:colOff>106857</xdr:colOff>
      <xdr:row>17</xdr:row>
      <xdr:rowOff>139464</xdr:rowOff>
    </xdr:from>
    <xdr:to>
      <xdr:col>6</xdr:col>
      <xdr:colOff>7797</xdr:colOff>
      <xdr:row>19</xdr:row>
      <xdr:rowOff>116604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10AE793-0A61-AD20-04C4-095F10E69A72}"/>
            </a:ext>
          </a:extLst>
        </xdr:cNvPr>
        <xdr:cNvSpPr txBox="1"/>
      </xdr:nvSpPr>
      <xdr:spPr>
        <a:xfrm>
          <a:off x="1940973" y="3745673"/>
          <a:ext cx="1735057" cy="349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年累计：</a:t>
          </a:r>
          <a:endParaRPr lang="fr-FR" sz="1400"/>
        </a:p>
      </xdr:txBody>
    </xdr:sp>
    <xdr:clientData/>
  </xdr:twoCellAnchor>
  <xdr:twoCellAnchor>
    <xdr:from>
      <xdr:col>5</xdr:col>
      <xdr:colOff>210879</xdr:colOff>
      <xdr:row>15</xdr:row>
      <xdr:rowOff>351052</xdr:rowOff>
    </xdr:from>
    <xdr:to>
      <xdr:col>8</xdr:col>
      <xdr:colOff>111819</xdr:colOff>
      <xdr:row>16</xdr:row>
      <xdr:rowOff>62023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7C4626B8-464A-85D6-5B1B-B230F89B3EFD}"/>
            </a:ext>
          </a:extLst>
        </xdr:cNvPr>
        <xdr:cNvSpPr txBox="1"/>
      </xdr:nvSpPr>
      <xdr:spPr>
        <a:xfrm>
          <a:off x="3267739" y="3044633"/>
          <a:ext cx="1735057" cy="437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2487.39</a:t>
          </a:r>
        </a:p>
      </xdr:txBody>
    </xdr:sp>
    <xdr:clientData/>
  </xdr:twoCellAnchor>
  <xdr:twoCellAnchor>
    <xdr:from>
      <xdr:col>5</xdr:col>
      <xdr:colOff>90554</xdr:colOff>
      <xdr:row>17</xdr:row>
      <xdr:rowOff>91263</xdr:rowOff>
    </xdr:from>
    <xdr:to>
      <xdr:col>7</xdr:col>
      <xdr:colOff>602866</xdr:colOff>
      <xdr:row>19</xdr:row>
      <xdr:rowOff>68403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B05455A4-AD08-20CF-67AB-3CE6FF8BF566}"/>
            </a:ext>
          </a:extLst>
        </xdr:cNvPr>
        <xdr:cNvSpPr txBox="1"/>
      </xdr:nvSpPr>
      <xdr:spPr>
        <a:xfrm>
          <a:off x="3147414" y="3697472"/>
          <a:ext cx="1735057" cy="349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94870.08</a:t>
          </a:r>
        </a:p>
      </xdr:txBody>
    </xdr:sp>
    <xdr:clientData/>
  </xdr:twoCellAnchor>
  <xdr:twoCellAnchor>
    <xdr:from>
      <xdr:col>2</xdr:col>
      <xdr:colOff>372137</xdr:colOff>
      <xdr:row>29</xdr:row>
      <xdr:rowOff>35441</xdr:rowOff>
    </xdr:from>
    <xdr:to>
      <xdr:col>6</xdr:col>
      <xdr:colOff>274673</xdr:colOff>
      <xdr:row>42</xdr:row>
      <xdr:rowOff>124044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4BABEB50-07CF-8260-6C18-5967CBC82A21}"/>
            </a:ext>
          </a:extLst>
        </xdr:cNvPr>
        <xdr:cNvGrpSpPr/>
      </xdr:nvGrpSpPr>
      <xdr:grpSpPr>
        <a:xfrm>
          <a:off x="1446557" y="7887670"/>
          <a:ext cx="2108345" cy="2447174"/>
          <a:chOff x="1594881" y="5617534"/>
          <a:chExt cx="2348025" cy="2507510"/>
        </a:xfrm>
      </xdr:grpSpPr>
      <xdr:graphicFrame macro="">
        <xdr:nvGraphicFramePr>
          <xdr:cNvPr id="13" name="图表 12">
            <a:extLst>
              <a:ext uri="{FF2B5EF4-FFF2-40B4-BE49-F238E27FC236}">
                <a16:creationId xmlns:a16="http://schemas.microsoft.com/office/drawing/2014/main" id="{140EEC17-11C1-4C0D-96E0-0BDFD9AC5F73}"/>
              </a:ext>
            </a:extLst>
          </xdr:cNvPr>
          <xdr:cNvGraphicFramePr>
            <a:graphicFrameLocks/>
          </xdr:cNvGraphicFramePr>
        </xdr:nvGraphicFramePr>
        <xdr:xfrm>
          <a:off x="1594881" y="5617534"/>
          <a:ext cx="2348025" cy="25075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4" name="箭头: 上 13">
            <a:extLst>
              <a:ext uri="{FF2B5EF4-FFF2-40B4-BE49-F238E27FC236}">
                <a16:creationId xmlns:a16="http://schemas.microsoft.com/office/drawing/2014/main" id="{5EEB2388-26BE-A79B-F59A-A24A05C2DF6B}"/>
              </a:ext>
            </a:extLst>
          </xdr:cNvPr>
          <xdr:cNvSpPr/>
        </xdr:nvSpPr>
        <xdr:spPr>
          <a:xfrm>
            <a:off x="2427953" y="6469938"/>
            <a:ext cx="139262" cy="256038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5" name="箭头: 上 14">
            <a:extLst>
              <a:ext uri="{FF2B5EF4-FFF2-40B4-BE49-F238E27FC236}">
                <a16:creationId xmlns:a16="http://schemas.microsoft.com/office/drawing/2014/main" id="{96C95D97-1C4D-7E6E-6DE5-13791758191B}"/>
              </a:ext>
            </a:extLst>
          </xdr:cNvPr>
          <xdr:cNvSpPr/>
        </xdr:nvSpPr>
        <xdr:spPr>
          <a:xfrm rot="10800000">
            <a:off x="2985718" y="6682722"/>
            <a:ext cx="139262" cy="256038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3</xdr:col>
      <xdr:colOff>62022</xdr:colOff>
      <xdr:row>25</xdr:row>
      <xdr:rowOff>389861</xdr:rowOff>
    </xdr:from>
    <xdr:to>
      <xdr:col>8</xdr:col>
      <xdr:colOff>448235</xdr:colOff>
      <xdr:row>29</xdr:row>
      <xdr:rowOff>91489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604FA028-CC8D-7C00-7F25-35B1F9F5C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6375" y="4782567"/>
          <a:ext cx="3411801" cy="777393"/>
        </a:xfrm>
        <a:prstGeom prst="rect">
          <a:avLst/>
        </a:prstGeom>
      </xdr:spPr>
    </xdr:pic>
    <xdr:clientData/>
  </xdr:twoCellAnchor>
  <xdr:twoCellAnchor>
    <xdr:from>
      <xdr:col>4</xdr:col>
      <xdr:colOff>196526</xdr:colOff>
      <xdr:row>26</xdr:row>
      <xdr:rowOff>16480</xdr:rowOff>
    </xdr:from>
    <xdr:to>
      <xdr:col>4</xdr:col>
      <xdr:colOff>364166</xdr:colOff>
      <xdr:row>27</xdr:row>
      <xdr:rowOff>130780</xdr:rowOff>
    </xdr:to>
    <xdr:sp macro="" textlink="">
      <xdr:nvSpPr>
        <xdr:cNvPr id="18" name="箭头: 上 17">
          <a:extLst>
            <a:ext uri="{FF2B5EF4-FFF2-40B4-BE49-F238E27FC236}">
              <a16:creationId xmlns:a16="http://schemas.microsoft.com/office/drawing/2014/main" id="{B48DFBD5-D087-70BF-E52D-40BEAE67775A}"/>
            </a:ext>
          </a:extLst>
        </xdr:cNvPr>
        <xdr:cNvSpPr/>
      </xdr:nvSpPr>
      <xdr:spPr>
        <a:xfrm>
          <a:off x="2642014" y="4685945"/>
          <a:ext cx="167640" cy="300370"/>
        </a:xfrm>
        <a:prstGeom prst="upArrow">
          <a:avLst>
            <a:gd name="adj1" fmla="val 50000"/>
            <a:gd name="adj2" fmla="val 71622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276269</xdr:colOff>
      <xdr:row>26</xdr:row>
      <xdr:rowOff>16481</xdr:rowOff>
    </xdr:from>
    <xdr:to>
      <xdr:col>6</xdr:col>
      <xdr:colOff>443909</xdr:colOff>
      <xdr:row>27</xdr:row>
      <xdr:rowOff>130781</xdr:rowOff>
    </xdr:to>
    <xdr:sp macro="" textlink="">
      <xdr:nvSpPr>
        <xdr:cNvPr id="19" name="箭头: 上 18">
          <a:extLst>
            <a:ext uri="{FF2B5EF4-FFF2-40B4-BE49-F238E27FC236}">
              <a16:creationId xmlns:a16="http://schemas.microsoft.com/office/drawing/2014/main" id="{D123242F-6D31-C7DE-D518-362F527984FC}"/>
            </a:ext>
          </a:extLst>
        </xdr:cNvPr>
        <xdr:cNvSpPr/>
      </xdr:nvSpPr>
      <xdr:spPr>
        <a:xfrm rot="10800000">
          <a:off x="3944502" y="4685946"/>
          <a:ext cx="167640" cy="300370"/>
        </a:xfrm>
        <a:prstGeom prst="upArrow">
          <a:avLst>
            <a:gd name="adj1" fmla="val 50000"/>
            <a:gd name="adj2" fmla="val 71622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57072</xdr:colOff>
      <xdr:row>30</xdr:row>
      <xdr:rowOff>70884</xdr:rowOff>
    </xdr:from>
    <xdr:to>
      <xdr:col>10</xdr:col>
      <xdr:colOff>484980</xdr:colOff>
      <xdr:row>42</xdr:row>
      <xdr:rowOff>14177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77991E7D-3EA5-4E05-9983-8D1D9DE25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67338</xdr:colOff>
      <xdr:row>54</xdr:row>
      <xdr:rowOff>20554</xdr:rowOff>
    </xdr:from>
    <xdr:to>
      <xdr:col>6</xdr:col>
      <xdr:colOff>345556</xdr:colOff>
      <xdr:row>55</xdr:row>
      <xdr:rowOff>106324</xdr:rowOff>
    </xdr:to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6E59BC4D-6781-A320-6A23-D4F369E1924B}"/>
            </a:ext>
          </a:extLst>
        </xdr:cNvPr>
        <xdr:cNvSpPr txBox="1"/>
      </xdr:nvSpPr>
      <xdr:spPr>
        <a:xfrm>
          <a:off x="1901454" y="9917694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太平通活跃用户数（万）</a:t>
          </a:r>
          <a:endParaRPr lang="fr-FR" sz="1400" b="1"/>
        </a:p>
      </xdr:txBody>
    </xdr:sp>
    <xdr:clientData/>
  </xdr:twoCellAnchor>
  <xdr:twoCellAnchor>
    <xdr:from>
      <xdr:col>3</xdr:col>
      <xdr:colOff>142122</xdr:colOff>
      <xdr:row>48</xdr:row>
      <xdr:rowOff>65034</xdr:rowOff>
    </xdr:from>
    <xdr:to>
      <xdr:col>6</xdr:col>
      <xdr:colOff>43062</xdr:colOff>
      <xdr:row>50</xdr:row>
      <xdr:rowOff>97464</xdr:rowOff>
    </xdr:to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E77C3E04-9883-29EB-115D-22F46817B2E5}"/>
            </a:ext>
          </a:extLst>
        </xdr:cNvPr>
        <xdr:cNvSpPr txBox="1"/>
      </xdr:nvSpPr>
      <xdr:spPr>
        <a:xfrm>
          <a:off x="1976238" y="8845755"/>
          <a:ext cx="1735057" cy="404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本周新增：</a:t>
          </a:r>
          <a:endParaRPr lang="fr-FR" sz="1400"/>
        </a:p>
      </xdr:txBody>
    </xdr:sp>
    <xdr:clientData/>
  </xdr:twoCellAnchor>
  <xdr:twoCellAnchor>
    <xdr:from>
      <xdr:col>6</xdr:col>
      <xdr:colOff>4482</xdr:colOff>
      <xdr:row>48</xdr:row>
      <xdr:rowOff>52454</xdr:rowOff>
    </xdr:from>
    <xdr:to>
      <xdr:col>6</xdr:col>
      <xdr:colOff>481853</xdr:colOff>
      <xdr:row>50</xdr:row>
      <xdr:rowOff>117845</xdr:rowOff>
    </xdr:to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EDCD6F70-9CCC-1EA6-EA54-45A70DA43EB8}"/>
            </a:ext>
          </a:extLst>
        </xdr:cNvPr>
        <xdr:cNvSpPr txBox="1"/>
      </xdr:nvSpPr>
      <xdr:spPr>
        <a:xfrm>
          <a:off x="3281082" y="8405879"/>
          <a:ext cx="477371" cy="427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2.9</a:t>
          </a:r>
        </a:p>
      </xdr:txBody>
    </xdr:sp>
    <xdr:clientData/>
  </xdr:twoCellAnchor>
  <xdr:twoCellAnchor>
    <xdr:from>
      <xdr:col>3</xdr:col>
      <xdr:colOff>147083</xdr:colOff>
      <xdr:row>10</xdr:row>
      <xdr:rowOff>91439</xdr:rowOff>
    </xdr:from>
    <xdr:to>
      <xdr:col>6</xdr:col>
      <xdr:colOff>425301</xdr:colOff>
      <xdr:row>12</xdr:row>
      <xdr:rowOff>88604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AF514689-F346-54A4-4ADF-FB24CDC742AD}"/>
            </a:ext>
          </a:extLst>
        </xdr:cNvPr>
        <xdr:cNvSpPr txBox="1"/>
      </xdr:nvSpPr>
      <xdr:spPr>
        <a:xfrm>
          <a:off x="1981199" y="2014160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保费规模（万元）</a:t>
          </a:r>
          <a:endParaRPr lang="fr-FR" sz="1400" b="1"/>
        </a:p>
      </xdr:txBody>
    </xdr:sp>
    <xdr:clientData/>
  </xdr:twoCellAnchor>
  <xdr:twoCellAnchor>
    <xdr:from>
      <xdr:col>3</xdr:col>
      <xdr:colOff>209106</xdr:colOff>
      <xdr:row>25</xdr:row>
      <xdr:rowOff>100299</xdr:rowOff>
    </xdr:from>
    <xdr:to>
      <xdr:col>6</xdr:col>
      <xdr:colOff>487324</xdr:colOff>
      <xdr:row>25</xdr:row>
      <xdr:rowOff>372138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EA6C3E01-4A8A-A72C-81C8-759F18374A85}"/>
            </a:ext>
          </a:extLst>
        </xdr:cNvPr>
        <xdr:cNvSpPr txBox="1"/>
      </xdr:nvSpPr>
      <xdr:spPr>
        <a:xfrm>
          <a:off x="2043222" y="4583694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普惠担保金额（万元）</a:t>
          </a:r>
          <a:endParaRPr lang="fr-FR" sz="1400" b="1"/>
        </a:p>
      </xdr:txBody>
    </xdr:sp>
    <xdr:clientData/>
  </xdr:twoCellAnchor>
  <xdr:twoCellAnchor>
    <xdr:from>
      <xdr:col>8</xdr:col>
      <xdr:colOff>67235</xdr:colOff>
      <xdr:row>12</xdr:row>
      <xdr:rowOff>26060</xdr:rowOff>
    </xdr:from>
    <xdr:to>
      <xdr:col>8</xdr:col>
      <xdr:colOff>963706</xdr:colOff>
      <xdr:row>15</xdr:row>
      <xdr:rowOff>168087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4786D997-522F-43FD-94E3-46E4EA393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150983</xdr:colOff>
      <xdr:row>51</xdr:row>
      <xdr:rowOff>56174</xdr:rowOff>
    </xdr:from>
    <xdr:to>
      <xdr:col>6</xdr:col>
      <xdr:colOff>51923</xdr:colOff>
      <xdr:row>53</xdr:row>
      <xdr:rowOff>88604</xdr:rowOff>
    </xdr:to>
    <xdr:sp macro="" textlink="">
      <xdr:nvSpPr>
        <xdr:cNvPr id="31" name="文本框 30">
          <a:extLst>
            <a:ext uri="{FF2B5EF4-FFF2-40B4-BE49-F238E27FC236}">
              <a16:creationId xmlns:a16="http://schemas.microsoft.com/office/drawing/2014/main" id="{CDA4F17F-7005-55C5-39EA-CAE83C4B82CE}"/>
            </a:ext>
          </a:extLst>
        </xdr:cNvPr>
        <xdr:cNvSpPr txBox="1"/>
      </xdr:nvSpPr>
      <xdr:spPr>
        <a:xfrm>
          <a:off x="1985099" y="9749523"/>
          <a:ext cx="1735057" cy="404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本月新增：</a:t>
          </a:r>
          <a:endParaRPr lang="fr-FR" sz="1400"/>
        </a:p>
      </xdr:txBody>
    </xdr:sp>
    <xdr:clientData/>
  </xdr:twoCellAnchor>
  <xdr:twoCellAnchor>
    <xdr:from>
      <xdr:col>3</xdr:col>
      <xdr:colOff>153286</xdr:colOff>
      <xdr:row>59</xdr:row>
      <xdr:rowOff>2229541</xdr:rowOff>
    </xdr:from>
    <xdr:to>
      <xdr:col>8</xdr:col>
      <xdr:colOff>838200</xdr:colOff>
      <xdr:row>60</xdr:row>
      <xdr:rowOff>676275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865230D5-E7EC-4DBE-87A1-A3AF95E10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262215</xdr:colOff>
      <xdr:row>61</xdr:row>
      <xdr:rowOff>1733550</xdr:rowOff>
    </xdr:from>
    <xdr:to>
      <xdr:col>8</xdr:col>
      <xdr:colOff>590550</xdr:colOff>
      <xdr:row>62</xdr:row>
      <xdr:rowOff>285750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0DE88E23-BC85-4831-BE7D-44293A4FD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93703</xdr:colOff>
      <xdr:row>62</xdr:row>
      <xdr:rowOff>554395</xdr:rowOff>
    </xdr:from>
    <xdr:to>
      <xdr:col>8</xdr:col>
      <xdr:colOff>974913</xdr:colOff>
      <xdr:row>62</xdr:row>
      <xdr:rowOff>3009338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4E429D1E-1820-42AB-B243-AF5134EDD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44824</xdr:colOff>
      <xdr:row>62</xdr:row>
      <xdr:rowOff>3182472</xdr:rowOff>
    </xdr:from>
    <xdr:to>
      <xdr:col>8</xdr:col>
      <xdr:colOff>1042147</xdr:colOff>
      <xdr:row>63</xdr:row>
      <xdr:rowOff>2129118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04B980D6-90C8-4560-8C53-695F870ED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388328</xdr:colOff>
      <xdr:row>26</xdr:row>
      <xdr:rowOff>16481</xdr:rowOff>
    </xdr:from>
    <xdr:to>
      <xdr:col>8</xdr:col>
      <xdr:colOff>555968</xdr:colOff>
      <xdr:row>27</xdr:row>
      <xdr:rowOff>130781</xdr:rowOff>
    </xdr:to>
    <xdr:sp macro="" textlink="">
      <xdr:nvSpPr>
        <xdr:cNvPr id="43" name="箭头: 上 42">
          <a:extLst>
            <a:ext uri="{FF2B5EF4-FFF2-40B4-BE49-F238E27FC236}">
              <a16:creationId xmlns:a16="http://schemas.microsoft.com/office/drawing/2014/main" id="{1FC8D7AD-A27C-E13C-7FE1-FFF8915E0174}"/>
            </a:ext>
          </a:extLst>
        </xdr:cNvPr>
        <xdr:cNvSpPr/>
      </xdr:nvSpPr>
      <xdr:spPr>
        <a:xfrm rot="10800000">
          <a:off x="4848269" y="4947069"/>
          <a:ext cx="167640" cy="293594"/>
        </a:xfrm>
        <a:prstGeom prst="upArrow">
          <a:avLst>
            <a:gd name="adj1" fmla="val 50000"/>
            <a:gd name="adj2" fmla="val 71622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539563</xdr:colOff>
      <xdr:row>51</xdr:row>
      <xdr:rowOff>63660</xdr:rowOff>
    </xdr:from>
    <xdr:to>
      <xdr:col>6</xdr:col>
      <xdr:colOff>588243</xdr:colOff>
      <xdr:row>53</xdr:row>
      <xdr:rowOff>129051</xdr:rowOff>
    </xdr:to>
    <xdr:sp macro="" textlink="">
      <xdr:nvSpPr>
        <xdr:cNvPr id="44" name="文本框 43">
          <a:extLst>
            <a:ext uri="{FF2B5EF4-FFF2-40B4-BE49-F238E27FC236}">
              <a16:creationId xmlns:a16="http://schemas.microsoft.com/office/drawing/2014/main" id="{2968154F-04AA-3DDE-F7A9-2FA6531B1943}"/>
            </a:ext>
          </a:extLst>
        </xdr:cNvPr>
        <xdr:cNvSpPr txBox="1"/>
      </xdr:nvSpPr>
      <xdr:spPr>
        <a:xfrm>
          <a:off x="3206563" y="8960010"/>
          <a:ext cx="658280" cy="427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11.2</a:t>
          </a:r>
        </a:p>
      </xdr:txBody>
    </xdr:sp>
    <xdr:clientData/>
  </xdr:twoCellAnchor>
  <xdr:twoCellAnchor>
    <xdr:from>
      <xdr:col>7</xdr:col>
      <xdr:colOff>101819</xdr:colOff>
      <xdr:row>48</xdr:row>
      <xdr:rowOff>83886</xdr:rowOff>
    </xdr:from>
    <xdr:to>
      <xdr:col>7</xdr:col>
      <xdr:colOff>234827</xdr:colOff>
      <xdr:row>49</xdr:row>
      <xdr:rowOff>153855</xdr:rowOff>
    </xdr:to>
    <xdr:sp macro="" textlink="">
      <xdr:nvSpPr>
        <xdr:cNvPr id="45" name="箭头: 上 44">
          <a:extLst>
            <a:ext uri="{FF2B5EF4-FFF2-40B4-BE49-F238E27FC236}">
              <a16:creationId xmlns:a16="http://schemas.microsoft.com/office/drawing/2014/main" id="{63E422B1-AB16-C9BA-7084-E7508D71F142}"/>
            </a:ext>
          </a:extLst>
        </xdr:cNvPr>
        <xdr:cNvSpPr/>
      </xdr:nvSpPr>
      <xdr:spPr>
        <a:xfrm>
          <a:off x="3956643" y="8981357"/>
          <a:ext cx="133008" cy="249263"/>
        </a:xfrm>
        <a:prstGeom prst="upArrow">
          <a:avLst>
            <a:gd name="adj1" fmla="val 50000"/>
            <a:gd name="adj2" fmla="val 71622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206188</xdr:colOff>
      <xdr:row>48</xdr:row>
      <xdr:rowOff>36765</xdr:rowOff>
    </xdr:from>
    <xdr:to>
      <xdr:col>8</xdr:col>
      <xdr:colOff>78442</xdr:colOff>
      <xdr:row>50</xdr:row>
      <xdr:rowOff>102156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E64430D1-C1F3-AFCB-D9DC-DA8438420CDA}"/>
            </a:ext>
          </a:extLst>
        </xdr:cNvPr>
        <xdr:cNvSpPr txBox="1"/>
      </xdr:nvSpPr>
      <xdr:spPr>
        <a:xfrm>
          <a:off x="4061012" y="8934236"/>
          <a:ext cx="477371" cy="423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>
              <a:solidFill>
                <a:srgbClr val="FF0000"/>
              </a:solidFill>
            </a:rPr>
            <a:t>5%</a:t>
          </a:r>
        </a:p>
      </xdr:txBody>
    </xdr:sp>
    <xdr:clientData/>
  </xdr:twoCellAnchor>
  <xdr:twoCellAnchor>
    <xdr:from>
      <xdr:col>7</xdr:col>
      <xdr:colOff>101819</xdr:colOff>
      <xdr:row>51</xdr:row>
      <xdr:rowOff>36766</xdr:rowOff>
    </xdr:from>
    <xdr:to>
      <xdr:col>8</xdr:col>
      <xdr:colOff>212913</xdr:colOff>
      <xdr:row>53</xdr:row>
      <xdr:rowOff>102157</xdr:rowOff>
    </xdr:to>
    <xdr:grpSp>
      <xdr:nvGrpSpPr>
        <xdr:cNvPr id="50" name="组合 49">
          <a:extLst>
            <a:ext uri="{FF2B5EF4-FFF2-40B4-BE49-F238E27FC236}">
              <a16:creationId xmlns:a16="http://schemas.microsoft.com/office/drawing/2014/main" id="{CFA67FD9-7DA1-4C3E-BDD0-48CB8576D031}"/>
            </a:ext>
          </a:extLst>
        </xdr:cNvPr>
        <xdr:cNvGrpSpPr/>
      </xdr:nvGrpSpPr>
      <xdr:grpSpPr>
        <a:xfrm>
          <a:off x="3991648" y="11713509"/>
          <a:ext cx="720694" cy="428248"/>
          <a:chOff x="3956643" y="9472119"/>
          <a:chExt cx="716211" cy="423979"/>
        </a:xfrm>
      </xdr:grpSpPr>
      <xdr:sp macro="" textlink="">
        <xdr:nvSpPr>
          <xdr:cNvPr id="46" name="箭头: 上 45">
            <a:extLst>
              <a:ext uri="{FF2B5EF4-FFF2-40B4-BE49-F238E27FC236}">
                <a16:creationId xmlns:a16="http://schemas.microsoft.com/office/drawing/2014/main" id="{0C2471EC-171A-F7D9-8881-9482315E158F}"/>
              </a:ext>
            </a:extLst>
          </xdr:cNvPr>
          <xdr:cNvSpPr/>
        </xdr:nvSpPr>
        <xdr:spPr>
          <a:xfrm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48" name="文本框 47">
            <a:extLst>
              <a:ext uri="{FF2B5EF4-FFF2-40B4-BE49-F238E27FC236}">
                <a16:creationId xmlns:a16="http://schemas.microsoft.com/office/drawing/2014/main" id="{FCE202DC-FF12-F3C5-6C04-7B8D5F9F0BFB}"/>
              </a:ext>
            </a:extLst>
          </xdr:cNvPr>
          <xdr:cNvSpPr txBox="1"/>
        </xdr:nvSpPr>
        <xdr:spPr>
          <a:xfrm>
            <a:off x="4038601" y="9472119"/>
            <a:ext cx="634253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15%</a:t>
            </a:r>
          </a:p>
        </xdr:txBody>
      </xdr:sp>
    </xdr:grpSp>
    <xdr:clientData/>
  </xdr:twoCellAnchor>
  <xdr:twoCellAnchor>
    <xdr:from>
      <xdr:col>7</xdr:col>
      <xdr:colOff>100852</xdr:colOff>
      <xdr:row>13</xdr:row>
      <xdr:rowOff>0</xdr:rowOff>
    </xdr:from>
    <xdr:to>
      <xdr:col>8</xdr:col>
      <xdr:colOff>211946</xdr:colOff>
      <xdr:row>15</xdr:row>
      <xdr:rowOff>121421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id="{C8EB0C31-1114-40AF-94DC-A38BF6904CEF}"/>
            </a:ext>
          </a:extLst>
        </xdr:cNvPr>
        <xdr:cNvGrpSpPr/>
      </xdr:nvGrpSpPr>
      <xdr:grpSpPr>
        <a:xfrm>
          <a:off x="3990681" y="1908629"/>
          <a:ext cx="720694" cy="426221"/>
          <a:chOff x="3956643" y="9472119"/>
          <a:chExt cx="716211" cy="423979"/>
        </a:xfrm>
      </xdr:grpSpPr>
      <xdr:sp macro="" textlink="">
        <xdr:nvSpPr>
          <xdr:cNvPr id="55" name="箭头: 上 54">
            <a:extLst>
              <a:ext uri="{FF2B5EF4-FFF2-40B4-BE49-F238E27FC236}">
                <a16:creationId xmlns:a16="http://schemas.microsoft.com/office/drawing/2014/main" id="{EFE488B6-2BD7-9CBA-F3CF-4D283D26BEBA}"/>
              </a:ext>
            </a:extLst>
          </xdr:cNvPr>
          <xdr:cNvSpPr/>
        </xdr:nvSpPr>
        <xdr:spPr>
          <a:xfrm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56" name="文本框 55">
            <a:extLst>
              <a:ext uri="{FF2B5EF4-FFF2-40B4-BE49-F238E27FC236}">
                <a16:creationId xmlns:a16="http://schemas.microsoft.com/office/drawing/2014/main" id="{4B21D1C1-80B2-783D-5D72-B97869A573B3}"/>
              </a:ext>
            </a:extLst>
          </xdr:cNvPr>
          <xdr:cNvSpPr txBox="1"/>
        </xdr:nvSpPr>
        <xdr:spPr>
          <a:xfrm>
            <a:off x="4038601" y="9472119"/>
            <a:ext cx="634253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15%</a:t>
            </a:r>
          </a:p>
        </xdr:txBody>
      </xdr:sp>
    </xdr:grpSp>
    <xdr:clientData/>
  </xdr:twoCellAnchor>
  <xdr:twoCellAnchor>
    <xdr:from>
      <xdr:col>7</xdr:col>
      <xdr:colOff>100852</xdr:colOff>
      <xdr:row>15</xdr:row>
      <xdr:rowOff>302560</xdr:rowOff>
    </xdr:from>
    <xdr:to>
      <xdr:col>8</xdr:col>
      <xdr:colOff>211946</xdr:colOff>
      <xdr:row>15</xdr:row>
      <xdr:rowOff>726539</xdr:rowOff>
    </xdr:to>
    <xdr:grpSp>
      <xdr:nvGrpSpPr>
        <xdr:cNvPr id="57" name="组合 56">
          <a:extLst>
            <a:ext uri="{FF2B5EF4-FFF2-40B4-BE49-F238E27FC236}">
              <a16:creationId xmlns:a16="http://schemas.microsoft.com/office/drawing/2014/main" id="{4975DDC3-D4F1-D193-77CF-C43AEF1DEFE4}"/>
            </a:ext>
          </a:extLst>
        </xdr:cNvPr>
        <xdr:cNvGrpSpPr/>
      </xdr:nvGrpSpPr>
      <xdr:grpSpPr>
        <a:xfrm>
          <a:off x="3990681" y="2515989"/>
          <a:ext cx="720694" cy="423979"/>
          <a:chOff x="3956643" y="9472119"/>
          <a:chExt cx="716211" cy="423979"/>
        </a:xfrm>
      </xdr:grpSpPr>
      <xdr:sp macro="" textlink="">
        <xdr:nvSpPr>
          <xdr:cNvPr id="58" name="箭头: 上 57">
            <a:extLst>
              <a:ext uri="{FF2B5EF4-FFF2-40B4-BE49-F238E27FC236}">
                <a16:creationId xmlns:a16="http://schemas.microsoft.com/office/drawing/2014/main" id="{AE2FB20C-5D70-0F81-5B0D-3BDB2B4DA190}"/>
              </a:ext>
            </a:extLst>
          </xdr:cNvPr>
          <xdr:cNvSpPr/>
        </xdr:nvSpPr>
        <xdr:spPr>
          <a:xfrm rot="10800000"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59" name="文本框 58">
            <a:extLst>
              <a:ext uri="{FF2B5EF4-FFF2-40B4-BE49-F238E27FC236}">
                <a16:creationId xmlns:a16="http://schemas.microsoft.com/office/drawing/2014/main" id="{B8CF1E0F-6AFB-9547-B2B2-E1278534BD2F}"/>
              </a:ext>
            </a:extLst>
          </xdr:cNvPr>
          <xdr:cNvSpPr txBox="1"/>
        </xdr:nvSpPr>
        <xdr:spPr>
          <a:xfrm>
            <a:off x="4038601" y="9472119"/>
            <a:ext cx="634253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92D050"/>
                </a:solidFill>
              </a:rPr>
              <a:t>10%</a:t>
            </a:r>
          </a:p>
        </xdr:txBody>
      </xdr:sp>
    </xdr:grpSp>
    <xdr:clientData/>
  </xdr:twoCellAnchor>
  <xdr:twoCellAnchor>
    <xdr:from>
      <xdr:col>5</xdr:col>
      <xdr:colOff>472277</xdr:colOff>
      <xdr:row>60</xdr:row>
      <xdr:rowOff>882855</xdr:rowOff>
    </xdr:from>
    <xdr:to>
      <xdr:col>7</xdr:col>
      <xdr:colOff>203269</xdr:colOff>
      <xdr:row>60</xdr:row>
      <xdr:rowOff>1286025</xdr:rowOff>
    </xdr:to>
    <xdr:sp macro="" textlink="">
      <xdr:nvSpPr>
        <xdr:cNvPr id="73" name="文本框 72">
          <a:extLst>
            <a:ext uri="{FF2B5EF4-FFF2-40B4-BE49-F238E27FC236}">
              <a16:creationId xmlns:a16="http://schemas.microsoft.com/office/drawing/2014/main" id="{3D6CC553-CE37-0524-DCB6-4BDE6E61E616}"/>
            </a:ext>
          </a:extLst>
        </xdr:cNvPr>
        <xdr:cNvSpPr txBox="1"/>
      </xdr:nvSpPr>
      <xdr:spPr>
        <a:xfrm>
          <a:off x="3139277" y="16151430"/>
          <a:ext cx="950192" cy="403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800" b="1"/>
            <a:t>月活</a:t>
          </a:r>
          <a:endParaRPr lang="fr-FR" sz="1800" b="1"/>
        </a:p>
      </xdr:txBody>
    </xdr:sp>
    <xdr:clientData/>
  </xdr:twoCellAnchor>
  <xdr:twoCellAnchor>
    <xdr:from>
      <xdr:col>5</xdr:col>
      <xdr:colOff>498402</xdr:colOff>
      <xdr:row>55</xdr:row>
      <xdr:rowOff>454230</xdr:rowOff>
    </xdr:from>
    <xdr:to>
      <xdr:col>7</xdr:col>
      <xdr:colOff>229394</xdr:colOff>
      <xdr:row>55</xdr:row>
      <xdr:rowOff>857400</xdr:rowOff>
    </xdr:to>
    <xdr:sp macro="" textlink="">
      <xdr:nvSpPr>
        <xdr:cNvPr id="76" name="文本框 75">
          <a:extLst>
            <a:ext uri="{FF2B5EF4-FFF2-40B4-BE49-F238E27FC236}">
              <a16:creationId xmlns:a16="http://schemas.microsoft.com/office/drawing/2014/main" id="{1508DB04-5083-E4BA-A158-5C9811544F8A}"/>
            </a:ext>
          </a:extLst>
        </xdr:cNvPr>
        <xdr:cNvSpPr txBox="1"/>
      </xdr:nvSpPr>
      <xdr:spPr>
        <a:xfrm>
          <a:off x="3165402" y="10074480"/>
          <a:ext cx="950192" cy="403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800" b="1"/>
            <a:t>日活</a:t>
          </a:r>
          <a:endParaRPr lang="fr-FR" sz="1800" b="1"/>
        </a:p>
      </xdr:txBody>
    </xdr:sp>
    <xdr:clientData/>
  </xdr:twoCellAnchor>
  <xdr:twoCellAnchor>
    <xdr:from>
      <xdr:col>3</xdr:col>
      <xdr:colOff>181249</xdr:colOff>
      <xdr:row>56</xdr:row>
      <xdr:rowOff>37685</xdr:rowOff>
    </xdr:from>
    <xdr:to>
      <xdr:col>8</xdr:col>
      <xdr:colOff>821772</xdr:colOff>
      <xdr:row>59</xdr:row>
      <xdr:rowOff>2333626</xdr:rowOff>
    </xdr:to>
    <xdr:graphicFrame macro="">
      <xdr:nvGraphicFramePr>
        <xdr:cNvPr id="74" name="图表 73">
          <a:extLst>
            <a:ext uri="{FF2B5EF4-FFF2-40B4-BE49-F238E27FC236}">
              <a16:creationId xmlns:a16="http://schemas.microsoft.com/office/drawing/2014/main" id="{49C76CF8-1B14-4406-94CE-EDFB6FBBC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256070</xdr:colOff>
      <xdr:row>60</xdr:row>
      <xdr:rowOff>1199736</xdr:rowOff>
    </xdr:from>
    <xdr:to>
      <xdr:col>8</xdr:col>
      <xdr:colOff>716169</xdr:colOff>
      <xdr:row>61</xdr:row>
      <xdr:rowOff>1828800</xdr:rowOff>
    </xdr:to>
    <xdr:graphicFrame macro="">
      <xdr:nvGraphicFramePr>
        <xdr:cNvPr id="75" name="图表 74">
          <a:extLst>
            <a:ext uri="{FF2B5EF4-FFF2-40B4-BE49-F238E27FC236}">
              <a16:creationId xmlns:a16="http://schemas.microsoft.com/office/drawing/2014/main" id="{AE8E10AA-7253-4362-A589-EE1DC9781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150983</xdr:colOff>
      <xdr:row>53</xdr:row>
      <xdr:rowOff>322874</xdr:rowOff>
    </xdr:from>
    <xdr:to>
      <xdr:col>6</xdr:col>
      <xdr:colOff>51923</xdr:colOff>
      <xdr:row>53</xdr:row>
      <xdr:rowOff>717254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5CFD1CE1-7BBA-AF30-F6C5-15035F964AF6}"/>
            </a:ext>
          </a:extLst>
        </xdr:cNvPr>
        <xdr:cNvSpPr txBox="1"/>
      </xdr:nvSpPr>
      <xdr:spPr>
        <a:xfrm>
          <a:off x="1598783" y="9581174"/>
          <a:ext cx="1729740" cy="394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累计注册：</a:t>
          </a:r>
          <a:endParaRPr lang="fr-FR" sz="1400"/>
        </a:p>
      </xdr:txBody>
    </xdr:sp>
    <xdr:clientData/>
  </xdr:twoCellAnchor>
  <xdr:twoCellAnchor>
    <xdr:from>
      <xdr:col>5</xdr:col>
      <xdr:colOff>396687</xdr:colOff>
      <xdr:row>53</xdr:row>
      <xdr:rowOff>320835</xdr:rowOff>
    </xdr:from>
    <xdr:to>
      <xdr:col>8</xdr:col>
      <xdr:colOff>466725</xdr:colOff>
      <xdr:row>53</xdr:row>
      <xdr:rowOff>748176</xdr:rowOff>
    </xdr:to>
    <xdr:sp macro="" textlink="">
      <xdr:nvSpPr>
        <xdr:cNvPr id="51" name="文本框 50">
          <a:extLst>
            <a:ext uri="{FF2B5EF4-FFF2-40B4-BE49-F238E27FC236}">
              <a16:creationId xmlns:a16="http://schemas.microsoft.com/office/drawing/2014/main" id="{3CD48096-273F-F1BD-1771-35ED8D7BB2A4}"/>
            </a:ext>
          </a:extLst>
        </xdr:cNvPr>
        <xdr:cNvSpPr txBox="1"/>
      </xdr:nvSpPr>
      <xdr:spPr>
        <a:xfrm>
          <a:off x="3063687" y="9579135"/>
          <a:ext cx="1898838" cy="427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2120.90</a:t>
          </a:r>
          <a:r>
            <a:rPr lang="zh-CN" altLang="fr-FR" sz="1800" b="0"/>
            <a:t>（地图）</a:t>
          </a:r>
          <a:endParaRPr lang="fr-FR" sz="1800" b="0"/>
        </a:p>
      </xdr:txBody>
    </xdr:sp>
    <xdr:clientData/>
  </xdr:twoCellAnchor>
  <xdr:twoCellAnchor editAs="oneCell">
    <xdr:from>
      <xdr:col>3</xdr:col>
      <xdr:colOff>38100</xdr:colOff>
      <xdr:row>53</xdr:row>
      <xdr:rowOff>904875</xdr:rowOff>
    </xdr:from>
    <xdr:to>
      <xdr:col>8</xdr:col>
      <xdr:colOff>1038226</xdr:colOff>
      <xdr:row>53</xdr:row>
      <xdr:rowOff>3752748</xdr:rowOff>
    </xdr:to>
    <xdr:pic>
      <xdr:nvPicPr>
        <xdr:cNvPr id="52" name="图片 51" descr="Afficher l’image source">
          <a:extLst>
            <a:ext uri="{FF2B5EF4-FFF2-40B4-BE49-F238E27FC236}">
              <a16:creationId xmlns:a16="http://schemas.microsoft.com/office/drawing/2014/main" id="{9C6587CF-C69A-4B52-AC64-805666D15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0163175"/>
          <a:ext cx="4048126" cy="284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204839</xdr:colOff>
      <xdr:row>23</xdr:row>
      <xdr:rowOff>98323</xdr:rowOff>
    </xdr:from>
    <xdr:to>
      <xdr:col>9</xdr:col>
      <xdr:colOff>106516</xdr:colOff>
      <xdr:row>23</xdr:row>
      <xdr:rowOff>2841523</xdr:rowOff>
    </xdr:to>
    <xdr:graphicFrame macro="">
      <xdr:nvGraphicFramePr>
        <xdr:cNvPr id="82" name="图表 81">
          <a:extLst>
            <a:ext uri="{FF2B5EF4-FFF2-40B4-BE49-F238E27FC236}">
              <a16:creationId xmlns:a16="http://schemas.microsoft.com/office/drawing/2014/main" id="{A2335372-3ADB-49B0-BF59-90538C05F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100849</xdr:colOff>
      <xdr:row>17</xdr:row>
      <xdr:rowOff>98322</xdr:rowOff>
    </xdr:from>
    <xdr:to>
      <xdr:col>8</xdr:col>
      <xdr:colOff>388879</xdr:colOff>
      <xdr:row>19</xdr:row>
      <xdr:rowOff>162389</xdr:rowOff>
    </xdr:to>
    <xdr:grpSp>
      <xdr:nvGrpSpPr>
        <xdr:cNvPr id="86" name="组合 85">
          <a:extLst>
            <a:ext uri="{FF2B5EF4-FFF2-40B4-BE49-F238E27FC236}">
              <a16:creationId xmlns:a16="http://schemas.microsoft.com/office/drawing/2014/main" id="{A08FABEC-E340-C5FA-F469-BD66B0FA35F3}"/>
            </a:ext>
          </a:extLst>
        </xdr:cNvPr>
        <xdr:cNvGrpSpPr/>
      </xdr:nvGrpSpPr>
      <xdr:grpSpPr>
        <a:xfrm>
          <a:off x="3990678" y="3218893"/>
          <a:ext cx="897630" cy="426925"/>
          <a:chOff x="3956643" y="9472119"/>
          <a:chExt cx="783917" cy="423979"/>
        </a:xfrm>
      </xdr:grpSpPr>
      <xdr:sp macro="" textlink="">
        <xdr:nvSpPr>
          <xdr:cNvPr id="87" name="箭头: 上 86">
            <a:extLst>
              <a:ext uri="{FF2B5EF4-FFF2-40B4-BE49-F238E27FC236}">
                <a16:creationId xmlns:a16="http://schemas.microsoft.com/office/drawing/2014/main" id="{3681B745-4805-58CA-A3D5-92BAD706B12E}"/>
              </a:ext>
            </a:extLst>
          </xdr:cNvPr>
          <xdr:cNvSpPr/>
        </xdr:nvSpPr>
        <xdr:spPr>
          <a:xfrm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8" name="文本框 87">
            <a:extLst>
              <a:ext uri="{FF2B5EF4-FFF2-40B4-BE49-F238E27FC236}">
                <a16:creationId xmlns:a16="http://schemas.microsoft.com/office/drawing/2014/main" id="{01D45FD2-3AA9-F083-EECC-DF5C63B22163}"/>
              </a:ext>
            </a:extLst>
          </xdr:cNvPr>
          <xdr:cNvSpPr txBox="1"/>
        </xdr:nvSpPr>
        <xdr:spPr>
          <a:xfrm>
            <a:off x="4038600" y="9472119"/>
            <a:ext cx="701960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200%</a:t>
            </a:r>
          </a:p>
        </xdr:txBody>
      </xdr:sp>
    </xdr:grpSp>
    <xdr:clientData/>
  </xdr:twoCellAnchor>
  <xdr:twoCellAnchor>
    <xdr:from>
      <xdr:col>3</xdr:col>
      <xdr:colOff>127000</xdr:colOff>
      <xdr:row>70</xdr:row>
      <xdr:rowOff>141941</xdr:rowOff>
    </xdr:from>
    <xdr:to>
      <xdr:col>6</xdr:col>
      <xdr:colOff>405218</xdr:colOff>
      <xdr:row>71</xdr:row>
      <xdr:rowOff>190358</xdr:rowOff>
    </xdr:to>
    <xdr:sp macro="" textlink="">
      <xdr:nvSpPr>
        <xdr:cNvPr id="90" name="文本框 89">
          <a:extLst>
            <a:ext uri="{FF2B5EF4-FFF2-40B4-BE49-F238E27FC236}">
              <a16:creationId xmlns:a16="http://schemas.microsoft.com/office/drawing/2014/main" id="{7FFCA2F3-09E9-4DA3-8AA7-C7177F8F7E3F}"/>
            </a:ext>
          </a:extLst>
        </xdr:cNvPr>
        <xdr:cNvSpPr txBox="1"/>
      </xdr:nvSpPr>
      <xdr:spPr>
        <a:xfrm>
          <a:off x="1583765" y="33602706"/>
          <a:ext cx="2115982" cy="2650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智勘科技</a:t>
          </a:r>
          <a:endParaRPr lang="fr-FR" sz="1400" b="1"/>
        </a:p>
      </xdr:txBody>
    </xdr:sp>
    <xdr:clientData/>
  </xdr:twoCellAnchor>
  <xdr:twoCellAnchor>
    <xdr:from>
      <xdr:col>3</xdr:col>
      <xdr:colOff>82175</xdr:colOff>
      <xdr:row>72</xdr:row>
      <xdr:rowOff>29883</xdr:rowOff>
    </xdr:from>
    <xdr:to>
      <xdr:col>5</xdr:col>
      <xdr:colOff>239058</xdr:colOff>
      <xdr:row>72</xdr:row>
      <xdr:rowOff>313765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7A7D3C4-07AF-0D3A-9AFA-825DD005A644}"/>
            </a:ext>
          </a:extLst>
        </xdr:cNvPr>
        <xdr:cNvSpPr txBox="1"/>
      </xdr:nvSpPr>
      <xdr:spPr>
        <a:xfrm>
          <a:off x="1538940" y="33923942"/>
          <a:ext cx="1382059" cy="283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营业收入：</a:t>
          </a:r>
          <a:r>
            <a:rPr lang="fr-FR" altLang="zh-CN" sz="1100"/>
            <a:t>872</a:t>
          </a:r>
          <a:r>
            <a:rPr lang="zh-CN" altLang="fr-FR" sz="1100"/>
            <a:t>万元</a:t>
          </a:r>
          <a:endParaRPr lang="fr-FR" sz="1100"/>
        </a:p>
      </xdr:txBody>
    </xdr:sp>
    <xdr:clientData/>
  </xdr:twoCellAnchor>
  <xdr:twoCellAnchor>
    <xdr:from>
      <xdr:col>5</xdr:col>
      <xdr:colOff>433294</xdr:colOff>
      <xdr:row>72</xdr:row>
      <xdr:rowOff>29883</xdr:rowOff>
    </xdr:from>
    <xdr:to>
      <xdr:col>7</xdr:col>
      <xdr:colOff>134470</xdr:colOff>
      <xdr:row>72</xdr:row>
      <xdr:rowOff>313765</xdr:rowOff>
    </xdr:to>
    <xdr:sp macro="" textlink="">
      <xdr:nvSpPr>
        <xdr:cNvPr id="91" name="文本框 90">
          <a:extLst>
            <a:ext uri="{FF2B5EF4-FFF2-40B4-BE49-F238E27FC236}">
              <a16:creationId xmlns:a16="http://schemas.microsoft.com/office/drawing/2014/main" id="{96F7410F-A6D9-0EA7-0FCE-E58CAD1965E2}"/>
            </a:ext>
          </a:extLst>
        </xdr:cNvPr>
        <xdr:cNvSpPr txBox="1"/>
      </xdr:nvSpPr>
      <xdr:spPr>
        <a:xfrm>
          <a:off x="3115235" y="33923942"/>
          <a:ext cx="926353" cy="283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软著数：</a:t>
          </a:r>
          <a:r>
            <a:rPr lang="fr-FR" altLang="zh-CN" sz="1100"/>
            <a:t>58</a:t>
          </a:r>
          <a:endParaRPr lang="fr-FR" sz="1100"/>
        </a:p>
      </xdr:txBody>
    </xdr:sp>
    <xdr:clientData/>
  </xdr:twoCellAnchor>
  <xdr:twoCellAnchor>
    <xdr:from>
      <xdr:col>7</xdr:col>
      <xdr:colOff>373529</xdr:colOff>
      <xdr:row>72</xdr:row>
      <xdr:rowOff>22412</xdr:rowOff>
    </xdr:from>
    <xdr:to>
      <xdr:col>8</xdr:col>
      <xdr:colOff>687294</xdr:colOff>
      <xdr:row>72</xdr:row>
      <xdr:rowOff>306294</xdr:rowOff>
    </xdr:to>
    <xdr:sp macro="" textlink="">
      <xdr:nvSpPr>
        <xdr:cNvPr id="92" name="文本框 91">
          <a:extLst>
            <a:ext uri="{FF2B5EF4-FFF2-40B4-BE49-F238E27FC236}">
              <a16:creationId xmlns:a16="http://schemas.microsoft.com/office/drawing/2014/main" id="{EABE062A-4B4D-4318-E2DC-22D7F3882059}"/>
            </a:ext>
          </a:extLst>
        </xdr:cNvPr>
        <xdr:cNvSpPr txBox="1"/>
      </xdr:nvSpPr>
      <xdr:spPr>
        <a:xfrm>
          <a:off x="4280647" y="33916471"/>
          <a:ext cx="926353" cy="283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专利数：</a:t>
          </a:r>
          <a:r>
            <a:rPr lang="fr-FR" altLang="zh-CN" sz="1100"/>
            <a:t>11</a:t>
          </a:r>
          <a:endParaRPr lang="fr-FR" sz="1100"/>
        </a:p>
      </xdr:txBody>
    </xdr:sp>
    <xdr:clientData/>
  </xdr:twoCellAnchor>
  <xdr:twoCellAnchor>
    <xdr:from>
      <xdr:col>3</xdr:col>
      <xdr:colOff>59765</xdr:colOff>
      <xdr:row>72</xdr:row>
      <xdr:rowOff>291352</xdr:rowOff>
    </xdr:from>
    <xdr:to>
      <xdr:col>8</xdr:col>
      <xdr:colOff>889000</xdr:colOff>
      <xdr:row>73</xdr:row>
      <xdr:rowOff>1869140</xdr:rowOff>
    </xdr:to>
    <xdr:graphicFrame macro="">
      <xdr:nvGraphicFramePr>
        <xdr:cNvPr id="93" name="图表 92">
          <a:extLst>
            <a:ext uri="{FF2B5EF4-FFF2-40B4-BE49-F238E27FC236}">
              <a16:creationId xmlns:a16="http://schemas.microsoft.com/office/drawing/2014/main" id="{1F8BF801-8B75-401D-AEE5-6A42D85AF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268942</xdr:colOff>
      <xdr:row>73</xdr:row>
      <xdr:rowOff>2300941</xdr:rowOff>
    </xdr:from>
    <xdr:to>
      <xdr:col>5</xdr:col>
      <xdr:colOff>410884</xdr:colOff>
      <xdr:row>73</xdr:row>
      <xdr:rowOff>3204882</xdr:rowOff>
    </xdr:to>
    <xdr:sp macro="" textlink="">
      <xdr:nvSpPr>
        <xdr:cNvPr id="12" name="对话气泡: 椭圆形 11">
          <a:extLst>
            <a:ext uri="{FF2B5EF4-FFF2-40B4-BE49-F238E27FC236}">
              <a16:creationId xmlns:a16="http://schemas.microsoft.com/office/drawing/2014/main" id="{ACB7A363-2586-BFB1-A375-A817F4172996}"/>
            </a:ext>
          </a:extLst>
        </xdr:cNvPr>
        <xdr:cNvSpPr/>
      </xdr:nvSpPr>
      <xdr:spPr>
        <a:xfrm>
          <a:off x="1725707" y="36852412"/>
          <a:ext cx="1367118" cy="903941"/>
        </a:xfrm>
        <a:prstGeom prst="wedgeEllipseCallout">
          <a:avLst>
            <a:gd name="adj1" fmla="val 82814"/>
            <a:gd name="adj2" fmla="val -3891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fr-FR" sz="1400"/>
            <a:t>线上化率</a:t>
          </a:r>
          <a:endParaRPr lang="fr-FR" altLang="zh-CN" sz="1400"/>
        </a:p>
        <a:p>
          <a:pPr algn="ctr"/>
          <a:r>
            <a:rPr lang="fr-FR" sz="1400"/>
            <a:t>95%</a:t>
          </a:r>
        </a:p>
      </xdr:txBody>
    </xdr:sp>
    <xdr:clientData/>
  </xdr:twoCellAnchor>
  <xdr:twoCellAnchor>
    <xdr:from>
      <xdr:col>6</xdr:col>
      <xdr:colOff>410885</xdr:colOff>
      <xdr:row>73</xdr:row>
      <xdr:rowOff>2300940</xdr:rowOff>
    </xdr:from>
    <xdr:to>
      <xdr:col>8</xdr:col>
      <xdr:colOff>552826</xdr:colOff>
      <xdr:row>73</xdr:row>
      <xdr:rowOff>3204881</xdr:rowOff>
    </xdr:to>
    <xdr:sp macro="" textlink="">
      <xdr:nvSpPr>
        <xdr:cNvPr id="94" name="对话气泡: 椭圆形 93">
          <a:extLst>
            <a:ext uri="{FF2B5EF4-FFF2-40B4-BE49-F238E27FC236}">
              <a16:creationId xmlns:a16="http://schemas.microsoft.com/office/drawing/2014/main" id="{457ECB37-2296-A921-253C-1FDDC9C869A8}"/>
            </a:ext>
          </a:extLst>
        </xdr:cNvPr>
        <xdr:cNvSpPr/>
      </xdr:nvSpPr>
      <xdr:spPr>
        <a:xfrm>
          <a:off x="3705414" y="36852411"/>
          <a:ext cx="1367118" cy="903941"/>
        </a:xfrm>
        <a:prstGeom prst="wedgeEllipseCallout">
          <a:avLst>
            <a:gd name="adj1" fmla="val 300"/>
            <a:gd name="adj2" fmla="val 93629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fr-FR" sz="1400"/>
            <a:t>案件提速</a:t>
          </a:r>
          <a:endParaRPr lang="fr-FR" altLang="zh-CN" sz="1400"/>
        </a:p>
        <a:p>
          <a:pPr algn="ctr"/>
          <a:r>
            <a:rPr lang="fr-FR" sz="1400"/>
            <a:t>5.9</a:t>
          </a:r>
          <a:r>
            <a:rPr lang="zh-CN" altLang="fr-FR" sz="1400"/>
            <a:t>天</a:t>
          </a:r>
          <a:endParaRPr lang="fr-FR" sz="1400"/>
        </a:p>
      </xdr:txBody>
    </xdr:sp>
    <xdr:clientData/>
  </xdr:twoCellAnchor>
  <xdr:twoCellAnchor>
    <xdr:from>
      <xdr:col>6</xdr:col>
      <xdr:colOff>433295</xdr:colOff>
      <xdr:row>73</xdr:row>
      <xdr:rowOff>3645647</xdr:rowOff>
    </xdr:from>
    <xdr:to>
      <xdr:col>8</xdr:col>
      <xdr:colOff>575236</xdr:colOff>
      <xdr:row>73</xdr:row>
      <xdr:rowOff>4526728</xdr:rowOff>
    </xdr:to>
    <xdr:sp macro="" textlink="">
      <xdr:nvSpPr>
        <xdr:cNvPr id="95" name="对话气泡: 椭圆形 94">
          <a:extLst>
            <a:ext uri="{FF2B5EF4-FFF2-40B4-BE49-F238E27FC236}">
              <a16:creationId xmlns:a16="http://schemas.microsoft.com/office/drawing/2014/main" id="{F076302B-DF6E-2F89-3557-7C36B17FDEB7}"/>
            </a:ext>
          </a:extLst>
        </xdr:cNvPr>
        <xdr:cNvSpPr/>
      </xdr:nvSpPr>
      <xdr:spPr>
        <a:xfrm>
          <a:off x="3727824" y="38197118"/>
          <a:ext cx="1367118" cy="881081"/>
        </a:xfrm>
        <a:prstGeom prst="wedgeEllipseCallout">
          <a:avLst>
            <a:gd name="adj1" fmla="val -85493"/>
            <a:gd name="adj2" fmla="val 1553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fr-FR" sz="1400"/>
            <a:t>产能提示</a:t>
          </a:r>
          <a:r>
            <a:rPr lang="fr-FR" altLang="zh-CN" sz="1400"/>
            <a:t>270%</a:t>
          </a:r>
        </a:p>
      </xdr:txBody>
    </xdr:sp>
    <xdr:clientData/>
  </xdr:twoCellAnchor>
  <xdr:twoCellAnchor>
    <xdr:from>
      <xdr:col>3</xdr:col>
      <xdr:colOff>67236</xdr:colOff>
      <xdr:row>73</xdr:row>
      <xdr:rowOff>1934882</xdr:rowOff>
    </xdr:from>
    <xdr:to>
      <xdr:col>6</xdr:col>
      <xdr:colOff>345454</xdr:colOff>
      <xdr:row>73</xdr:row>
      <xdr:rowOff>2199946</xdr:rowOff>
    </xdr:to>
    <xdr:sp macro="" textlink="">
      <xdr:nvSpPr>
        <xdr:cNvPr id="61" name="文本框 60">
          <a:extLst>
            <a:ext uri="{FF2B5EF4-FFF2-40B4-BE49-F238E27FC236}">
              <a16:creationId xmlns:a16="http://schemas.microsoft.com/office/drawing/2014/main" id="{AFE3DFE0-D124-3780-615C-D4EDAABA67EC}"/>
            </a:ext>
          </a:extLst>
        </xdr:cNvPr>
        <xdr:cNvSpPr txBox="1"/>
      </xdr:nvSpPr>
      <xdr:spPr>
        <a:xfrm>
          <a:off x="1524001" y="36486353"/>
          <a:ext cx="2115982" cy="2650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0"/>
            <a:t>太平财险应用情况</a:t>
          </a:r>
          <a:endParaRPr lang="fr-FR" sz="1400" b="0"/>
        </a:p>
      </xdr:txBody>
    </xdr:sp>
    <xdr:clientData/>
  </xdr:twoCellAnchor>
  <xdr:twoCellAnchor>
    <xdr:from>
      <xdr:col>3</xdr:col>
      <xdr:colOff>246530</xdr:colOff>
      <xdr:row>73</xdr:row>
      <xdr:rowOff>3653117</xdr:rowOff>
    </xdr:from>
    <xdr:to>
      <xdr:col>5</xdr:col>
      <xdr:colOff>388472</xdr:colOff>
      <xdr:row>73</xdr:row>
      <xdr:rowOff>4534198</xdr:rowOff>
    </xdr:to>
    <xdr:sp macro="" textlink="">
      <xdr:nvSpPr>
        <xdr:cNvPr id="62" name="对话气泡: 椭圆形 61">
          <a:extLst>
            <a:ext uri="{FF2B5EF4-FFF2-40B4-BE49-F238E27FC236}">
              <a16:creationId xmlns:a16="http://schemas.microsoft.com/office/drawing/2014/main" id="{39342CE5-1355-F90E-0B0C-4A1F31872412}"/>
            </a:ext>
          </a:extLst>
        </xdr:cNvPr>
        <xdr:cNvSpPr/>
      </xdr:nvSpPr>
      <xdr:spPr>
        <a:xfrm>
          <a:off x="1703295" y="38204588"/>
          <a:ext cx="1367118" cy="881081"/>
        </a:xfrm>
        <a:prstGeom prst="wedgeEllipseCallout">
          <a:avLst>
            <a:gd name="adj1" fmla="val 299"/>
            <a:gd name="adj2" fmla="val -92564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fr-FR" sz="1400"/>
            <a:t>优化人力</a:t>
          </a:r>
          <a:r>
            <a:rPr lang="fr-FR" altLang="zh-CN" sz="1400"/>
            <a:t>519</a:t>
          </a:r>
          <a:r>
            <a:rPr lang="zh-CN" altLang="fr-FR" sz="1400"/>
            <a:t>人</a:t>
          </a:r>
          <a:endParaRPr lang="fr-FR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5</xdr:row>
      <xdr:rowOff>34290</xdr:rowOff>
    </xdr:from>
    <xdr:to>
      <xdr:col>11</xdr:col>
      <xdr:colOff>152400</xdr:colOff>
      <xdr:row>20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CA96E7-A018-D532-286D-5BC7B93B7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0</xdr:row>
      <xdr:rowOff>76200</xdr:rowOff>
    </xdr:from>
    <xdr:to>
      <xdr:col>9</xdr:col>
      <xdr:colOff>198120</xdr:colOff>
      <xdr:row>9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A1F780-5BF9-6B03-0E6D-A80CED62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9</xdr:row>
      <xdr:rowOff>118110</xdr:rowOff>
    </xdr:from>
    <xdr:to>
      <xdr:col>11</xdr:col>
      <xdr:colOff>449580</xdr:colOff>
      <xdr:row>24</xdr:row>
      <xdr:rowOff>118110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286F9E8-C820-1C57-B92E-EA1058906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396240</xdr:colOff>
      <xdr:row>6</xdr:row>
      <xdr:rowOff>156210</xdr:rowOff>
    </xdr:from>
    <xdr:to>
      <xdr:col>13</xdr:col>
      <xdr:colOff>1310640</xdr:colOff>
      <xdr:row>21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7F8198-AB57-0FD3-FEB6-A2B675A95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102870</xdr:rowOff>
    </xdr:from>
    <xdr:to>
      <xdr:col>13</xdr:col>
      <xdr:colOff>106680</xdr:colOff>
      <xdr:row>14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C7F9D5-D0F2-EEE8-475F-6A3B015BD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0</xdr:row>
      <xdr:rowOff>179070</xdr:rowOff>
    </xdr:from>
    <xdr:to>
      <xdr:col>16</xdr:col>
      <xdr:colOff>281940</xdr:colOff>
      <xdr:row>17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D46E07-1E86-376B-17DE-252FA6C4F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449580</xdr:colOff>
      <xdr:row>13</xdr:row>
      <xdr:rowOff>7620</xdr:rowOff>
    </xdr:from>
    <xdr:to>
      <xdr:col>11</xdr:col>
      <xdr:colOff>83820</xdr:colOff>
      <xdr:row>24</xdr:row>
      <xdr:rowOff>163830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0976156-D210-4505-04B3-130E49E92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510540</xdr:colOff>
      <xdr:row>13</xdr:row>
      <xdr:rowOff>91440</xdr:rowOff>
    </xdr:from>
    <xdr:to>
      <xdr:col>16</xdr:col>
      <xdr:colOff>419100</xdr:colOff>
      <xdr:row>25</xdr:row>
      <xdr:rowOff>80010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6254FAE-F8F4-D917-C93A-CD459973C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464820</xdr:colOff>
      <xdr:row>1</xdr:row>
      <xdr:rowOff>30480</xdr:rowOff>
    </xdr:from>
    <xdr:to>
      <xdr:col>20</xdr:col>
      <xdr:colOff>15240</xdr:colOff>
      <xdr:row>17</xdr:row>
      <xdr:rowOff>72390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D3F568A-A16E-486E-8E7C-ED2A8DC1F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58590-795A-416E-951C-3AA2C4A5D81A}" name="表1" displayName="表1" ref="N2:O6" totalsRowShown="0">
  <autoFilter ref="N2:O6" xr:uid="{A0158590-795A-416E-951C-3AA2C4A5D81A}"/>
  <sortState xmlns:xlrd2="http://schemas.microsoft.com/office/spreadsheetml/2017/richdata2" ref="N3:O6">
    <sortCondition ref="O2:O6"/>
  </sortState>
  <tableColumns count="2">
    <tableColumn id="1" xr3:uid="{30379786-831B-48B5-A5C2-DF04F541E2F7}" name="重点项目"/>
    <tableColumn id="2" xr3:uid="{22B809E7-0396-4D5C-95FD-227AAD4BBD8D}" name="总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75"/>
  <sheetViews>
    <sheetView tabSelected="1" topLeftCell="B64" zoomScale="105" workbookViewId="0">
      <selection activeCell="D46" sqref="D46:I64"/>
    </sheetView>
  </sheetViews>
  <sheetFormatPr defaultRowHeight="14.4"/>
  <cols>
    <col min="2" max="2" width="8.88671875" customWidth="1"/>
    <col min="3" max="3" width="3.33203125" customWidth="1"/>
    <col min="9" max="9" width="15.77734375" customWidth="1"/>
    <col min="10" max="10" width="3.33203125" customWidth="1"/>
    <col min="11" max="11" width="8.33203125" customWidth="1"/>
    <col min="12" max="12" width="11.44140625" customWidth="1"/>
    <col min="13" max="13" width="19.88671875" customWidth="1"/>
    <col min="18" max="18" width="8.88671875" customWidth="1"/>
  </cols>
  <sheetData>
    <row r="1" spans="3:10" ht="15" thickBot="1"/>
    <row r="2" spans="3:10" ht="10.8" customHeight="1" thickBot="1">
      <c r="C2" s="1"/>
      <c r="D2" s="2"/>
      <c r="E2" s="2"/>
      <c r="F2" s="2"/>
      <c r="G2" s="2"/>
      <c r="H2" s="2"/>
      <c r="I2" s="2"/>
      <c r="J2" s="3"/>
    </row>
    <row r="3" spans="3:10">
      <c r="C3" s="4"/>
      <c r="D3" s="22" t="s">
        <v>0</v>
      </c>
      <c r="E3" s="23"/>
      <c r="F3" s="23"/>
      <c r="G3" s="23"/>
      <c r="H3" s="23"/>
      <c r="I3" s="24"/>
      <c r="J3" s="6"/>
    </row>
    <row r="4" spans="3:10">
      <c r="C4" s="4"/>
      <c r="D4" s="25"/>
      <c r="E4" s="26"/>
      <c r="F4" s="26"/>
      <c r="G4" s="26"/>
      <c r="H4" s="26"/>
      <c r="I4" s="27"/>
      <c r="J4" s="6"/>
    </row>
    <row r="5" spans="3:10">
      <c r="C5" s="4"/>
      <c r="D5" s="25"/>
      <c r="E5" s="26"/>
      <c r="F5" s="26"/>
      <c r="G5" s="26"/>
      <c r="H5" s="26"/>
      <c r="I5" s="27"/>
      <c r="J5" s="6"/>
    </row>
    <row r="6" spans="3:10" ht="15" thickBot="1">
      <c r="C6" s="4"/>
      <c r="D6" s="28"/>
      <c r="E6" s="29"/>
      <c r="F6" s="29"/>
      <c r="G6" s="29"/>
      <c r="H6" s="29"/>
      <c r="I6" s="30"/>
      <c r="J6" s="6"/>
    </row>
    <row r="7" spans="3:10" ht="7.2" customHeight="1" thickBot="1">
      <c r="C7" s="4"/>
      <c r="D7" s="5"/>
      <c r="E7" s="5"/>
      <c r="F7" s="5"/>
      <c r="G7" s="5"/>
      <c r="H7" s="5"/>
      <c r="I7" s="5"/>
      <c r="J7" s="6"/>
    </row>
    <row r="8" spans="3:10" ht="16.2" thickBot="1">
      <c r="C8" s="4"/>
      <c r="D8" s="31" t="s">
        <v>1</v>
      </c>
      <c r="E8" s="32"/>
      <c r="F8" s="32"/>
      <c r="G8" s="32"/>
      <c r="H8" s="32"/>
      <c r="I8" s="33"/>
      <c r="J8" s="6"/>
    </row>
    <row r="9" spans="3:10" ht="3" customHeight="1">
      <c r="C9" s="4"/>
      <c r="D9" s="5"/>
      <c r="E9" s="5"/>
      <c r="F9" s="5"/>
      <c r="G9" s="5"/>
      <c r="H9" s="5"/>
      <c r="I9" s="5"/>
      <c r="J9" s="6"/>
    </row>
    <row r="10" spans="3:10" ht="4.8" customHeight="1" thickBot="1">
      <c r="C10" s="4"/>
      <c r="J10" s="6"/>
    </row>
    <row r="11" spans="3:10">
      <c r="C11" s="4"/>
      <c r="D11" s="34"/>
      <c r="E11" s="23"/>
      <c r="F11" s="23"/>
      <c r="G11" s="23"/>
      <c r="H11" s="23"/>
      <c r="I11" s="24"/>
      <c r="J11" s="6"/>
    </row>
    <row r="12" spans="3:10" ht="7.2" customHeight="1">
      <c r="C12" s="4"/>
      <c r="D12" s="25"/>
      <c r="E12" s="26"/>
      <c r="F12" s="26"/>
      <c r="G12" s="26"/>
      <c r="H12" s="26"/>
      <c r="I12" s="27"/>
      <c r="J12" s="6"/>
    </row>
    <row r="13" spans="3:10">
      <c r="C13" s="4"/>
      <c r="D13" s="25"/>
      <c r="E13" s="26"/>
      <c r="F13" s="26"/>
      <c r="G13" s="26"/>
      <c r="H13" s="26"/>
      <c r="I13" s="27"/>
      <c r="J13" s="6"/>
    </row>
    <row r="14" spans="3:10">
      <c r="C14" s="4"/>
      <c r="D14" s="25"/>
      <c r="E14" s="26"/>
      <c r="F14" s="26"/>
      <c r="G14" s="26"/>
      <c r="H14" s="26"/>
      <c r="I14" s="27"/>
      <c r="J14" s="6"/>
    </row>
    <row r="15" spans="3:10" ht="9.6" customHeight="1">
      <c r="C15" s="4"/>
      <c r="D15" s="25"/>
      <c r="E15" s="26"/>
      <c r="F15" s="26"/>
      <c r="G15" s="26"/>
      <c r="H15" s="26"/>
      <c r="I15" s="27"/>
      <c r="J15" s="6"/>
    </row>
    <row r="16" spans="3:10" ht="57" customHeight="1">
      <c r="C16" s="4"/>
      <c r="D16" s="25"/>
      <c r="E16" s="26"/>
      <c r="F16" s="26"/>
      <c r="G16" s="26"/>
      <c r="H16" s="26"/>
      <c r="I16" s="27"/>
      <c r="J16" s="6"/>
    </row>
    <row r="17" spans="3:10">
      <c r="C17" s="4"/>
      <c r="D17" s="25"/>
      <c r="E17" s="26"/>
      <c r="F17" s="26"/>
      <c r="G17" s="26"/>
      <c r="H17" s="26"/>
      <c r="I17" s="27"/>
      <c r="J17" s="6"/>
    </row>
    <row r="18" spans="3:10">
      <c r="C18" s="4"/>
      <c r="D18" s="25"/>
      <c r="E18" s="26"/>
      <c r="F18" s="26"/>
      <c r="G18" s="26"/>
      <c r="H18" s="26"/>
      <c r="I18" s="27"/>
      <c r="J18" s="6"/>
    </row>
    <row r="19" spans="3:10">
      <c r="C19" s="4"/>
      <c r="D19" s="25"/>
      <c r="E19" s="26"/>
      <c r="F19" s="26"/>
      <c r="G19" s="26"/>
      <c r="H19" s="26"/>
      <c r="I19" s="27"/>
      <c r="J19" s="6"/>
    </row>
    <row r="20" spans="3:10" ht="13.2" customHeight="1">
      <c r="C20" s="4"/>
      <c r="D20" s="25"/>
      <c r="E20" s="26"/>
      <c r="F20" s="26"/>
      <c r="G20" s="26"/>
      <c r="H20" s="26"/>
      <c r="I20" s="27"/>
      <c r="J20" s="6"/>
    </row>
    <row r="21" spans="3:10" ht="4.2" hidden="1" customHeight="1">
      <c r="C21" s="4"/>
      <c r="D21" s="25"/>
      <c r="E21" s="26"/>
      <c r="F21" s="26"/>
      <c r="G21" s="26"/>
      <c r="H21" s="26"/>
      <c r="I21" s="27"/>
      <c r="J21" s="6"/>
    </row>
    <row r="22" spans="3:10" hidden="1">
      <c r="C22" s="4"/>
      <c r="D22" s="25"/>
      <c r="E22" s="26"/>
      <c r="F22" s="26"/>
      <c r="G22" s="26"/>
      <c r="H22" s="26"/>
      <c r="I22" s="27"/>
      <c r="J22" s="6"/>
    </row>
    <row r="23" spans="3:10" hidden="1">
      <c r="C23" s="4"/>
      <c r="D23" s="25"/>
      <c r="E23" s="26"/>
      <c r="F23" s="26"/>
      <c r="G23" s="26"/>
      <c r="H23" s="26"/>
      <c r="I23" s="27"/>
      <c r="J23" s="6"/>
    </row>
    <row r="24" spans="3:10" ht="230.4" customHeight="1" thickBot="1">
      <c r="C24" s="4"/>
      <c r="D24" s="28"/>
      <c r="E24" s="29"/>
      <c r="F24" s="29"/>
      <c r="G24" s="29"/>
      <c r="H24" s="29"/>
      <c r="I24" s="30"/>
      <c r="J24" s="6"/>
    </row>
    <row r="25" spans="3:10" ht="15" thickBot="1">
      <c r="C25" s="4"/>
      <c r="J25" s="6"/>
    </row>
    <row r="26" spans="3:10" ht="42.6" customHeight="1">
      <c r="C26" s="4"/>
      <c r="D26" s="13"/>
      <c r="E26" s="14"/>
      <c r="F26" s="14"/>
      <c r="G26" s="14"/>
      <c r="H26" s="14"/>
      <c r="I26" s="15"/>
      <c r="J26" s="6"/>
    </row>
    <row r="27" spans="3:10">
      <c r="C27" s="4"/>
      <c r="D27" s="16"/>
      <c r="E27" s="17"/>
      <c r="F27" s="17"/>
      <c r="G27" s="17"/>
      <c r="H27" s="17"/>
      <c r="I27" s="18"/>
      <c r="J27" s="6"/>
    </row>
    <row r="28" spans="3:10">
      <c r="C28" s="4"/>
      <c r="D28" s="16"/>
      <c r="E28" s="17"/>
      <c r="F28" s="17"/>
      <c r="G28" s="17"/>
      <c r="H28" s="17"/>
      <c r="I28" s="18"/>
      <c r="J28" s="6"/>
    </row>
    <row r="29" spans="3:10">
      <c r="C29" s="4"/>
      <c r="D29" s="16"/>
      <c r="E29" s="17"/>
      <c r="F29" s="17"/>
      <c r="G29" s="17"/>
      <c r="H29" s="17"/>
      <c r="I29" s="18"/>
      <c r="J29" s="6"/>
    </row>
    <row r="30" spans="3:10">
      <c r="C30" s="4"/>
      <c r="D30" s="16"/>
      <c r="E30" s="17"/>
      <c r="F30" s="17"/>
      <c r="G30" s="17"/>
      <c r="H30" s="17"/>
      <c r="I30" s="18"/>
      <c r="J30" s="6"/>
    </row>
    <row r="31" spans="3:10">
      <c r="C31" s="4"/>
      <c r="D31" s="16"/>
      <c r="E31" s="17"/>
      <c r="F31" s="17"/>
      <c r="G31" s="17"/>
      <c r="H31" s="17"/>
      <c r="I31" s="18"/>
      <c r="J31" s="6"/>
    </row>
    <row r="32" spans="3:10">
      <c r="C32" s="4"/>
      <c r="D32" s="16"/>
      <c r="E32" s="17"/>
      <c r="F32" s="17"/>
      <c r="G32" s="17"/>
      <c r="H32" s="17"/>
      <c r="I32" s="18"/>
      <c r="J32" s="6"/>
    </row>
    <row r="33" spans="3:10">
      <c r="C33" s="4"/>
      <c r="D33" s="16"/>
      <c r="E33" s="17"/>
      <c r="F33" s="17"/>
      <c r="G33" s="17"/>
      <c r="H33" s="17"/>
      <c r="I33" s="18"/>
      <c r="J33" s="6"/>
    </row>
    <row r="34" spans="3:10">
      <c r="C34" s="4"/>
      <c r="D34" s="16"/>
      <c r="E34" s="17"/>
      <c r="F34" s="17"/>
      <c r="G34" s="17"/>
      <c r="H34" s="17"/>
      <c r="I34" s="18"/>
      <c r="J34" s="6"/>
    </row>
    <row r="35" spans="3:10">
      <c r="C35" s="4"/>
      <c r="D35" s="16"/>
      <c r="E35" s="17"/>
      <c r="F35" s="17"/>
      <c r="G35" s="17"/>
      <c r="H35" s="17"/>
      <c r="I35" s="18"/>
      <c r="J35" s="6"/>
    </row>
    <row r="36" spans="3:10">
      <c r="C36" s="4"/>
      <c r="D36" s="16"/>
      <c r="E36" s="17"/>
      <c r="F36" s="17"/>
      <c r="G36" s="17"/>
      <c r="H36" s="17"/>
      <c r="I36" s="18"/>
      <c r="J36" s="6"/>
    </row>
    <row r="37" spans="3:10">
      <c r="C37" s="4"/>
      <c r="D37" s="16"/>
      <c r="E37" s="17"/>
      <c r="F37" s="17"/>
      <c r="G37" s="17"/>
      <c r="H37" s="17"/>
      <c r="I37" s="18"/>
      <c r="J37" s="6"/>
    </row>
    <row r="38" spans="3:10">
      <c r="C38" s="4"/>
      <c r="D38" s="16"/>
      <c r="E38" s="17"/>
      <c r="F38" s="17"/>
      <c r="G38" s="17"/>
      <c r="H38" s="17"/>
      <c r="I38" s="18"/>
      <c r="J38" s="6"/>
    </row>
    <row r="39" spans="3:10">
      <c r="C39" s="4"/>
      <c r="D39" s="16"/>
      <c r="E39" s="17"/>
      <c r="F39" s="17"/>
      <c r="G39" s="17"/>
      <c r="H39" s="17"/>
      <c r="I39" s="18"/>
      <c r="J39" s="6"/>
    </row>
    <row r="40" spans="3:10">
      <c r="C40" s="4"/>
      <c r="D40" s="16"/>
      <c r="E40" s="17"/>
      <c r="F40" s="17"/>
      <c r="G40" s="17"/>
      <c r="H40" s="17"/>
      <c r="I40" s="18"/>
      <c r="J40" s="6"/>
    </row>
    <row r="41" spans="3:10">
      <c r="C41" s="4"/>
      <c r="D41" s="16"/>
      <c r="E41" s="17"/>
      <c r="F41" s="17"/>
      <c r="G41" s="17"/>
      <c r="H41" s="17"/>
      <c r="I41" s="18"/>
      <c r="J41" s="6"/>
    </row>
    <row r="42" spans="3:10">
      <c r="C42" s="4"/>
      <c r="D42" s="16"/>
      <c r="E42" s="17"/>
      <c r="F42" s="17"/>
      <c r="G42" s="17"/>
      <c r="H42" s="17"/>
      <c r="I42" s="18"/>
      <c r="J42" s="6"/>
    </row>
    <row r="43" spans="3:10" ht="15" thickBot="1">
      <c r="C43" s="4"/>
      <c r="D43" s="19"/>
      <c r="E43" s="20"/>
      <c r="F43" s="20"/>
      <c r="G43" s="20"/>
      <c r="H43" s="20"/>
      <c r="I43" s="21"/>
      <c r="J43" s="6"/>
    </row>
    <row r="44" spans="3:10">
      <c r="C44" s="4"/>
      <c r="D44" s="11"/>
      <c r="E44" s="11"/>
      <c r="F44" s="11"/>
      <c r="G44" s="11"/>
      <c r="H44" s="11"/>
      <c r="I44" s="11"/>
      <c r="J44" s="6"/>
    </row>
    <row r="45" spans="3:10" ht="0.6" customHeight="1" thickBot="1">
      <c r="C45" s="4"/>
      <c r="D45" s="11"/>
      <c r="E45" s="11"/>
      <c r="F45" s="11"/>
      <c r="G45" s="11"/>
      <c r="H45" s="11"/>
      <c r="I45" s="11"/>
      <c r="J45" s="6"/>
    </row>
    <row r="46" spans="3:10">
      <c r="C46" s="4"/>
      <c r="D46" s="13"/>
      <c r="E46" s="14"/>
      <c r="F46" s="14"/>
      <c r="G46" s="14"/>
      <c r="H46" s="14"/>
      <c r="I46" s="15"/>
      <c r="J46" s="6"/>
    </row>
    <row r="47" spans="3:10">
      <c r="C47" s="4"/>
      <c r="D47" s="16"/>
      <c r="E47" s="17"/>
      <c r="F47" s="17"/>
      <c r="G47" s="17"/>
      <c r="H47" s="17"/>
      <c r="I47" s="18"/>
      <c r="J47" s="6"/>
    </row>
    <row r="48" spans="3:10">
      <c r="C48" s="4"/>
      <c r="D48" s="16"/>
      <c r="E48" s="17"/>
      <c r="F48" s="17"/>
      <c r="G48" s="17"/>
      <c r="H48" s="17"/>
      <c r="I48" s="18"/>
      <c r="J48" s="6"/>
    </row>
    <row r="49" spans="3:10">
      <c r="C49" s="4"/>
      <c r="D49" s="16"/>
      <c r="E49" s="17"/>
      <c r="F49" s="17"/>
      <c r="G49" s="17"/>
      <c r="H49" s="17"/>
      <c r="I49" s="18"/>
      <c r="J49" s="6"/>
    </row>
    <row r="50" spans="3:10">
      <c r="C50" s="4"/>
      <c r="D50" s="16"/>
      <c r="E50" s="17"/>
      <c r="F50" s="17"/>
      <c r="G50" s="17"/>
      <c r="H50" s="17"/>
      <c r="I50" s="18"/>
      <c r="J50" s="6"/>
    </row>
    <row r="51" spans="3:10">
      <c r="C51" s="4"/>
      <c r="D51" s="16"/>
      <c r="E51" s="17"/>
      <c r="F51" s="17"/>
      <c r="G51" s="17"/>
      <c r="H51" s="17"/>
      <c r="I51" s="18"/>
      <c r="J51" s="6"/>
    </row>
    <row r="52" spans="3:10">
      <c r="C52" s="4"/>
      <c r="D52" s="16"/>
      <c r="E52" s="17"/>
      <c r="F52" s="17"/>
      <c r="G52" s="17"/>
      <c r="H52" s="17"/>
      <c r="I52" s="18"/>
      <c r="J52" s="6"/>
    </row>
    <row r="53" spans="3:10">
      <c r="C53" s="4"/>
      <c r="D53" s="16"/>
      <c r="E53" s="17"/>
      <c r="F53" s="17"/>
      <c r="G53" s="17"/>
      <c r="H53" s="17"/>
      <c r="I53" s="18"/>
      <c r="J53" s="6"/>
    </row>
    <row r="54" spans="3:10" ht="310.2" customHeight="1">
      <c r="C54" s="4"/>
      <c r="D54" s="16"/>
      <c r="E54" s="17"/>
      <c r="F54" s="17"/>
      <c r="G54" s="17"/>
      <c r="H54" s="17"/>
      <c r="I54" s="18"/>
      <c r="J54" s="6"/>
    </row>
    <row r="55" spans="3:10">
      <c r="C55" s="4"/>
      <c r="D55" s="16"/>
      <c r="E55" s="17"/>
      <c r="F55" s="17"/>
      <c r="G55" s="17"/>
      <c r="H55" s="17"/>
      <c r="I55" s="18"/>
      <c r="J55" s="6"/>
    </row>
    <row r="56" spans="3:10" ht="70.2" customHeight="1">
      <c r="C56" s="4"/>
      <c r="D56" s="16"/>
      <c r="E56" s="17"/>
      <c r="F56" s="17"/>
      <c r="G56" s="17"/>
      <c r="H56" s="17"/>
      <c r="I56" s="18"/>
      <c r="J56" s="6"/>
    </row>
    <row r="57" spans="3:10">
      <c r="C57" s="4"/>
      <c r="D57" s="16"/>
      <c r="E57" s="17"/>
      <c r="F57" s="17"/>
      <c r="G57" s="17"/>
      <c r="H57" s="17"/>
      <c r="I57" s="18"/>
      <c r="J57" s="6"/>
    </row>
    <row r="58" spans="3:10">
      <c r="C58" s="4"/>
      <c r="D58" s="16"/>
      <c r="E58" s="17"/>
      <c r="F58" s="17"/>
      <c r="G58" s="17"/>
      <c r="H58" s="17"/>
      <c r="I58" s="18"/>
      <c r="J58" s="6"/>
    </row>
    <row r="59" spans="3:10">
      <c r="C59" s="4"/>
      <c r="D59" s="16"/>
      <c r="E59" s="17"/>
      <c r="F59" s="17"/>
      <c r="G59" s="17"/>
      <c r="H59" s="17"/>
      <c r="I59" s="18"/>
      <c r="J59" s="6"/>
    </row>
    <row r="60" spans="3:10" ht="331.8" customHeight="1">
      <c r="C60" s="4"/>
      <c r="D60" s="16"/>
      <c r="E60" s="17"/>
      <c r="F60" s="17"/>
      <c r="G60" s="17"/>
      <c r="H60" s="17"/>
      <c r="I60" s="18"/>
      <c r="J60" s="6"/>
    </row>
    <row r="61" spans="3:10" ht="136.19999999999999" customHeight="1">
      <c r="C61" s="4"/>
      <c r="D61" s="16"/>
      <c r="E61" s="17"/>
      <c r="F61" s="17"/>
      <c r="G61" s="17"/>
      <c r="H61" s="17"/>
      <c r="I61" s="18"/>
      <c r="J61" s="6"/>
    </row>
    <row r="62" spans="3:10" ht="302.39999999999998" customHeight="1">
      <c r="C62" s="4"/>
      <c r="D62" s="16"/>
      <c r="E62" s="17"/>
      <c r="F62" s="17"/>
      <c r="G62" s="17"/>
      <c r="H62" s="17"/>
      <c r="I62" s="18"/>
      <c r="J62" s="6"/>
    </row>
    <row r="63" spans="3:10" ht="284.39999999999998" customHeight="1">
      <c r="C63" s="4"/>
      <c r="D63" s="16"/>
      <c r="E63" s="17"/>
      <c r="F63" s="17"/>
      <c r="G63" s="17"/>
      <c r="H63" s="17"/>
      <c r="I63" s="18"/>
      <c r="J63" s="6"/>
    </row>
    <row r="64" spans="3:10" ht="170.4" customHeight="1" thickBot="1">
      <c r="C64" s="4"/>
      <c r="D64" s="19"/>
      <c r="E64" s="20"/>
      <c r="F64" s="20"/>
      <c r="G64" s="20"/>
      <c r="H64" s="20"/>
      <c r="I64" s="21"/>
      <c r="J64" s="6"/>
    </row>
    <row r="65" spans="3:10" ht="2.4" customHeight="1">
      <c r="C65" s="4"/>
      <c r="D65" s="10"/>
      <c r="E65" s="10"/>
      <c r="F65" s="10"/>
      <c r="G65" s="10"/>
      <c r="H65" s="10"/>
      <c r="I65" s="10"/>
      <c r="J65" s="6"/>
    </row>
    <row r="66" spans="3:10" hidden="1">
      <c r="C66" s="4"/>
      <c r="D66" s="5"/>
      <c r="E66" s="5"/>
      <c r="F66" s="5"/>
      <c r="G66" s="5"/>
      <c r="H66" s="5"/>
      <c r="I66" s="5"/>
      <c r="J66" s="6"/>
    </row>
    <row r="67" spans="3:10" hidden="1">
      <c r="C67" s="4"/>
      <c r="D67" s="5"/>
      <c r="E67" s="5"/>
      <c r="F67" s="5"/>
      <c r="G67" s="5"/>
      <c r="H67" s="5"/>
      <c r="I67" s="5"/>
      <c r="J67" s="6"/>
    </row>
    <row r="68" spans="3:10" ht="15" hidden="1" customHeight="1">
      <c r="C68" s="4"/>
      <c r="D68" s="5"/>
      <c r="E68" s="5"/>
      <c r="F68" s="5"/>
      <c r="G68" s="5"/>
      <c r="H68" s="5"/>
      <c r="I68" s="5"/>
      <c r="J68" s="6"/>
    </row>
    <row r="69" spans="3:10" ht="122.4" hidden="1" customHeight="1">
      <c r="C69" s="4"/>
      <c r="D69" s="5"/>
      <c r="E69" s="5"/>
      <c r="F69" s="5"/>
      <c r="G69" s="5"/>
      <c r="H69" s="5"/>
      <c r="I69" s="5"/>
      <c r="J69" s="6"/>
    </row>
    <row r="70" spans="3:10" ht="12" customHeight="1" thickBot="1">
      <c r="C70" s="4"/>
      <c r="D70" s="5"/>
      <c r="E70" s="5"/>
      <c r="F70" s="5"/>
      <c r="G70" s="5"/>
      <c r="H70" s="5"/>
      <c r="I70" s="5"/>
      <c r="J70" s="6"/>
    </row>
    <row r="71" spans="3:10" ht="16.8" customHeight="1">
      <c r="C71" s="4"/>
      <c r="D71" s="13"/>
      <c r="E71" s="14"/>
      <c r="F71" s="14"/>
      <c r="G71" s="14"/>
      <c r="H71" s="14"/>
      <c r="I71" s="15"/>
      <c r="J71" s="6"/>
    </row>
    <row r="72" spans="3:10" ht="16.8" customHeight="1">
      <c r="C72" s="4"/>
      <c r="D72" s="16"/>
      <c r="E72" s="17"/>
      <c r="F72" s="17"/>
      <c r="G72" s="17"/>
      <c r="H72" s="17"/>
      <c r="I72" s="18"/>
      <c r="J72" s="6"/>
    </row>
    <row r="73" spans="3:10" ht="67.8" customHeight="1">
      <c r="C73" s="4"/>
      <c r="D73" s="16"/>
      <c r="E73" s="17"/>
      <c r="F73" s="17"/>
      <c r="G73" s="17"/>
      <c r="H73" s="17"/>
      <c r="I73" s="18"/>
      <c r="J73" s="6"/>
    </row>
    <row r="74" spans="3:10" ht="390" customHeight="1" thickBot="1">
      <c r="C74" s="4"/>
      <c r="D74" s="19"/>
      <c r="E74" s="20"/>
      <c r="F74" s="20"/>
      <c r="G74" s="20"/>
      <c r="H74" s="20"/>
      <c r="I74" s="21"/>
      <c r="J74" s="6"/>
    </row>
    <row r="75" spans="3:10" ht="147" customHeight="1" thickBot="1">
      <c r="C75" s="7"/>
      <c r="D75" s="8"/>
      <c r="E75" s="8"/>
      <c r="F75" s="8"/>
      <c r="G75" s="8"/>
      <c r="H75" s="8"/>
      <c r="I75" s="8"/>
      <c r="J75" s="9"/>
    </row>
  </sheetData>
  <mergeCells count="6">
    <mergeCell ref="D71:I74"/>
    <mergeCell ref="D3:I6"/>
    <mergeCell ref="D8:I8"/>
    <mergeCell ref="D11:I24"/>
    <mergeCell ref="D26:I43"/>
    <mergeCell ref="D46:I6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FBAA-0AD8-4B4C-BF78-7E07478D99B8}">
  <dimension ref="A1:B9"/>
  <sheetViews>
    <sheetView workbookViewId="0">
      <selection activeCell="O15" sqref="O15"/>
    </sheetView>
  </sheetViews>
  <sheetFormatPr defaultRowHeight="14.4"/>
  <sheetData>
    <row r="1" spans="1:2">
      <c r="A1" t="s">
        <v>32</v>
      </c>
      <c r="B1" t="s">
        <v>33</v>
      </c>
    </row>
    <row r="2" spans="1:2">
      <c r="A2" t="s">
        <v>34</v>
      </c>
      <c r="B2">
        <v>69145</v>
      </c>
    </row>
    <row r="3" spans="1:2">
      <c r="A3" t="s">
        <v>35</v>
      </c>
      <c r="B3">
        <v>57510</v>
      </c>
    </row>
    <row r="4" spans="1:2">
      <c r="A4" t="s">
        <v>36</v>
      </c>
      <c r="B4">
        <v>56743</v>
      </c>
    </row>
    <row r="5" spans="1:2">
      <c r="A5" t="s">
        <v>21</v>
      </c>
      <c r="B5">
        <v>50571</v>
      </c>
    </row>
    <row r="6" spans="1:2">
      <c r="A6" t="s">
        <v>22</v>
      </c>
      <c r="B6">
        <v>62339</v>
      </c>
    </row>
    <row r="7" spans="1:2">
      <c r="A7" t="s">
        <v>23</v>
      </c>
      <c r="B7">
        <v>67634</v>
      </c>
    </row>
    <row r="8" spans="1:2">
      <c r="A8" t="s">
        <v>24</v>
      </c>
      <c r="B8">
        <v>69202</v>
      </c>
    </row>
    <row r="9" spans="1:2">
      <c r="A9" t="s">
        <v>25</v>
      </c>
      <c r="B9">
        <v>67522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6B90-EC4C-46F2-B9CF-E1A06A5A3416}">
  <dimension ref="A1:O21"/>
  <sheetViews>
    <sheetView topLeftCell="B1" workbookViewId="0">
      <selection activeCell="Q13" sqref="Q13"/>
    </sheetView>
  </sheetViews>
  <sheetFormatPr defaultRowHeight="14.4"/>
  <cols>
    <col min="1" max="1" width="13.109375" bestFit="1" customWidth="1"/>
    <col min="2" max="3" width="9" bestFit="1" customWidth="1"/>
    <col min="14" max="14" width="28.77734375" customWidth="1"/>
  </cols>
  <sheetData>
    <row r="1" spans="1:15">
      <c r="A1" t="s">
        <v>11</v>
      </c>
      <c r="B1" t="s">
        <v>12</v>
      </c>
    </row>
    <row r="2" spans="1:15">
      <c r="A2" t="s">
        <v>17</v>
      </c>
      <c r="B2">
        <f ca="1">ROUND(100+500*RAND(),0)</f>
        <v>332</v>
      </c>
      <c r="N2" t="s">
        <v>26</v>
      </c>
      <c r="O2" t="s">
        <v>31</v>
      </c>
    </row>
    <row r="3" spans="1:15">
      <c r="A3" t="s">
        <v>16</v>
      </c>
      <c r="B3">
        <f t="shared" ref="B3:B5" ca="1" si="0">ROUND(100+500*RAND(),0)</f>
        <v>238</v>
      </c>
      <c r="N3" t="s">
        <v>29</v>
      </c>
      <c r="O3">
        <v>100</v>
      </c>
    </row>
    <row r="4" spans="1:15">
      <c r="A4" t="s">
        <v>15</v>
      </c>
      <c r="B4">
        <f t="shared" ca="1" si="0"/>
        <v>432</v>
      </c>
      <c r="N4" t="s">
        <v>28</v>
      </c>
      <c r="O4">
        <v>272</v>
      </c>
    </row>
    <row r="5" spans="1:15">
      <c r="A5" t="s">
        <v>14</v>
      </c>
      <c r="B5">
        <f t="shared" ca="1" si="0"/>
        <v>291</v>
      </c>
      <c r="N5" t="s">
        <v>27</v>
      </c>
      <c r="O5">
        <v>679</v>
      </c>
    </row>
    <row r="6" spans="1:15">
      <c r="N6" t="s">
        <v>30</v>
      </c>
      <c r="O6">
        <v>1000</v>
      </c>
    </row>
    <row r="14" spans="1:15">
      <c r="A14" t="s">
        <v>18</v>
      </c>
      <c r="B14" t="s">
        <v>19</v>
      </c>
      <c r="C14" t="s">
        <v>20</v>
      </c>
    </row>
    <row r="15" spans="1:15">
      <c r="A15" t="s">
        <v>21</v>
      </c>
      <c r="B15">
        <f ca="1">RAND()/4*$B$21</f>
        <v>591.73082399316354</v>
      </c>
      <c r="C15">
        <f ca="1">RAND()/4*$C$21</f>
        <v>1125.7766455816948</v>
      </c>
    </row>
    <row r="16" spans="1:15">
      <c r="A16" t="s">
        <v>22</v>
      </c>
      <c r="B16">
        <f t="shared" ref="B16:B20" ca="1" si="1">RAND()/4*$B$21</f>
        <v>892.97732063778881</v>
      </c>
      <c r="C16">
        <f t="shared" ref="C16:C20" ca="1" si="2">RAND()/4*$C$21</f>
        <v>1836.3292034830304</v>
      </c>
    </row>
    <row r="17" spans="1:3">
      <c r="A17" t="s">
        <v>23</v>
      </c>
      <c r="B17">
        <f t="shared" ca="1" si="1"/>
        <v>1062.6918721343793</v>
      </c>
      <c r="C17">
        <f t="shared" ca="1" si="2"/>
        <v>725.31596230793457</v>
      </c>
    </row>
    <row r="18" spans="1:3">
      <c r="A18" t="s">
        <v>24</v>
      </c>
      <c r="B18">
        <f t="shared" ca="1" si="1"/>
        <v>179.81255615458787</v>
      </c>
      <c r="C18">
        <f t="shared" ca="1" si="2"/>
        <v>4167.1045786301211</v>
      </c>
    </row>
    <row r="19" spans="1:3">
      <c r="A19" t="s">
        <v>25</v>
      </c>
      <c r="B19">
        <f t="shared" ca="1" si="1"/>
        <v>1056.6820335244515</v>
      </c>
      <c r="C19">
        <f t="shared" ca="1" si="2"/>
        <v>501.50673844948921</v>
      </c>
    </row>
    <row r="20" spans="1:3">
      <c r="A20" t="s">
        <v>13</v>
      </c>
      <c r="B20">
        <f t="shared" ca="1" si="1"/>
        <v>1133.2829610170195</v>
      </c>
      <c r="C20">
        <f t="shared" ca="1" si="2"/>
        <v>1501.742853255945</v>
      </c>
    </row>
    <row r="21" spans="1:3">
      <c r="B21">
        <v>5224</v>
      </c>
      <c r="C21">
        <v>17262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E76F-5B47-42D1-9F28-5EFD9DDB357D}">
  <dimension ref="A1:A4"/>
  <sheetViews>
    <sheetView workbookViewId="0">
      <selection activeCell="E16" sqref="E16"/>
    </sheetView>
  </sheetViews>
  <sheetFormatPr defaultRowHeight="14.4"/>
  <sheetData>
    <row r="1" spans="1:1">
      <c r="A1">
        <v>1</v>
      </c>
    </row>
    <row r="2" spans="1:1">
      <c r="A2">
        <v>10</v>
      </c>
    </row>
    <row r="3" spans="1:1">
      <c r="A3">
        <v>5</v>
      </c>
    </row>
    <row r="4" spans="1:1">
      <c r="A4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C67F-6536-4962-BC8F-8B677FF2F996}">
  <dimension ref="A1:G21"/>
  <sheetViews>
    <sheetView workbookViewId="0">
      <selection activeCell="F14" sqref="F14"/>
    </sheetView>
  </sheetViews>
  <sheetFormatPr defaultRowHeight="14.4"/>
  <cols>
    <col min="3" max="3" width="11" bestFit="1" customWidth="1"/>
  </cols>
  <sheetData>
    <row r="1" spans="1:7">
      <c r="A1" t="s">
        <v>2</v>
      </c>
      <c r="B1" t="s">
        <v>5</v>
      </c>
      <c r="C1" t="s">
        <v>3</v>
      </c>
      <c r="D1" t="s">
        <v>4</v>
      </c>
      <c r="E1" t="s">
        <v>6</v>
      </c>
      <c r="F1" t="s">
        <v>3</v>
      </c>
      <c r="G1" t="s">
        <v>4</v>
      </c>
    </row>
    <row r="2" spans="1:7">
      <c r="A2" s="12">
        <v>0.33333333333333331</v>
      </c>
      <c r="B2">
        <f ca="1">ROUND(50+100*RAND(),-1)</f>
        <v>80</v>
      </c>
      <c r="C2">
        <f ca="1">ROUND(100*RAND(),-1)</f>
        <v>0</v>
      </c>
      <c r="D2">
        <f ca="1">ROUND(100*RAND(),-1)</f>
        <v>10</v>
      </c>
      <c r="E2">
        <f ca="1">ROUND(50*25+3000*RAND(),-1)</f>
        <v>1370</v>
      </c>
      <c r="F2">
        <f ca="1">ROUND(3000*RAND(),-1)</f>
        <v>420</v>
      </c>
      <c r="G2">
        <f ca="1">ROUND(3000*RAND(),-1)</f>
        <v>2330</v>
      </c>
    </row>
    <row r="3" spans="1:7">
      <c r="A3" s="12">
        <v>0.375</v>
      </c>
      <c r="B3">
        <f t="shared" ref="B3:B12" ca="1" si="0">ROUND(50+100*RAND(),-1)</f>
        <v>80</v>
      </c>
      <c r="C3">
        <f t="shared" ref="C3:D12" ca="1" si="1">ROUND(100*RAND(),-1)</f>
        <v>100</v>
      </c>
      <c r="D3">
        <f t="shared" ca="1" si="1"/>
        <v>30</v>
      </c>
      <c r="E3">
        <f t="shared" ref="E3:E12" ca="1" si="2">ROUND(50*25+3000*RAND(),-1)</f>
        <v>2710</v>
      </c>
      <c r="F3">
        <f t="shared" ref="F3:G12" ca="1" si="3">ROUND(3000*RAND(),-1)</f>
        <v>750</v>
      </c>
      <c r="G3">
        <f t="shared" ca="1" si="3"/>
        <v>140</v>
      </c>
    </row>
    <row r="4" spans="1:7">
      <c r="A4" s="12">
        <v>0.41666666666666702</v>
      </c>
      <c r="B4">
        <f t="shared" ca="1" si="0"/>
        <v>120</v>
      </c>
      <c r="C4">
        <f t="shared" ca="1" si="1"/>
        <v>20</v>
      </c>
      <c r="D4">
        <f t="shared" ca="1" si="1"/>
        <v>10</v>
      </c>
      <c r="E4">
        <f t="shared" ca="1" si="2"/>
        <v>2140</v>
      </c>
      <c r="F4">
        <f t="shared" ca="1" si="3"/>
        <v>340</v>
      </c>
      <c r="G4">
        <f t="shared" ca="1" si="3"/>
        <v>1830</v>
      </c>
    </row>
    <row r="5" spans="1:7">
      <c r="A5" s="12">
        <v>0.45833333333333298</v>
      </c>
      <c r="B5">
        <f t="shared" ca="1" si="0"/>
        <v>110</v>
      </c>
      <c r="C5">
        <f t="shared" ca="1" si="1"/>
        <v>50</v>
      </c>
      <c r="D5">
        <f t="shared" ca="1" si="1"/>
        <v>60</v>
      </c>
      <c r="E5">
        <f t="shared" ca="1" si="2"/>
        <v>2830</v>
      </c>
      <c r="F5">
        <f t="shared" ca="1" si="3"/>
        <v>2220</v>
      </c>
      <c r="G5">
        <f t="shared" ca="1" si="3"/>
        <v>40</v>
      </c>
    </row>
    <row r="6" spans="1:7">
      <c r="A6" s="12">
        <v>0.5</v>
      </c>
      <c r="B6">
        <f t="shared" ca="1" si="0"/>
        <v>140</v>
      </c>
      <c r="C6">
        <f t="shared" ca="1" si="1"/>
        <v>80</v>
      </c>
      <c r="D6">
        <f t="shared" ca="1" si="1"/>
        <v>30</v>
      </c>
      <c r="E6">
        <f t="shared" ca="1" si="2"/>
        <v>1830</v>
      </c>
      <c r="F6">
        <f t="shared" ca="1" si="3"/>
        <v>1180</v>
      </c>
      <c r="G6">
        <f t="shared" ca="1" si="3"/>
        <v>800</v>
      </c>
    </row>
    <row r="7" spans="1:7">
      <c r="A7" s="12">
        <v>0.54166666666666596</v>
      </c>
      <c r="B7">
        <f t="shared" ca="1" si="0"/>
        <v>140</v>
      </c>
      <c r="C7">
        <f t="shared" ca="1" si="1"/>
        <v>40</v>
      </c>
      <c r="D7">
        <f t="shared" ca="1" si="1"/>
        <v>30</v>
      </c>
      <c r="E7">
        <f t="shared" ca="1" si="2"/>
        <v>1380</v>
      </c>
      <c r="F7">
        <f t="shared" ca="1" si="3"/>
        <v>30</v>
      </c>
      <c r="G7">
        <f t="shared" ca="1" si="3"/>
        <v>740</v>
      </c>
    </row>
    <row r="8" spans="1:7">
      <c r="A8" s="12">
        <v>0.58333333333333304</v>
      </c>
      <c r="B8">
        <f t="shared" ca="1" si="0"/>
        <v>140</v>
      </c>
      <c r="C8">
        <f t="shared" ca="1" si="1"/>
        <v>50</v>
      </c>
      <c r="D8">
        <f t="shared" ca="1" si="1"/>
        <v>20</v>
      </c>
      <c r="E8">
        <f t="shared" ca="1" si="2"/>
        <v>3190</v>
      </c>
      <c r="F8">
        <f t="shared" ca="1" si="3"/>
        <v>370</v>
      </c>
      <c r="G8">
        <f t="shared" ca="1" si="3"/>
        <v>120</v>
      </c>
    </row>
    <row r="9" spans="1:7">
      <c r="A9" s="12">
        <v>0.625</v>
      </c>
      <c r="B9">
        <f t="shared" ca="1" si="0"/>
        <v>140</v>
      </c>
      <c r="C9">
        <f t="shared" ca="1" si="1"/>
        <v>60</v>
      </c>
      <c r="D9">
        <f t="shared" ca="1" si="1"/>
        <v>40</v>
      </c>
      <c r="E9">
        <f t="shared" ca="1" si="2"/>
        <v>2310</v>
      </c>
      <c r="F9">
        <f t="shared" ca="1" si="3"/>
        <v>1350</v>
      </c>
      <c r="G9">
        <f t="shared" ca="1" si="3"/>
        <v>2330</v>
      </c>
    </row>
    <row r="10" spans="1:7">
      <c r="A10" s="12">
        <v>0.66666666666666596</v>
      </c>
      <c r="B10">
        <f t="shared" ca="1" si="0"/>
        <v>70</v>
      </c>
      <c r="C10">
        <f t="shared" ca="1" si="1"/>
        <v>40</v>
      </c>
      <c r="D10">
        <f t="shared" ca="1" si="1"/>
        <v>70</v>
      </c>
      <c r="E10">
        <f t="shared" ca="1" si="2"/>
        <v>4180</v>
      </c>
      <c r="F10">
        <f t="shared" ca="1" si="3"/>
        <v>1110</v>
      </c>
      <c r="G10">
        <f t="shared" ca="1" si="3"/>
        <v>550</v>
      </c>
    </row>
    <row r="11" spans="1:7">
      <c r="A11" s="12">
        <v>0.70833333333333304</v>
      </c>
      <c r="B11">
        <f t="shared" ca="1" si="0"/>
        <v>140</v>
      </c>
      <c r="C11">
        <f t="shared" ca="1" si="1"/>
        <v>30</v>
      </c>
      <c r="D11">
        <f t="shared" ca="1" si="1"/>
        <v>20</v>
      </c>
      <c r="E11">
        <f t="shared" ca="1" si="2"/>
        <v>2610</v>
      </c>
      <c r="F11">
        <f ca="1">ROUND(3000*RAND(),-1)</f>
        <v>2020</v>
      </c>
      <c r="G11">
        <f ca="1">ROUND(3000*RAND(),-1)</f>
        <v>2120</v>
      </c>
    </row>
    <row r="12" spans="1:7">
      <c r="A12" s="12">
        <v>0.75</v>
      </c>
      <c r="B12">
        <f t="shared" ca="1" si="0"/>
        <v>100</v>
      </c>
      <c r="C12">
        <f t="shared" ca="1" si="1"/>
        <v>20</v>
      </c>
      <c r="D12">
        <f t="shared" ca="1" si="1"/>
        <v>90</v>
      </c>
      <c r="E12">
        <f t="shared" ca="1" si="2"/>
        <v>3310</v>
      </c>
      <c r="F12">
        <f t="shared" ca="1" si="3"/>
        <v>1690</v>
      </c>
      <c r="G12">
        <f t="shared" ca="1" si="3"/>
        <v>70</v>
      </c>
    </row>
    <row r="13" spans="1:7">
      <c r="B13">
        <f ca="1">SUM(B2:B12)</f>
        <v>1260</v>
      </c>
      <c r="E13">
        <f ca="1">SUM(E2:E12)</f>
        <v>27860</v>
      </c>
    </row>
    <row r="18" spans="2:6">
      <c r="C18" t="s">
        <v>10</v>
      </c>
      <c r="F18" t="s">
        <v>10</v>
      </c>
    </row>
    <row r="19" spans="2:6">
      <c r="B19" t="s">
        <v>7</v>
      </c>
      <c r="C19">
        <f ca="1">B13-C21-C20</f>
        <v>995.25365471782106</v>
      </c>
      <c r="E19" t="s">
        <v>7</v>
      </c>
      <c r="F19">
        <f ca="1">E13-F20-F21</f>
        <v>21097.348185360224</v>
      </c>
    </row>
    <row r="20" spans="2:6">
      <c r="B20" t="s">
        <v>8</v>
      </c>
      <c r="C20">
        <f ca="1">0.2*RAND()*B13</f>
        <v>148.10551317125413</v>
      </c>
      <c r="E20" t="s">
        <v>8</v>
      </c>
      <c r="F20">
        <f ca="1">0.2*RAND()*E13</f>
        <v>1360.3876719954717</v>
      </c>
    </row>
    <row r="21" spans="2:6">
      <c r="B21" t="s">
        <v>9</v>
      </c>
      <c r="C21">
        <f ca="1">0.2*RAND()*B13</f>
        <v>116.64083211092485</v>
      </c>
      <c r="E21" t="s">
        <v>9</v>
      </c>
      <c r="F21">
        <f ca="1">0.2*RAND()*E13</f>
        <v>5402.2641426443051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Feuil1</vt:lpstr>
      <vt:lpstr>zk</vt:lpstr>
      <vt:lpstr>Sheet3</vt:lpstr>
      <vt:lpstr>Sheet1</vt:lpstr>
      <vt:lpstr>日活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2015-06-05T18:19:34Z</dcterms:created>
  <dcterms:modified xsi:type="dcterms:W3CDTF">2022-09-26T09:46:05Z</dcterms:modified>
</cp:coreProperties>
</file>